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6.xml.rels" ContentType="application/vnd.openxmlformats-package.relationships+xml"/>
  <Override PartName="/xl/worksheets/_rels/sheet5.xml.rels" ContentType="application/vnd.openxmlformats-package.relationships+xml"/>
  <Override PartName="/xl/worksheets/_rels/sheet4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_rels/drawing3.xml.rels" ContentType="application/vnd.openxmlformats-package.relationships+xml"/>
  <Override PartName="/xl/drawings/_rels/drawing2.xml.rels" ContentType="application/vnd.openxmlformats-package.relationship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mpleto" sheetId="1" state="visible" r:id="rId2"/>
    <sheet name="Planilha1" sheetId="2" state="visible" r:id="rId3"/>
    <sheet name="Filtro" sheetId="3" state="visible" r:id="rId4"/>
    <sheet name="Regressão_Filtro_Trips" sheetId="4" state="visible" r:id="rId5"/>
    <sheet name="Regressão_Filtro_Income" sheetId="5" state="visible" r:id="rId6"/>
    <sheet name="Regressão_Filtro_GDP" sheetId="6" state="visible" r:id="rId7"/>
    <sheet name="Residuos_Python" sheetId="7" state="visible" r:id="rId8"/>
    <sheet name="Sumario_Saida_Python" sheetId="8" state="visible" r:id="rId9"/>
    <sheet name="Indicadores" sheetId="9" state="visible" r:id="rId10"/>
    <sheet name="Lista dos Indicadores" sheetId="10" state="visible" r:id="rId11"/>
  </sheets>
  <definedNames>
    <definedName function="false" hidden="false" localSheetId="0" name="Dados_Tese_04052023" vbProcedure="false">Completo!$A$1:$N$80</definedName>
    <definedName function="false" hidden="false" localSheetId="1" name="cod_IBGE_Cidades_frac_dim" vbProcedure="false">Planilha1!$A$1:$F$101</definedName>
    <definedName function="false" hidden="false" localSheetId="2" name="Dados_Tese_04052023" vbProcedure="false">Filtro!$A$1:$O$51</definedName>
    <definedName function="false" hidden="false" localSheetId="6" name="dados_regressão_Python." vbProcedure="false">Residuos_Python!$B$2:$B$51</definedName>
    <definedName function="false" hidden="false" localSheetId="6" name="dados_regressão_Python._1" vbProcedure="false">Residuos_Python!$C$2:$C$51</definedName>
    <definedName function="false" hidden="false" localSheetId="6" name="dados_regressão_Python._2" vbProcedure="false">Residuos_Python!$D$2:$D$51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<sst xmlns="http://schemas.openxmlformats.org/spreadsheetml/2006/main" count="1787" uniqueCount="883">
  <si>
    <t xml:space="preserve">Code</t>
  </si>
  <si>
    <t xml:space="preserve">City</t>
  </si>
  <si>
    <t xml:space="preserve">Region</t>
  </si>
  <si>
    <t xml:space="preserve">Spatial Partitioning</t>
  </si>
  <si>
    <t xml:space="preserve">Population 2010</t>
  </si>
  <si>
    <t xml:space="preserve">DENS HAB KM2</t>
  </si>
  <si>
    <t xml:space="preserve">CLASSE DENS</t>
  </si>
  <si>
    <t xml:space="preserve">Detected Users</t>
  </si>
  <si>
    <t xml:space="preserve">Users</t>
  </si>
  <si>
    <t xml:space="preserve">Trips</t>
  </si>
  <si>
    <t xml:space="preserve">Trips/Users</t>
  </si>
  <si>
    <t xml:space="preserve">Income 2010</t>
  </si>
  <si>
    <t xml:space="preserve">GDP 2010</t>
  </si>
  <si>
    <t xml:space="preserve">GDP 2017</t>
  </si>
  <si>
    <t xml:space="preserve">IDHM 2010</t>
  </si>
  <si>
    <t xml:space="preserve">log_Users</t>
  </si>
  <si>
    <t xml:space="preserve">log_Trips</t>
  </si>
  <si>
    <t xml:space="preserve">log_Population_2010</t>
  </si>
  <si>
    <t xml:space="preserve">log_Income_2010</t>
  </si>
  <si>
    <t xml:space="preserve">log_GDP</t>
  </si>
  <si>
    <t xml:space="preserve">log_GDP 2017</t>
  </si>
  <si>
    <t xml:space="preserve">N</t>
  </si>
  <si>
    <t xml:space="preserve">K</t>
  </si>
  <si>
    <t xml:space="preserve">User^0.15</t>
  </si>
  <si>
    <t xml:space="preserve">Comp Total Ruas</t>
  </si>
  <si>
    <t xml:space="preserve">Number Of Deaths By Traffic Accident</t>
  </si>
  <si>
    <t xml:space="preserve">surfaceOfAdministrativeArea km2</t>
  </si>
  <si>
    <t xml:space="preserve">Numero Antenas</t>
  </si>
  <si>
    <t xml:space="preserve">dim_fractal_sn</t>
  </si>
  <si>
    <t xml:space="preserve">dim_fractal_sn_r2</t>
  </si>
  <si>
    <t xml:space="preserve">dim_fractal_sn_std</t>
  </si>
  <si>
    <t xml:space="preserve">dim_fractal_pop</t>
  </si>
  <si>
    <t xml:space="preserve">dim_fractal_pop_r2</t>
  </si>
  <si>
    <t xml:space="preserve">dim_fractal_pop_std</t>
  </si>
  <si>
    <t xml:space="preserve">ananindeua</t>
  </si>
  <si>
    <t xml:space="preserve">North </t>
  </si>
  <si>
    <t xml:space="preserve">Voronoi</t>
  </si>
  <si>
    <t xml:space="preserve">anapolis</t>
  </si>
  <si>
    <t xml:space="preserve">Midwest </t>
  </si>
  <si>
    <t xml:space="preserve">District</t>
  </si>
  <si>
    <t xml:space="preserve">aparecida de goiania</t>
  </si>
  <si>
    <t xml:space="preserve">aracaju</t>
  </si>
  <si>
    <t xml:space="preserve">Northeast </t>
  </si>
  <si>
    <t xml:space="preserve">bauru</t>
  </si>
  <si>
    <t xml:space="preserve">Southeast </t>
  </si>
  <si>
    <t xml:space="preserve">belem</t>
  </si>
  <si>
    <t xml:space="preserve">belford roxo</t>
  </si>
  <si>
    <t xml:space="preserve">Subdistrict</t>
  </si>
  <si>
    <t xml:space="preserve">belo horizonte</t>
  </si>
  <si>
    <t xml:space="preserve">betim</t>
  </si>
  <si>
    <t xml:space="preserve">blumenau</t>
  </si>
  <si>
    <t xml:space="preserve">South </t>
  </si>
  <si>
    <t xml:space="preserve">boa vista</t>
  </si>
  <si>
    <t xml:space="preserve">brasilia</t>
  </si>
  <si>
    <t xml:space="preserve">camacari</t>
  </si>
  <si>
    <t xml:space="preserve">campina grande</t>
  </si>
  <si>
    <t xml:space="preserve">campinas</t>
  </si>
  <si>
    <t xml:space="preserve">campo grande</t>
  </si>
  <si>
    <t xml:space="preserve">campos dos goytacazes</t>
  </si>
  <si>
    <t xml:space="preserve">canoas</t>
  </si>
  <si>
    <t xml:space="preserve">carapicuiba</t>
  </si>
  <si>
    <t xml:space="preserve">cariacica</t>
  </si>
  <si>
    <t xml:space="preserve">caruaru</t>
  </si>
  <si>
    <t xml:space="preserve">caucaia</t>
  </si>
  <si>
    <t xml:space="preserve">caxias do sul</t>
  </si>
  <si>
    <t xml:space="preserve">contagem</t>
  </si>
  <si>
    <t xml:space="preserve">cuiaba</t>
  </si>
  <si>
    <t xml:space="preserve">curitiba</t>
  </si>
  <si>
    <t xml:space="preserve">diadema</t>
  </si>
  <si>
    <t xml:space="preserve">duque de caxias</t>
  </si>
  <si>
    <t xml:space="preserve">feira de santana</t>
  </si>
  <si>
    <t xml:space="preserve">florianopolis</t>
  </si>
  <si>
    <t xml:space="preserve">fortaleza</t>
  </si>
  <si>
    <t xml:space="preserve">franca</t>
  </si>
  <si>
    <t xml:space="preserve">goiania</t>
  </si>
  <si>
    <t xml:space="preserve">gravatai</t>
  </si>
  <si>
    <t xml:space="preserve">guaruja</t>
  </si>
  <si>
    <t xml:space="preserve">guarulhos</t>
  </si>
  <si>
    <t xml:space="preserve">itaquaquecetuba</t>
  </si>
  <si>
    <t xml:space="preserve">jaboatao dos guararapes</t>
  </si>
  <si>
    <t xml:space="preserve">joao pessoa</t>
  </si>
  <si>
    <t xml:space="preserve">joinville</t>
  </si>
  <si>
    <t xml:space="preserve">juiz de fora</t>
  </si>
  <si>
    <t xml:space="preserve">jundiai</t>
  </si>
  <si>
    <t xml:space="preserve">limeira</t>
  </si>
  <si>
    <t xml:space="preserve">londrina</t>
  </si>
  <si>
    <t xml:space="preserve">macapa</t>
  </si>
  <si>
    <t xml:space="preserve">maceio</t>
  </si>
  <si>
    <t xml:space="preserve">manaus</t>
  </si>
  <si>
    <t xml:space="preserve">maringa</t>
  </si>
  <si>
    <t xml:space="preserve">maua</t>
  </si>
  <si>
    <t xml:space="preserve">mogi das cruzes</t>
  </si>
  <si>
    <t xml:space="preserve">montes claros</t>
  </si>
  <si>
    <t xml:space="preserve">mossoro</t>
  </si>
  <si>
    <t xml:space="preserve">natal</t>
  </si>
  <si>
    <t xml:space="preserve">niteroi</t>
  </si>
  <si>
    <t xml:space="preserve">nova iguacu</t>
  </si>
  <si>
    <t xml:space="preserve">olinda</t>
  </si>
  <si>
    <t xml:space="preserve">osasco</t>
  </si>
  <si>
    <t xml:space="preserve">palmas</t>
  </si>
  <si>
    <t xml:space="preserve">paulista</t>
  </si>
  <si>
    <t xml:space="preserve">pelotas</t>
  </si>
  <si>
    <t xml:space="preserve">petrolina</t>
  </si>
  <si>
    <t xml:space="preserve">petropolis</t>
  </si>
  <si>
    <t xml:space="preserve">piracicaba</t>
  </si>
  <si>
    <t xml:space="preserve">ponta grossa</t>
  </si>
  <si>
    <t xml:space="preserve">porto alegre</t>
  </si>
  <si>
    <t xml:space="preserve">porto velho</t>
  </si>
  <si>
    <t xml:space="preserve">praia grande</t>
  </si>
  <si>
    <t xml:space="preserve">recife</t>
  </si>
  <si>
    <t xml:space="preserve">ribeirao das neves</t>
  </si>
  <si>
    <t xml:space="preserve">ribeirao preto</t>
  </si>
  <si>
    <t xml:space="preserve">rio branco</t>
  </si>
  <si>
    <t xml:space="preserve">rio de janeiro</t>
  </si>
  <si>
    <t xml:space="preserve">salvador</t>
  </si>
  <si>
    <t xml:space="preserve">santa maria</t>
  </si>
  <si>
    <t xml:space="preserve">santarem</t>
  </si>
  <si>
    <t xml:space="preserve">santo andre</t>
  </si>
  <si>
    <t xml:space="preserve">santos</t>
  </si>
  <si>
    <t xml:space="preserve">sao bernardo do campo</t>
  </si>
  <si>
    <t xml:space="preserve">sao goncalo</t>
  </si>
  <si>
    <t xml:space="preserve">sao joao de meriti</t>
  </si>
  <si>
    <t xml:space="preserve">sao jose do rio preto</t>
  </si>
  <si>
    <t xml:space="preserve">sao jose dos campos</t>
  </si>
  <si>
    <t xml:space="preserve">sao jose dos pinhais</t>
  </si>
  <si>
    <t xml:space="preserve">sao luis</t>
  </si>
  <si>
    <t xml:space="preserve">sao paulo</t>
  </si>
  <si>
    <t xml:space="preserve">sao vicente</t>
  </si>
  <si>
    <t xml:space="preserve">serra</t>
  </si>
  <si>
    <t xml:space="preserve">sorocaba</t>
  </si>
  <si>
    <t xml:space="preserve">sumare</t>
  </si>
  <si>
    <t xml:space="preserve">suzano</t>
  </si>
  <si>
    <t xml:space="preserve">taboao da serra</t>
  </si>
  <si>
    <t xml:space="preserve">taubate</t>
  </si>
  <si>
    <t xml:space="preserve">teresina</t>
  </si>
  <si>
    <t xml:space="preserve">uberaba</t>
  </si>
  <si>
    <t xml:space="preserve">uberlandia</t>
  </si>
  <si>
    <t xml:space="preserve">varzea grande</t>
  </si>
  <si>
    <t xml:space="preserve">vila velha</t>
  </si>
  <si>
    <t xml:space="preserve">vitoria</t>
  </si>
  <si>
    <t xml:space="preserve">vitoria da conquista</t>
  </si>
  <si>
    <t xml:space="preserve">cascavel</t>
  </si>
  <si>
    <t xml:space="preserve">0.9965224757407606</t>
  </si>
  <si>
    <t xml:space="preserve">0.024118675051780683</t>
  </si>
  <si>
    <t xml:space="preserve">0.9908973162369767</t>
  </si>
  <si>
    <t xml:space="preserve">0.03820559796895066</t>
  </si>
  <si>
    <t xml:space="preserve">0.983519550205347</t>
  </si>
  <si>
    <t xml:space="preserve">0.03138459521291587</t>
  </si>
  <si>
    <t xml:space="preserve">0.986398987699809</t>
  </si>
  <si>
    <t xml:space="preserve">0.025207485315321902</t>
  </si>
  <si>
    <t xml:space="preserve">0.9812856213210109</t>
  </si>
  <si>
    <t xml:space="preserve">0.04750267305523295</t>
  </si>
  <si>
    <t xml:space="preserve">0.9667216742690848</t>
  </si>
  <si>
    <t xml:space="preserve">0.0616931471558805</t>
  </si>
  <si>
    <t xml:space="preserve">0.9992604724341195</t>
  </si>
  <si>
    <t xml:space="preserve">0.007366723880498504</t>
  </si>
  <si>
    <t xml:space="preserve">0.9980998627447665</t>
  </si>
  <si>
    <t xml:space="preserve">0.013081068083240574</t>
  </si>
  <si>
    <t xml:space="preserve">0.8511362123312523</t>
  </si>
  <si>
    <t xml:space="preserve">0.9224485212480174</t>
  </si>
  <si>
    <t xml:space="preserve">0.05228088397085483</t>
  </si>
  <si>
    <t xml:space="preserve">0.8821868529928213</t>
  </si>
  <si>
    <t xml:space="preserve">0.9135728640295699</t>
  </si>
  <si>
    <t xml:space="preserve">0.05748227234956155</t>
  </si>
  <si>
    <t xml:space="preserve">0.9940207748135839</t>
  </si>
  <si>
    <t xml:space="preserve">0.023506930602673202</t>
  </si>
  <si>
    <t xml:space="preserve">0.9943240020404469</t>
  </si>
  <si>
    <t xml:space="preserve">0.027124144697509883</t>
  </si>
  <si>
    <t xml:space="preserve">0.9757692831186235</t>
  </si>
  <si>
    <t xml:space="preserve">0.04810077647013879</t>
  </si>
  <si>
    <t xml:space="preserve">0.9688203312276544</t>
  </si>
  <si>
    <t xml:space="preserve">0.054718333125204105</t>
  </si>
  <si>
    <t xml:space="preserve">0.9857847112890711</t>
  </si>
  <si>
    <t xml:space="preserve">0.04357982285362096</t>
  </si>
  <si>
    <t xml:space="preserve">0.9889261455718545</t>
  </si>
  <si>
    <t xml:space="preserve">0.043041730892421755</t>
  </si>
  <si>
    <t xml:space="preserve">0.9990878204997676</t>
  </si>
  <si>
    <t xml:space="preserve">0.011276994370141711</t>
  </si>
  <si>
    <t xml:space="preserve">0.9987201555053913</t>
  </si>
  <si>
    <t xml:space="preserve">0.013019862139419523</t>
  </si>
  <si>
    <t xml:space="preserve">0.9801777920537953</t>
  </si>
  <si>
    <t xml:space="preserve">0.04491304450724612</t>
  </si>
  <si>
    <t xml:space="preserve">0.9632098102383304</t>
  </si>
  <si>
    <t xml:space="preserve">0.05213698349369333</t>
  </si>
  <si>
    <t xml:space="preserve">0.9958870159138614</t>
  </si>
  <si>
    <t xml:space="preserve">0.017977038979230524</t>
  </si>
  <si>
    <t xml:space="preserve">0.9939079831148758</t>
  </si>
  <si>
    <t xml:space="preserve">0.024209206237554366</t>
  </si>
  <si>
    <t xml:space="preserve">0.9063586636077409</t>
  </si>
  <si>
    <t xml:space="preserve">0.07224020450927054</t>
  </si>
  <si>
    <t xml:space="preserve">0.5805724906351752</t>
  </si>
  <si>
    <t xml:space="preserve">0.765698605163211</t>
  </si>
  <si>
    <t xml:space="preserve">0.06803538462192642</t>
  </si>
  <si>
    <t xml:space="preserve">0.9693153091136598</t>
  </si>
  <si>
    <t xml:space="preserve">0.060232897267642</t>
  </si>
  <si>
    <t xml:space="preserve">0.9605699565956265</t>
  </si>
  <si>
    <t xml:space="preserve">0.055000756035707206</t>
  </si>
  <si>
    <t xml:space="preserve">0.9473315587958776</t>
  </si>
  <si>
    <t xml:space="preserve">0.9819405528169902</t>
  </si>
  <si>
    <t xml:space="preserve">0.027216452369417058</t>
  </si>
  <si>
    <t xml:space="preserve">0.8880724647875878</t>
  </si>
  <si>
    <t xml:space="preserve">0.9817221907298179</t>
  </si>
  <si>
    <t xml:space="preserve">0.02567060196963667</t>
  </si>
  <si>
    <t xml:space="preserve">0.9476839655589595</t>
  </si>
  <si>
    <t xml:space="preserve">0.06783708335370342</t>
  </si>
  <si>
    <t xml:space="preserve">0.9432247391670303</t>
  </si>
  <si>
    <t xml:space="preserve">0.06436623754285178</t>
  </si>
  <si>
    <t xml:space="preserve">0.9155101851058337</t>
  </si>
  <si>
    <t xml:space="preserve">0.07598112647740353</t>
  </si>
  <si>
    <t xml:space="preserve">0.9374453922401912</t>
  </si>
  <si>
    <t xml:space="preserve">0.09530129915165157</t>
  </si>
  <si>
    <t xml:space="preserve">0.9971273973982432</t>
  </si>
  <si>
    <t xml:space="preserve">0.01747011066017847</t>
  </si>
  <si>
    <t xml:space="preserve">0.9992943461845661</t>
  </si>
  <si>
    <t xml:space="preserve">0.009734852951582352</t>
  </si>
  <si>
    <t xml:space="preserve">0.9957168260551971</t>
  </si>
  <si>
    <t xml:space="preserve">0.020020284212628574</t>
  </si>
  <si>
    <t xml:space="preserve">0.9824433568128564</t>
  </si>
  <si>
    <t xml:space="preserve">0.03951598436367466</t>
  </si>
  <si>
    <t xml:space="preserve">0.9698652832646995</t>
  </si>
  <si>
    <t xml:space="preserve">0.05268415954273502</t>
  </si>
  <si>
    <t xml:space="preserve">0.9739986242450288</t>
  </si>
  <si>
    <t xml:space="preserve">0.05030028197504904</t>
  </si>
  <si>
    <t xml:space="preserve">0.9787534952769327</t>
  </si>
  <si>
    <t xml:space="preserve">0.03180381045179371</t>
  </si>
  <si>
    <t xml:space="preserve">0.8847020658155903</t>
  </si>
  <si>
    <t xml:space="preserve">0.9070838632457023</t>
  </si>
  <si>
    <t xml:space="preserve">0.05998446291398338</t>
  </si>
  <si>
    <t xml:space="preserve">0.9907041840457415</t>
  </si>
  <si>
    <t xml:space="preserve">0.033657706021138274</t>
  </si>
  <si>
    <t xml:space="preserve">0.9947812079800804</t>
  </si>
  <si>
    <t xml:space="preserve">0.026781643993790686</t>
  </si>
  <si>
    <t xml:space="preserve">0.9663231163247976</t>
  </si>
  <si>
    <t xml:space="preserve">0.040928839832329166</t>
  </si>
  <si>
    <t xml:space="preserve">0.8969930715387727</t>
  </si>
  <si>
    <t xml:space="preserve">0.9563655830412429</t>
  </si>
  <si>
    <t xml:space="preserve">0.04058930259994868</t>
  </si>
  <si>
    <t xml:space="preserve">0.9955159170229789</t>
  </si>
  <si>
    <t xml:space="preserve">0.02473123296323628</t>
  </si>
  <si>
    <t xml:space="preserve">0.9917305391461454</t>
  </si>
  <si>
    <t xml:space="preserve">0.038378834961508304</t>
  </si>
  <si>
    <t xml:space="preserve">0.9708326289466771</t>
  </si>
  <si>
    <t xml:space="preserve">0.05805053930899703</t>
  </si>
  <si>
    <t xml:space="preserve">0.9577229398669675</t>
  </si>
  <si>
    <t xml:space="preserve">0.0723964221422291</t>
  </si>
  <si>
    <t xml:space="preserve">0.9845937269215627</t>
  </si>
  <si>
    <t xml:space="preserve">0.04158884605251793</t>
  </si>
  <si>
    <t xml:space="preserve">0.9704765863536184</t>
  </si>
  <si>
    <t xml:space="preserve">0.05050800519190791</t>
  </si>
  <si>
    <t xml:space="preserve">0.9854859961118114</t>
  </si>
  <si>
    <t xml:space="preserve">0.03989307587260934</t>
  </si>
  <si>
    <t xml:space="preserve">0.9911395594223471</t>
  </si>
  <si>
    <t xml:space="preserve">0.03054279903468051</t>
  </si>
  <si>
    <t xml:space="preserve">0.9978552587310313</t>
  </si>
  <si>
    <t xml:space="preserve">0.01246618104322778</t>
  </si>
  <si>
    <t xml:space="preserve">0.9959183153962076</t>
  </si>
  <si>
    <t xml:space="preserve">0.01929913471720494</t>
  </si>
  <si>
    <t xml:space="preserve">0.969412489257415</t>
  </si>
  <si>
    <t xml:space="preserve">0.05590063261650454</t>
  </si>
  <si>
    <t xml:space="preserve">0.9723310015383708</t>
  </si>
  <si>
    <t xml:space="preserve">0.051331280788101376</t>
  </si>
  <si>
    <t xml:space="preserve">0.9936164598852938</t>
  </si>
  <si>
    <t xml:space="preserve">0.03233053571560467</t>
  </si>
  <si>
    <t xml:space="preserve">0.9946536142949837</t>
  </si>
  <si>
    <t xml:space="preserve">0.022682283172779122</t>
  </si>
  <si>
    <t xml:space="preserve">0.9918811409193172</t>
  </si>
  <si>
    <t xml:space="preserve">0.03789629871688843</t>
  </si>
  <si>
    <t xml:space="preserve">0.9933629616890512</t>
  </si>
  <si>
    <t xml:space="preserve">0.03510968685494512</t>
  </si>
  <si>
    <t xml:space="preserve">0.9935499187879682</t>
  </si>
  <si>
    <t xml:space="preserve">0.023148444049272306</t>
  </si>
  <si>
    <t xml:space="preserve">0.9939821658175103</t>
  </si>
  <si>
    <t xml:space="preserve">0.022919046041566932</t>
  </si>
  <si>
    <t xml:space="preserve">0.9986444916786965</t>
  </si>
  <si>
    <t xml:space="preserve">0.010432296625051095</t>
  </si>
  <si>
    <t xml:space="preserve">0.9968802301099531</t>
  </si>
  <si>
    <t xml:space="preserve">0.01282144411880118</t>
  </si>
  <si>
    <t xml:space="preserve">0.9720125872541673</t>
  </si>
  <si>
    <t xml:space="preserve">0.060634606328480355</t>
  </si>
  <si>
    <t xml:space="preserve">0.9898903876671427</t>
  </si>
  <si>
    <t xml:space="preserve">0.03632655543979692</t>
  </si>
  <si>
    <t xml:space="preserve">0.9900421792985333</t>
  </si>
  <si>
    <t xml:space="preserve">0.025780998814295658</t>
  </si>
  <si>
    <t xml:space="preserve">0.9579180094416888</t>
  </si>
  <si>
    <t xml:space="preserve">0.051432228106534625</t>
  </si>
  <si>
    <t xml:space="preserve">0.9768614881276436</t>
  </si>
  <si>
    <t xml:space="preserve">0.06507356125490185</t>
  </si>
  <si>
    <t xml:space="preserve">0.9803798182453846</t>
  </si>
  <si>
    <t xml:space="preserve">0.06054696474433695</t>
  </si>
  <si>
    <t xml:space="preserve">0.9949077451234641</t>
  </si>
  <si>
    <t xml:space="preserve">0.0304041417553289</t>
  </si>
  <si>
    <t xml:space="preserve">0.9938732392034111</t>
  </si>
  <si>
    <t xml:space="preserve">0.03084196019790715</t>
  </si>
  <si>
    <t xml:space="preserve">0.9913309263389659</t>
  </si>
  <si>
    <t xml:space="preserve">0.04038278981621086</t>
  </si>
  <si>
    <t xml:space="preserve">0.9759105433011577</t>
  </si>
  <si>
    <t xml:space="preserve">0.07857120727359808</t>
  </si>
  <si>
    <t xml:space="preserve">0.9675304007672586</t>
  </si>
  <si>
    <t xml:space="preserve">0.06518192068820348</t>
  </si>
  <si>
    <t xml:space="preserve">0.9420068670922712</t>
  </si>
  <si>
    <t xml:space="preserve">0.08137782478610518</t>
  </si>
  <si>
    <t xml:space="preserve">0.9893788315321607</t>
  </si>
  <si>
    <t xml:space="preserve">0.028967343747246705</t>
  </si>
  <si>
    <t xml:space="preserve">0.9861012720246899</t>
  </si>
  <si>
    <t xml:space="preserve">0.0330863650223976</t>
  </si>
  <si>
    <t xml:space="preserve">0.9722435006926887</t>
  </si>
  <si>
    <t xml:space="preserve">0.04849189634150377</t>
  </si>
  <si>
    <t xml:space="preserve">0.953417510289729</t>
  </si>
  <si>
    <t xml:space="preserve">0.058473192072600266</t>
  </si>
  <si>
    <t xml:space="preserve">0.9733011098964222</t>
  </si>
  <si>
    <t xml:space="preserve">0.03512471706275002</t>
  </si>
  <si>
    <t xml:space="preserve">0.963085712174575</t>
  </si>
  <si>
    <t xml:space="preserve">0.047306101033690526</t>
  </si>
  <si>
    <t xml:space="preserve">0.9686347036384412</t>
  </si>
  <si>
    <t xml:space="preserve">0.0589113952443783</t>
  </si>
  <si>
    <t xml:space="preserve">0.9430641520854778</t>
  </si>
  <si>
    <t xml:space="preserve">0.07395370695447652</t>
  </si>
  <si>
    <t xml:space="preserve">0.9934194266387494</t>
  </si>
  <si>
    <t xml:space="preserve">0.02739744750127383</t>
  </si>
  <si>
    <t xml:space="preserve">0.9968331328831699</t>
  </si>
  <si>
    <t xml:space="preserve">0.01720890035946537</t>
  </si>
  <si>
    <t xml:space="preserve">0.9906042588721428</t>
  </si>
  <si>
    <t xml:space="preserve">0.039167768288147345</t>
  </si>
  <si>
    <t xml:space="preserve">0.9800072512217228</t>
  </si>
  <si>
    <t xml:space="preserve">0.06274841536071137</t>
  </si>
  <si>
    <t xml:space="preserve">0.9906396543205883</t>
  </si>
  <si>
    <t xml:space="preserve">0.03392862157743186</t>
  </si>
  <si>
    <t xml:space="preserve">0.9833172332009412</t>
  </si>
  <si>
    <t xml:space="preserve">0.043869834081060675</t>
  </si>
  <si>
    <t xml:space="preserve">0.9912765287792509</t>
  </si>
  <si>
    <t xml:space="preserve">0.02794374463514685</t>
  </si>
  <si>
    <t xml:space="preserve">0.9939949958554624</t>
  </si>
  <si>
    <t xml:space="preserve">0.026844902819179915</t>
  </si>
  <si>
    <t xml:space="preserve">0.9858207867517951</t>
  </si>
  <si>
    <t xml:space="preserve">0.04082949116458756</t>
  </si>
  <si>
    <t xml:space="preserve">0.9857409682199925</t>
  </si>
  <si>
    <t xml:space="preserve">0.03673665104428628</t>
  </si>
  <si>
    <t xml:space="preserve">0.9501997698229009</t>
  </si>
  <si>
    <t xml:space="preserve">0.05048109932309996</t>
  </si>
  <si>
    <t xml:space="preserve">0.9157638225356209</t>
  </si>
  <si>
    <t xml:space="preserve">0.07367212600001553</t>
  </si>
  <si>
    <t xml:space="preserve">0.995561741871564</t>
  </si>
  <si>
    <t xml:space="preserve">0.018917950312694276</t>
  </si>
  <si>
    <t xml:space="preserve">0.9912527454880974</t>
  </si>
  <si>
    <t xml:space="preserve">0.03105406810596237</t>
  </si>
  <si>
    <t xml:space="preserve">0.9911447395229667</t>
  </si>
  <si>
    <t xml:space="preserve">0.028514947056521817</t>
  </si>
  <si>
    <t xml:space="preserve">0.9850228371405152</t>
  </si>
  <si>
    <t xml:space="preserve">0.03254787704437937</t>
  </si>
  <si>
    <t xml:space="preserve">0.9768067704276086</t>
  </si>
  <si>
    <t xml:space="preserve">0.060626382915812425</t>
  </si>
  <si>
    <t xml:space="preserve">0.9591937681410099</t>
  </si>
  <si>
    <t xml:space="preserve">0.0652922898799738</t>
  </si>
  <si>
    <t xml:space="preserve">0.9841933477669337</t>
  </si>
  <si>
    <t xml:space="preserve">0.03380324226753967</t>
  </si>
  <si>
    <t xml:space="preserve">0.9648934435745014</t>
  </si>
  <si>
    <t xml:space="preserve">0.04765712181034961</t>
  </si>
  <si>
    <t xml:space="preserve">0.9854128410626324</t>
  </si>
  <si>
    <t xml:space="preserve">0.04719367469480377</t>
  </si>
  <si>
    <t xml:space="preserve">0.9945318456310679</t>
  </si>
  <si>
    <t xml:space="preserve">0.03513300751670706</t>
  </si>
  <si>
    <t xml:space="preserve">0.997290878727157</t>
  </si>
  <si>
    <t xml:space="preserve">0.013656168114900502</t>
  </si>
  <si>
    <t xml:space="preserve">0.9974641763208684</t>
  </si>
  <si>
    <t xml:space="preserve">0.013490494844706888</t>
  </si>
  <si>
    <t xml:space="preserve">0.9800206668562479</t>
  </si>
  <si>
    <t xml:space="preserve">0.051661084941471</t>
  </si>
  <si>
    <t xml:space="preserve">0.9790733321871654</t>
  </si>
  <si>
    <t xml:space="preserve">0.055732146653154964</t>
  </si>
  <si>
    <t xml:space="preserve">0.9810908368625613</t>
  </si>
  <si>
    <t xml:space="preserve">0.04660547849997522</t>
  </si>
  <si>
    <t xml:space="preserve">0.9751425419183608</t>
  </si>
  <si>
    <t xml:space="preserve">0.06606846506056696</t>
  </si>
  <si>
    <t xml:space="preserve">0.992885011765702</t>
  </si>
  <si>
    <t xml:space="preserve">0.024894352447319464</t>
  </si>
  <si>
    <t xml:space="preserve">0.994868559148863</t>
  </si>
  <si>
    <t xml:space="preserve">0.02648421492642902</t>
  </si>
  <si>
    <t xml:space="preserve">0.991802137532002</t>
  </si>
  <si>
    <t xml:space="preserve">0.05153194300124627</t>
  </si>
  <si>
    <t xml:space="preserve">0.9944408334213597</t>
  </si>
  <si>
    <t xml:space="preserve">0.08674149647239336</t>
  </si>
  <si>
    <t xml:space="preserve">0.990977680254759</t>
  </si>
  <si>
    <t xml:space="preserve">0.03371710974802544</t>
  </si>
  <si>
    <t xml:space="preserve">0.9912547778224592</t>
  </si>
  <si>
    <t xml:space="preserve">0.03563803476950818</t>
  </si>
  <si>
    <t xml:space="preserve">0.9708056902208926</t>
  </si>
  <si>
    <t xml:space="preserve">0.04987613190612043</t>
  </si>
  <si>
    <t xml:space="preserve">0.9663734371407967</t>
  </si>
  <si>
    <t xml:space="preserve">0.04699553644950297</t>
  </si>
  <si>
    <t xml:space="preserve">0.9887873173005922</t>
  </si>
  <si>
    <t xml:space="preserve">0.033286445611675444</t>
  </si>
  <si>
    <t xml:space="preserve">0.9904984566044297</t>
  </si>
  <si>
    <t xml:space="preserve">0.046592141878878945</t>
  </si>
  <si>
    <t xml:space="preserve">0.9742210381244428</t>
  </si>
  <si>
    <t xml:space="preserve">0.03857470965631926</t>
  </si>
  <si>
    <t xml:space="preserve">0.8736103507555665</t>
  </si>
  <si>
    <t xml:space="preserve">0.9704588975065143</t>
  </si>
  <si>
    <t xml:space="preserve">0.0322895824643967</t>
  </si>
  <si>
    <t xml:space="preserve">0.952197724803227</t>
  </si>
  <si>
    <t xml:space="preserve">0.059158627213687795</t>
  </si>
  <si>
    <t xml:space="preserve">0.9492601154615088</t>
  </si>
  <si>
    <t xml:space="preserve">0.06692182155864271</t>
  </si>
  <si>
    <t xml:space="preserve">0.9888869136852324</t>
  </si>
  <si>
    <t xml:space="preserve">0.05122087662426393</t>
  </si>
  <si>
    <t xml:space="preserve">0.981231405132524</t>
  </si>
  <si>
    <t xml:space="preserve">0.06563265598871813</t>
  </si>
  <si>
    <t xml:space="preserve">0.9858073252788849</t>
  </si>
  <si>
    <t xml:space="preserve">0.03859317777817093</t>
  </si>
  <si>
    <t xml:space="preserve">0.9923846572706585</t>
  </si>
  <si>
    <t xml:space="preserve">0.026479434219031893</t>
  </si>
  <si>
    <t xml:space="preserve">0.7759078344757271</t>
  </si>
  <si>
    <t xml:space="preserve">0.9935466359007805</t>
  </si>
  <si>
    <t xml:space="preserve">0.0132473488912744</t>
  </si>
  <si>
    <t xml:space="preserve">0.7949805826070471</t>
  </si>
  <si>
    <t xml:space="preserve">0.9868032131904311</t>
  </si>
  <si>
    <t xml:space="preserve">0.019475796393361104</t>
  </si>
  <si>
    <t xml:space="preserve">0.9885410616202532</t>
  </si>
  <si>
    <t xml:space="preserve">0.0330887509119172</t>
  </si>
  <si>
    <t xml:space="preserve">0.9887141560267101</t>
  </si>
  <si>
    <t xml:space="preserve">0.03482610743976776</t>
  </si>
  <si>
    <t xml:space="preserve">0.9958631293113795</t>
  </si>
  <si>
    <t xml:space="preserve">0.028725890711082804</t>
  </si>
  <si>
    <t xml:space="preserve">0.9610806361611489</t>
  </si>
  <si>
    <t xml:space="preserve">0.1043954472557048</t>
  </si>
  <si>
    <t xml:space="preserve">0.9786537616752314</t>
  </si>
  <si>
    <t xml:space="preserve">0.043708002916964965</t>
  </si>
  <si>
    <t xml:space="preserve">0.9651533356892278</t>
  </si>
  <si>
    <t xml:space="preserve">0.05198456100862055</t>
  </si>
  <si>
    <t xml:space="preserve">0.9681078966642037</t>
  </si>
  <si>
    <t xml:space="preserve">0.05860200603563967</t>
  </si>
  <si>
    <t xml:space="preserve">0.9891514931304709</t>
  </si>
  <si>
    <t xml:space="preserve">0.037941831746993414</t>
  </si>
  <si>
    <t xml:space="preserve">0.9789438955754787</t>
  </si>
  <si>
    <t xml:space="preserve">0.04909112267319809</t>
  </si>
  <si>
    <t xml:space="preserve">0.9831498997079176</t>
  </si>
  <si>
    <t xml:space="preserve">0.05147705927496335</t>
  </si>
  <si>
    <t xml:space="preserve">0.9660332693906765</t>
  </si>
  <si>
    <t xml:space="preserve">0.047411064593901084</t>
  </si>
  <si>
    <t xml:space="preserve">0.9561275128107071</t>
  </si>
  <si>
    <t xml:space="preserve">0.04815623413194336</t>
  </si>
  <si>
    <t xml:space="preserve">0.9954275849435459</t>
  </si>
  <si>
    <t xml:space="preserve">0.021935067611137327</t>
  </si>
  <si>
    <t xml:space="preserve">0.9923363928026582</t>
  </si>
  <si>
    <t xml:space="preserve">0.027171642655601166</t>
  </si>
  <si>
    <t xml:space="preserve">0.9872978563491492</t>
  </si>
  <si>
    <t xml:space="preserve">0.04415011221991139</t>
  </si>
  <si>
    <t xml:space="preserve">0.9908635694687521</t>
  </si>
  <si>
    <t xml:space="preserve">0.044077655052448476</t>
  </si>
  <si>
    <t xml:space="preserve">0.9953103479870304</t>
  </si>
  <si>
    <t xml:space="preserve">0.02134304289357565</t>
  </si>
  <si>
    <t xml:space="preserve">0.9956301650257586</t>
  </si>
  <si>
    <t xml:space="preserve">0.015994475156332327</t>
  </si>
  <si>
    <t xml:space="preserve">0.9803205022742378</t>
  </si>
  <si>
    <t xml:space="preserve">0.03593949423772255</t>
  </si>
  <si>
    <t xml:space="preserve">0.9840012981676202</t>
  </si>
  <si>
    <t xml:space="preserve">0.03459367744306086</t>
  </si>
  <si>
    <t xml:space="preserve">0.9812548846277214</t>
  </si>
  <si>
    <t xml:space="preserve">0.04289215321992231</t>
  </si>
  <si>
    <t xml:space="preserve">0.9821694492428455</t>
  </si>
  <si>
    <t xml:space="preserve">0.03719482111428396</t>
  </si>
  <si>
    <t xml:space="preserve">0.9883867021592339</t>
  </si>
  <si>
    <t xml:space="preserve">0.03970068010385144</t>
  </si>
  <si>
    <t xml:space="preserve">0.985685857546662</t>
  </si>
  <si>
    <t xml:space="preserve">0.04411649620354728</t>
  </si>
  <si>
    <t xml:space="preserve">0.9977382148406139</t>
  </si>
  <si>
    <t xml:space="preserve">0.018855582741055886</t>
  </si>
  <si>
    <t xml:space="preserve">0.9947645692053717</t>
  </si>
  <si>
    <t xml:space="preserve">0.026284841530342808</t>
  </si>
  <si>
    <t xml:space="preserve">0.9884000285497719</t>
  </si>
  <si>
    <t xml:space="preserve">0.03941079815281929</t>
  </si>
  <si>
    <t xml:space="preserve">0.9913801719124238</t>
  </si>
  <si>
    <t xml:space="preserve">0.03314774445957275</t>
  </si>
  <si>
    <t xml:space="preserve">0.9709573949400641</t>
  </si>
  <si>
    <t xml:space="preserve">0.05543087919344652</t>
  </si>
  <si>
    <t xml:space="preserve">0.9777577695970879</t>
  </si>
  <si>
    <t xml:space="preserve">0.05076861173017344</t>
  </si>
  <si>
    <t xml:space="preserve">0.9836530342093162</t>
  </si>
  <si>
    <t xml:space="preserve">0.05256310825321692</t>
  </si>
  <si>
    <t xml:space="preserve">0.9727441593102671</t>
  </si>
  <si>
    <t xml:space="preserve">0.06082310643887285</t>
  </si>
  <si>
    <t xml:space="preserve">0.994943312506857</t>
  </si>
  <si>
    <t xml:space="preserve">0.02472840667393366</t>
  </si>
  <si>
    <t xml:space="preserve">0.9966521288814276</t>
  </si>
  <si>
    <t xml:space="preserve">0.01966235995250538</t>
  </si>
  <si>
    <t xml:space="preserve">0.9961771634213188</t>
  </si>
  <si>
    <t xml:space="preserve">0.02420099818982905</t>
  </si>
  <si>
    <t xml:space="preserve">0.996835383836118</t>
  </si>
  <si>
    <t xml:space="preserve">0.023222725839916473</t>
  </si>
  <si>
    <t xml:space="preserve">0.9820265967897391</t>
  </si>
  <si>
    <t xml:space="preserve">0.06294897127233182</t>
  </si>
  <si>
    <t xml:space="preserve">0.9855835623916185</t>
  </si>
  <si>
    <t xml:space="preserve">0.05542643200028547</t>
  </si>
  <si>
    <t xml:space="preserve">0.9750949952659409</t>
  </si>
  <si>
    <t xml:space="preserve">0.05180811122771805</t>
  </si>
  <si>
    <t xml:space="preserve">0.9699262556582045</t>
  </si>
  <si>
    <t xml:space="preserve">0.050329233253959216</t>
  </si>
  <si>
    <t xml:space="preserve">0.9949999255677625</t>
  </si>
  <si>
    <t xml:space="preserve">0.03187019453464436</t>
  </si>
  <si>
    <t xml:space="preserve">0.9896502057180735</t>
  </si>
  <si>
    <t xml:space="preserve">0.05218015382243696</t>
  </si>
  <si>
    <t xml:space="preserve">0.9840111931949538</t>
  </si>
  <si>
    <t xml:space="preserve">0.9958290354053466</t>
  </si>
  <si>
    <t xml:space="preserve">0.013491050854761754</t>
  </si>
  <si>
    <t xml:space="preserve">0.9369655296942168</t>
  </si>
  <si>
    <t xml:space="preserve">0.9921924470365535</t>
  </si>
  <si>
    <t xml:space="preserve">0.01760771525998215</t>
  </si>
  <si>
    <t xml:space="preserve">0.9897201401430593</t>
  </si>
  <si>
    <t xml:space="preserve">0.03381664497035933</t>
  </si>
  <si>
    <t xml:space="preserve">0.992802403112115</t>
  </si>
  <si>
    <t xml:space="preserve">0.027678231484810717</t>
  </si>
  <si>
    <t xml:space="preserve">0.9697217767372385</t>
  </si>
  <si>
    <t xml:space="preserve">0.05092617747731699</t>
  </si>
  <si>
    <t xml:space="preserve">0.9721001554101979</t>
  </si>
  <si>
    <t xml:space="preserve">0.050655071548206386</t>
  </si>
  <si>
    <t xml:space="preserve">0.9740907019253255</t>
  </si>
  <si>
    <t xml:space="preserve">0.04818096792335833</t>
  </si>
  <si>
    <t xml:space="preserve">0.9813076691197252</t>
  </si>
  <si>
    <t xml:space="preserve">0.03685876559934089</t>
  </si>
  <si>
    <t xml:space="preserve">0.9891066006521585</t>
  </si>
  <si>
    <t xml:space="preserve">0.03261120358694706</t>
  </si>
  <si>
    <t xml:space="preserve">0.9784657362724347</t>
  </si>
  <si>
    <t xml:space="preserve">0.03674807759925995</t>
  </si>
  <si>
    <t xml:space="preserve">0.9810487314935354</t>
  </si>
  <si>
    <t xml:space="preserve">0.041104015065961313</t>
  </si>
  <si>
    <t xml:space="preserve">0.9822566380659572</t>
  </si>
  <si>
    <t xml:space="preserve">0.03567385452285494</t>
  </si>
  <si>
    <t xml:space="preserve">0.9965322679014109</t>
  </si>
  <si>
    <t xml:space="preserve">0.016956989374481826</t>
  </si>
  <si>
    <t xml:space="preserve">0.9938501477492937</t>
  </si>
  <si>
    <t xml:space="preserve">0.023848039032631333</t>
  </si>
  <si>
    <t xml:space="preserve">0.9585340778526377</t>
  </si>
  <si>
    <t xml:space="preserve">0.059198331696676765</t>
  </si>
  <si>
    <t xml:space="preserve">0.9133325850777361</t>
  </si>
  <si>
    <t xml:space="preserve">0.07695914002746766</t>
  </si>
  <si>
    <t xml:space="preserve">0.9978172864212074</t>
  </si>
  <si>
    <t xml:space="preserve">0.012152145158569057</t>
  </si>
  <si>
    <t xml:space="preserve">0.9827344223370801</t>
  </si>
  <si>
    <t xml:space="preserve">0.029845647592494102</t>
  </si>
  <si>
    <t xml:space="preserve">CODE</t>
  </si>
  <si>
    <t xml:space="preserve">CITY</t>
  </si>
  <si>
    <t xml:space="preserve">REGION</t>
  </si>
  <si>
    <t xml:space="preserve">Metropolitan Region</t>
  </si>
  <si>
    <t xml:space="preserve">PARTITIONING</t>
  </si>
  <si>
    <t xml:space="preserve">POPULATION</t>
  </si>
  <si>
    <t xml:space="preserve">DENSITY</t>
  </si>
  <si>
    <t xml:space="preserve">DET USERS</t>
  </si>
  <si>
    <t xml:space="preserve">USERS</t>
  </si>
  <si>
    <t xml:space="preserve">TRIPS</t>
  </si>
  <si>
    <t xml:space="preserve">INCOME</t>
  </si>
  <si>
    <t xml:space="preserve">GDP</t>
  </si>
  <si>
    <t xml:space="preserve">FAIXA IDHM (ATLAS DO DESENVOLVIMENTO HUMANO)</t>
  </si>
  <si>
    <t xml:space="preserve">QUARTIL IDH</t>
  </si>
  <si>
    <t xml:space="preserve">GINI</t>
  </si>
  <si>
    <t xml:space="preserve">y1^ (Trips)</t>
  </si>
  <si>
    <t xml:space="preserve">Resíduos Trips</t>
  </si>
  <si>
    <t xml:space="preserve">y- (Int. Confiança Média)</t>
  </si>
  <si>
    <t xml:space="preserve">y+ (Int. Confiança Média)</t>
  </si>
  <si>
    <t xml:space="preserve">y- (Int. Confiança Valores Individuais)</t>
  </si>
  <si>
    <t xml:space="preserve">y+ (Int. Confiança Valores Individuais)</t>
  </si>
  <si>
    <t xml:space="preserve">CONF TRIPS</t>
  </si>
  <si>
    <t xml:space="preserve">y1^ (income)</t>
  </si>
  <si>
    <t xml:space="preserve">Resíduos Income</t>
  </si>
  <si>
    <t xml:space="preserve">CONF INCOME</t>
  </si>
  <si>
    <t xml:space="preserve">y1^ (GDP)</t>
  </si>
  <si>
    <t xml:space="preserve">Resíduos GDP</t>
  </si>
  <si>
    <t xml:space="preserve">CONF GDP</t>
  </si>
  <si>
    <t xml:space="preserve">Região Norte</t>
  </si>
  <si>
    <t xml:space="preserve">Região Metropolitana de Belém</t>
  </si>
  <si>
    <t xml:space="preserve">ALTO</t>
  </si>
  <si>
    <t xml:space="preserve">Região Centro-Oeste</t>
  </si>
  <si>
    <t xml:space="preserve">Região Metropolitana de Goiânia</t>
  </si>
  <si>
    <t xml:space="preserve">Região Nordeste</t>
  </si>
  <si>
    <t xml:space="preserve">Região Metropolitana de Aracaju</t>
  </si>
  <si>
    <t xml:space="preserve">Região Sudeste</t>
  </si>
  <si>
    <t xml:space="preserve">Região Metropolitana do Rio de Janeiro</t>
  </si>
  <si>
    <t xml:space="preserve">MÉDIO</t>
  </si>
  <si>
    <t xml:space="preserve">Região Metropolitana de Belo Horizonte</t>
  </si>
  <si>
    <t xml:space="preserve">MUITO ALTO</t>
  </si>
  <si>
    <t xml:space="preserve">Região Metropolitana de Campinas</t>
  </si>
  <si>
    <t xml:space="preserve">Região Sul</t>
  </si>
  <si>
    <t xml:space="preserve">Região Metropolitana de Porto Alegre</t>
  </si>
  <si>
    <t xml:space="preserve">Região Metropolitana de São Paulo</t>
  </si>
  <si>
    <t xml:space="preserve">Região Metropolitana da Grande Vitória</t>
  </si>
  <si>
    <t xml:space="preserve">Região Metropolitana de Curitiba</t>
  </si>
  <si>
    <t xml:space="preserve">Região Metropolitana de Fortaleza</t>
  </si>
  <si>
    <t xml:space="preserve">Região Metropolitana da Baixada Santista</t>
  </si>
  <si>
    <t xml:space="preserve">Região Metropolitana do Recife</t>
  </si>
  <si>
    <t xml:space="preserve">Região Metropolitana de João Pessoa</t>
  </si>
  <si>
    <t xml:space="preserve">Região Metropolitana de Maceió</t>
  </si>
  <si>
    <t xml:space="preserve">Região Metropolitana de Natal</t>
  </si>
  <si>
    <t xml:space="preserve">Região Metropolitana de Salvador</t>
  </si>
  <si>
    <t xml:space="preserve">Região Metropolitana de São Luís</t>
  </si>
  <si>
    <t xml:space="preserve">Região Metropolitana de Sorocaba</t>
  </si>
  <si>
    <t xml:space="preserve">RESUMO DOS RESULTADOS</t>
  </si>
  <si>
    <t xml:space="preserve">y1^</t>
  </si>
  <si>
    <t xml:space="preserve">hi</t>
  </si>
  <si>
    <t xml:space="preserve">n (Num. de Observações)=</t>
  </si>
  <si>
    <t xml:space="preserve">SYX (Erro padrão) = </t>
  </si>
  <si>
    <t xml:space="preserve">Estatística de regressão</t>
  </si>
  <si>
    <t xml:space="preserve">SQX (Soma Quadrática de X) =</t>
  </si>
  <si>
    <t xml:space="preserve">R múltiplo</t>
  </si>
  <si>
    <t xml:space="preserve">Média X =</t>
  </si>
  <si>
    <t xml:space="preserve">R-Quadrado</t>
  </si>
  <si>
    <t xml:space="preserve">NC (Nível de Confiança) =</t>
  </si>
  <si>
    <t xml:space="preserve">R-quadrado ajustado</t>
  </si>
  <si>
    <t xml:space="preserve">alfa=</t>
  </si>
  <si>
    <t xml:space="preserve">Erro padrão</t>
  </si>
  <si>
    <t xml:space="preserve">alfa/2=</t>
  </si>
  <si>
    <t xml:space="preserve">Observações</t>
  </si>
  <si>
    <t xml:space="preserve">t_alfa/2=</t>
  </si>
  <si>
    <t xml:space="preserve">Coef_Interseção</t>
  </si>
  <si>
    <t xml:space="preserve">ANOVA</t>
  </si>
  <si>
    <t xml:space="preserve">Coef_log_Users</t>
  </si>
  <si>
    <t xml:space="preserve">gl</t>
  </si>
  <si>
    <t xml:space="preserve">SQ</t>
  </si>
  <si>
    <t xml:space="preserve">MQ</t>
  </si>
  <si>
    <t xml:space="preserve">F</t>
  </si>
  <si>
    <t xml:space="preserve">F de significação</t>
  </si>
  <si>
    <t xml:space="preserve">Regressão</t>
  </si>
  <si>
    <t xml:space="preserve">Resíduo</t>
  </si>
  <si>
    <t xml:space="preserve">Total</t>
  </si>
  <si>
    <t xml:space="preserve">Coeficientes</t>
  </si>
  <si>
    <t xml:space="preserve">Stat t</t>
  </si>
  <si>
    <t xml:space="preserve">valor-P</t>
  </si>
  <si>
    <t xml:space="preserve">95% inferiores</t>
  </si>
  <si>
    <t xml:space="preserve">95% superiores</t>
  </si>
  <si>
    <t xml:space="preserve">Inferior 95.0%</t>
  </si>
  <si>
    <t xml:space="preserve">Superior 95.0%</t>
  </si>
  <si>
    <t xml:space="preserve">Interseção</t>
  </si>
  <si>
    <t xml:space="preserve">RESULTADOS DE RESÍDUOS</t>
  </si>
  <si>
    <t xml:space="preserve">Observação</t>
  </si>
  <si>
    <t xml:space="preserve">Previsto(a) log_Trips</t>
  </si>
  <si>
    <t xml:space="preserve">Resíduos</t>
  </si>
  <si>
    <t xml:space="preserve">Coef_log_Population_2010</t>
  </si>
  <si>
    <t xml:space="preserve">Previsto(a) log_Income_2010</t>
  </si>
  <si>
    <t xml:space="preserve">Resíduos padrão</t>
  </si>
  <si>
    <t xml:space="preserve">Previsto(a) log_GDP</t>
  </si>
  <si>
    <t xml:space="preserve">Trips_Residual</t>
  </si>
  <si>
    <t xml:space="preserve">Income_Residual</t>
  </si>
  <si>
    <t xml:space="preserve">GDP_Residual</t>
  </si>
  <si>
    <t xml:space="preserve">   OLS Regression Results                            </t>
  </si>
  <si>
    <t xml:space="preserve">  OLS Regression Results                            </t>
  </si>
  <si>
    <t xml:space="preserve">==============================================================================</t>
  </si>
  <si>
    <t xml:space="preserve">Dep. Variable:              log_Trips   R-squared:                       0.961</t>
  </si>
  <si>
    <t xml:space="preserve">Dep. Variable:                log_GDP   R-squared:                       0.787</t>
  </si>
  <si>
    <t xml:space="preserve">Model:                            OLS   Adj. R-squared:                  0.960</t>
  </si>
  <si>
    <t xml:space="preserve">Model:                            OLS   Adj. R-squared:                  0.782</t>
  </si>
  <si>
    <t xml:space="preserve">Method:                 Least Squares   F-statistic:                     1183.</t>
  </si>
  <si>
    <t xml:space="preserve">Method:                 Least Squares   F-statistic:                     177.1</t>
  </si>
  <si>
    <t xml:space="preserve">Date:                Mon, 15 May 2023   Prob (F-statistic):           1.78e-35</t>
  </si>
  <si>
    <t xml:space="preserve">Date:                Mon, 15 May 2023   Prob (F-statistic):           1.01e-17</t>
  </si>
  <si>
    <t xml:space="preserve">Time:                        13:11:24   Log-Likelihood:                 38.631</t>
  </si>
  <si>
    <t xml:space="preserve">Time:                        14:21:43   Log-Likelihood:                 6.6479</t>
  </si>
  <si>
    <t xml:space="preserve">No. Observations:                  50   AIC:                            -73.26</t>
  </si>
  <si>
    <t xml:space="preserve">No. Observations:                  50   AIC:                            -9.296</t>
  </si>
  <si>
    <t xml:space="preserve">Df Residuals:                      48   BIC:                            -69.44</t>
  </si>
  <si>
    <t xml:space="preserve">Df Residuals:                      48   BIC:                            -5.472</t>
  </si>
  <si>
    <t xml:space="preserve">Df Model:                           1                                         </t>
  </si>
  <si>
    <t xml:space="preserve">Covariance Type:            nonrobust                                         </t>
  </si>
  <si>
    <t xml:space="preserve">Standard Error</t>
  </si>
  <si>
    <t xml:space="preserve">=======================================================================================</t>
  </si>
  <si>
    <t xml:space="preserve">                 coef    std err          t      P&gt;|t|      [0.025      0.975]</t>
  </si>
  <si>
    <t xml:space="preserve">                          coef    std err          t      P&gt;|t|      [0.025      0.975]</t>
  </si>
  <si>
    <t xml:space="preserve">------------------------------------------------------------------------------</t>
  </si>
  <si>
    <t xml:space="preserve">---------------------------------------------------------------------------------------</t>
  </si>
  <si>
    <t xml:space="preserve">const          1.3241      0.167      7.925      0.000       0.988       1.660</t>
  </si>
  <si>
    <t xml:space="preserve">const                   0.6705      0.502      1.336      0.188      -0.339       1.680</t>
  </si>
  <si>
    <t xml:space="preserve">log_Users      1.1541      0.034     34.395      0.000       1.087       1.222</t>
  </si>
  <si>
    <t xml:space="preserve">log_Population_2010     1.1442      0.086     13.307      0.000       0.971       1.317</t>
  </si>
  <si>
    <t xml:space="preserve">Omnibus:                        3.434   Durbin-Watson:                   1.111</t>
  </si>
  <si>
    <t xml:space="preserve">Omnibus:                        1.332   Durbin-Watson:                   2.233</t>
  </si>
  <si>
    <t xml:space="preserve">Prob(Omnibus):                  0.180   Jarque-Bera (JB):                2.759</t>
  </si>
  <si>
    <t xml:space="preserve">Prob(Omnibus):                  0.514   Jarque-Bera (JB):                1.188</t>
  </si>
  <si>
    <t xml:space="preserve">Skew:                          -0.573   Prob(JB):                        0.252</t>
  </si>
  <si>
    <t xml:space="preserve">Skew:                           0.209   Prob(JB):                        0.552</t>
  </si>
  <si>
    <t xml:space="preserve">Kurtosis:                       3.110   Cond. No.                         53.7</t>
  </si>
  <si>
    <t xml:space="preserve">Kurtosis:                       2.372   Cond. No.                         98.7</t>
  </si>
  <si>
    <t xml:space="preserve">Notes:</t>
  </si>
  <si>
    <t xml:space="preserve">[1] Standard Errors assume that the covariance matrix of the errors is correctly specified.</t>
  </si>
  <si>
    <t xml:space="preserve">DENS_HAB_KM2</t>
  </si>
  <si>
    <t xml:space="preserve">SDG1_1_P_F_CU: Familias inscritas no Cadastro Unico para programas sociais (%)</t>
  </si>
  <si>
    <t xml:space="preserve">SDG1_3_COBBF: Percentual de pessoas inscritas no Cadastro Unico que recebem Bolsa Familia</t>
  </si>
  <si>
    <t xml:space="preserve">SDG1_4_PBF: Percentual de pobres no Cadastro Unico para Bolsa Familia </t>
  </si>
  <si>
    <t xml:space="preserve">SDG1_4_R_1_4_SM: Pessoas com renda de ate 1/4 do salario minimo (%)</t>
  </si>
  <si>
    <t xml:space="preserve">SDG2_1_OBS_INF: Obesidade infantil (%)</t>
  </si>
  <si>
    <t xml:space="preserve">SDG2_2_P_NV_BPN: Baixo peso ao nascer (%)</t>
  </si>
  <si>
    <t xml:space="preserve">SDG2_3_DSNT_INF: Desnutricao infantil (%)</t>
  </si>
  <si>
    <t xml:space="preserve">SDG2_8_AGR_FAM: Produtores de agricultura familiar com apoio do PRONAF (%)</t>
  </si>
  <si>
    <t xml:space="preserve">SDG2_9_AGR_ORG: Estabelecimentos que praticam agricultura organica (%)</t>
  </si>
  <si>
    <t xml:space="preserve">SDG3_1_C_VCN: Cobertura de vacinas (%)</t>
  </si>
  <si>
    <t xml:space="preserve">SDG3_13_SCD: Mortalidade por suicidio (100 mil habitantes)</t>
  </si>
  <si>
    <t xml:space="preserve">SDG3_15_T_M_INF: Mortalidade infantil (criancas menores de 1 ano) (mil nascidas)</t>
  </si>
  <si>
    <t xml:space="preserve">SDG3_16_M_MAT: Mortalidade materna (mil nascidos vivos)</t>
  </si>
  <si>
    <t xml:space="preserve">SDG3_17_T_M_5A: Mortalidade na infancia (criancas menores de 5 anos de idade)</t>
  </si>
  <si>
    <t xml:space="preserve">SDG3_18_T_M_NT: Mortalidade neonatal (criancas de 0 a 27 dias) (mil nascidas vivas)</t>
  </si>
  <si>
    <t xml:space="preserve">SDG3_19_T_M_AIDS: Mortalidade por Aids (100 mil habitantes)</t>
  </si>
  <si>
    <t xml:space="preserve">SDG3_2_INC_DNG: Incidencia de dengue (100 mil habitantes)</t>
  </si>
  <si>
    <t xml:space="preserve">SDG3_22_T_M_DC: Mortalidade por doencas cronicas nao transmissiveis  (100 mil habitantes)</t>
  </si>
  <si>
    <t xml:space="preserve">SDG3_27_DSP_SAU: Orcamento municipal para a saude (R$/capita)</t>
  </si>
  <si>
    <t xml:space="preserve">SDG3_29_SF: Populacao atendida por equipes de saude da familia (%)</t>
  </si>
  <si>
    <t xml:space="preserve">SDG3_3_HPT_ABC: Detecao de hepatite ABC (100 mil habitantes)</t>
  </si>
  <si>
    <t xml:space="preserve">SDG3_3_P_NV_7PN: Pre-natal insuficiente (%)</t>
  </si>
  <si>
    <t xml:space="preserve">SDG3_32_UBS: Unidades Basicas de Saude (mil habitantes)</t>
  </si>
  <si>
    <t xml:space="preserve">SDG3_6_EXP_VD: Esperananca de vida ao nascer (anos)</t>
  </si>
  <si>
    <t xml:space="preserve">SDG3_8_GRV: Gravidez na adolescencia (%)</t>
  </si>
  <si>
    <t xml:space="preserve">SDG3_9_INC_TRB: Incidencia de tuberculose (100 mil habitantes)</t>
  </si>
  <si>
    <t xml:space="preserve">SDG4_1_P_EF_INT: Acesso a internet nas escolas do ensino fundamental (%)</t>
  </si>
  <si>
    <t xml:space="preserve">SDG4_13_P_E_ACS: Escolas com dependencias adequadas a pessoas com deficiencia</t>
  </si>
  <si>
    <t xml:space="preserve">SDG4_14_P_E_AEE: Escolas com recursos para Atendimento Educacional Especializado</t>
  </si>
  <si>
    <t xml:space="preserve">SDG4_15_IDEB_AF: indice de Desenvolvimento da Educacao Basica (IDEB)</t>
  </si>
  <si>
    <t xml:space="preserve">SDG4_16_IDEB_AI: Indice de Desenvolvimento da Educacao Basica (IDEB)</t>
  </si>
  <si>
    <t xml:space="preserve">SDG4_17_JV_EM: Jovens com ensino medio concluido ate os 19 anos de idade (%)</t>
  </si>
  <si>
    <t xml:space="preserve">SDG4_18_D_SUP_EI: Professores com formacao em nivel superior - Educacao Infantil</t>
  </si>
  <si>
    <t xml:space="preserve">SDG4_19_D_SUP_EF: Professores com formacao em nivel superior - Ensino Fundamental</t>
  </si>
  <si>
    <t xml:space="preserve">SDG4_22_SB_LP_AF: Prova Brasil - Lingua portuguesa - Anos Finais do Ensino Fundamental</t>
  </si>
  <si>
    <t xml:space="preserve">SDG4_23_SB_LP_AI: Prova Brasil - Lingua portuguesa - Anos Iniciais do Ensino Fundamental</t>
  </si>
  <si>
    <t xml:space="preserve">SDG4_24_SB_M_AF: Prova Brasil - Matematica - Anos Finais do Ensino Fundamental </t>
  </si>
  <si>
    <t xml:space="preserve">SDG4_25_SB_M_AI: Prova Brasil - Matematica - Anos Iniciais do Ensino Fundamental</t>
  </si>
  <si>
    <t xml:space="preserve">SDG4_26_R_M_D_PE: Razao entre o numero de alunos e professores na pre-escola</t>
  </si>
  <si>
    <t xml:space="preserve">SDG4_27_R_M_D_EF: Razao entre o numero de alunos e professores no ensino fundamental</t>
  </si>
  <si>
    <t xml:space="preserve">SDG4_3_TDI_AF_EF_RP: Adequacao idade/ano no Ensino Fundamental (Taxa)</t>
  </si>
  <si>
    <t xml:space="preserve">SDG4_5_T_AN_15A: Analfabetismo na populaco com 15 anos ou mais (%)</t>
  </si>
  <si>
    <t xml:space="preserve">SDG4_6_EQP_CUL: Centros culturais, casas e espacos de cultura (100 mil habitantes)</t>
  </si>
  <si>
    <t xml:space="preserve">SDG4_7_FR_E_4A17: Criancas e jovens de 4 a 17 anos na escola (%)</t>
  </si>
  <si>
    <t xml:space="preserve">SDG5_3_M_JV_NENT: Mulheres jovens de 15 a 24 anos de idade que nao estudam nem trabalham</t>
  </si>
  <si>
    <t xml:space="preserve">SDG5_4_P_VRDR: Presenca de vereadoras na Camara Municipal (%)</t>
  </si>
  <si>
    <t xml:space="preserve">SDG5_6_RND_GEN: Desigualdade de salario por sexo (salario de mulheres / salario de homens)</t>
  </si>
  <si>
    <t xml:space="preserve">SDG5_7_JV_NENT: Diferenca percentual entre jovens mulheres e homens que nao estudam e nem trabalham</t>
  </si>
  <si>
    <t xml:space="preserve">SDG5_8_TX_FMNC: Taxa de feminicidio (100 mil mulheres)</t>
  </si>
  <si>
    <t xml:space="preserve">SDG6_1_IN_DRSAI: Doencas relacionadas ao saneamento ambiental inadequado (100 mil habitantes)</t>
  </si>
  <si>
    <t xml:space="preserve">SDG6_4_PRD_AG: Perda de Agua (IN)</t>
  </si>
  <si>
    <t xml:space="preserve">SDG6_6_SERV_AG: Populacao atendida com servico de Agua (%)</t>
  </si>
  <si>
    <t xml:space="preserve">SDG6_7_ESG_SAN: Populacao atendida com esgotamento sanitario (%)</t>
  </si>
  <si>
    <t xml:space="preserve">SDG6_8_CLT_DML: Indice de tratamento de esgoto (%)</t>
  </si>
  <si>
    <t xml:space="preserve">SDG7_2_ENRG: Domicilios com acesso a  energia eletrica (%)</t>
  </si>
  <si>
    <t xml:space="preserve">SDG7_3_VNLENER: Vulnerabilidade Energetica</t>
  </si>
  <si>
    <t xml:space="preserve">SDG8_2_OCP_INF: Populacao Ocupada entre 10 e 17 anos (%)</t>
  </si>
  <si>
    <t xml:space="preserve">SDG8_2_PIB_CPT: PIB per capita (R$ per capita)</t>
  </si>
  <si>
    <t xml:space="preserve">SDG8_3_T_DSC: Desemprego (Taxa)</t>
  </si>
  <si>
    <t xml:space="preserve">SDG8_4_T_DSC_JV: Desemprego de jovens (Taxa)</t>
  </si>
  <si>
    <t xml:space="preserve">SDG8_7_P_JV_NENT: Jovens de 15 a 24 anos de idade que nao estudam nem trabalham </t>
  </si>
  <si>
    <t xml:space="preserve">SDG8_9_T_OCUP: Ocupacao das pessoas com 16 anos de idade ou mais (Taxa)</t>
  </si>
  <si>
    <t xml:space="preserve">SDG9_1_INFRA: Investimento publico em infraestrutura como proporcao do PIB (R$ per capita)</t>
  </si>
  <si>
    <t xml:space="preserve">SDG9_2_EMP_INT: Participacao dos empregos em atividades intensivas em conhecimento</t>
  </si>
  <si>
    <t xml:space="preserve">SDG10_1_PREN20: Renda municipal apropriada pelos 20% mais pobres (%)</t>
  </si>
  <si>
    <t xml:space="preserve">SDG10_2_GINI: Coeficiente de Gini (IN)</t>
  </si>
  <si>
    <t xml:space="preserve">SDG10_20_MINF: Razao Mortalidade infantil (negros/nao negros)</t>
  </si>
  <si>
    <t xml:space="preserve">SDG10_21_GRV: Razao Gravidez na Adolescencia (negros/nao negros)</t>
  </si>
  <si>
    <t xml:space="preserve">SDG10_22_ADER: Taxa de distorcao idade-serie nos anos iniciais do Ensino Fundamental</t>
  </si>
  <si>
    <t xml:space="preserve">SDG10_3_RZHOM: Risco relativo de homicidios (negros/brancos)</t>
  </si>
  <si>
    <t xml:space="preserve">SDG10_35_VLC_LGBT: Violencia contra a populacao LGBTQI+ (100 mil habitantes)</t>
  </si>
  <si>
    <t xml:space="preserve">SDG10_4_ACEQP: Acesso a equipamentos a atencao basica de saude</t>
  </si>
  <si>
    <t xml:space="preserve">SDG10_6_RND_NGR: Razao do rendimento medio real (negros/brancos)</t>
  </si>
  <si>
    <t xml:space="preserve">SDG10_23_ADER: Taxa de distorcao idade-serie nos anos finais do Ensino Fundamental</t>
  </si>
  <si>
    <t xml:space="preserve">SDG11_3_VN1H: Percentual da população de baixa renda com tempo de deslocamento ao trabalho superior a uma hora (%)</t>
  </si>
  <si>
    <t xml:space="preserve">SDG11_33_M_TRNS: Mortes no transito (100 mil habitantes)</t>
  </si>
  <si>
    <t xml:space="preserve">SDG11_4_P_P_SUBN: Populacao residente em aglomerados subnormais (%)</t>
  </si>
  <si>
    <t xml:space="preserve">SDG11_5_DMC_FVL: Domicilios em favelas (%)</t>
  </si>
  <si>
    <t xml:space="preserve">SDG11_5_EQP_ESP: Equipamentos esportivos (100 mil habitantes)</t>
  </si>
  <si>
    <t xml:space="preserve">SDG11_6_NGR_SUBN: Percentual da população negra em assentamentos subnormais (%)</t>
  </si>
  <si>
    <t xml:space="preserve">SDG12_2_RSD_SLD: Residuos domiciliar per capita (Ton / Hab / Ano)</t>
  </si>
  <si>
    <t xml:space="preserve">SDG12_3_RSUREC: Recuperacao de Residuos Solidos Urbanos coletado seletivamente</t>
  </si>
  <si>
    <t xml:space="preserve">SDG12_9_CLT_SEL: Populacao atendida com coleta seletiva (%)</t>
  </si>
  <si>
    <t xml:space="preserve">SDG13_2_CO2: Emissoes de CO2e per capita (em Toneladas)</t>
  </si>
  <si>
    <t xml:space="preserve">SDG13_3_FCCLR: Concentracao de focos de calor </t>
  </si>
  <si>
    <t xml:space="preserve">SDG13_4_PREV: Proporcao de estrategias para gestao de riscos e prevencao a desastres naturais (%)</t>
  </si>
  <si>
    <t xml:space="preserve">SDG13_6_TRNS_SL: Percentual do municipio desflorestado (%)</t>
  </si>
  <si>
    <t xml:space="preserve">SDG14_1_ESGT: Esgoto tratado antes de chegar ao mar, rios e corregos (%)</t>
  </si>
  <si>
    <t xml:space="preserve">SDG15_2_FLOR: Taxa de Areas florestadas e naturais </t>
  </si>
  <si>
    <t xml:space="preserve">SDG15_8_UNI_CNS: Unidades de conservacao de protecao integral e uso sustentavel </t>
  </si>
  <si>
    <t xml:space="preserve">SDG15_PRTAMB: Grau de maturidade dos instrumentos de financiamento da proteção ambiental (%)</t>
  </si>
  <si>
    <t xml:space="preserve">SDG16_1_OB_HM: Homicidio juvenil (100 mil habitantes)</t>
  </si>
  <si>
    <t xml:space="preserve">SDG16_2_OB_AGR: Mortes por agressao  (100 mil habitantes)</t>
  </si>
  <si>
    <t xml:space="preserve">SDG16_3_M_ARM_FG: Mortes por armas de fogo (100 mil habitantes)</t>
  </si>
  <si>
    <t xml:space="preserve">SDG16_4_TX_HMC: Taxa de homicidio (100 mil habitantes)</t>
  </si>
  <si>
    <t xml:space="preserve">SDG16_CRP: Grau de estruturacao da politica de controle interno e combate a corrupção (%)</t>
  </si>
  <si>
    <t xml:space="preserve">SDG16_DRTHMN: Grau de estruturação das políticas de participação e promoção de direitos humanos (%)</t>
  </si>
  <si>
    <t xml:space="preserve">SDG16_TRANSP: Grau de estruturacao das politicas de transparencia</t>
  </si>
  <si>
    <t xml:space="preserve">SDG17_1_INVST_PB: Investimento publico (R$ per capita)</t>
  </si>
  <si>
    <t xml:space="preserve">SDG17_3_P_RC_TRB: Total de receitas arrecadadas (%)</t>
  </si>
  <si>
    <t xml:space="preserve">Posicao Ranking IDSC</t>
  </si>
  <si>
    <t xml:space="preserve">ODS</t>
  </si>
  <si>
    <t xml:space="preserve">Indicador</t>
  </si>
  <si>
    <t xml:space="preserve">Famílias inscritas no Cadastro Único para programas sociais (%)</t>
  </si>
  <si>
    <t xml:space="preserve">Percentual de pessoas inscritas no Cadastro Único que recebem Bolsa Família (%)</t>
  </si>
  <si>
    <t xml:space="preserve">Percentual de pessoas abaixo da linha da pobreza no Cadastro Único pós Bolsa Família (%)</t>
  </si>
  <si>
    <t xml:space="preserve">Pessoas com renda de até 1/4 do salário mínimo (%)</t>
  </si>
  <si>
    <t xml:space="preserve">Obesidade infantil (%)</t>
  </si>
  <si>
    <t xml:space="preserve">Baixo peso ao nascer (%)</t>
  </si>
  <si>
    <t xml:space="preserve">Desnutrição infantil (%)</t>
  </si>
  <si>
    <t xml:space="preserve">Produtores de agricultura familiar com apoio do PRONAF (%)</t>
  </si>
  <si>
    <t xml:space="preserve">Estabelecimentos que praticam agricultura orgânica (%)</t>
  </si>
  <si>
    <t xml:space="preserve">Cobertura de vacinas (%)</t>
  </si>
  <si>
    <t xml:space="preserve">Mortalidade por suicídio (100 mil habitantes)</t>
  </si>
  <si>
    <t xml:space="preserve">Mortalidade infantil (crianças menores de 1 ano) (mil nascidas vivas)</t>
  </si>
  <si>
    <t xml:space="preserve">Mortalidade materna (mil nascidos vivos)</t>
  </si>
  <si>
    <t xml:space="preserve">Mortalidade na infância (crianças menores de 5 anos de idade) (mil nascidas vivas)</t>
  </si>
  <si>
    <t xml:space="preserve">Mortalidade neonatal (crianças de 0 a 27 dias) (mil nascidas vivas)</t>
  </si>
  <si>
    <t xml:space="preserve">Mortalidade por Aids (100 mil habitantes)</t>
  </si>
  <si>
    <t xml:space="preserve">Incidência de dengue (100 mil habitantes)</t>
  </si>
  <si>
    <t xml:space="preserve">Mortalidade por doenças crônicas não-transmissíveis (100 mil habitantes)</t>
  </si>
  <si>
    <t xml:space="preserve">Orçamento municipal para a saúde (Reais per capita)</t>
  </si>
  <si>
    <t xml:space="preserve">População atendida por equipes de saúde da família (%)</t>
  </si>
  <si>
    <t xml:space="preserve">Detecção de hepatite ABC (100 mil habitantes)</t>
  </si>
  <si>
    <t xml:space="preserve">Pré-natal insuficiente (%)</t>
  </si>
  <si>
    <t xml:space="preserve">Unidades Básicas de Saúde (mil habitantes)</t>
  </si>
  <si>
    <t xml:space="preserve">Esperança de vida ao nascer (Anos)</t>
  </si>
  <si>
    <t xml:space="preserve">Gravidez na adolescência (%)</t>
  </si>
  <si>
    <t xml:space="preserve">Incidência de tuberculose (100 mil habitantes)</t>
  </si>
  <si>
    <t xml:space="preserve">Acesso à internet nas escolas do ensino fundamental (%)</t>
  </si>
  <si>
    <t xml:space="preserve">Escolas com dependências adequadas a pessoas com deficiência (%)</t>
  </si>
  <si>
    <t xml:space="preserve">Escolas com recursos para Atendimento Educacional Especializado (%)</t>
  </si>
  <si>
    <t xml:space="preserve">Índice de Desenvolvimento da Educação Básica (IDEB) - anos finais (IN)</t>
  </si>
  <si>
    <t xml:space="preserve">Índice de Desenvolvimento da Educação Básica (IDEB) - anos iniciais (IN)</t>
  </si>
  <si>
    <t xml:space="preserve">Jovens com ensino médio concluído até os 19 anos de idade (%)</t>
  </si>
  <si>
    <t xml:space="preserve">Professores com formação em nível superior - Educação Infantil - rede pública (%)</t>
  </si>
  <si>
    <t xml:space="preserve">Professores com formação em nível superior - Ensino Fundamental - rede pública (%)</t>
  </si>
  <si>
    <t xml:space="preserve">Prova Brasil - Língua portuguesa - Anos Finais do Ensino Fundamental - rede municipal (IN)</t>
  </si>
  <si>
    <t xml:space="preserve">Prova Brasil - Língua portuguesa - Anos Iniciais do Ensino Fundamental - rede municipal (IN)</t>
  </si>
  <si>
    <t xml:space="preserve">Prova Brasil - Matemática - Anos Finais do Ensino Fundamental - rede municipal (IN)</t>
  </si>
  <si>
    <t xml:space="preserve">Prova Brasil - Matemática - Anos Iniciais do Ensino Fundamental - rede municipal (IN)</t>
  </si>
  <si>
    <t xml:space="preserve">Razão entre o número de alunos e professores na pré-escola (Taxa)</t>
  </si>
  <si>
    <t xml:space="preserve">Razão entre o número de alunos e professores no ensino fundamental (Taxa)</t>
  </si>
  <si>
    <t xml:space="preserve">Adequação idade/ano no Ensino Fundamental (Taxa)</t>
  </si>
  <si>
    <t xml:space="preserve">Analfabetismo na população com 15 anos ou mais (%)</t>
  </si>
  <si>
    <t xml:space="preserve">Centros culturais, casas e espaços de cultura (100 mil habitantes)</t>
  </si>
  <si>
    <t xml:space="preserve">Crianças e jovens de 4 a 17 anos na escola (%)</t>
  </si>
  <si>
    <t xml:space="preserve">Mulheres jovens de 15 a 24 anos de idade que não estudam nem trabalham (%)</t>
  </si>
  <si>
    <t xml:space="preserve">Presença de vereadoras na Câmara Municipal (%)</t>
  </si>
  <si>
    <t xml:space="preserve">Desigualdade de salário por sexo (Razão)</t>
  </si>
  <si>
    <t xml:space="preserve">Diferença percentual entre jovens mulheres e homens que não estudam e nem trabalham (Puntos porcentuais)</t>
  </si>
  <si>
    <t xml:space="preserve">Taxa de feminicídio (100 mil mulheres)</t>
  </si>
  <si>
    <t xml:space="preserve">Doenças relacionadas ao saneamento ambiental inadequado (100 mil habitantes)</t>
  </si>
  <si>
    <t xml:space="preserve">Perda de água (IN)</t>
  </si>
  <si>
    <t xml:space="preserve">População atendida com serviço de água (%)</t>
  </si>
  <si>
    <t xml:space="preserve">População atendida com esgotamento sanitário (%)</t>
  </si>
  <si>
    <t xml:space="preserve">Índice de tratamento de esgoto (%)</t>
  </si>
  <si>
    <t xml:space="preserve">Domicílios com acesso à energia elétrica (%)</t>
  </si>
  <si>
    <t xml:space="preserve">Vulnerabilidade Energética (Índice)</t>
  </si>
  <si>
    <t xml:space="preserve">População ocupada entre 10 e 17 anos (%)</t>
  </si>
  <si>
    <t xml:space="preserve">PIB per capita (R$ per capita)</t>
  </si>
  <si>
    <t xml:space="preserve">Desemprego (Taxa)</t>
  </si>
  <si>
    <t xml:space="preserve">Desemprego de jovens (Taxa)</t>
  </si>
  <si>
    <t xml:space="preserve">Jovens de 15 a 24 anos de idade que não estudam nem trabalham (%)</t>
  </si>
  <si>
    <t xml:space="preserve">Ocupação das pessoas com 16 anos de idade ou mais (Taxa)</t>
  </si>
  <si>
    <t xml:space="preserve">Investimento público em infraestrutura por habitante (%)</t>
  </si>
  <si>
    <t xml:space="preserve">Participação dos empregos em atividades intensivas em conhecimento e tecnologia (%)</t>
  </si>
  <si>
    <t xml:space="preserve">Renda municipal apropriada pelos 20% mais pobres (%)</t>
  </si>
  <si>
    <t xml:space="preserve">Coeficiente de Gini (IN)</t>
  </si>
  <si>
    <t xml:space="preserve">Razão mortalidade infantil (Razão)</t>
  </si>
  <si>
    <t xml:space="preserve">Razão Gravidez na Adolescência (Razão)</t>
  </si>
  <si>
    <t xml:space="preserve">Taxa de distorção idade-série nos anos iniciais do Ensino Fundamental (Razão)</t>
  </si>
  <si>
    <t xml:space="preserve">Taxa de distorção idade-série nos anos finais do Ensino Fundamental (Razão)</t>
  </si>
  <si>
    <t xml:space="preserve">Risco relativo de homicídios (Razão)</t>
  </si>
  <si>
    <t xml:space="preserve">Violência contra a população LGBTQI+ (100 mil habitantes)</t>
  </si>
  <si>
    <t xml:space="preserve">Acesso a equipamentos da atenção básica à saúde (%)</t>
  </si>
  <si>
    <t xml:space="preserve">Razão do rendimento médio real (Razão (R$))</t>
  </si>
  <si>
    <t xml:space="preserve">Percentual da população de baixa renda com tempo de deslocamento ao trabalho superior a uma hora (%)</t>
  </si>
  <si>
    <t xml:space="preserve">Mortes no trânsito (100 mil habitantes)</t>
  </si>
  <si>
    <t xml:space="preserve">População residente em aglomerados subnormais (%)</t>
  </si>
  <si>
    <t xml:space="preserve">Domicílios em favelas (%)</t>
  </si>
  <si>
    <t xml:space="preserve">Equipamentos esportivos (100 mil habitantes)</t>
  </si>
  <si>
    <t xml:space="preserve">Percentual da população negra em assentamentos subnormais (%)</t>
  </si>
  <si>
    <t xml:space="preserve">Resíduos domiciliares per capita (Ton / Hab / Ano)</t>
  </si>
  <si>
    <t xml:space="preserve">Recuperação de resíduos sólidos urbanos coletados seletivamente (%)</t>
  </si>
  <si>
    <t xml:space="preserve">População atendida com coleta seletiva (%)</t>
  </si>
  <si>
    <t xml:space="preserve">Emissões de CO²e per capita (ton de CO²e per capita)</t>
  </si>
  <si>
    <t xml:space="preserve">Concentração de focos de calor (por mil)</t>
  </si>
  <si>
    <t xml:space="preserve">Proporção de estratégias para gestão de riscos e prevenção a desastres naturais (%)</t>
  </si>
  <si>
    <t xml:space="preserve">Percentual do município desflorestado (%)</t>
  </si>
  <si>
    <t xml:space="preserve">Esgoto tratado antes de chegar ao mar, rios e córregos (%)</t>
  </si>
  <si>
    <t xml:space="preserve">Taxa de áreas florestadas e naturais (HA/HAB)</t>
  </si>
  <si>
    <t xml:space="preserve">Unidades de conservação de proteção integral e uso sustentável (%)</t>
  </si>
  <si>
    <t xml:space="preserve">Grau de maturidade dos instrumentos de financiamento da proteção ambiental (%)</t>
  </si>
  <si>
    <t xml:space="preserve">Homicídio juvenil (100 mil habitantes)</t>
  </si>
  <si>
    <t xml:space="preserve">Mortes por agressão (100 mil habitantes)</t>
  </si>
  <si>
    <t xml:space="preserve">Mortes por armas de fogo (100 mil habitantes)</t>
  </si>
  <si>
    <t xml:space="preserve">Taxa de homicídio (100 mil habitantes)</t>
  </si>
  <si>
    <t xml:space="preserve">Grau de estruturação da política de controle interno e combate à corrupção (%)</t>
  </si>
  <si>
    <t xml:space="preserve">Grau de estruturação das políticas de participação e promoção de direitos humanos (%)</t>
  </si>
  <si>
    <t xml:space="preserve">Grau de estruturação das políticas de transparência (%)</t>
  </si>
  <si>
    <t xml:space="preserve">Investimento público (R$ per capita)</t>
  </si>
  <si>
    <t xml:space="preserve">Total de receitas arrecadadas (%)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</si>
</sst>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#,##0"/>
    <numFmt numFmtId="167" formatCode="0.0000"/>
    <numFmt numFmtId="168" formatCode="0.000000000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i val="true"/>
      <sz val="11"/>
      <color rgb="FF000000"/>
      <name val="Calibri"/>
      <family val="2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b val="true"/>
      <sz val="10"/>
      <color rgb="FF000000"/>
      <name val="Calibri"/>
      <family val="2"/>
    </font>
    <font>
      <sz val="11"/>
      <color rgb="FF000000"/>
      <name val="Arial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rgb="FFFFC000"/>
        <bgColor rgb="FFFF9900"/>
      </patternFill>
    </fill>
    <fill>
      <patternFill patternType="solid">
        <fgColor rgb="FFFFFF00"/>
        <bgColor rgb="FFFFFF00"/>
      </patternFill>
    </fill>
    <fill>
      <patternFill patternType="solid">
        <fgColor rgb="FF93CDDD"/>
        <bgColor rgb="FF99CCFF"/>
      </patternFill>
    </fill>
    <fill>
      <patternFill patternType="solid">
        <fgColor rgb="FFD99694"/>
        <bgColor rgb="FFFF99CC"/>
      </patternFill>
    </fill>
    <fill>
      <patternFill patternType="solid">
        <fgColor rgb="FFDBEEF4"/>
        <bgColor rgb="FFE0E0E0"/>
      </patternFill>
    </fill>
    <fill>
      <patternFill patternType="solid">
        <fgColor rgb="FFE6B9B8"/>
        <bgColor rgb="FFFFCC99"/>
      </patternFill>
    </fill>
    <fill>
      <patternFill patternType="solid">
        <fgColor rgb="FFFCFCFC"/>
        <bgColor rgb="FFFF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/>
      <top/>
      <bottom style="medium">
        <color rgb="FFE0E0E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0" fillId="6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7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3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8" fillId="8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8" borderId="3" xfId="0" applyFont="true" applyBorder="true" applyAlignment="true" applyProtection="false">
      <alignment horizontal="left" vertical="center" textRotation="0" wrapText="true" indent="1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CFCF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E6B9B8"/>
      <rgbColor rgb="FF878787"/>
      <rgbColor rgb="FF93CDDD"/>
      <rgbColor rgb="FF993366"/>
      <rgbColor rgb="FFFFFFCC"/>
      <rgbColor rgb="FFDBEEF4"/>
      <rgbColor rgb="FF660066"/>
      <rgbColor rgb="FFD99694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0E0E0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E46C0A"/>
      <rgbColor rgb="FF666699"/>
      <rgbColor rgb="FF969696"/>
      <rgbColor rgb="FF003366"/>
      <rgbColor rgb="FF31859C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lang="pt-BR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lang="pt-BR" sz="1800" spc="-1" strike="noStrike">
                <a:solidFill>
                  <a:srgbClr val="000000"/>
                </a:solidFill>
                <a:latin typeface="Calibri"/>
              </a:rPr>
              <a:t>log_Users Plotagem de resíduos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scatterChart>
        <c:scatterStyle val="lineMarker"/>
        <c:varyColors val="0"/>
        <c:ser>
          <c:idx val="0"/>
          <c:order val="0"/>
          <c:spPr>
            <a:solidFill>
              <a:srgbClr val="99ccff"/>
            </a:solidFill>
            <a:ln w="28440">
              <a:noFill/>
            </a:ln>
          </c:spPr>
          <c:marker>
            <c:symbol val="circle"/>
            <c:size val="4"/>
            <c:spPr>
              <a:solidFill>
                <a:srgbClr val="99ccff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Filtro!$T$2:$T$51</c:f>
              <c:numCache>
                <c:formatCode>General</c:formatCode>
                <c:ptCount val="50"/>
                <c:pt idx="0">
                  <c:v>4.67446614800308</c:v>
                </c:pt>
                <c:pt idx="1">
                  <c:v>4.96920150808497</c:v>
                </c:pt>
                <c:pt idx="2">
                  <c:v>4.93829952008288</c:v>
                </c:pt>
                <c:pt idx="3">
                  <c:v>5.45449576031158</c:v>
                </c:pt>
                <c:pt idx="4">
                  <c:v>4.70014101927742</c:v>
                </c:pt>
                <c:pt idx="5">
                  <c:v>5.71880633548055</c:v>
                </c:pt>
                <c:pt idx="6">
                  <c:v>4.58368608956643</c:v>
                </c:pt>
                <c:pt idx="7">
                  <c:v>5.15485592233062</c:v>
                </c:pt>
                <c:pt idx="8">
                  <c:v>4.50843544327051</c:v>
                </c:pt>
                <c:pt idx="9">
                  <c:v>4.63532286721244</c:v>
                </c:pt>
                <c:pt idx="10">
                  <c:v>4.52686889699588</c:v>
                </c:pt>
                <c:pt idx="11">
                  <c:v>4.95510059913871</c:v>
                </c:pt>
                <c:pt idx="12">
                  <c:v>5.41889927756486</c:v>
                </c:pt>
                <c:pt idx="13">
                  <c:v>4.5206800016344</c:v>
                </c:pt>
                <c:pt idx="14">
                  <c:v>5.18698739572856</c:v>
                </c:pt>
                <c:pt idx="15">
                  <c:v>5.67688831276236</c:v>
                </c:pt>
                <c:pt idx="16">
                  <c:v>5.32713815449377</c:v>
                </c:pt>
                <c:pt idx="17">
                  <c:v>4.4685245572997</c:v>
                </c:pt>
                <c:pt idx="18">
                  <c:v>5.16772189689659</c:v>
                </c:pt>
                <c:pt idx="19">
                  <c:v>4.50491919806996</c:v>
                </c:pt>
                <c:pt idx="20">
                  <c:v>5.14672632934199</c:v>
                </c:pt>
                <c:pt idx="21">
                  <c:v>5.17052866575209</c:v>
                </c:pt>
                <c:pt idx="22">
                  <c:v>5.1842768081599</c:v>
                </c:pt>
                <c:pt idx="23">
                  <c:v>4.61518173327702</c:v>
                </c:pt>
                <c:pt idx="24">
                  <c:v>5.2336204359413</c:v>
                </c:pt>
                <c:pt idx="25">
                  <c:v>4.71712104760653</c:v>
                </c:pt>
                <c:pt idx="26">
                  <c:v>5.14028801181187</c:v>
                </c:pt>
                <c:pt idx="27">
                  <c:v>4.64690341649211</c:v>
                </c:pt>
                <c:pt idx="28">
                  <c:v>4.76351783829971</c:v>
                </c:pt>
                <c:pt idx="29">
                  <c:v>4.62458115056677</c:v>
                </c:pt>
                <c:pt idx="30">
                  <c:v>5.50516626405762</c:v>
                </c:pt>
                <c:pt idx="31">
                  <c:v>4.49873774453779</c:v>
                </c:pt>
                <c:pt idx="32">
                  <c:v>5.46816411995092</c:v>
                </c:pt>
                <c:pt idx="33">
                  <c:v>4.4821014534866</c:v>
                </c:pt>
                <c:pt idx="34">
                  <c:v>6.28489771586987</c:v>
                </c:pt>
                <c:pt idx="35">
                  <c:v>5.73442295764197</c:v>
                </c:pt>
                <c:pt idx="36">
                  <c:v>4.74203347931242</c:v>
                </c:pt>
                <c:pt idx="37">
                  <c:v>4.6914616650394</c:v>
                </c:pt>
                <c:pt idx="38">
                  <c:v>4.84710974083724</c:v>
                </c:pt>
                <c:pt idx="39">
                  <c:v>5.15220575941162</c:v>
                </c:pt>
                <c:pt idx="40">
                  <c:v>4.69820497262231</c:v>
                </c:pt>
                <c:pt idx="41">
                  <c:v>5.26651627099891</c:v>
                </c:pt>
                <c:pt idx="42">
                  <c:v>6.49486767104921</c:v>
                </c:pt>
                <c:pt idx="43">
                  <c:v>4.63559431698137</c:v>
                </c:pt>
                <c:pt idx="44">
                  <c:v>4.75395821303153</c:v>
                </c:pt>
                <c:pt idx="45">
                  <c:v>4.30029106677708</c:v>
                </c:pt>
                <c:pt idx="46">
                  <c:v>4.37756121491779</c:v>
                </c:pt>
                <c:pt idx="47">
                  <c:v>4.30356321591725</c:v>
                </c:pt>
                <c:pt idx="48">
                  <c:v>4.76654668437611</c:v>
                </c:pt>
                <c:pt idx="49">
                  <c:v>4.49320702177673</c:v>
                </c:pt>
              </c:numCache>
            </c:numRef>
          </c:xVal>
          <c:yVal>
            <c:numRef>
              <c:f>Regressão_Filtro_Trips!$C$25:$C$74</c:f>
              <c:numCache>
                <c:formatCode>General</c:formatCode>
                <c:ptCount val="50"/>
                <c:pt idx="0">
                  <c:v>0.0927334072613553</c:v>
                </c:pt>
                <c:pt idx="1">
                  <c:v>-0.0143383712403731</c:v>
                </c:pt>
                <c:pt idx="2">
                  <c:v>0.047075942489192</c:v>
                </c:pt>
                <c:pt idx="3">
                  <c:v>-0.0991359715545723</c:v>
                </c:pt>
                <c:pt idx="4">
                  <c:v>0.0452075792755515</c:v>
                </c:pt>
                <c:pt idx="5">
                  <c:v>0.00804610224183655</c:v>
                </c:pt>
                <c:pt idx="6">
                  <c:v>0.141442747509127</c:v>
                </c:pt>
                <c:pt idx="7">
                  <c:v>0.107413509471558</c:v>
                </c:pt>
                <c:pt idx="8">
                  <c:v>0.120648731601237</c:v>
                </c:pt>
                <c:pt idx="9">
                  <c:v>-0.189241970551062</c:v>
                </c:pt>
                <c:pt idx="10">
                  <c:v>0.0758784408446198</c:v>
                </c:pt>
                <c:pt idx="11">
                  <c:v>-0.0363955142726367</c:v>
                </c:pt>
                <c:pt idx="12">
                  <c:v>-0.00988010764297975</c:v>
                </c:pt>
                <c:pt idx="13">
                  <c:v>0.0855824496840052</c:v>
                </c:pt>
                <c:pt idx="14">
                  <c:v>0.0170594066205334</c:v>
                </c:pt>
                <c:pt idx="15">
                  <c:v>0.023252521597799</c:v>
                </c:pt>
                <c:pt idx="16">
                  <c:v>0.0218702222208984</c:v>
                </c:pt>
                <c:pt idx="17">
                  <c:v>0.0525238350832771</c:v>
                </c:pt>
                <c:pt idx="18">
                  <c:v>0.109304440263194</c:v>
                </c:pt>
                <c:pt idx="19">
                  <c:v>-0.199750716850539</c:v>
                </c:pt>
                <c:pt idx="20">
                  <c:v>-0.210784547677795</c:v>
                </c:pt>
                <c:pt idx="21">
                  <c:v>-0.000364373160463671</c:v>
                </c:pt>
                <c:pt idx="22">
                  <c:v>-0.0819465436243902</c:v>
                </c:pt>
                <c:pt idx="23">
                  <c:v>-0.204898743328247</c:v>
                </c:pt>
                <c:pt idx="24">
                  <c:v>-0.0547228491630936</c:v>
                </c:pt>
                <c:pt idx="25">
                  <c:v>0.212140258211152</c:v>
                </c:pt>
                <c:pt idx="26">
                  <c:v>0.00035066139635731</c:v>
                </c:pt>
                <c:pt idx="27">
                  <c:v>0.161991079630774</c:v>
                </c:pt>
                <c:pt idx="28">
                  <c:v>0.0582144731890937</c:v>
                </c:pt>
                <c:pt idx="29">
                  <c:v>0.0670273616781971</c:v>
                </c:pt>
                <c:pt idx="30">
                  <c:v>-0.067995535835462</c:v>
                </c:pt>
                <c:pt idx="31">
                  <c:v>-0.289648144948846</c:v>
                </c:pt>
                <c:pt idx="32">
                  <c:v>-0.0510328674823954</c:v>
                </c:pt>
                <c:pt idx="33">
                  <c:v>0.0175384242972614</c:v>
                </c:pt>
                <c:pt idx="34">
                  <c:v>0.0243894123229165</c:v>
                </c:pt>
                <c:pt idx="35">
                  <c:v>-0.0463214766158089</c:v>
                </c:pt>
                <c:pt idx="36">
                  <c:v>0.0225811040888635</c:v>
                </c:pt>
                <c:pt idx="37">
                  <c:v>0.0926960967672548</c:v>
                </c:pt>
                <c:pt idx="38">
                  <c:v>0.0359441202616306</c:v>
                </c:pt>
                <c:pt idx="39">
                  <c:v>0.0311164827772021</c:v>
                </c:pt>
                <c:pt idx="40">
                  <c:v>0.148244795866248</c:v>
                </c:pt>
                <c:pt idx="41">
                  <c:v>0.0593322671033025</c:v>
                </c:pt>
                <c:pt idx="42">
                  <c:v>0.0338083883614821</c:v>
                </c:pt>
                <c:pt idx="43">
                  <c:v>-0.24220019886014</c:v>
                </c:pt>
                <c:pt idx="44">
                  <c:v>0.00967678410227268</c:v>
                </c:pt>
                <c:pt idx="45">
                  <c:v>-0.130666749192361</c:v>
                </c:pt>
                <c:pt idx="46">
                  <c:v>-0.0913776225100866</c:v>
                </c:pt>
                <c:pt idx="47">
                  <c:v>-0.00767294631416604</c:v>
                </c:pt>
                <c:pt idx="48">
                  <c:v>-0.108322483890142</c:v>
                </c:pt>
                <c:pt idx="49">
                  <c:v>0.213606688497361</c:v>
                </c:pt>
              </c:numCache>
            </c:numRef>
          </c:yVal>
          <c:smooth val="0"/>
        </c:ser>
        <c:axId val="66775736"/>
        <c:axId val="63479997"/>
      </c:scatterChart>
      <c:valAx>
        <c:axId val="66775736"/>
        <c:scaling>
          <c:orientation val="minMax"/>
          <c:min val="4.5"/>
        </c:scaling>
        <c:delete val="0"/>
        <c:axPos val="b"/>
        <c:title>
          <c:tx>
            <c:rich>
              <a:bodyPr rot="0"/>
              <a:lstStyle/>
              <a:p>
                <a:pPr>
                  <a:defRPr b="1" lang="pt-BR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lang="pt-BR" sz="1000" spc="-1" strike="noStrike">
                    <a:solidFill>
                      <a:srgbClr val="000000"/>
                    </a:solidFill>
                    <a:latin typeface="Calibri"/>
                  </a:rPr>
                  <a:t>log_Users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63479997"/>
        <c:crosses val="autoZero"/>
        <c:crossBetween val="midCat"/>
      </c:valAx>
      <c:valAx>
        <c:axId val="63479997"/>
        <c:scaling>
          <c:orientation val="minMax"/>
          <c:min val="-0.3"/>
        </c:scaling>
        <c:delete val="0"/>
        <c:axPos val="l"/>
        <c:title>
          <c:tx>
            <c:rich>
              <a:bodyPr rot="-5400000"/>
              <a:lstStyle/>
              <a:p>
                <a:pPr>
                  <a:defRPr b="1" lang="pt-BR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lang="pt-BR" sz="1000" spc="-1" strike="noStrike">
                    <a:solidFill>
                      <a:srgbClr val="000000"/>
                    </a:solidFill>
                    <a:latin typeface="Calibri"/>
                  </a:rPr>
                  <a:t>Resíduos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66775736"/>
        <c:crosses val="autoZero"/>
        <c:crossBetween val="midCat"/>
      </c:valAx>
      <c:spPr>
        <a:noFill/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lang="pt-BR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lang="pt-BR" sz="1800" spc="-1" strike="noStrike">
                <a:solidFill>
                  <a:srgbClr val="000000"/>
                </a:solidFill>
                <a:latin typeface="Calibri"/>
              </a:rPr>
              <a:t>log_Users Plotagem de ajuste de linha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scatterChart>
        <c:scatterStyle val="lineMarker"/>
        <c:varyColors val="0"/>
        <c:ser>
          <c:idx val="0"/>
          <c:order val="0"/>
          <c:tx>
            <c:strRef>
              <c:f>"log_Trips"</c:f>
              <c:strCache>
                <c:ptCount val="1"/>
                <c:pt idx="0">
                  <c:v>log_Trips</c:v>
                </c:pt>
              </c:strCache>
            </c:strRef>
          </c:tx>
          <c:spPr>
            <a:solidFill>
              <a:srgbClr val="ff0000"/>
            </a:solidFill>
            <a:ln w="28440">
              <a:noFill/>
            </a:ln>
          </c:spPr>
          <c:marker>
            <c:symbol val="circle"/>
            <c:size val="5"/>
            <c:spPr>
              <a:solidFill>
                <a:srgbClr val="ff000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trendline>
            <c:spPr>
              <a:ln w="9360">
                <a:solidFill>
                  <a:srgbClr val="000000"/>
                </a:solidFill>
                <a:round/>
              </a:ln>
            </c:spPr>
            <c:trendlineType val="power"/>
            <c:forward val="0"/>
            <c:backward val="0"/>
            <c:dispRSqr val="0"/>
            <c:dispEq val="0"/>
          </c:trendline>
          <c:xVal>
            <c:numRef>
              <c:f>Filtro!$T$2:$T$51</c:f>
              <c:numCache>
                <c:formatCode>General</c:formatCode>
                <c:ptCount val="50"/>
                <c:pt idx="0">
                  <c:v>4.67446614800308</c:v>
                </c:pt>
                <c:pt idx="1">
                  <c:v>4.96920150808497</c:v>
                </c:pt>
                <c:pt idx="2">
                  <c:v>4.93829952008288</c:v>
                </c:pt>
                <c:pt idx="3">
                  <c:v>5.45449576031158</c:v>
                </c:pt>
                <c:pt idx="4">
                  <c:v>4.70014101927742</c:v>
                </c:pt>
                <c:pt idx="5">
                  <c:v>5.71880633548055</c:v>
                </c:pt>
                <c:pt idx="6">
                  <c:v>4.58368608956643</c:v>
                </c:pt>
                <c:pt idx="7">
                  <c:v>5.15485592233062</c:v>
                </c:pt>
                <c:pt idx="8">
                  <c:v>4.50843544327051</c:v>
                </c:pt>
                <c:pt idx="9">
                  <c:v>4.63532286721244</c:v>
                </c:pt>
                <c:pt idx="10">
                  <c:v>4.52686889699588</c:v>
                </c:pt>
                <c:pt idx="11">
                  <c:v>4.95510059913871</c:v>
                </c:pt>
                <c:pt idx="12">
                  <c:v>5.41889927756486</c:v>
                </c:pt>
                <c:pt idx="13">
                  <c:v>4.5206800016344</c:v>
                </c:pt>
                <c:pt idx="14">
                  <c:v>5.18698739572856</c:v>
                </c:pt>
                <c:pt idx="15">
                  <c:v>5.67688831276236</c:v>
                </c:pt>
                <c:pt idx="16">
                  <c:v>5.32713815449377</c:v>
                </c:pt>
                <c:pt idx="17">
                  <c:v>4.4685245572997</c:v>
                </c:pt>
                <c:pt idx="18">
                  <c:v>5.16772189689659</c:v>
                </c:pt>
                <c:pt idx="19">
                  <c:v>4.50491919806996</c:v>
                </c:pt>
                <c:pt idx="20">
                  <c:v>5.14672632934199</c:v>
                </c:pt>
                <c:pt idx="21">
                  <c:v>5.17052866575209</c:v>
                </c:pt>
                <c:pt idx="22">
                  <c:v>5.1842768081599</c:v>
                </c:pt>
                <c:pt idx="23">
                  <c:v>4.61518173327702</c:v>
                </c:pt>
                <c:pt idx="24">
                  <c:v>5.2336204359413</c:v>
                </c:pt>
                <c:pt idx="25">
                  <c:v>4.71712104760653</c:v>
                </c:pt>
                <c:pt idx="26">
                  <c:v>5.14028801181187</c:v>
                </c:pt>
                <c:pt idx="27">
                  <c:v>4.64690341649211</c:v>
                </c:pt>
                <c:pt idx="28">
                  <c:v>4.76351783829971</c:v>
                </c:pt>
                <c:pt idx="29">
                  <c:v>4.62458115056677</c:v>
                </c:pt>
                <c:pt idx="30">
                  <c:v>5.50516626405762</c:v>
                </c:pt>
                <c:pt idx="31">
                  <c:v>4.49873774453779</c:v>
                </c:pt>
                <c:pt idx="32">
                  <c:v>5.46816411995092</c:v>
                </c:pt>
                <c:pt idx="33">
                  <c:v>4.4821014534866</c:v>
                </c:pt>
                <c:pt idx="34">
                  <c:v>6.28489771586987</c:v>
                </c:pt>
                <c:pt idx="35">
                  <c:v>5.73442295764197</c:v>
                </c:pt>
                <c:pt idx="36">
                  <c:v>4.74203347931242</c:v>
                </c:pt>
                <c:pt idx="37">
                  <c:v>4.6914616650394</c:v>
                </c:pt>
                <c:pt idx="38">
                  <c:v>4.84710974083724</c:v>
                </c:pt>
                <c:pt idx="39">
                  <c:v>5.15220575941162</c:v>
                </c:pt>
                <c:pt idx="40">
                  <c:v>4.69820497262231</c:v>
                </c:pt>
                <c:pt idx="41">
                  <c:v>5.26651627099891</c:v>
                </c:pt>
                <c:pt idx="42">
                  <c:v>6.49486767104921</c:v>
                </c:pt>
                <c:pt idx="43">
                  <c:v>4.63559431698137</c:v>
                </c:pt>
                <c:pt idx="44">
                  <c:v>4.75395821303153</c:v>
                </c:pt>
                <c:pt idx="45">
                  <c:v>4.30029106677708</c:v>
                </c:pt>
                <c:pt idx="46">
                  <c:v>4.37756121491779</c:v>
                </c:pt>
                <c:pt idx="47">
                  <c:v>4.30356321591725</c:v>
                </c:pt>
                <c:pt idx="48">
                  <c:v>4.76654668437611</c:v>
                </c:pt>
                <c:pt idx="49">
                  <c:v>4.49320702177673</c:v>
                </c:pt>
              </c:numCache>
            </c:numRef>
          </c:xVal>
          <c:yVal>
            <c:numRef>
              <c:f>Filtro!$V$2:$V$51</c:f>
              <c:numCache>
                <c:formatCode>General</c:formatCode>
                <c:ptCount val="50"/>
                <c:pt idx="0">
                  <c:v>6.81143940171818</c:v>
                </c:pt>
                <c:pt idx="1">
                  <c:v>7.04450906864193</c:v>
                </c:pt>
                <c:pt idx="2">
                  <c:v>7.07026072261248</c:v>
                </c:pt>
                <c:pt idx="3">
                  <c:v>7.51976876299088</c:v>
                </c:pt>
                <c:pt idx="4">
                  <c:v>6.79354384213296</c:v>
                </c:pt>
                <c:pt idx="5">
                  <c:v>7.93198034208394</c:v>
                </c:pt>
                <c:pt idx="6">
                  <c:v>6.75538336775408</c:v>
                </c:pt>
                <c:pt idx="7">
                  <c:v>7.38051675087557</c:v>
                </c:pt>
                <c:pt idx="8">
                  <c:v>6.64774580652749</c:v>
                </c:pt>
                <c:pt idx="9">
                  <c:v>6.4842904413973</c:v>
                </c:pt>
                <c:pt idx="10">
                  <c:v>6.62424877457697</c:v>
                </c:pt>
                <c:pt idx="11">
                  <c:v>7.00617867102134</c:v>
                </c:pt>
                <c:pt idx="12">
                  <c:v>7.56794425198523</c:v>
                </c:pt>
                <c:pt idx="13">
                  <c:v>6.62681044456276</c:v>
                </c:pt>
                <c:pt idx="14">
                  <c:v>7.32724420417779</c:v>
                </c:pt>
                <c:pt idx="15">
                  <c:v>7.89881096821042</c:v>
                </c:pt>
                <c:pt idx="16">
                  <c:v>7.49379700299534</c:v>
                </c:pt>
                <c:pt idx="17">
                  <c:v>6.53356146726554</c:v>
                </c:pt>
                <c:pt idx="18">
                  <c:v>7.39725575142191</c:v>
                </c:pt>
                <c:pt idx="19">
                  <c:v>6.32328841021139</c:v>
                </c:pt>
                <c:pt idx="20">
                  <c:v>7.05293667892791</c:v>
                </c:pt>
                <c:pt idx="21">
                  <c:v>7.29082610962402</c:v>
                </c:pt>
                <c:pt idx="22">
                  <c:v>7.22511008100751</c:v>
                </c:pt>
                <c:pt idx="23">
                  <c:v>6.44538964928222</c:v>
                </c:pt>
                <c:pt idx="24">
                  <c:v>7.30927914120789</c:v>
                </c:pt>
                <c:pt idx="25">
                  <c:v>6.980072443925</c:v>
                </c:pt>
                <c:pt idx="26">
                  <c:v>7.25664170171496</c:v>
                </c:pt>
                <c:pt idx="27">
                  <c:v>6.84888810710987</c:v>
                </c:pt>
                <c:pt idx="28">
                  <c:v>6.87969120627281</c:v>
                </c:pt>
                <c:pt idx="29">
                  <c:v>6.72816321888268</c:v>
                </c:pt>
                <c:pt idx="30">
                  <c:v>7.60938585512416</c:v>
                </c:pt>
                <c:pt idx="31">
                  <c:v>6.2262572315557</c:v>
                </c:pt>
                <c:pt idx="32">
                  <c:v>7.58364593503722</c:v>
                </c:pt>
                <c:pt idx="33">
                  <c:v>6.51424457040374</c:v>
                </c:pt>
                <c:pt idx="34">
                  <c:v>8.6016254491229</c:v>
                </c:pt>
                <c:pt idx="35">
                  <c:v>7.89563523746615</c:v>
                </c:pt>
                <c:pt idx="36">
                  <c:v>6.81926365937883</c:v>
                </c:pt>
                <c:pt idx="37">
                  <c:v>6.8310158889336</c:v>
                </c:pt>
                <c:pt idx="38">
                  <c:v>6.95389068494981</c:v>
                </c:pt>
                <c:pt idx="39">
                  <c:v>7.30116128475396</c:v>
                </c:pt>
                <c:pt idx="40">
                  <c:v>6.8943467502664</c:v>
                </c:pt>
                <c:pt idx="41">
                  <c:v>7.46129793065508</c:v>
                </c:pt>
                <c:pt idx="42">
                  <c:v>8.85336175020444</c:v>
                </c:pt>
                <c:pt idx="43">
                  <c:v>6.43164548163101</c:v>
                </c:pt>
                <c:pt idx="44">
                  <c:v>6.82012116343129</c:v>
                </c:pt>
                <c:pt idx="45">
                  <c:v>6.15621982280005</c:v>
                </c:pt>
                <c:pt idx="46">
                  <c:v>6.28468311531543</c:v>
                </c:pt>
                <c:pt idx="47">
                  <c:v>6.2829898727423</c:v>
                </c:pt>
                <c:pt idx="48">
                  <c:v>6.71664971062078</c:v>
                </c:pt>
                <c:pt idx="49">
                  <c:v>6.72312929493431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Regressão_Filtro_Trips!$O$1</c:f>
              <c:strCache>
                <c:ptCount val="1"/>
                <c:pt idx="0">
                  <c:v>y- (Int. Confiança Média)</c:v>
                </c:pt>
              </c:strCache>
            </c:strRef>
          </c:tx>
          <c:spPr>
            <a:solidFill>
              <a:srgbClr val="e46c0a"/>
            </a:solidFill>
            <a:ln w="28440">
              <a:solidFill>
                <a:srgbClr val="e46c0a"/>
              </a:solidFill>
              <a:prstDash val="dash"/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Regressão_Filtro_Trips!$L$2:$L$51</c:f>
              <c:numCache>
                <c:formatCode>General</c:formatCode>
                <c:ptCount val="50"/>
                <c:pt idx="0">
                  <c:v>4.67446614800308</c:v>
                </c:pt>
                <c:pt idx="1">
                  <c:v>4.96920150808497</c:v>
                </c:pt>
                <c:pt idx="2">
                  <c:v>4.93829952008288</c:v>
                </c:pt>
                <c:pt idx="3">
                  <c:v>5.45449576031158</c:v>
                </c:pt>
                <c:pt idx="4">
                  <c:v>4.70014101927742</c:v>
                </c:pt>
                <c:pt idx="5">
                  <c:v>5.71880633548055</c:v>
                </c:pt>
                <c:pt idx="6">
                  <c:v>4.58368608956643</c:v>
                </c:pt>
                <c:pt idx="7">
                  <c:v>5.15485592233062</c:v>
                </c:pt>
                <c:pt idx="8">
                  <c:v>4.50843544327051</c:v>
                </c:pt>
                <c:pt idx="9">
                  <c:v>4.63532286721244</c:v>
                </c:pt>
                <c:pt idx="10">
                  <c:v>4.52686889699588</c:v>
                </c:pt>
                <c:pt idx="11">
                  <c:v>4.95510059913871</c:v>
                </c:pt>
                <c:pt idx="12">
                  <c:v>5.41889927756486</c:v>
                </c:pt>
                <c:pt idx="13">
                  <c:v>4.5206800016344</c:v>
                </c:pt>
                <c:pt idx="14">
                  <c:v>5.18698739572856</c:v>
                </c:pt>
                <c:pt idx="15">
                  <c:v>5.67688831276236</c:v>
                </c:pt>
                <c:pt idx="16">
                  <c:v>5.32713815449377</c:v>
                </c:pt>
                <c:pt idx="17">
                  <c:v>4.4685245572997</c:v>
                </c:pt>
                <c:pt idx="18">
                  <c:v>5.16772189689659</c:v>
                </c:pt>
                <c:pt idx="19">
                  <c:v>4.50491919806996</c:v>
                </c:pt>
                <c:pt idx="20">
                  <c:v>5.14672632934199</c:v>
                </c:pt>
                <c:pt idx="21">
                  <c:v>5.17052866575209</c:v>
                </c:pt>
                <c:pt idx="22">
                  <c:v>5.1842768081599</c:v>
                </c:pt>
                <c:pt idx="23">
                  <c:v>4.61518173327702</c:v>
                </c:pt>
                <c:pt idx="24">
                  <c:v>5.2336204359413</c:v>
                </c:pt>
                <c:pt idx="25">
                  <c:v>4.71712104760653</c:v>
                </c:pt>
                <c:pt idx="26">
                  <c:v>5.14028801181187</c:v>
                </c:pt>
                <c:pt idx="27">
                  <c:v>4.64690341649211</c:v>
                </c:pt>
                <c:pt idx="28">
                  <c:v>4.76351783829971</c:v>
                </c:pt>
                <c:pt idx="29">
                  <c:v>4.62458115056677</c:v>
                </c:pt>
                <c:pt idx="30">
                  <c:v>5.50516626405762</c:v>
                </c:pt>
                <c:pt idx="31">
                  <c:v>4.49873774453779</c:v>
                </c:pt>
                <c:pt idx="32">
                  <c:v>5.46816411995092</c:v>
                </c:pt>
                <c:pt idx="33">
                  <c:v>4.4821014534866</c:v>
                </c:pt>
                <c:pt idx="34">
                  <c:v>6.28489771586987</c:v>
                </c:pt>
                <c:pt idx="35">
                  <c:v>5.73442295764197</c:v>
                </c:pt>
                <c:pt idx="36">
                  <c:v>4.74203347931242</c:v>
                </c:pt>
                <c:pt idx="37">
                  <c:v>4.6914616650394</c:v>
                </c:pt>
                <c:pt idx="38">
                  <c:v>4.84710974083724</c:v>
                </c:pt>
                <c:pt idx="39">
                  <c:v>5.15220575941162</c:v>
                </c:pt>
                <c:pt idx="40">
                  <c:v>4.69820497262231</c:v>
                </c:pt>
                <c:pt idx="41">
                  <c:v>5.26651627099891</c:v>
                </c:pt>
                <c:pt idx="42">
                  <c:v>6.49486767104921</c:v>
                </c:pt>
                <c:pt idx="43">
                  <c:v>4.63559431698137</c:v>
                </c:pt>
                <c:pt idx="44">
                  <c:v>4.75395821303153</c:v>
                </c:pt>
                <c:pt idx="45">
                  <c:v>4.30029106677708</c:v>
                </c:pt>
                <c:pt idx="46">
                  <c:v>4.37756121491779</c:v>
                </c:pt>
                <c:pt idx="47">
                  <c:v>4.30356321591725</c:v>
                </c:pt>
                <c:pt idx="48">
                  <c:v>4.76654668437611</c:v>
                </c:pt>
                <c:pt idx="49">
                  <c:v>4.49320702177673</c:v>
                </c:pt>
              </c:numCache>
            </c:numRef>
          </c:xVal>
          <c:yVal>
            <c:numRef>
              <c:f>Regressão_Filtro_Trips!$O$2:$O$51</c:f>
              <c:numCache>
                <c:formatCode>General</c:formatCode>
                <c:ptCount val="50"/>
                <c:pt idx="0">
                  <c:v>6.67543208360591</c:v>
                </c:pt>
                <c:pt idx="1">
                  <c:v>7.02151476974861</c:v>
                </c:pt>
                <c:pt idx="2">
                  <c:v>6.98583781600603</c:v>
                </c:pt>
                <c:pt idx="3">
                  <c:v>7.56517437627906</c:v>
                </c:pt>
                <c:pt idx="4">
                  <c:v>6.70603646057426</c:v>
                </c:pt>
                <c:pt idx="5">
                  <c:v>7.85397365356735</c:v>
                </c:pt>
                <c:pt idx="6">
                  <c:v>6.56670621613954</c:v>
                </c:pt>
                <c:pt idx="7">
                  <c:v>7.2327342243508</c:v>
                </c:pt>
                <c:pt idx="8">
                  <c:v>6.47607221487244</c:v>
                </c:pt>
                <c:pt idx="9">
                  <c:v>6.6286435428548</c:v>
                </c:pt>
                <c:pt idx="10">
                  <c:v>6.49831048660748</c:v>
                </c:pt>
                <c:pt idx="11">
                  <c:v>7.00525411929049</c:v>
                </c:pt>
                <c:pt idx="12">
                  <c:v>7.52604662983627</c:v>
                </c:pt>
                <c:pt idx="13">
                  <c:v>6.49084662386076</c:v>
                </c:pt>
                <c:pt idx="14">
                  <c:v>7.26880037010208</c:v>
                </c:pt>
                <c:pt idx="15">
                  <c:v>7.80832817467327</c:v>
                </c:pt>
                <c:pt idx="16">
                  <c:v>7.42480672414156</c:v>
                </c:pt>
                <c:pt idx="17">
                  <c:v>6.42785138508642</c:v>
                </c:pt>
                <c:pt idx="18">
                  <c:v>7.24719099528159</c:v>
                </c:pt>
                <c:pt idx="19">
                  <c:v>6.47182771041642</c:v>
                </c:pt>
                <c:pt idx="20">
                  <c:v>7.22358860607761</c:v>
                </c:pt>
                <c:pt idx="21">
                  <c:v>7.25034205567973</c:v>
                </c:pt>
                <c:pt idx="22">
                  <c:v>7.26576271228814</c:v>
                </c:pt>
                <c:pt idx="23">
                  <c:v>6.60451209881085</c:v>
                </c:pt>
                <c:pt idx="24">
                  <c:v>7.32092891680036</c:v>
                </c:pt>
                <c:pt idx="25">
                  <c:v>6.72623673842665</c:v>
                </c:pt>
                <c:pt idx="26">
                  <c:v>7.21633955306854</c:v>
                </c:pt>
                <c:pt idx="27">
                  <c:v>6.64250149114343</c:v>
                </c:pt>
                <c:pt idx="28">
                  <c:v>6.78125822530527</c:v>
                </c:pt>
                <c:pt idx="29">
                  <c:v>6.61577825263208</c:v>
                </c:pt>
                <c:pt idx="30">
                  <c:v>7.62075489376862</c:v>
                </c:pt>
                <c:pt idx="31">
                  <c:v>6.46436413057343</c:v>
                </c:pt>
                <c:pt idx="32">
                  <c:v>7.58018002050075</c:v>
                </c:pt>
                <c:pt idx="33">
                  <c:v>6.44426570963191</c:v>
                </c:pt>
                <c:pt idx="34">
                  <c:v>8.46756525765693</c:v>
                </c:pt>
                <c:pt idx="35">
                  <c:v>7.8709676466979</c:v>
                </c:pt>
                <c:pt idx="36">
                  <c:v>6.75581296137113</c:v>
                </c:pt>
                <c:pt idx="37">
                  <c:v>6.69569863301144</c:v>
                </c:pt>
                <c:pt idx="38">
                  <c:v>6.87967052080238</c:v>
                </c:pt>
                <c:pt idx="39">
                  <c:v>7.22975378158346</c:v>
                </c:pt>
                <c:pt idx="40">
                  <c:v>6.70373118657701</c:v>
                </c:pt>
                <c:pt idx="41">
                  <c:v>7.35756222623059</c:v>
                </c:pt>
                <c:pt idx="42">
                  <c:v>8.69443069842443</c:v>
                </c:pt>
                <c:pt idx="43">
                  <c:v>6.62896851928428</c:v>
                </c:pt>
                <c:pt idx="44">
                  <c:v>6.76994335575562</c:v>
                </c:pt>
                <c:pt idx="45">
                  <c:v>6.22372575339366</c:v>
                </c:pt>
                <c:pt idx="46">
                  <c:v>6.31763219224428</c:v>
                </c:pt>
                <c:pt idx="47">
                  <c:v>6.22770677598453</c:v>
                </c:pt>
                <c:pt idx="48">
                  <c:v>6.78484074965816</c:v>
                </c:pt>
                <c:pt idx="49">
                  <c:v>6.45768426553637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Regressão_Filtro_Trips!$P$1</c:f>
              <c:strCache>
                <c:ptCount val="1"/>
                <c:pt idx="0">
                  <c:v>y+ (Int. Confiança Média)</c:v>
                </c:pt>
              </c:strCache>
            </c:strRef>
          </c:tx>
          <c:spPr>
            <a:solidFill>
              <a:srgbClr val="e46c0a"/>
            </a:solidFill>
            <a:ln w="28440">
              <a:solidFill>
                <a:srgbClr val="e46c0a"/>
              </a:solidFill>
              <a:prstDash val="dash"/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Regressão_Filtro_Trips!$L$2:$L$51</c:f>
              <c:numCache>
                <c:formatCode>General</c:formatCode>
                <c:ptCount val="50"/>
                <c:pt idx="0">
                  <c:v>4.67446614800308</c:v>
                </c:pt>
                <c:pt idx="1">
                  <c:v>4.96920150808497</c:v>
                </c:pt>
                <c:pt idx="2">
                  <c:v>4.93829952008288</c:v>
                </c:pt>
                <c:pt idx="3">
                  <c:v>5.45449576031158</c:v>
                </c:pt>
                <c:pt idx="4">
                  <c:v>4.70014101927742</c:v>
                </c:pt>
                <c:pt idx="5">
                  <c:v>5.71880633548055</c:v>
                </c:pt>
                <c:pt idx="6">
                  <c:v>4.58368608956643</c:v>
                </c:pt>
                <c:pt idx="7">
                  <c:v>5.15485592233062</c:v>
                </c:pt>
                <c:pt idx="8">
                  <c:v>4.50843544327051</c:v>
                </c:pt>
                <c:pt idx="9">
                  <c:v>4.63532286721244</c:v>
                </c:pt>
                <c:pt idx="10">
                  <c:v>4.52686889699588</c:v>
                </c:pt>
                <c:pt idx="11">
                  <c:v>4.95510059913871</c:v>
                </c:pt>
                <c:pt idx="12">
                  <c:v>5.41889927756486</c:v>
                </c:pt>
                <c:pt idx="13">
                  <c:v>4.5206800016344</c:v>
                </c:pt>
                <c:pt idx="14">
                  <c:v>5.18698739572856</c:v>
                </c:pt>
                <c:pt idx="15">
                  <c:v>5.67688831276236</c:v>
                </c:pt>
                <c:pt idx="16">
                  <c:v>5.32713815449377</c:v>
                </c:pt>
                <c:pt idx="17">
                  <c:v>4.4685245572997</c:v>
                </c:pt>
                <c:pt idx="18">
                  <c:v>5.16772189689659</c:v>
                </c:pt>
                <c:pt idx="19">
                  <c:v>4.50491919806996</c:v>
                </c:pt>
                <c:pt idx="20">
                  <c:v>5.14672632934199</c:v>
                </c:pt>
                <c:pt idx="21">
                  <c:v>5.17052866575209</c:v>
                </c:pt>
                <c:pt idx="22">
                  <c:v>5.1842768081599</c:v>
                </c:pt>
                <c:pt idx="23">
                  <c:v>4.61518173327702</c:v>
                </c:pt>
                <c:pt idx="24">
                  <c:v>5.2336204359413</c:v>
                </c:pt>
                <c:pt idx="25">
                  <c:v>4.71712104760653</c:v>
                </c:pt>
                <c:pt idx="26">
                  <c:v>5.14028801181187</c:v>
                </c:pt>
                <c:pt idx="27">
                  <c:v>4.64690341649211</c:v>
                </c:pt>
                <c:pt idx="28">
                  <c:v>4.76351783829971</c:v>
                </c:pt>
                <c:pt idx="29">
                  <c:v>4.62458115056677</c:v>
                </c:pt>
                <c:pt idx="30">
                  <c:v>5.50516626405762</c:v>
                </c:pt>
                <c:pt idx="31">
                  <c:v>4.49873774453779</c:v>
                </c:pt>
                <c:pt idx="32">
                  <c:v>5.46816411995092</c:v>
                </c:pt>
                <c:pt idx="33">
                  <c:v>4.4821014534866</c:v>
                </c:pt>
                <c:pt idx="34">
                  <c:v>6.28489771586987</c:v>
                </c:pt>
                <c:pt idx="35">
                  <c:v>5.73442295764197</c:v>
                </c:pt>
                <c:pt idx="36">
                  <c:v>4.74203347931242</c:v>
                </c:pt>
                <c:pt idx="37">
                  <c:v>4.6914616650394</c:v>
                </c:pt>
                <c:pt idx="38">
                  <c:v>4.84710974083724</c:v>
                </c:pt>
                <c:pt idx="39">
                  <c:v>5.15220575941162</c:v>
                </c:pt>
                <c:pt idx="40">
                  <c:v>4.69820497262231</c:v>
                </c:pt>
                <c:pt idx="41">
                  <c:v>5.26651627099891</c:v>
                </c:pt>
                <c:pt idx="42">
                  <c:v>6.49486767104921</c:v>
                </c:pt>
                <c:pt idx="43">
                  <c:v>4.63559431698137</c:v>
                </c:pt>
                <c:pt idx="44">
                  <c:v>4.75395821303153</c:v>
                </c:pt>
                <c:pt idx="45">
                  <c:v>4.30029106677708</c:v>
                </c:pt>
                <c:pt idx="46">
                  <c:v>4.37756121491779</c:v>
                </c:pt>
                <c:pt idx="47">
                  <c:v>4.30356321591725</c:v>
                </c:pt>
                <c:pt idx="48">
                  <c:v>4.76654668437611</c:v>
                </c:pt>
                <c:pt idx="49">
                  <c:v>4.49320702177673</c:v>
                </c:pt>
              </c:numCache>
            </c:numRef>
          </c:xVal>
          <c:yVal>
            <c:numRef>
              <c:f>Regressão_Filtro_Trips!$P$2:$P$51</c:f>
              <c:numCache>
                <c:formatCode>General</c:formatCode>
                <c:ptCount val="50"/>
                <c:pt idx="0">
                  <c:v>6.76197990530774</c:v>
                </c:pt>
                <c:pt idx="1">
                  <c:v>7.096180110016</c:v>
                </c:pt>
                <c:pt idx="2">
                  <c:v>7.06053174424055</c:v>
                </c:pt>
                <c:pt idx="3">
                  <c:v>7.67263509281185</c:v>
                </c:pt>
                <c:pt idx="4">
                  <c:v>6.79063606514055</c:v>
                </c:pt>
                <c:pt idx="5">
                  <c:v>7.99389482611687</c:v>
                </c:pt>
                <c:pt idx="6">
                  <c:v>6.66117502435037</c:v>
                </c:pt>
                <c:pt idx="7">
                  <c:v>7.31347225845723</c:v>
                </c:pt>
                <c:pt idx="8">
                  <c:v>6.57812193498006</c:v>
                </c:pt>
                <c:pt idx="9">
                  <c:v>6.71842128104192</c:v>
                </c:pt>
                <c:pt idx="10">
                  <c:v>6.59843018085723</c:v>
                </c:pt>
                <c:pt idx="11">
                  <c:v>7.07989425129747</c:v>
                </c:pt>
                <c:pt idx="12">
                  <c:v>7.62960208942015</c:v>
                </c:pt>
                <c:pt idx="13">
                  <c:v>6.59160936589675</c:v>
                </c:pt>
                <c:pt idx="14">
                  <c:v>7.35156922501244</c:v>
                </c:pt>
                <c:pt idx="15">
                  <c:v>7.94278871855197</c:v>
                </c:pt>
                <c:pt idx="16">
                  <c:v>7.51904683740733</c:v>
                </c:pt>
                <c:pt idx="17">
                  <c:v>6.5342238792781</c:v>
                </c:pt>
                <c:pt idx="18">
                  <c:v>7.32871162703585</c:v>
                </c:pt>
                <c:pt idx="19">
                  <c:v>6.57425054370744</c:v>
                </c:pt>
                <c:pt idx="20">
                  <c:v>7.30385384713379</c:v>
                </c:pt>
                <c:pt idx="21">
                  <c:v>7.33203890988925</c:v>
                </c:pt>
                <c:pt idx="22">
                  <c:v>7.34835053697565</c:v>
                </c:pt>
                <c:pt idx="23">
                  <c:v>6.69606468641009</c:v>
                </c:pt>
                <c:pt idx="24">
                  <c:v>7.40707506394159</c:v>
                </c:pt>
                <c:pt idx="25">
                  <c:v>6.80962763300105</c:v>
                </c:pt>
                <c:pt idx="26">
                  <c:v>7.29624252756866</c:v>
                </c:pt>
                <c:pt idx="27">
                  <c:v>6.73129256381477</c:v>
                </c:pt>
                <c:pt idx="28">
                  <c:v>6.86169524086217</c:v>
                </c:pt>
                <c:pt idx="29">
                  <c:v>6.70649346177689</c:v>
                </c:pt>
                <c:pt idx="30">
                  <c:v>7.73400788815063</c:v>
                </c:pt>
                <c:pt idx="31">
                  <c:v>6.56744662243567</c:v>
                </c:pt>
                <c:pt idx="32">
                  <c:v>7.68917758453848</c:v>
                </c:pt>
                <c:pt idx="33">
                  <c:v>6.54914658258105</c:v>
                </c:pt>
                <c:pt idx="34">
                  <c:v>8.68690681594303</c:v>
                </c:pt>
                <c:pt idx="35">
                  <c:v>8.01294578146602</c:v>
                </c:pt>
                <c:pt idx="36">
                  <c:v>6.83755214920879</c:v>
                </c:pt>
                <c:pt idx="37">
                  <c:v>6.78094095132124</c:v>
                </c:pt>
                <c:pt idx="38">
                  <c:v>6.95622260857398</c:v>
                </c:pt>
                <c:pt idx="39">
                  <c:v>7.31033582237005</c:v>
                </c:pt>
                <c:pt idx="40">
                  <c:v>6.78847272222331</c:v>
                </c:pt>
                <c:pt idx="41">
                  <c:v>7.44636910087296</c:v>
                </c:pt>
                <c:pt idx="42">
                  <c:v>8.94467602526149</c:v>
                </c:pt>
                <c:pt idx="43">
                  <c:v>6.71872284169803</c:v>
                </c:pt>
                <c:pt idx="44">
                  <c:v>6.8509454029024</c:v>
                </c:pt>
                <c:pt idx="45">
                  <c:v>6.35004739059115</c:v>
                </c:pt>
                <c:pt idx="46">
                  <c:v>6.43448928340674</c:v>
                </c:pt>
                <c:pt idx="47">
                  <c:v>6.3536188621284</c:v>
                </c:pt>
                <c:pt idx="48">
                  <c:v>6.86510363936367</c:v>
                </c:pt>
                <c:pt idx="49">
                  <c:v>6.56136094733754</c:v>
                </c:pt>
              </c:numCache>
            </c:numRef>
          </c:yVal>
          <c:smooth val="0"/>
        </c:ser>
        <c:ser>
          <c:idx val="3"/>
          <c:order val="3"/>
          <c:tx>
            <c:strRef>
              <c:f>Regressão_Filtro_Trips!$Q$1</c:f>
              <c:strCache>
                <c:ptCount val="1"/>
                <c:pt idx="0">
                  <c:v>y- (Int. Confiança Valores Individuais)</c:v>
                </c:pt>
              </c:strCache>
            </c:strRef>
          </c:tx>
          <c:spPr>
            <a:solidFill>
              <a:srgbClr val="31859c"/>
            </a:solidFill>
            <a:ln w="28440">
              <a:solidFill>
                <a:srgbClr val="31859c"/>
              </a:solidFill>
              <a:prstDash val="dash"/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Regressão_Filtro_Trips!$L$2:$L$51</c:f>
              <c:numCache>
                <c:formatCode>General</c:formatCode>
                <c:ptCount val="50"/>
                <c:pt idx="0">
                  <c:v>4.67446614800308</c:v>
                </c:pt>
                <c:pt idx="1">
                  <c:v>4.96920150808497</c:v>
                </c:pt>
                <c:pt idx="2">
                  <c:v>4.93829952008288</c:v>
                </c:pt>
                <c:pt idx="3">
                  <c:v>5.45449576031158</c:v>
                </c:pt>
                <c:pt idx="4">
                  <c:v>4.70014101927742</c:v>
                </c:pt>
                <c:pt idx="5">
                  <c:v>5.71880633548055</c:v>
                </c:pt>
                <c:pt idx="6">
                  <c:v>4.58368608956643</c:v>
                </c:pt>
                <c:pt idx="7">
                  <c:v>5.15485592233062</c:v>
                </c:pt>
                <c:pt idx="8">
                  <c:v>4.50843544327051</c:v>
                </c:pt>
                <c:pt idx="9">
                  <c:v>4.63532286721244</c:v>
                </c:pt>
                <c:pt idx="10">
                  <c:v>4.52686889699588</c:v>
                </c:pt>
                <c:pt idx="11">
                  <c:v>4.95510059913871</c:v>
                </c:pt>
                <c:pt idx="12">
                  <c:v>5.41889927756486</c:v>
                </c:pt>
                <c:pt idx="13">
                  <c:v>4.5206800016344</c:v>
                </c:pt>
                <c:pt idx="14">
                  <c:v>5.18698739572856</c:v>
                </c:pt>
                <c:pt idx="15">
                  <c:v>5.67688831276236</c:v>
                </c:pt>
                <c:pt idx="16">
                  <c:v>5.32713815449377</c:v>
                </c:pt>
                <c:pt idx="17">
                  <c:v>4.4685245572997</c:v>
                </c:pt>
                <c:pt idx="18">
                  <c:v>5.16772189689659</c:v>
                </c:pt>
                <c:pt idx="19">
                  <c:v>4.50491919806996</c:v>
                </c:pt>
                <c:pt idx="20">
                  <c:v>5.14672632934199</c:v>
                </c:pt>
                <c:pt idx="21">
                  <c:v>5.17052866575209</c:v>
                </c:pt>
                <c:pt idx="22">
                  <c:v>5.1842768081599</c:v>
                </c:pt>
                <c:pt idx="23">
                  <c:v>4.61518173327702</c:v>
                </c:pt>
                <c:pt idx="24">
                  <c:v>5.2336204359413</c:v>
                </c:pt>
                <c:pt idx="25">
                  <c:v>4.71712104760653</c:v>
                </c:pt>
                <c:pt idx="26">
                  <c:v>5.14028801181187</c:v>
                </c:pt>
                <c:pt idx="27">
                  <c:v>4.64690341649211</c:v>
                </c:pt>
                <c:pt idx="28">
                  <c:v>4.76351783829971</c:v>
                </c:pt>
                <c:pt idx="29">
                  <c:v>4.62458115056677</c:v>
                </c:pt>
                <c:pt idx="30">
                  <c:v>5.50516626405762</c:v>
                </c:pt>
                <c:pt idx="31">
                  <c:v>4.49873774453779</c:v>
                </c:pt>
                <c:pt idx="32">
                  <c:v>5.46816411995092</c:v>
                </c:pt>
                <c:pt idx="33">
                  <c:v>4.4821014534866</c:v>
                </c:pt>
                <c:pt idx="34">
                  <c:v>6.28489771586987</c:v>
                </c:pt>
                <c:pt idx="35">
                  <c:v>5.73442295764197</c:v>
                </c:pt>
                <c:pt idx="36">
                  <c:v>4.74203347931242</c:v>
                </c:pt>
                <c:pt idx="37">
                  <c:v>4.6914616650394</c:v>
                </c:pt>
                <c:pt idx="38">
                  <c:v>4.84710974083724</c:v>
                </c:pt>
                <c:pt idx="39">
                  <c:v>5.15220575941162</c:v>
                </c:pt>
                <c:pt idx="40">
                  <c:v>4.69820497262231</c:v>
                </c:pt>
                <c:pt idx="41">
                  <c:v>5.26651627099891</c:v>
                </c:pt>
                <c:pt idx="42">
                  <c:v>6.49486767104921</c:v>
                </c:pt>
                <c:pt idx="43">
                  <c:v>4.63559431698137</c:v>
                </c:pt>
                <c:pt idx="44">
                  <c:v>4.75395821303153</c:v>
                </c:pt>
                <c:pt idx="45">
                  <c:v>4.30029106677708</c:v>
                </c:pt>
                <c:pt idx="46">
                  <c:v>4.37756121491779</c:v>
                </c:pt>
                <c:pt idx="47">
                  <c:v>4.30356321591725</c:v>
                </c:pt>
                <c:pt idx="48">
                  <c:v>4.76654668437611</c:v>
                </c:pt>
                <c:pt idx="49">
                  <c:v>4.49320702177673</c:v>
                </c:pt>
              </c:numCache>
            </c:numRef>
          </c:xVal>
          <c:yVal>
            <c:numRef>
              <c:f>Regressão_Filtro_Trips!$Q$2:$Q$51</c:f>
              <c:numCache>
                <c:formatCode>General</c:formatCode>
                <c:ptCount val="50"/>
                <c:pt idx="0">
                  <c:v>6.45129001579134</c:v>
                </c:pt>
                <c:pt idx="1">
                  <c:v>6.7923283926369</c:v>
                </c:pt>
                <c:pt idx="2">
                  <c:v>6.75666373027157</c:v>
                </c:pt>
                <c:pt idx="3">
                  <c:v>7.34959891269096</c:v>
                </c:pt>
                <c:pt idx="4">
                  <c:v>6.4810761881016</c:v>
                </c:pt>
                <c:pt idx="5">
                  <c:v>7.65092662471536</c:v>
                </c:pt>
                <c:pt idx="6">
                  <c:v>6.34585525470539</c:v>
                </c:pt>
                <c:pt idx="7">
                  <c:v>7.0061419486608</c:v>
                </c:pt>
                <c:pt idx="8">
                  <c:v>6.25831796370516</c:v>
                </c:pt>
                <c:pt idx="9">
                  <c:v>6.40585035268068</c:v>
                </c:pt>
                <c:pt idx="10">
                  <c:v>6.27977274889687</c:v>
                </c:pt>
                <c:pt idx="11">
                  <c:v>6.77605690328061</c:v>
                </c:pt>
                <c:pt idx="12">
                  <c:v>7.30890130820329</c:v>
                </c:pt>
                <c:pt idx="13">
                  <c:v>6.27257030034733</c:v>
                </c:pt>
                <c:pt idx="14">
                  <c:v>7.04306807190894</c:v>
                </c:pt>
                <c:pt idx="15">
                  <c:v>7.60323770970424</c:v>
                </c:pt>
                <c:pt idx="16">
                  <c:v>7.20386153867399</c:v>
                </c:pt>
                <c:pt idx="17">
                  <c:v>6.21183984027931</c:v>
                </c:pt>
                <c:pt idx="18">
                  <c:v>7.02093056732841</c:v>
                </c:pt>
                <c:pt idx="19">
                  <c:v>6.25422453765107</c:v>
                </c:pt>
                <c:pt idx="20">
                  <c:v>6.99679557868902</c:v>
                </c:pt>
                <c:pt idx="21">
                  <c:v>7.02415627470953</c:v>
                </c:pt>
                <c:pt idx="22">
                  <c:v>7.03995390753239</c:v>
                </c:pt>
                <c:pt idx="23">
                  <c:v>6.3824560880628</c:v>
                </c:pt>
                <c:pt idx="24">
                  <c:v>7.0966184382364</c:v>
                </c:pt>
                <c:pt idx="25">
                  <c:v>6.50076709703315</c:v>
                </c:pt>
                <c:pt idx="26">
                  <c:v>6.98939256595283</c:v>
                </c:pt>
                <c:pt idx="27">
                  <c:v>6.41929725555876</c:v>
                </c:pt>
                <c:pt idx="28">
                  <c:v>6.55453815840181</c:v>
                </c:pt>
                <c:pt idx="29">
                  <c:v>6.39337479472931</c:v>
                </c:pt>
                <c:pt idx="30">
                  <c:v>7.40748282766332</c:v>
                </c:pt>
                <c:pt idx="31">
                  <c:v>6.24702775691263</c:v>
                </c:pt>
                <c:pt idx="32">
                  <c:v>7.36521861709916</c:v>
                </c:pt>
                <c:pt idx="33">
                  <c:v>6.22765471298833</c:v>
                </c:pt>
                <c:pt idx="34">
                  <c:v>8.29146278038306</c:v>
                </c:pt>
                <c:pt idx="35">
                  <c:v>7.66868373339535</c:v>
                </c:pt>
                <c:pt idx="36">
                  <c:v>6.529645108492</c:v>
                </c:pt>
                <c:pt idx="37">
                  <c:v>6.47100866727066</c:v>
                </c:pt>
                <c:pt idx="38">
                  <c:v>6.65129373829994</c:v>
                </c:pt>
                <c:pt idx="39">
                  <c:v>7.00309529250049</c:v>
                </c:pt>
                <c:pt idx="40">
                  <c:v>6.47883063859689</c:v>
                </c:pt>
                <c:pt idx="41">
                  <c:v>7.13436458072283</c:v>
                </c:pt>
                <c:pt idx="42">
                  <c:v>8.52750138840975</c:v>
                </c:pt>
                <c:pt idx="43">
                  <c:v>6.40616558432546</c:v>
                </c:pt>
                <c:pt idx="44">
                  <c:v>6.54346309310135</c:v>
                </c:pt>
                <c:pt idx="45">
                  <c:v>6.01554184053195</c:v>
                </c:pt>
                <c:pt idx="46">
                  <c:v>6.10577834989758</c:v>
                </c:pt>
                <c:pt idx="47">
                  <c:v>6.01936568002887</c:v>
                </c:pt>
                <c:pt idx="48">
                  <c:v>6.55804672335603</c:v>
                </c:pt>
                <c:pt idx="49">
                  <c:v>6.2405878785333</c:v>
                </c:pt>
              </c:numCache>
            </c:numRef>
          </c:yVal>
          <c:smooth val="0"/>
        </c:ser>
        <c:ser>
          <c:idx val="4"/>
          <c:order val="4"/>
          <c:tx>
            <c:strRef>
              <c:f>Regressão_Filtro_Trips!$R$1</c:f>
              <c:strCache>
                <c:ptCount val="1"/>
                <c:pt idx="0">
                  <c:v>y+ (Int. Confiança Valores Individuais)</c:v>
                </c:pt>
              </c:strCache>
            </c:strRef>
          </c:tx>
          <c:spPr>
            <a:solidFill>
              <a:srgbClr val="31859c"/>
            </a:solidFill>
            <a:ln w="28440">
              <a:solidFill>
                <a:srgbClr val="31859c"/>
              </a:solidFill>
              <a:prstDash val="dash"/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Regressão_Filtro_Trips!$L$2:$L$51</c:f>
              <c:numCache>
                <c:formatCode>General</c:formatCode>
                <c:ptCount val="50"/>
                <c:pt idx="0">
                  <c:v>4.67446614800308</c:v>
                </c:pt>
                <c:pt idx="1">
                  <c:v>4.96920150808497</c:v>
                </c:pt>
                <c:pt idx="2">
                  <c:v>4.93829952008288</c:v>
                </c:pt>
                <c:pt idx="3">
                  <c:v>5.45449576031158</c:v>
                </c:pt>
                <c:pt idx="4">
                  <c:v>4.70014101927742</c:v>
                </c:pt>
                <c:pt idx="5">
                  <c:v>5.71880633548055</c:v>
                </c:pt>
                <c:pt idx="6">
                  <c:v>4.58368608956643</c:v>
                </c:pt>
                <c:pt idx="7">
                  <c:v>5.15485592233062</c:v>
                </c:pt>
                <c:pt idx="8">
                  <c:v>4.50843544327051</c:v>
                </c:pt>
                <c:pt idx="9">
                  <c:v>4.63532286721244</c:v>
                </c:pt>
                <c:pt idx="10">
                  <c:v>4.52686889699588</c:v>
                </c:pt>
                <c:pt idx="11">
                  <c:v>4.95510059913871</c:v>
                </c:pt>
                <c:pt idx="12">
                  <c:v>5.41889927756486</c:v>
                </c:pt>
                <c:pt idx="13">
                  <c:v>4.5206800016344</c:v>
                </c:pt>
                <c:pt idx="14">
                  <c:v>5.18698739572856</c:v>
                </c:pt>
                <c:pt idx="15">
                  <c:v>5.67688831276236</c:v>
                </c:pt>
                <c:pt idx="16">
                  <c:v>5.32713815449377</c:v>
                </c:pt>
                <c:pt idx="17">
                  <c:v>4.4685245572997</c:v>
                </c:pt>
                <c:pt idx="18">
                  <c:v>5.16772189689659</c:v>
                </c:pt>
                <c:pt idx="19">
                  <c:v>4.50491919806996</c:v>
                </c:pt>
                <c:pt idx="20">
                  <c:v>5.14672632934199</c:v>
                </c:pt>
                <c:pt idx="21">
                  <c:v>5.17052866575209</c:v>
                </c:pt>
                <c:pt idx="22">
                  <c:v>5.1842768081599</c:v>
                </c:pt>
                <c:pt idx="23">
                  <c:v>4.61518173327702</c:v>
                </c:pt>
                <c:pt idx="24">
                  <c:v>5.2336204359413</c:v>
                </c:pt>
                <c:pt idx="25">
                  <c:v>4.71712104760653</c:v>
                </c:pt>
                <c:pt idx="26">
                  <c:v>5.14028801181187</c:v>
                </c:pt>
                <c:pt idx="27">
                  <c:v>4.64690341649211</c:v>
                </c:pt>
                <c:pt idx="28">
                  <c:v>4.76351783829971</c:v>
                </c:pt>
                <c:pt idx="29">
                  <c:v>4.62458115056677</c:v>
                </c:pt>
                <c:pt idx="30">
                  <c:v>5.50516626405762</c:v>
                </c:pt>
                <c:pt idx="31">
                  <c:v>4.49873774453779</c:v>
                </c:pt>
                <c:pt idx="32">
                  <c:v>5.46816411995092</c:v>
                </c:pt>
                <c:pt idx="33">
                  <c:v>4.4821014534866</c:v>
                </c:pt>
                <c:pt idx="34">
                  <c:v>6.28489771586987</c:v>
                </c:pt>
                <c:pt idx="35">
                  <c:v>5.73442295764197</c:v>
                </c:pt>
                <c:pt idx="36">
                  <c:v>4.74203347931242</c:v>
                </c:pt>
                <c:pt idx="37">
                  <c:v>4.6914616650394</c:v>
                </c:pt>
                <c:pt idx="38">
                  <c:v>4.84710974083724</c:v>
                </c:pt>
                <c:pt idx="39">
                  <c:v>5.15220575941162</c:v>
                </c:pt>
                <c:pt idx="40">
                  <c:v>4.69820497262231</c:v>
                </c:pt>
                <c:pt idx="41">
                  <c:v>5.26651627099891</c:v>
                </c:pt>
                <c:pt idx="42">
                  <c:v>6.49486767104921</c:v>
                </c:pt>
                <c:pt idx="43">
                  <c:v>4.63559431698137</c:v>
                </c:pt>
                <c:pt idx="44">
                  <c:v>4.75395821303153</c:v>
                </c:pt>
                <c:pt idx="45">
                  <c:v>4.30029106677708</c:v>
                </c:pt>
                <c:pt idx="46">
                  <c:v>4.37756121491779</c:v>
                </c:pt>
                <c:pt idx="47">
                  <c:v>4.30356321591725</c:v>
                </c:pt>
                <c:pt idx="48">
                  <c:v>4.76654668437611</c:v>
                </c:pt>
                <c:pt idx="49">
                  <c:v>4.49320702177673</c:v>
                </c:pt>
              </c:numCache>
            </c:numRef>
          </c:xVal>
          <c:yVal>
            <c:numRef>
              <c:f>Regressão_Filtro_Trips!$R$2:$R$51</c:f>
              <c:numCache>
                <c:formatCode>General</c:formatCode>
                <c:ptCount val="50"/>
                <c:pt idx="0">
                  <c:v>6.98612197312231</c:v>
                </c:pt>
                <c:pt idx="1">
                  <c:v>7.32536648712771</c:v>
                </c:pt>
                <c:pt idx="2">
                  <c:v>7.28970582997501</c:v>
                </c:pt>
                <c:pt idx="3">
                  <c:v>7.88821055639994</c:v>
                </c:pt>
                <c:pt idx="4">
                  <c:v>7.01559633761321</c:v>
                </c:pt>
                <c:pt idx="5">
                  <c:v>8.19694185496886</c:v>
                </c:pt>
                <c:pt idx="6">
                  <c:v>6.88202598578451</c:v>
                </c:pt>
                <c:pt idx="7">
                  <c:v>7.54006453414723</c:v>
                </c:pt>
                <c:pt idx="8">
                  <c:v>6.79587618614734</c:v>
                </c:pt>
                <c:pt idx="9">
                  <c:v>6.94121447121604</c:v>
                </c:pt>
                <c:pt idx="10">
                  <c:v>6.81696791856783</c:v>
                </c:pt>
                <c:pt idx="11">
                  <c:v>7.30909146730734</c:v>
                </c:pt>
                <c:pt idx="12">
                  <c:v>7.84674741105314</c:v>
                </c:pt>
                <c:pt idx="13">
                  <c:v>6.80988568941018</c:v>
                </c:pt>
                <c:pt idx="14">
                  <c:v>7.57730152320558</c:v>
                </c:pt>
                <c:pt idx="15">
                  <c:v>8.147879183521</c:v>
                </c:pt>
                <c:pt idx="16">
                  <c:v>7.73999202287489</c:v>
                </c:pt>
                <c:pt idx="17">
                  <c:v>6.75023542408522</c:v>
                </c:pt>
                <c:pt idx="18">
                  <c:v>7.55497205498903</c:v>
                </c:pt>
                <c:pt idx="19">
                  <c:v>6.79185371647279</c:v>
                </c:pt>
                <c:pt idx="20">
                  <c:v>7.53064687452238</c:v>
                </c:pt>
                <c:pt idx="21">
                  <c:v>7.55822469085945</c:v>
                </c:pt>
                <c:pt idx="22">
                  <c:v>7.57415934173141</c:v>
                </c:pt>
                <c:pt idx="23">
                  <c:v>6.91812069715814</c:v>
                </c:pt>
                <c:pt idx="24">
                  <c:v>7.63138554250556</c:v>
                </c:pt>
                <c:pt idx="25">
                  <c:v>7.03509727439455</c:v>
                </c:pt>
                <c:pt idx="26">
                  <c:v>7.52318951468438</c:v>
                </c:pt>
                <c:pt idx="27">
                  <c:v>6.95449679939944</c:v>
                </c:pt>
                <c:pt idx="28">
                  <c:v>7.08841530776564</c:v>
                </c:pt>
                <c:pt idx="29">
                  <c:v>6.92889691967966</c:v>
                </c:pt>
                <c:pt idx="30">
                  <c:v>7.94727995425593</c:v>
                </c:pt>
                <c:pt idx="31">
                  <c:v>6.78478299609647</c:v>
                </c:pt>
                <c:pt idx="32">
                  <c:v>7.90413898794007</c:v>
                </c:pt>
                <c:pt idx="33">
                  <c:v>6.76575757922463</c:v>
                </c:pt>
                <c:pt idx="34">
                  <c:v>8.8630092932169</c:v>
                </c:pt>
                <c:pt idx="35">
                  <c:v>8.21522969476857</c:v>
                </c:pt>
                <c:pt idx="36">
                  <c:v>7.06372000208793</c:v>
                </c:pt>
                <c:pt idx="37">
                  <c:v>7.00563091706202</c:v>
                </c:pt>
                <c:pt idx="38">
                  <c:v>7.18459939107641</c:v>
                </c:pt>
                <c:pt idx="39">
                  <c:v>7.53699431145302</c:v>
                </c:pt>
                <c:pt idx="40">
                  <c:v>7.01337327020342</c:v>
                </c:pt>
                <c:pt idx="41">
                  <c:v>7.66956674638072</c:v>
                </c:pt>
                <c:pt idx="42">
                  <c:v>9.11160533527617</c:v>
                </c:pt>
                <c:pt idx="43">
                  <c:v>6.94152577665685</c:v>
                </c:pt>
                <c:pt idx="44">
                  <c:v>7.07742566555668</c:v>
                </c:pt>
                <c:pt idx="45">
                  <c:v>6.55823130345287</c:v>
                </c:pt>
                <c:pt idx="46">
                  <c:v>6.64634312575344</c:v>
                </c:pt>
                <c:pt idx="47">
                  <c:v>6.56195995808407</c:v>
                </c:pt>
                <c:pt idx="48">
                  <c:v>7.0918976656658</c:v>
                </c:pt>
                <c:pt idx="49">
                  <c:v>6.77845733434061</c:v>
                </c:pt>
              </c:numCache>
            </c:numRef>
          </c:yVal>
          <c:smooth val="0"/>
        </c:ser>
        <c:axId val="64647407"/>
        <c:axId val="44876922"/>
      </c:scatterChart>
      <c:valAx>
        <c:axId val="64647407"/>
        <c:scaling>
          <c:orientation val="minMax"/>
          <c:max val="7"/>
          <c:min val="4"/>
        </c:scaling>
        <c:delete val="0"/>
        <c:axPos val="b"/>
        <c:title>
          <c:tx>
            <c:rich>
              <a:bodyPr rot="0"/>
              <a:lstStyle/>
              <a:p>
                <a:pPr>
                  <a:defRPr b="1" lang="pt-BR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lang="pt-BR" sz="1000" spc="-1" strike="noStrike">
                    <a:solidFill>
                      <a:srgbClr val="000000"/>
                    </a:solidFill>
                    <a:latin typeface="Calibri"/>
                  </a:rPr>
                  <a:t>log_Users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44876922"/>
        <c:crosses val="autoZero"/>
        <c:crossBetween val="midCat"/>
      </c:valAx>
      <c:valAx>
        <c:axId val="44876922"/>
        <c:scaling>
          <c:orientation val="minMax"/>
          <c:max val="9"/>
          <c:min val="6"/>
        </c:scaling>
        <c:delete val="0"/>
        <c:axPos val="l"/>
        <c:title>
          <c:tx>
            <c:rich>
              <a:bodyPr rot="-5400000"/>
              <a:lstStyle/>
              <a:p>
                <a:pPr>
                  <a:defRPr b="1" lang="pt-BR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lang="pt-BR" sz="1000" spc="-1" strike="noStrike">
                    <a:solidFill>
                      <a:srgbClr val="000000"/>
                    </a:solidFill>
                    <a:latin typeface="Calibri"/>
                  </a:rPr>
                  <a:t>log_Trips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64647407"/>
        <c:crosses val="autoZero"/>
        <c:crossBetween val="midCat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lang="pt-BR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lang="pt-BR" sz="1800" spc="-1" strike="noStrike">
                <a:solidFill>
                  <a:srgbClr val="000000"/>
                </a:solidFill>
                <a:latin typeface="Calibri"/>
              </a:rPr>
              <a:t>log_Population_2010 Plotagem de resíduos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scatterChart>
        <c:scatterStyle val="lineMarker"/>
        <c:varyColors val="0"/>
        <c:ser>
          <c:idx val="0"/>
          <c:order val="0"/>
          <c:spPr>
            <a:solidFill>
              <a:srgbClr val="99ccff"/>
            </a:solidFill>
            <a:ln w="28440">
              <a:noFill/>
            </a:ln>
          </c:spPr>
          <c:marker>
            <c:symbol val="circle"/>
            <c:size val="4"/>
            <c:spPr>
              <a:solidFill>
                <a:srgbClr val="99ccff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Filtro!$U$2:$U$51</c:f>
              <c:numCache>
                <c:formatCode>General</c:formatCode>
                <c:ptCount val="50"/>
                <c:pt idx="0">
                  <c:v>5.67392359593564</c:v>
                </c:pt>
                <c:pt idx="1">
                  <c:v>5.65863804648052</c:v>
                </c:pt>
                <c:pt idx="2">
                  <c:v>5.7567494207439</c:v>
                </c:pt>
                <c:pt idx="3">
                  <c:v>6.14407549451875</c:v>
                </c:pt>
                <c:pt idx="4">
                  <c:v>5.67148016629354</c:v>
                </c:pt>
                <c:pt idx="5">
                  <c:v>6.37569122506916</c:v>
                </c:pt>
                <c:pt idx="6">
                  <c:v>5.57759404232209</c:v>
                </c:pt>
                <c:pt idx="7">
                  <c:v>6.03346919318072</c:v>
                </c:pt>
                <c:pt idx="8">
                  <c:v>5.51031305646848</c:v>
                </c:pt>
                <c:pt idx="9">
                  <c:v>5.5677131615142</c:v>
                </c:pt>
                <c:pt idx="10">
                  <c:v>5.54249927255851</c:v>
                </c:pt>
                <c:pt idx="11">
                  <c:v>5.78063553410124</c:v>
                </c:pt>
                <c:pt idx="12">
                  <c:v>6.2435110479172</c:v>
                </c:pt>
                <c:pt idx="13">
                  <c:v>5.58668742838563</c:v>
                </c:pt>
                <c:pt idx="14">
                  <c:v>5.93199049548841</c:v>
                </c:pt>
                <c:pt idx="15">
                  <c:v>6.38955323152679</c:v>
                </c:pt>
                <c:pt idx="16">
                  <c:v>6.11461131779156</c:v>
                </c:pt>
                <c:pt idx="17">
                  <c:v>5.46352271079851</c:v>
                </c:pt>
                <c:pt idx="18">
                  <c:v>6.08706374251661</c:v>
                </c:pt>
                <c:pt idx="19">
                  <c:v>5.50754555050942</c:v>
                </c:pt>
                <c:pt idx="20">
                  <c:v>5.80930377581934</c:v>
                </c:pt>
                <c:pt idx="21">
                  <c:v>5.85944753939383</c:v>
                </c:pt>
                <c:pt idx="22">
                  <c:v>5.96976432649883</c:v>
                </c:pt>
                <c:pt idx="23">
                  <c:v>5.6202027041683</c:v>
                </c:pt>
                <c:pt idx="24">
                  <c:v>5.90511504220352</c:v>
                </c:pt>
                <c:pt idx="25">
                  <c:v>5.68802984987207</c:v>
                </c:pt>
                <c:pt idx="26">
                  <c:v>5.90105326330009</c:v>
                </c:pt>
                <c:pt idx="27">
                  <c:v>5.57723781267104</c:v>
                </c:pt>
                <c:pt idx="28">
                  <c:v>5.82395651071004</c:v>
                </c:pt>
                <c:pt idx="29">
                  <c:v>5.47779533541431</c:v>
                </c:pt>
                <c:pt idx="30">
                  <c:v>6.14901916797043</c:v>
                </c:pt>
                <c:pt idx="31">
                  <c:v>5.4183858213317</c:v>
                </c:pt>
                <c:pt idx="32">
                  <c:v>6.18687274408793</c:v>
                </c:pt>
                <c:pt idx="33">
                  <c:v>5.4717565680997</c:v>
                </c:pt>
                <c:pt idx="34">
                  <c:v>6.80074772519769</c:v>
                </c:pt>
                <c:pt idx="35">
                  <c:v>6.42743027691899</c:v>
                </c:pt>
                <c:pt idx="36">
                  <c:v>5.83020809337521</c:v>
                </c:pt>
                <c:pt idx="37">
                  <c:v>5.62262842612933</c:v>
                </c:pt>
                <c:pt idx="38">
                  <c:v>5.88392420315422</c:v>
                </c:pt>
                <c:pt idx="39">
                  <c:v>5.99988185583259</c:v>
                </c:pt>
                <c:pt idx="40">
                  <c:v>5.66150317593723</c:v>
                </c:pt>
                <c:pt idx="41">
                  <c:v>6.0063962928056</c:v>
                </c:pt>
                <c:pt idx="42">
                  <c:v>7.05128773104867</c:v>
                </c:pt>
                <c:pt idx="43">
                  <c:v>5.52171980551199</c:v>
                </c:pt>
                <c:pt idx="44">
                  <c:v>5.76836056722055</c:v>
                </c:pt>
                <c:pt idx="45">
                  <c:v>5.38257711938254</c:v>
                </c:pt>
                <c:pt idx="46">
                  <c:v>5.41909621737799</c:v>
                </c:pt>
                <c:pt idx="47">
                  <c:v>5.38832859576743</c:v>
                </c:pt>
                <c:pt idx="48">
                  <c:v>5.61761463247708</c:v>
                </c:pt>
                <c:pt idx="49">
                  <c:v>5.51561027410885</c:v>
                </c:pt>
              </c:numCache>
            </c:numRef>
          </c:xVal>
          <c:yVal>
            <c:numRef>
              <c:f>Regressão_Filtro_Income!$C$25:$C$74</c:f>
              <c:numCache>
                <c:formatCode>General</c:formatCode>
                <c:ptCount val="50"/>
                <c:pt idx="0">
                  <c:v>-0.253507174838388</c:v>
                </c:pt>
                <c:pt idx="1">
                  <c:v>-0.16967934540618</c:v>
                </c:pt>
                <c:pt idx="2">
                  <c:v>-0.0363375856332224</c:v>
                </c:pt>
                <c:pt idx="3">
                  <c:v>0.155184231145136</c:v>
                </c:pt>
                <c:pt idx="4">
                  <c:v>0.103293788062274</c:v>
                </c:pt>
                <c:pt idx="5">
                  <c:v>-0.136655986890661</c:v>
                </c:pt>
                <c:pt idx="6">
                  <c:v>-0.0778314670336262</c:v>
                </c:pt>
                <c:pt idx="7">
                  <c:v>0.0471197808818169</c:v>
                </c:pt>
                <c:pt idx="8">
                  <c:v>-0.195120985711226</c:v>
                </c:pt>
                <c:pt idx="9">
                  <c:v>0.411629019926167</c:v>
                </c:pt>
                <c:pt idx="10">
                  <c:v>-0.114621801610664</c:v>
                </c:pt>
                <c:pt idx="11">
                  <c:v>-0.0855665380989943</c:v>
                </c:pt>
                <c:pt idx="12">
                  <c:v>-0.0704020004989889</c:v>
                </c:pt>
                <c:pt idx="13">
                  <c:v>0.017140969291729</c:v>
                </c:pt>
                <c:pt idx="14">
                  <c:v>0.159288425063644</c:v>
                </c:pt>
                <c:pt idx="15">
                  <c:v>-0.0911661506734376</c:v>
                </c:pt>
                <c:pt idx="16">
                  <c:v>0.111183353394351</c:v>
                </c:pt>
                <c:pt idx="17">
                  <c:v>-0.0333800846134578</c:v>
                </c:pt>
                <c:pt idx="18">
                  <c:v>-0.184520417777964</c:v>
                </c:pt>
                <c:pt idx="19">
                  <c:v>-0.0691423376573934</c:v>
                </c:pt>
                <c:pt idx="20">
                  <c:v>-0.0754636454221584</c:v>
                </c:pt>
                <c:pt idx="21">
                  <c:v>0.0300611440474294</c:v>
                </c:pt>
                <c:pt idx="22">
                  <c:v>-0.221247021280258</c:v>
                </c:pt>
                <c:pt idx="23">
                  <c:v>0.102797980220003</c:v>
                </c:pt>
                <c:pt idx="24">
                  <c:v>-0.102878932731514</c:v>
                </c:pt>
                <c:pt idx="25">
                  <c:v>0.34572321028058</c:v>
                </c:pt>
                <c:pt idx="26">
                  <c:v>0.104211634095323</c:v>
                </c:pt>
                <c:pt idx="27">
                  <c:v>-0.0688593225879517</c:v>
                </c:pt>
                <c:pt idx="28">
                  <c:v>-0.148473859816777</c:v>
                </c:pt>
                <c:pt idx="29">
                  <c:v>0.184089786509325</c:v>
                </c:pt>
                <c:pt idx="30">
                  <c:v>0.24838743288862</c:v>
                </c:pt>
                <c:pt idx="31">
                  <c:v>-0.061862424689199</c:v>
                </c:pt>
                <c:pt idx="32">
                  <c:v>0.0462215414464793</c:v>
                </c:pt>
                <c:pt idx="33">
                  <c:v>-0.194899391515725</c:v>
                </c:pt>
                <c:pt idx="34">
                  <c:v>0.023038699739387</c:v>
                </c:pt>
                <c:pt idx="35">
                  <c:v>0.116116011739559</c:v>
                </c:pt>
                <c:pt idx="36">
                  <c:v>-0.0841575593463944</c:v>
                </c:pt>
                <c:pt idx="37">
                  <c:v>-0.171985296716586</c:v>
                </c:pt>
                <c:pt idx="38">
                  <c:v>0.389083372454012</c:v>
                </c:pt>
                <c:pt idx="39">
                  <c:v>-0.215662120164343</c:v>
                </c:pt>
                <c:pt idx="40">
                  <c:v>0.158002159813807</c:v>
                </c:pt>
                <c:pt idx="41">
                  <c:v>-0.0835232000646249</c:v>
                </c:pt>
                <c:pt idx="42">
                  <c:v>-0.0333013220869067</c:v>
                </c:pt>
                <c:pt idx="43">
                  <c:v>-0.161464165377226</c:v>
                </c:pt>
                <c:pt idx="44">
                  <c:v>0.0427175755825013</c:v>
                </c:pt>
                <c:pt idx="45">
                  <c:v>0.0595201392284661</c:v>
                </c:pt>
                <c:pt idx="46">
                  <c:v>0.0468058915128298</c:v>
                </c:pt>
                <c:pt idx="47">
                  <c:v>0.0812096452518292</c:v>
                </c:pt>
                <c:pt idx="48">
                  <c:v>0.118336341358142</c:v>
                </c:pt>
                <c:pt idx="49">
                  <c:v>0.0405480043104287</c:v>
                </c:pt>
              </c:numCache>
            </c:numRef>
          </c:yVal>
          <c:smooth val="0"/>
        </c:ser>
        <c:axId val="9222911"/>
        <c:axId val="4776509"/>
      </c:scatterChart>
      <c:valAx>
        <c:axId val="9222911"/>
        <c:scaling>
          <c:orientation val="minMax"/>
          <c:min val="5"/>
        </c:scaling>
        <c:delete val="0"/>
        <c:axPos val="b"/>
        <c:title>
          <c:tx>
            <c:rich>
              <a:bodyPr rot="0"/>
              <a:lstStyle/>
              <a:p>
                <a:pPr>
                  <a:defRPr b="1" lang="pt-BR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lang="pt-BR" sz="1000" spc="-1" strike="noStrike">
                    <a:solidFill>
                      <a:srgbClr val="000000"/>
                    </a:solidFill>
                    <a:latin typeface="Calibri"/>
                  </a:rPr>
                  <a:t>log_Population_2010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4776509"/>
        <c:crosses val="autoZero"/>
        <c:crossBetween val="midCat"/>
      </c:valAx>
      <c:valAx>
        <c:axId val="4776509"/>
        <c:scaling>
          <c:orientation val="minMax"/>
        </c:scaling>
        <c:delete val="0"/>
        <c:axPos val="l"/>
        <c:title>
          <c:tx>
            <c:rich>
              <a:bodyPr rot="-5400000"/>
              <a:lstStyle/>
              <a:p>
                <a:pPr>
                  <a:defRPr b="1" lang="pt-BR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lang="pt-BR" sz="1000" spc="-1" strike="noStrike">
                    <a:solidFill>
                      <a:srgbClr val="000000"/>
                    </a:solidFill>
                    <a:latin typeface="Calibri"/>
                  </a:rPr>
                  <a:t>Resíduos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9222911"/>
        <c:crosses val="autoZero"/>
        <c:crossBetween val="midCat"/>
      </c:valAx>
      <c:spPr>
        <a:noFill/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lang="pt-BR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lang="pt-BR" sz="1800" spc="-1" strike="noStrike">
                <a:solidFill>
                  <a:srgbClr val="000000"/>
                </a:solidFill>
                <a:latin typeface="Calibri"/>
              </a:rPr>
              <a:t>log_Population_2010 Plotagem de ajuste de linha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scatterChart>
        <c:scatterStyle val="lineMarker"/>
        <c:varyColors val="0"/>
        <c:ser>
          <c:idx val="0"/>
          <c:order val="0"/>
          <c:tx>
            <c:strRef>
              <c:f>"log_Income_2010"</c:f>
              <c:strCache>
                <c:ptCount val="1"/>
                <c:pt idx="0">
                  <c:v>log_Income_2010</c:v>
                </c:pt>
              </c:strCache>
            </c:strRef>
          </c:tx>
          <c:spPr>
            <a:solidFill>
              <a:srgbClr val="ff0000"/>
            </a:solidFill>
            <a:ln w="28440">
              <a:noFill/>
            </a:ln>
          </c:spPr>
          <c:marker>
            <c:symbol val="circle"/>
            <c:size val="4"/>
            <c:spPr>
              <a:solidFill>
                <a:srgbClr val="ff000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trendline>
            <c:spPr>
              <a:ln w="9360">
                <a:solidFill>
                  <a:srgbClr val="000000"/>
                </a:solidFill>
                <a:round/>
              </a:ln>
            </c:spPr>
            <c:trendlineType val="power"/>
            <c:forward val="0"/>
            <c:backward val="0"/>
            <c:dispRSqr val="0"/>
            <c:dispEq val="0"/>
          </c:trendline>
          <c:xVal>
            <c:numRef>
              <c:f>Filtro!$U$2:$U$51</c:f>
              <c:numCache>
                <c:formatCode>General</c:formatCode>
                <c:ptCount val="50"/>
                <c:pt idx="0">
                  <c:v>5.67392359593564</c:v>
                </c:pt>
                <c:pt idx="1">
                  <c:v>5.65863804648052</c:v>
                </c:pt>
                <c:pt idx="2">
                  <c:v>5.7567494207439</c:v>
                </c:pt>
                <c:pt idx="3">
                  <c:v>6.14407549451875</c:v>
                </c:pt>
                <c:pt idx="4">
                  <c:v>5.67148016629354</c:v>
                </c:pt>
                <c:pt idx="5">
                  <c:v>6.37569122506916</c:v>
                </c:pt>
                <c:pt idx="6">
                  <c:v>5.57759404232209</c:v>
                </c:pt>
                <c:pt idx="7">
                  <c:v>6.03346919318072</c:v>
                </c:pt>
                <c:pt idx="8">
                  <c:v>5.51031305646848</c:v>
                </c:pt>
                <c:pt idx="9">
                  <c:v>5.5677131615142</c:v>
                </c:pt>
                <c:pt idx="10">
                  <c:v>5.54249927255851</c:v>
                </c:pt>
                <c:pt idx="11">
                  <c:v>5.78063553410124</c:v>
                </c:pt>
                <c:pt idx="12">
                  <c:v>6.2435110479172</c:v>
                </c:pt>
                <c:pt idx="13">
                  <c:v>5.58668742838563</c:v>
                </c:pt>
                <c:pt idx="14">
                  <c:v>5.93199049548841</c:v>
                </c:pt>
                <c:pt idx="15">
                  <c:v>6.38955323152679</c:v>
                </c:pt>
                <c:pt idx="16">
                  <c:v>6.11461131779156</c:v>
                </c:pt>
                <c:pt idx="17">
                  <c:v>5.46352271079851</c:v>
                </c:pt>
                <c:pt idx="18">
                  <c:v>6.08706374251661</c:v>
                </c:pt>
                <c:pt idx="19">
                  <c:v>5.50754555050942</c:v>
                </c:pt>
                <c:pt idx="20">
                  <c:v>5.80930377581934</c:v>
                </c:pt>
                <c:pt idx="21">
                  <c:v>5.85944753939383</c:v>
                </c:pt>
                <c:pt idx="22">
                  <c:v>5.96976432649883</c:v>
                </c:pt>
                <c:pt idx="23">
                  <c:v>5.6202027041683</c:v>
                </c:pt>
                <c:pt idx="24">
                  <c:v>5.90511504220352</c:v>
                </c:pt>
                <c:pt idx="25">
                  <c:v>5.68802984987207</c:v>
                </c:pt>
                <c:pt idx="26">
                  <c:v>5.90105326330009</c:v>
                </c:pt>
                <c:pt idx="27">
                  <c:v>5.57723781267104</c:v>
                </c:pt>
                <c:pt idx="28">
                  <c:v>5.82395651071004</c:v>
                </c:pt>
                <c:pt idx="29">
                  <c:v>5.47779533541431</c:v>
                </c:pt>
                <c:pt idx="30">
                  <c:v>6.14901916797043</c:v>
                </c:pt>
                <c:pt idx="31">
                  <c:v>5.4183858213317</c:v>
                </c:pt>
                <c:pt idx="32">
                  <c:v>6.18687274408793</c:v>
                </c:pt>
                <c:pt idx="33">
                  <c:v>5.4717565680997</c:v>
                </c:pt>
                <c:pt idx="34">
                  <c:v>6.80074772519769</c:v>
                </c:pt>
                <c:pt idx="35">
                  <c:v>6.42743027691899</c:v>
                </c:pt>
                <c:pt idx="36">
                  <c:v>5.83020809337521</c:v>
                </c:pt>
                <c:pt idx="37">
                  <c:v>5.62262842612933</c:v>
                </c:pt>
                <c:pt idx="38">
                  <c:v>5.88392420315422</c:v>
                </c:pt>
                <c:pt idx="39">
                  <c:v>5.99988185583259</c:v>
                </c:pt>
                <c:pt idx="40">
                  <c:v>5.66150317593723</c:v>
                </c:pt>
                <c:pt idx="41">
                  <c:v>6.0063962928056</c:v>
                </c:pt>
                <c:pt idx="42">
                  <c:v>7.05128773104867</c:v>
                </c:pt>
                <c:pt idx="43">
                  <c:v>5.52171980551199</c:v>
                </c:pt>
                <c:pt idx="44">
                  <c:v>5.76836056722055</c:v>
                </c:pt>
                <c:pt idx="45">
                  <c:v>5.38257711938254</c:v>
                </c:pt>
                <c:pt idx="46">
                  <c:v>5.41909621737799</c:v>
                </c:pt>
                <c:pt idx="47">
                  <c:v>5.38832859576743</c:v>
                </c:pt>
                <c:pt idx="48">
                  <c:v>5.61761463247708</c:v>
                </c:pt>
                <c:pt idx="49">
                  <c:v>5.51561027410885</c:v>
                </c:pt>
              </c:numCache>
            </c:numRef>
          </c:xVal>
          <c:yVal>
            <c:numRef>
              <c:f>Filtro!$W$2:$W$51</c:f>
              <c:numCache>
                <c:formatCode>General</c:formatCode>
                <c:ptCount val="50"/>
                <c:pt idx="0">
                  <c:v>2.79807719162064</c:v>
                </c:pt>
                <c:pt idx="1">
                  <c:v>2.88099070259547</c:v>
                </c:pt>
                <c:pt idx="2">
                  <c:v>3.09326755332107</c:v>
                </c:pt>
                <c:pt idx="3">
                  <c:v>3.00747465827983</c:v>
                </c:pt>
                <c:pt idx="4">
                  <c:v>2.71599499173753</c:v>
                </c:pt>
                <c:pt idx="5">
                  <c:v>3.24710626620048</c:v>
                </c:pt>
                <c:pt idx="6">
                  <c:v>2.87911309030099</c:v>
                </c:pt>
                <c:pt idx="7">
                  <c:v>3.21180109688354</c:v>
                </c:pt>
                <c:pt idx="8">
                  <c:v>3.03534166954501</c:v>
                </c:pt>
                <c:pt idx="9">
                  <c:v>2.87656421398385</c:v>
                </c:pt>
                <c:pt idx="10">
                  <c:v>2.82530275802</c:v>
                </c:pt>
                <c:pt idx="11">
                  <c:v>2.95819584310478</c:v>
                </c:pt>
                <c:pt idx="12">
                  <c:v>3.25586322622072</c:v>
                </c:pt>
                <c:pt idx="13">
                  <c:v>2.87222622058866</c:v>
                </c:pt>
                <c:pt idx="14">
                  <c:v>2.80799478501264</c:v>
                </c:pt>
                <c:pt idx="15">
                  <c:v>2.99751307155124</c:v>
                </c:pt>
                <c:pt idx="16">
                  <c:v>3.18230335378008</c:v>
                </c:pt>
                <c:pt idx="17">
                  <c:v>2.93895480233351</c:v>
                </c:pt>
                <c:pt idx="18">
                  <c:v>2.96192391997302</c:v>
                </c:pt>
                <c:pt idx="19">
                  <c:v>2.73700965959966</c:v>
                </c:pt>
                <c:pt idx="20">
                  <c:v>2.83142821970811</c:v>
                </c:pt>
                <c:pt idx="21">
                  <c:v>3.05972620049163</c:v>
                </c:pt>
                <c:pt idx="22">
                  <c:v>2.9624403703972</c:v>
                </c:pt>
                <c:pt idx="23">
                  <c:v>2.89588091020266</c:v>
                </c:pt>
                <c:pt idx="24">
                  <c:v>3.05313993215433</c:v>
                </c:pt>
                <c:pt idx="25">
                  <c:v>3.36238067505186</c:v>
                </c:pt>
                <c:pt idx="26">
                  <c:v>2.80648522998748</c:v>
                </c:pt>
                <c:pt idx="27">
                  <c:v>2.86373316376435</c:v>
                </c:pt>
                <c:pt idx="28">
                  <c:v>3.04718527273434</c:v>
                </c:pt>
                <c:pt idx="29">
                  <c:v>2.76362263367323</c:v>
                </c:pt>
                <c:pt idx="30">
                  <c:v>3.32739776368649</c:v>
                </c:pt>
                <c:pt idx="31">
                  <c:v>2.99267278884868</c:v>
                </c:pt>
                <c:pt idx="32">
                  <c:v>3.13391236873847</c:v>
                </c:pt>
                <c:pt idx="33">
                  <c:v>2.72858101687137</c:v>
                </c:pt>
                <c:pt idx="34">
                  <c:v>3.25150194982209</c:v>
                </c:pt>
                <c:pt idx="35">
                  <c:v>3.0516887861836</c:v>
                </c:pt>
                <c:pt idx="36">
                  <c:v>3.16390345576855</c:v>
                </c:pt>
                <c:pt idx="37">
                  <c:v>3.30402280624835</c:v>
                </c:pt>
                <c:pt idx="38">
                  <c:v>3.1365556941635</c:v>
                </c:pt>
                <c:pt idx="39">
                  <c:v>2.86029008177709</c:v>
                </c:pt>
                <c:pt idx="40">
                  <c:v>2.81874040588708</c:v>
                </c:pt>
                <c:pt idx="41">
                  <c:v>2.96278117544894</c:v>
                </c:pt>
                <c:pt idx="42">
                  <c:v>3.25261519570493</c:v>
                </c:pt>
                <c:pt idx="43">
                  <c:v>2.97570746353718</c:v>
                </c:pt>
                <c:pt idx="44">
                  <c:v>3.09501234914702</c:v>
                </c:pt>
                <c:pt idx="45">
                  <c:v>2.96277171225233</c:v>
                </c:pt>
                <c:pt idx="46">
                  <c:v>2.87824596539863</c:v>
                </c:pt>
                <c:pt idx="47">
                  <c:v>2.95137638009807</c:v>
                </c:pt>
                <c:pt idx="48">
                  <c:v>3.14123963065218</c:v>
                </c:pt>
                <c:pt idx="49">
                  <c:v>3.34538745522427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Regressão_Filtro_Income!$O$1</c:f>
              <c:strCache>
                <c:ptCount val="1"/>
                <c:pt idx="0">
                  <c:v>y- (Int. Confiança Média)</c:v>
                </c:pt>
              </c:strCache>
            </c:strRef>
          </c:tx>
          <c:spPr>
            <a:solidFill>
              <a:srgbClr val="e46c0a"/>
            </a:solidFill>
            <a:ln w="28440">
              <a:solidFill>
                <a:srgbClr val="e46c0a"/>
              </a:solidFill>
              <a:prstDash val="dash"/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Regressão_Filtro_Income!$L$2:$L$51</c:f>
              <c:numCache>
                <c:formatCode>General</c:formatCode>
                <c:ptCount val="50"/>
                <c:pt idx="0">
                  <c:v>5.67148016629354</c:v>
                </c:pt>
                <c:pt idx="1">
                  <c:v>5.80930377581934</c:v>
                </c:pt>
                <c:pt idx="2">
                  <c:v>5.78063553410124</c:v>
                </c:pt>
                <c:pt idx="3">
                  <c:v>6.2435110479172</c:v>
                </c:pt>
                <c:pt idx="4">
                  <c:v>5.76836056722055</c:v>
                </c:pt>
                <c:pt idx="5">
                  <c:v>6.38955323152679</c:v>
                </c:pt>
                <c:pt idx="6">
                  <c:v>5.58668742838563</c:v>
                </c:pt>
                <c:pt idx="7">
                  <c:v>5.85944753939383</c:v>
                </c:pt>
                <c:pt idx="8">
                  <c:v>5.4717565680997</c:v>
                </c:pt>
                <c:pt idx="9">
                  <c:v>5.51561027410885</c:v>
                </c:pt>
                <c:pt idx="10">
                  <c:v>5.54249927255851</c:v>
                </c:pt>
                <c:pt idx="11">
                  <c:v>5.65863804648052</c:v>
                </c:pt>
                <c:pt idx="12">
                  <c:v>6.14407549451875</c:v>
                </c:pt>
                <c:pt idx="13">
                  <c:v>5.46352271079851</c:v>
                </c:pt>
                <c:pt idx="14">
                  <c:v>6.03346919318072</c:v>
                </c:pt>
                <c:pt idx="15">
                  <c:v>6.42743027691899</c:v>
                </c:pt>
                <c:pt idx="16">
                  <c:v>6.11461131779156</c:v>
                </c:pt>
                <c:pt idx="17">
                  <c:v>5.41909621737799</c:v>
                </c:pt>
                <c:pt idx="18">
                  <c:v>5.99988185583259</c:v>
                </c:pt>
                <c:pt idx="19">
                  <c:v>5.5677131615142</c:v>
                </c:pt>
                <c:pt idx="20">
                  <c:v>5.96976432649883</c:v>
                </c:pt>
                <c:pt idx="21">
                  <c:v>5.90511504220352</c:v>
                </c:pt>
                <c:pt idx="22">
                  <c:v>5.93199049548841</c:v>
                </c:pt>
                <c:pt idx="23">
                  <c:v>5.51031305646848</c:v>
                </c:pt>
                <c:pt idx="24">
                  <c:v>6.08706374251661</c:v>
                </c:pt>
                <c:pt idx="25">
                  <c:v>5.62262842612933</c:v>
                </c:pt>
                <c:pt idx="26">
                  <c:v>5.7567494207439</c:v>
                </c:pt>
                <c:pt idx="27">
                  <c:v>5.57759404232209</c:v>
                </c:pt>
                <c:pt idx="28">
                  <c:v>5.66150317593723</c:v>
                </c:pt>
                <c:pt idx="29">
                  <c:v>5.61761463247708</c:v>
                </c:pt>
                <c:pt idx="30">
                  <c:v>6.14901916797043</c:v>
                </c:pt>
                <c:pt idx="31">
                  <c:v>5.6202027041683</c:v>
                </c:pt>
                <c:pt idx="32">
                  <c:v>6.18687274408793</c:v>
                </c:pt>
                <c:pt idx="33">
                  <c:v>5.50754555050942</c:v>
                </c:pt>
                <c:pt idx="34">
                  <c:v>6.80074772519769</c:v>
                </c:pt>
                <c:pt idx="35">
                  <c:v>6.37569122506916</c:v>
                </c:pt>
                <c:pt idx="36">
                  <c:v>5.57723781267104</c:v>
                </c:pt>
                <c:pt idx="37">
                  <c:v>5.67392359593564</c:v>
                </c:pt>
                <c:pt idx="38">
                  <c:v>5.68802984987207</c:v>
                </c:pt>
                <c:pt idx="39">
                  <c:v>5.90105326330009</c:v>
                </c:pt>
                <c:pt idx="40">
                  <c:v>5.83020809337521</c:v>
                </c:pt>
                <c:pt idx="41">
                  <c:v>6.0063962928056</c:v>
                </c:pt>
                <c:pt idx="42">
                  <c:v>7.05128773104867</c:v>
                </c:pt>
                <c:pt idx="43">
                  <c:v>5.47779533541431</c:v>
                </c:pt>
                <c:pt idx="44">
                  <c:v>5.82395651071004</c:v>
                </c:pt>
                <c:pt idx="45">
                  <c:v>5.38257711938254</c:v>
                </c:pt>
                <c:pt idx="46">
                  <c:v>5.38832859576743</c:v>
                </c:pt>
                <c:pt idx="47">
                  <c:v>5.4183858213317</c:v>
                </c:pt>
                <c:pt idx="48">
                  <c:v>5.88392420315422</c:v>
                </c:pt>
                <c:pt idx="49">
                  <c:v>5.52171980551199</c:v>
                </c:pt>
              </c:numCache>
            </c:numRef>
          </c:xVal>
          <c:yVal>
            <c:numRef>
              <c:f>Regressão_Filtro_Income!$O$2:$O$51</c:f>
              <c:numCache>
                <c:formatCode>General</c:formatCode>
                <c:ptCount val="50"/>
                <c:pt idx="0">
                  <c:v>2.91333013997519</c:v>
                </c:pt>
                <c:pt idx="1">
                  <c:v>2.94959887906076</c:v>
                </c:pt>
                <c:pt idx="2">
                  <c:v>2.94264783787296</c:v>
                </c:pt>
                <c:pt idx="3">
                  <c:v>3.02150484591373</c:v>
                </c:pt>
                <c:pt idx="4">
                  <c:v>2.93957149130794</c:v>
                </c:pt>
                <c:pt idx="5">
                  <c:v>3.03795169781919</c:v>
                </c:pt>
                <c:pt idx="6">
                  <c:v>2.88793503793501</c:v>
                </c:pt>
                <c:pt idx="7">
                  <c:v>2.9609568549061</c:v>
                </c:pt>
                <c:pt idx="8">
                  <c:v>2.85094435231902</c:v>
                </c:pt>
                <c:pt idx="9">
                  <c:v>2.86533977053754</c:v>
                </c:pt>
                <c:pt idx="10">
                  <c:v>2.87400548866629</c:v>
                </c:pt>
                <c:pt idx="11">
                  <c:v>2.90961364057686</c:v>
                </c:pt>
                <c:pt idx="12">
                  <c:v>3.00899968087813</c:v>
                </c:pt>
                <c:pt idx="13">
                  <c:v>2.84820905631779</c:v>
                </c:pt>
                <c:pt idx="14">
                  <c:v>2.99306186308605</c:v>
                </c:pt>
                <c:pt idx="15">
                  <c:v>3.04196474480995</c:v>
                </c:pt>
                <c:pt idx="16">
                  <c:v>3.00500058518183</c:v>
                </c:pt>
                <c:pt idx="17">
                  <c:v>2.83329595804808</c:v>
                </c:pt>
                <c:pt idx="18">
                  <c:v>2.98764044386349</c:v>
                </c:pt>
                <c:pt idx="19">
                  <c:v>2.88200456790193</c:v>
                </c:pt>
                <c:pt idx="20">
                  <c:v>2.98249591464302</c:v>
                </c:pt>
                <c:pt idx="21">
                  <c:v>2.97042453326842</c:v>
                </c:pt>
                <c:pt idx="22">
                  <c:v>2.97562335899725</c:v>
                </c:pt>
                <c:pt idx="23">
                  <c:v>2.86361740238857</c:v>
                </c:pt>
                <c:pt idx="24">
                  <c:v>3.00111144902112</c:v>
                </c:pt>
                <c:pt idx="25">
                  <c:v>2.89893537464523</c:v>
                </c:pt>
                <c:pt idx="26">
                  <c:v>2.93660735714817</c:v>
                </c:pt>
                <c:pt idx="27">
                  <c:v>2.88510287120039</c:v>
                </c:pt>
                <c:pt idx="28">
                  <c:v>2.91044716626861</c:v>
                </c:pt>
                <c:pt idx="29">
                  <c:v>2.89742033284485</c:v>
                </c:pt>
                <c:pt idx="30">
                  <c:v>3.0096557517001</c:v>
                </c:pt>
                <c:pt idx="31">
                  <c:v>2.89820320607028</c:v>
                </c:pt>
                <c:pt idx="32">
                  <c:v>3.01455077590541</c:v>
                </c:pt>
                <c:pt idx="33">
                  <c:v>2.86271566558407</c:v>
                </c:pt>
                <c:pt idx="34">
                  <c:v>3.07856700260109</c:v>
                </c:pt>
                <c:pt idx="35">
                  <c:v>3.03646138108311</c:v>
                </c:pt>
                <c:pt idx="36">
                  <c:v>2.88499154282072</c:v>
                </c:pt>
                <c:pt idx="37">
                  <c:v>2.91403149522951</c:v>
                </c:pt>
                <c:pt idx="38">
                  <c:v>2.91804333501183</c:v>
                </c:pt>
                <c:pt idx="39">
                  <c:v>2.96961532388921</c:v>
                </c:pt>
                <c:pt idx="40">
                  <c:v>2.95445799572555</c:v>
                </c:pt>
                <c:pt idx="41">
                  <c:v>2.98871693206214</c:v>
                </c:pt>
                <c:pt idx="42">
                  <c:v>3.10155925639441</c:v>
                </c:pt>
                <c:pt idx="43">
                  <c:v>2.8529442600886</c:v>
                </c:pt>
                <c:pt idx="44">
                  <c:v>2.95302346072806</c:v>
                </c:pt>
                <c:pt idx="45">
                  <c:v>2.82086459126506</c:v>
                </c:pt>
                <c:pt idx="46">
                  <c:v>2.82283172744768</c:v>
                </c:pt>
                <c:pt idx="47">
                  <c:v>2.83305552659192</c:v>
                </c:pt>
                <c:pt idx="48">
                  <c:v>2.96613297737302</c:v>
                </c:pt>
                <c:pt idx="49">
                  <c:v>2.86732022756868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Regressão_Filtro_Income!$P$1</c:f>
              <c:strCache>
                <c:ptCount val="1"/>
                <c:pt idx="0">
                  <c:v>y+ (Int. Confiança Média)</c:v>
                </c:pt>
              </c:strCache>
            </c:strRef>
          </c:tx>
          <c:spPr>
            <a:solidFill>
              <a:srgbClr val="e46c0a"/>
            </a:solidFill>
            <a:ln w="28440">
              <a:solidFill>
                <a:srgbClr val="e46c0a"/>
              </a:solidFill>
              <a:prstDash val="dash"/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Regressão_Filtro_Income!$L$2:$L$51</c:f>
              <c:numCache>
                <c:formatCode>General</c:formatCode>
                <c:ptCount val="50"/>
                <c:pt idx="0">
                  <c:v>5.67148016629354</c:v>
                </c:pt>
                <c:pt idx="1">
                  <c:v>5.80930377581934</c:v>
                </c:pt>
                <c:pt idx="2">
                  <c:v>5.78063553410124</c:v>
                </c:pt>
                <c:pt idx="3">
                  <c:v>6.2435110479172</c:v>
                </c:pt>
                <c:pt idx="4">
                  <c:v>5.76836056722055</c:v>
                </c:pt>
                <c:pt idx="5">
                  <c:v>6.38955323152679</c:v>
                </c:pt>
                <c:pt idx="6">
                  <c:v>5.58668742838563</c:v>
                </c:pt>
                <c:pt idx="7">
                  <c:v>5.85944753939383</c:v>
                </c:pt>
                <c:pt idx="8">
                  <c:v>5.4717565680997</c:v>
                </c:pt>
                <c:pt idx="9">
                  <c:v>5.51561027410885</c:v>
                </c:pt>
                <c:pt idx="10">
                  <c:v>5.54249927255851</c:v>
                </c:pt>
                <c:pt idx="11">
                  <c:v>5.65863804648052</c:v>
                </c:pt>
                <c:pt idx="12">
                  <c:v>6.14407549451875</c:v>
                </c:pt>
                <c:pt idx="13">
                  <c:v>5.46352271079851</c:v>
                </c:pt>
                <c:pt idx="14">
                  <c:v>6.03346919318072</c:v>
                </c:pt>
                <c:pt idx="15">
                  <c:v>6.42743027691899</c:v>
                </c:pt>
                <c:pt idx="16">
                  <c:v>6.11461131779156</c:v>
                </c:pt>
                <c:pt idx="17">
                  <c:v>5.41909621737799</c:v>
                </c:pt>
                <c:pt idx="18">
                  <c:v>5.99988185583259</c:v>
                </c:pt>
                <c:pt idx="19">
                  <c:v>5.5677131615142</c:v>
                </c:pt>
                <c:pt idx="20">
                  <c:v>5.96976432649883</c:v>
                </c:pt>
                <c:pt idx="21">
                  <c:v>5.90511504220352</c:v>
                </c:pt>
                <c:pt idx="22">
                  <c:v>5.93199049548841</c:v>
                </c:pt>
                <c:pt idx="23">
                  <c:v>5.51031305646848</c:v>
                </c:pt>
                <c:pt idx="24">
                  <c:v>6.08706374251661</c:v>
                </c:pt>
                <c:pt idx="25">
                  <c:v>5.62262842612933</c:v>
                </c:pt>
                <c:pt idx="26">
                  <c:v>5.7567494207439</c:v>
                </c:pt>
                <c:pt idx="27">
                  <c:v>5.57759404232209</c:v>
                </c:pt>
                <c:pt idx="28">
                  <c:v>5.66150317593723</c:v>
                </c:pt>
                <c:pt idx="29">
                  <c:v>5.61761463247708</c:v>
                </c:pt>
                <c:pt idx="30">
                  <c:v>6.14901916797043</c:v>
                </c:pt>
                <c:pt idx="31">
                  <c:v>5.6202027041683</c:v>
                </c:pt>
                <c:pt idx="32">
                  <c:v>6.18687274408793</c:v>
                </c:pt>
                <c:pt idx="33">
                  <c:v>5.50754555050942</c:v>
                </c:pt>
                <c:pt idx="34">
                  <c:v>6.80074772519769</c:v>
                </c:pt>
                <c:pt idx="35">
                  <c:v>6.37569122506916</c:v>
                </c:pt>
                <c:pt idx="36">
                  <c:v>5.57723781267104</c:v>
                </c:pt>
                <c:pt idx="37">
                  <c:v>5.67392359593564</c:v>
                </c:pt>
                <c:pt idx="38">
                  <c:v>5.68802984987207</c:v>
                </c:pt>
                <c:pt idx="39">
                  <c:v>5.90105326330009</c:v>
                </c:pt>
                <c:pt idx="40">
                  <c:v>5.83020809337521</c:v>
                </c:pt>
                <c:pt idx="41">
                  <c:v>6.0063962928056</c:v>
                </c:pt>
                <c:pt idx="42">
                  <c:v>7.05128773104867</c:v>
                </c:pt>
                <c:pt idx="43">
                  <c:v>5.47779533541431</c:v>
                </c:pt>
                <c:pt idx="44">
                  <c:v>5.82395651071004</c:v>
                </c:pt>
                <c:pt idx="45">
                  <c:v>5.38257711938254</c:v>
                </c:pt>
                <c:pt idx="46">
                  <c:v>5.38832859576743</c:v>
                </c:pt>
                <c:pt idx="47">
                  <c:v>5.4183858213317</c:v>
                </c:pt>
                <c:pt idx="48">
                  <c:v>5.88392420315422</c:v>
                </c:pt>
                <c:pt idx="49">
                  <c:v>5.52171980551199</c:v>
                </c:pt>
              </c:numCache>
            </c:numRef>
          </c:xVal>
          <c:yVal>
            <c:numRef>
              <c:f>Regressão_Filtro_Income!$P$2:$P$51</c:f>
              <c:numCache>
                <c:formatCode>General</c:formatCode>
                <c:ptCount val="50"/>
                <c:pt idx="0">
                  <c:v>3.02567419317665</c:v>
                </c:pt>
                <c:pt idx="1">
                  <c:v>3.05261625116782</c:v>
                </c:pt>
                <c:pt idx="2">
                  <c:v>3.04641901960304</c:v>
                </c:pt>
                <c:pt idx="3">
                  <c:v>3.17985314423744</c:v>
                </c:pt>
                <c:pt idx="4">
                  <c:v>3.04386563086155</c:v>
                </c:pt>
                <c:pt idx="5">
                  <c:v>3.23038641906462</c:v>
                </c:pt>
                <c:pt idx="6">
                  <c:v>3.01218033730956</c:v>
                </c:pt>
                <c:pt idx="7">
                  <c:v>3.06425598431353</c:v>
                </c:pt>
                <c:pt idx="8">
                  <c:v>2.99645965284618</c:v>
                </c:pt>
                <c:pt idx="9">
                  <c:v>3.00217710005866</c:v>
                </c:pt>
                <c:pt idx="10">
                  <c:v>3.00584363059505</c:v>
                </c:pt>
                <c:pt idx="11">
                  <c:v>3.02350084081207</c:v>
                </c:pt>
                <c:pt idx="12">
                  <c:v>3.14675363667951</c:v>
                </c:pt>
                <c:pt idx="13">
                  <c:v>2.99541860976577</c:v>
                </c:pt>
                <c:pt idx="14">
                  <c:v>3.11196348055375</c:v>
                </c:pt>
                <c:pt idx="15">
                  <c:v>3.24374512890413</c:v>
                </c:pt>
                <c:pt idx="16">
                  <c:v>3.13723941558963</c:v>
                </c:pt>
                <c:pt idx="17">
                  <c:v>2.9899561419761</c:v>
                </c:pt>
                <c:pt idx="18">
                  <c:v>3.10198055524662</c:v>
                </c:pt>
                <c:pt idx="19">
                  <c:v>3.00940853538055</c:v>
                </c:pt>
                <c:pt idx="20">
                  <c:v>3.09331211699571</c:v>
                </c:pt>
                <c:pt idx="21">
                  <c:v>3.07573304294538</c:v>
                </c:pt>
                <c:pt idx="22">
                  <c:v>3.08286025358855</c:v>
                </c:pt>
                <c:pt idx="23">
                  <c:v>3.00146997626145</c:v>
                </c:pt>
                <c:pt idx="24">
                  <c:v>3.12849425638795</c:v>
                </c:pt>
                <c:pt idx="25">
                  <c:v>3.01766381729032</c:v>
                </c:pt>
                <c:pt idx="26">
                  <c:v>3.04150448130332</c:v>
                </c:pt>
                <c:pt idx="27">
                  <c:v>3.0108419545775</c:v>
                </c:pt>
                <c:pt idx="28">
                  <c:v>3.02398136513911</c:v>
                </c:pt>
                <c:pt idx="29">
                  <c:v>3.01687935544087</c:v>
                </c:pt>
                <c:pt idx="30">
                  <c:v>3.14836490989564</c:v>
                </c:pt>
                <c:pt idx="31">
                  <c:v>3.01728346371343</c:v>
                </c:pt>
                <c:pt idx="32">
                  <c:v>3.16083087867857</c:v>
                </c:pt>
                <c:pt idx="33">
                  <c:v>3.0011024366467</c:v>
                </c:pt>
                <c:pt idx="34">
                  <c:v>3.37835949756431</c:v>
                </c:pt>
                <c:pt idx="35">
                  <c:v>3.22551912783873</c:v>
                </c:pt>
                <c:pt idx="36">
                  <c:v>3.01078990340078</c:v>
                </c:pt>
                <c:pt idx="37">
                  <c:v>3.02609348144494</c:v>
                </c:pt>
                <c:pt idx="38">
                  <c:v>3.02855127018386</c:v>
                </c:pt>
                <c:pt idx="39">
                  <c:v>3.07467937641445</c:v>
                </c:pt>
                <c:pt idx="40">
                  <c:v>3.05734459618393</c:v>
                </c:pt>
                <c:pt idx="41">
                  <c:v>3.10389181896499</c:v>
                </c:pt>
                <c:pt idx="42">
                  <c:v>3.47027377918926</c:v>
                </c:pt>
                <c:pt idx="43">
                  <c:v>2.99722933801232</c:v>
                </c:pt>
                <c:pt idx="44">
                  <c:v>3.0559119335756</c:v>
                </c:pt>
                <c:pt idx="45">
                  <c:v>2.98563855478267</c:v>
                </c:pt>
                <c:pt idx="46">
                  <c:v>2.9863092497228</c:v>
                </c:pt>
                <c:pt idx="47">
                  <c:v>2.98987076060179</c:v>
                </c:pt>
                <c:pt idx="48">
                  <c:v>3.0703057282377</c:v>
                </c:pt>
                <c:pt idx="49">
                  <c:v>3.00299869088483</c:v>
                </c:pt>
              </c:numCache>
            </c:numRef>
          </c:yVal>
          <c:smooth val="0"/>
        </c:ser>
        <c:ser>
          <c:idx val="3"/>
          <c:order val="3"/>
          <c:tx>
            <c:strRef>
              <c:f>Regressão_Filtro_Income!$Q$1</c:f>
              <c:strCache>
                <c:ptCount val="1"/>
                <c:pt idx="0">
                  <c:v>y- (Int. Confiança Valores Individuais)</c:v>
                </c:pt>
              </c:strCache>
            </c:strRef>
          </c:tx>
          <c:spPr>
            <a:solidFill>
              <a:srgbClr val="31859c"/>
            </a:solidFill>
            <a:ln w="28440">
              <a:solidFill>
                <a:srgbClr val="31859c"/>
              </a:solidFill>
              <a:prstDash val="dash"/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Regressão_Filtro_Income!$L$2:$L$51</c:f>
              <c:numCache>
                <c:formatCode>General</c:formatCode>
                <c:ptCount val="50"/>
                <c:pt idx="0">
                  <c:v>5.67148016629354</c:v>
                </c:pt>
                <c:pt idx="1">
                  <c:v>5.80930377581934</c:v>
                </c:pt>
                <c:pt idx="2">
                  <c:v>5.78063553410124</c:v>
                </c:pt>
                <c:pt idx="3">
                  <c:v>6.2435110479172</c:v>
                </c:pt>
                <c:pt idx="4">
                  <c:v>5.76836056722055</c:v>
                </c:pt>
                <c:pt idx="5">
                  <c:v>6.38955323152679</c:v>
                </c:pt>
                <c:pt idx="6">
                  <c:v>5.58668742838563</c:v>
                </c:pt>
                <c:pt idx="7">
                  <c:v>5.85944753939383</c:v>
                </c:pt>
                <c:pt idx="8">
                  <c:v>5.4717565680997</c:v>
                </c:pt>
                <c:pt idx="9">
                  <c:v>5.51561027410885</c:v>
                </c:pt>
                <c:pt idx="10">
                  <c:v>5.54249927255851</c:v>
                </c:pt>
                <c:pt idx="11">
                  <c:v>5.65863804648052</c:v>
                </c:pt>
                <c:pt idx="12">
                  <c:v>6.14407549451875</c:v>
                </c:pt>
                <c:pt idx="13">
                  <c:v>5.46352271079851</c:v>
                </c:pt>
                <c:pt idx="14">
                  <c:v>6.03346919318072</c:v>
                </c:pt>
                <c:pt idx="15">
                  <c:v>6.42743027691899</c:v>
                </c:pt>
                <c:pt idx="16">
                  <c:v>6.11461131779156</c:v>
                </c:pt>
                <c:pt idx="17">
                  <c:v>5.41909621737799</c:v>
                </c:pt>
                <c:pt idx="18">
                  <c:v>5.99988185583259</c:v>
                </c:pt>
                <c:pt idx="19">
                  <c:v>5.5677131615142</c:v>
                </c:pt>
                <c:pt idx="20">
                  <c:v>5.96976432649883</c:v>
                </c:pt>
                <c:pt idx="21">
                  <c:v>5.90511504220352</c:v>
                </c:pt>
                <c:pt idx="22">
                  <c:v>5.93199049548841</c:v>
                </c:pt>
                <c:pt idx="23">
                  <c:v>5.51031305646848</c:v>
                </c:pt>
                <c:pt idx="24">
                  <c:v>6.08706374251661</c:v>
                </c:pt>
                <c:pt idx="25">
                  <c:v>5.62262842612933</c:v>
                </c:pt>
                <c:pt idx="26">
                  <c:v>5.7567494207439</c:v>
                </c:pt>
                <c:pt idx="27">
                  <c:v>5.57759404232209</c:v>
                </c:pt>
                <c:pt idx="28">
                  <c:v>5.66150317593723</c:v>
                </c:pt>
                <c:pt idx="29">
                  <c:v>5.61761463247708</c:v>
                </c:pt>
                <c:pt idx="30">
                  <c:v>6.14901916797043</c:v>
                </c:pt>
                <c:pt idx="31">
                  <c:v>5.6202027041683</c:v>
                </c:pt>
                <c:pt idx="32">
                  <c:v>6.18687274408793</c:v>
                </c:pt>
                <c:pt idx="33">
                  <c:v>5.50754555050942</c:v>
                </c:pt>
                <c:pt idx="34">
                  <c:v>6.80074772519769</c:v>
                </c:pt>
                <c:pt idx="35">
                  <c:v>6.37569122506916</c:v>
                </c:pt>
                <c:pt idx="36">
                  <c:v>5.57723781267104</c:v>
                </c:pt>
                <c:pt idx="37">
                  <c:v>5.67392359593564</c:v>
                </c:pt>
                <c:pt idx="38">
                  <c:v>5.68802984987207</c:v>
                </c:pt>
                <c:pt idx="39">
                  <c:v>5.90105326330009</c:v>
                </c:pt>
                <c:pt idx="40">
                  <c:v>5.83020809337521</c:v>
                </c:pt>
                <c:pt idx="41">
                  <c:v>6.0063962928056</c:v>
                </c:pt>
                <c:pt idx="42">
                  <c:v>7.05128773104867</c:v>
                </c:pt>
                <c:pt idx="43">
                  <c:v>5.47779533541431</c:v>
                </c:pt>
                <c:pt idx="44">
                  <c:v>5.82395651071004</c:v>
                </c:pt>
                <c:pt idx="45">
                  <c:v>5.38257711938254</c:v>
                </c:pt>
                <c:pt idx="46">
                  <c:v>5.38832859576743</c:v>
                </c:pt>
                <c:pt idx="47">
                  <c:v>5.4183858213317</c:v>
                </c:pt>
                <c:pt idx="48">
                  <c:v>5.88392420315422</c:v>
                </c:pt>
                <c:pt idx="49">
                  <c:v>5.52171980551199</c:v>
                </c:pt>
              </c:numCache>
            </c:numRef>
          </c:xVal>
          <c:yVal>
            <c:numRef>
              <c:f>Regressão_Filtro_Income!$Q$2:$Q$51</c:f>
              <c:numCache>
                <c:formatCode>General</c:formatCode>
                <c:ptCount val="50"/>
                <c:pt idx="0">
                  <c:v>2.60144239265691</c:v>
                </c:pt>
                <c:pt idx="1">
                  <c:v>2.63373058523689</c:v>
                </c:pt>
                <c:pt idx="2">
                  <c:v>2.62710341479753</c:v>
                </c:pt>
                <c:pt idx="3">
                  <c:v>2.72841397321564</c:v>
                </c:pt>
                <c:pt idx="4">
                  <c:v>2.62425153196351</c:v>
                </c:pt>
                <c:pt idx="5">
                  <c:v>2.75791052885078</c:v>
                </c:pt>
                <c:pt idx="6">
                  <c:v>2.58104288546789</c:v>
                </c:pt>
                <c:pt idx="7">
                  <c:v>2.64520966113342</c:v>
                </c:pt>
                <c:pt idx="8">
                  <c:v>2.55274866821727</c:v>
                </c:pt>
                <c:pt idx="9">
                  <c:v>2.56363168093887</c:v>
                </c:pt>
                <c:pt idx="10">
                  <c:v>2.57025169814137</c:v>
                </c:pt>
                <c:pt idx="11">
                  <c:v>2.59837892221383</c:v>
                </c:pt>
                <c:pt idx="12">
                  <c:v>2.70766491032989</c:v>
                </c:pt>
                <c:pt idx="13">
                  <c:v>2.55069341624763</c:v>
                </c:pt>
                <c:pt idx="14">
                  <c:v>2.68393825699436</c:v>
                </c:pt>
                <c:pt idx="15">
                  <c:v>2.76537443212047</c:v>
                </c:pt>
                <c:pt idx="16">
                  <c:v>2.70141136149318</c:v>
                </c:pt>
                <c:pt idx="17">
                  <c:v>2.53953963006107</c:v>
                </c:pt>
                <c:pt idx="18">
                  <c:v>2.67659708878264</c:v>
                </c:pt>
                <c:pt idx="19">
                  <c:v>2.57642259133806</c:v>
                </c:pt>
                <c:pt idx="20">
                  <c:v>2.6699600550307</c:v>
                </c:pt>
                <c:pt idx="21">
                  <c:v>2.65553944169964</c:v>
                </c:pt>
                <c:pt idx="22">
                  <c:v>2.66156308989056</c:v>
                </c:pt>
                <c:pt idx="23">
                  <c:v>2.56232276388221</c:v>
                </c:pt>
                <c:pt idx="24">
                  <c:v>2.69552071732829</c:v>
                </c:pt>
                <c:pt idx="25">
                  <c:v>2.58973913772773</c:v>
                </c:pt>
                <c:pt idx="26">
                  <c:v>2.62154598430033</c:v>
                </c:pt>
                <c:pt idx="27">
                  <c:v>2.57883113928627</c:v>
                </c:pt>
                <c:pt idx="28">
                  <c:v>2.5990632040686</c:v>
                </c:pt>
                <c:pt idx="29">
                  <c:v>2.5885303721602</c:v>
                </c:pt>
                <c:pt idx="30">
                  <c:v>2.70870942849447</c:v>
                </c:pt>
                <c:pt idx="31">
                  <c:v>2.5891545022545</c:v>
                </c:pt>
                <c:pt idx="32">
                  <c:v>2.7166623004619</c:v>
                </c:pt>
                <c:pt idx="33">
                  <c:v>2.5616383053007</c:v>
                </c:pt>
                <c:pt idx="34">
                  <c:v>2.83504034071678</c:v>
                </c:pt>
                <c:pt idx="35">
                  <c:v>2.75515996229841</c:v>
                </c:pt>
                <c:pt idx="36">
                  <c:v>2.5787444005149</c:v>
                </c:pt>
                <c:pt idx="37">
                  <c:v>2.60202421207576</c:v>
                </c:pt>
                <c:pt idx="38">
                  <c:v>2.60537652099008</c:v>
                </c:pt>
                <c:pt idx="39">
                  <c:v>2.65462549449133</c:v>
                </c:pt>
                <c:pt idx="40">
                  <c:v>2.63853347789857</c:v>
                </c:pt>
                <c:pt idx="41">
                  <c:v>2.67802592888907</c:v>
                </c:pt>
                <c:pt idx="42">
                  <c:v>2.87811717934848</c:v>
                </c:pt>
                <c:pt idx="43">
                  <c:v>2.55425362020485</c:v>
                </c:pt>
                <c:pt idx="44">
                  <c:v>2.63709974799717</c:v>
                </c:pt>
                <c:pt idx="45">
                  <c:v>2.53029002625503</c:v>
                </c:pt>
                <c:pt idx="46">
                  <c:v>2.53175159732947</c:v>
                </c:pt>
                <c:pt idx="47">
                  <c:v>2.53936039567731</c:v>
                </c:pt>
                <c:pt idx="48">
                  <c:v>2.65076093187783</c:v>
                </c:pt>
                <c:pt idx="49">
                  <c:v>2.56513937604634</c:v>
                </c:pt>
              </c:numCache>
            </c:numRef>
          </c:yVal>
          <c:smooth val="0"/>
        </c:ser>
        <c:ser>
          <c:idx val="4"/>
          <c:order val="4"/>
          <c:tx>
            <c:strRef>
              <c:f>Regressão_Filtro_Income!$R$1</c:f>
              <c:strCache>
                <c:ptCount val="1"/>
                <c:pt idx="0">
                  <c:v>y+ (Int. Confiança Valores Individuais)</c:v>
                </c:pt>
              </c:strCache>
            </c:strRef>
          </c:tx>
          <c:spPr>
            <a:solidFill>
              <a:srgbClr val="31859c"/>
            </a:solidFill>
            <a:ln w="28440">
              <a:solidFill>
                <a:srgbClr val="31859c"/>
              </a:solidFill>
              <a:prstDash val="dash"/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Regressão_Filtro_Income!$L$2:$L$51</c:f>
              <c:numCache>
                <c:formatCode>General</c:formatCode>
                <c:ptCount val="50"/>
                <c:pt idx="0">
                  <c:v>5.67148016629354</c:v>
                </c:pt>
                <c:pt idx="1">
                  <c:v>5.80930377581934</c:v>
                </c:pt>
                <c:pt idx="2">
                  <c:v>5.78063553410124</c:v>
                </c:pt>
                <c:pt idx="3">
                  <c:v>6.2435110479172</c:v>
                </c:pt>
                <c:pt idx="4">
                  <c:v>5.76836056722055</c:v>
                </c:pt>
                <c:pt idx="5">
                  <c:v>6.38955323152679</c:v>
                </c:pt>
                <c:pt idx="6">
                  <c:v>5.58668742838563</c:v>
                </c:pt>
                <c:pt idx="7">
                  <c:v>5.85944753939383</c:v>
                </c:pt>
                <c:pt idx="8">
                  <c:v>5.4717565680997</c:v>
                </c:pt>
                <c:pt idx="9">
                  <c:v>5.51561027410885</c:v>
                </c:pt>
                <c:pt idx="10">
                  <c:v>5.54249927255851</c:v>
                </c:pt>
                <c:pt idx="11">
                  <c:v>5.65863804648052</c:v>
                </c:pt>
                <c:pt idx="12">
                  <c:v>6.14407549451875</c:v>
                </c:pt>
                <c:pt idx="13">
                  <c:v>5.46352271079851</c:v>
                </c:pt>
                <c:pt idx="14">
                  <c:v>6.03346919318072</c:v>
                </c:pt>
                <c:pt idx="15">
                  <c:v>6.42743027691899</c:v>
                </c:pt>
                <c:pt idx="16">
                  <c:v>6.11461131779156</c:v>
                </c:pt>
                <c:pt idx="17">
                  <c:v>5.41909621737799</c:v>
                </c:pt>
                <c:pt idx="18">
                  <c:v>5.99988185583259</c:v>
                </c:pt>
                <c:pt idx="19">
                  <c:v>5.5677131615142</c:v>
                </c:pt>
                <c:pt idx="20">
                  <c:v>5.96976432649883</c:v>
                </c:pt>
                <c:pt idx="21">
                  <c:v>5.90511504220352</c:v>
                </c:pt>
                <c:pt idx="22">
                  <c:v>5.93199049548841</c:v>
                </c:pt>
                <c:pt idx="23">
                  <c:v>5.51031305646848</c:v>
                </c:pt>
                <c:pt idx="24">
                  <c:v>6.08706374251661</c:v>
                </c:pt>
                <c:pt idx="25">
                  <c:v>5.62262842612933</c:v>
                </c:pt>
                <c:pt idx="26">
                  <c:v>5.7567494207439</c:v>
                </c:pt>
                <c:pt idx="27">
                  <c:v>5.57759404232209</c:v>
                </c:pt>
                <c:pt idx="28">
                  <c:v>5.66150317593723</c:v>
                </c:pt>
                <c:pt idx="29">
                  <c:v>5.61761463247708</c:v>
                </c:pt>
                <c:pt idx="30">
                  <c:v>6.14901916797043</c:v>
                </c:pt>
                <c:pt idx="31">
                  <c:v>5.6202027041683</c:v>
                </c:pt>
                <c:pt idx="32">
                  <c:v>6.18687274408793</c:v>
                </c:pt>
                <c:pt idx="33">
                  <c:v>5.50754555050942</c:v>
                </c:pt>
                <c:pt idx="34">
                  <c:v>6.80074772519769</c:v>
                </c:pt>
                <c:pt idx="35">
                  <c:v>6.37569122506916</c:v>
                </c:pt>
                <c:pt idx="36">
                  <c:v>5.57723781267104</c:v>
                </c:pt>
                <c:pt idx="37">
                  <c:v>5.67392359593564</c:v>
                </c:pt>
                <c:pt idx="38">
                  <c:v>5.68802984987207</c:v>
                </c:pt>
                <c:pt idx="39">
                  <c:v>5.90105326330009</c:v>
                </c:pt>
                <c:pt idx="40">
                  <c:v>5.83020809337521</c:v>
                </c:pt>
                <c:pt idx="41">
                  <c:v>6.0063962928056</c:v>
                </c:pt>
                <c:pt idx="42">
                  <c:v>7.05128773104867</c:v>
                </c:pt>
                <c:pt idx="43">
                  <c:v>5.47779533541431</c:v>
                </c:pt>
                <c:pt idx="44">
                  <c:v>5.82395651071004</c:v>
                </c:pt>
                <c:pt idx="45">
                  <c:v>5.38257711938254</c:v>
                </c:pt>
                <c:pt idx="46">
                  <c:v>5.38832859576743</c:v>
                </c:pt>
                <c:pt idx="47">
                  <c:v>5.4183858213317</c:v>
                </c:pt>
                <c:pt idx="48">
                  <c:v>5.88392420315422</c:v>
                </c:pt>
                <c:pt idx="49">
                  <c:v>5.52171980551199</c:v>
                </c:pt>
              </c:numCache>
            </c:numRef>
          </c:xVal>
          <c:yVal>
            <c:numRef>
              <c:f>Regressão_Filtro_Income!$R$2:$R$51</c:f>
              <c:numCache>
                <c:formatCode>General</c:formatCode>
                <c:ptCount val="50"/>
                <c:pt idx="0">
                  <c:v>3.33756194049493</c:v>
                </c:pt>
                <c:pt idx="1">
                  <c:v>3.36848454499169</c:v>
                </c:pt>
                <c:pt idx="2">
                  <c:v>3.36196344267847</c:v>
                </c:pt>
                <c:pt idx="3">
                  <c:v>3.47294401693552</c:v>
                </c:pt>
                <c:pt idx="4">
                  <c:v>3.35918559020598</c:v>
                </c:pt>
                <c:pt idx="5">
                  <c:v>3.51042758803304</c:v>
                </c:pt>
                <c:pt idx="6">
                  <c:v>3.31907248977668</c:v>
                </c:pt>
                <c:pt idx="7">
                  <c:v>3.38000317808621</c:v>
                </c:pt>
                <c:pt idx="8">
                  <c:v>3.29465533694793</c:v>
                </c:pt>
                <c:pt idx="9">
                  <c:v>3.30388518965733</c:v>
                </c:pt>
                <c:pt idx="10">
                  <c:v>3.30959742111996</c:v>
                </c:pt>
                <c:pt idx="11">
                  <c:v>3.33473555917511</c:v>
                </c:pt>
                <c:pt idx="12">
                  <c:v>3.44808840722774</c:v>
                </c:pt>
                <c:pt idx="13">
                  <c:v>3.29293424983594</c:v>
                </c:pt>
                <c:pt idx="14">
                  <c:v>3.42108708664544</c:v>
                </c:pt>
                <c:pt idx="15">
                  <c:v>3.52033544159361</c:v>
                </c:pt>
                <c:pt idx="16">
                  <c:v>3.44082863927828</c:v>
                </c:pt>
                <c:pt idx="17">
                  <c:v>3.28371246996311</c:v>
                </c:pt>
                <c:pt idx="18">
                  <c:v>3.41302391032747</c:v>
                </c:pt>
                <c:pt idx="19">
                  <c:v>3.31499051194442</c:v>
                </c:pt>
                <c:pt idx="20">
                  <c:v>3.40584797660802</c:v>
                </c:pt>
                <c:pt idx="21">
                  <c:v>3.39061813451416</c:v>
                </c:pt>
                <c:pt idx="22">
                  <c:v>3.39692052269525</c:v>
                </c:pt>
                <c:pt idx="23">
                  <c:v>3.30276461476781</c:v>
                </c:pt>
                <c:pt idx="24">
                  <c:v>3.43408498808078</c:v>
                </c:pt>
                <c:pt idx="25">
                  <c:v>3.32686005420781</c:v>
                </c:pt>
                <c:pt idx="26">
                  <c:v>3.35656585415116</c:v>
                </c:pt>
                <c:pt idx="27">
                  <c:v>3.31711368649162</c:v>
                </c:pt>
                <c:pt idx="28">
                  <c:v>3.33536532733912</c:v>
                </c:pt>
                <c:pt idx="29">
                  <c:v>3.32576931612552</c:v>
                </c:pt>
                <c:pt idx="30">
                  <c:v>3.44931123310126</c:v>
                </c:pt>
                <c:pt idx="31">
                  <c:v>3.32633216752921</c:v>
                </c:pt>
                <c:pt idx="32">
                  <c:v>3.45871935412209</c:v>
                </c:pt>
                <c:pt idx="33">
                  <c:v>3.30217979693007</c:v>
                </c:pt>
                <c:pt idx="34">
                  <c:v>3.62188615944862</c:v>
                </c:pt>
                <c:pt idx="35">
                  <c:v>3.50682054662343</c:v>
                </c:pt>
                <c:pt idx="36">
                  <c:v>3.31703704570659</c:v>
                </c:pt>
                <c:pt idx="37">
                  <c:v>3.3381007645987</c:v>
                </c:pt>
                <c:pt idx="38">
                  <c:v>3.34121808420562</c:v>
                </c:pt>
                <c:pt idx="39">
                  <c:v>3.38966920581232</c:v>
                </c:pt>
                <c:pt idx="40">
                  <c:v>3.3732691140109</c:v>
                </c:pt>
                <c:pt idx="41">
                  <c:v>3.41458282213805</c:v>
                </c:pt>
                <c:pt idx="42">
                  <c:v>3.69371585623519</c:v>
                </c:pt>
                <c:pt idx="43">
                  <c:v>3.29591997789607</c:v>
                </c:pt>
                <c:pt idx="44">
                  <c:v>3.3718356463065</c:v>
                </c:pt>
                <c:pt idx="45">
                  <c:v>3.2762131197927</c:v>
                </c:pt>
                <c:pt idx="46">
                  <c:v>3.27738937984101</c:v>
                </c:pt>
                <c:pt idx="47">
                  <c:v>3.28356589151639</c:v>
                </c:pt>
                <c:pt idx="48">
                  <c:v>3.38567777373289</c:v>
                </c:pt>
                <c:pt idx="49">
                  <c:v>3.30517954240716</c:v>
                </c:pt>
              </c:numCache>
            </c:numRef>
          </c:yVal>
          <c:smooth val="0"/>
        </c:ser>
        <c:axId val="13053139"/>
        <c:axId val="98071766"/>
      </c:scatterChart>
      <c:valAx>
        <c:axId val="13053139"/>
        <c:scaling>
          <c:orientation val="minMax"/>
          <c:min val="5"/>
        </c:scaling>
        <c:delete val="0"/>
        <c:axPos val="b"/>
        <c:title>
          <c:tx>
            <c:rich>
              <a:bodyPr rot="0"/>
              <a:lstStyle/>
              <a:p>
                <a:pPr>
                  <a:defRPr b="1" lang="pt-BR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lang="pt-BR" sz="1000" spc="-1" strike="noStrike">
                    <a:solidFill>
                      <a:srgbClr val="000000"/>
                    </a:solidFill>
                    <a:latin typeface="Calibri"/>
                  </a:rPr>
                  <a:t>log_Population_2010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98071766"/>
        <c:crosses val="autoZero"/>
        <c:crossBetween val="midCat"/>
      </c:valAx>
      <c:valAx>
        <c:axId val="98071766"/>
        <c:scaling>
          <c:orientation val="minMax"/>
          <c:min val="2.5"/>
        </c:scaling>
        <c:delete val="0"/>
        <c:axPos val="l"/>
        <c:title>
          <c:tx>
            <c:rich>
              <a:bodyPr rot="-5400000"/>
              <a:lstStyle/>
              <a:p>
                <a:pPr>
                  <a:defRPr b="1" lang="pt-BR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lang="pt-BR" sz="1000" spc="-1" strike="noStrike">
                    <a:solidFill>
                      <a:srgbClr val="000000"/>
                    </a:solidFill>
                    <a:latin typeface="Calibri"/>
                  </a:rPr>
                  <a:t>log_Income_2010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936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13053139"/>
        <c:crosses val="autoZero"/>
        <c:crossBetween val="midCat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lang="pt-BR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lang="pt-BR" sz="1800" spc="-1" strike="noStrike">
                <a:solidFill>
                  <a:srgbClr val="000000"/>
                </a:solidFill>
                <a:latin typeface="Calibri"/>
              </a:rPr>
              <a:t>log_Population_2010 Plotagem de resíduos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scatterChart>
        <c:scatterStyle val="lineMarker"/>
        <c:varyColors val="0"/>
        <c:ser>
          <c:idx val="0"/>
          <c:order val="0"/>
          <c:spPr>
            <a:solidFill>
              <a:srgbClr val="99ccff"/>
            </a:solidFill>
            <a:ln w="28440">
              <a:noFill/>
            </a:ln>
          </c:spP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Filtro!$U$2:$U$51</c:f>
              <c:numCache>
                <c:formatCode>General</c:formatCode>
                <c:ptCount val="50"/>
                <c:pt idx="0">
                  <c:v>5.67392359593564</c:v>
                </c:pt>
                <c:pt idx="1">
                  <c:v>5.65863804648052</c:v>
                </c:pt>
                <c:pt idx="2">
                  <c:v>5.7567494207439</c:v>
                </c:pt>
                <c:pt idx="3">
                  <c:v>6.14407549451875</c:v>
                </c:pt>
                <c:pt idx="4">
                  <c:v>5.67148016629354</c:v>
                </c:pt>
                <c:pt idx="5">
                  <c:v>6.37569122506916</c:v>
                </c:pt>
                <c:pt idx="6">
                  <c:v>5.57759404232209</c:v>
                </c:pt>
                <c:pt idx="7">
                  <c:v>6.03346919318072</c:v>
                </c:pt>
                <c:pt idx="8">
                  <c:v>5.51031305646848</c:v>
                </c:pt>
                <c:pt idx="9">
                  <c:v>5.5677131615142</c:v>
                </c:pt>
                <c:pt idx="10">
                  <c:v>5.54249927255851</c:v>
                </c:pt>
                <c:pt idx="11">
                  <c:v>5.78063553410124</c:v>
                </c:pt>
                <c:pt idx="12">
                  <c:v>6.2435110479172</c:v>
                </c:pt>
                <c:pt idx="13">
                  <c:v>5.58668742838563</c:v>
                </c:pt>
                <c:pt idx="14">
                  <c:v>5.93199049548841</c:v>
                </c:pt>
                <c:pt idx="15">
                  <c:v>6.38955323152679</c:v>
                </c:pt>
                <c:pt idx="16">
                  <c:v>6.11461131779156</c:v>
                </c:pt>
                <c:pt idx="17">
                  <c:v>5.46352271079851</c:v>
                </c:pt>
                <c:pt idx="18">
                  <c:v>6.08706374251661</c:v>
                </c:pt>
                <c:pt idx="19">
                  <c:v>5.50754555050942</c:v>
                </c:pt>
                <c:pt idx="20">
                  <c:v>5.80930377581934</c:v>
                </c:pt>
                <c:pt idx="21">
                  <c:v>5.85944753939383</c:v>
                </c:pt>
                <c:pt idx="22">
                  <c:v>5.96976432649883</c:v>
                </c:pt>
                <c:pt idx="23">
                  <c:v>5.6202027041683</c:v>
                </c:pt>
                <c:pt idx="24">
                  <c:v>5.90511504220352</c:v>
                </c:pt>
                <c:pt idx="25">
                  <c:v>5.68802984987207</c:v>
                </c:pt>
                <c:pt idx="26">
                  <c:v>5.90105326330009</c:v>
                </c:pt>
                <c:pt idx="27">
                  <c:v>5.57723781267104</c:v>
                </c:pt>
                <c:pt idx="28">
                  <c:v>5.82395651071004</c:v>
                </c:pt>
                <c:pt idx="29">
                  <c:v>5.47779533541431</c:v>
                </c:pt>
                <c:pt idx="30">
                  <c:v>6.14901916797043</c:v>
                </c:pt>
                <c:pt idx="31">
                  <c:v>5.4183858213317</c:v>
                </c:pt>
                <c:pt idx="32">
                  <c:v>6.18687274408793</c:v>
                </c:pt>
                <c:pt idx="33">
                  <c:v>5.4717565680997</c:v>
                </c:pt>
                <c:pt idx="34">
                  <c:v>6.80074772519769</c:v>
                </c:pt>
                <c:pt idx="35">
                  <c:v>6.42743027691899</c:v>
                </c:pt>
                <c:pt idx="36">
                  <c:v>5.83020809337521</c:v>
                </c:pt>
                <c:pt idx="37">
                  <c:v>5.62262842612933</c:v>
                </c:pt>
                <c:pt idx="38">
                  <c:v>5.88392420315422</c:v>
                </c:pt>
                <c:pt idx="39">
                  <c:v>5.99988185583259</c:v>
                </c:pt>
                <c:pt idx="40">
                  <c:v>5.66150317593723</c:v>
                </c:pt>
                <c:pt idx="41">
                  <c:v>6.0063962928056</c:v>
                </c:pt>
                <c:pt idx="42">
                  <c:v>7.05128773104867</c:v>
                </c:pt>
                <c:pt idx="43">
                  <c:v>5.52171980551199</c:v>
                </c:pt>
                <c:pt idx="44">
                  <c:v>5.76836056722055</c:v>
                </c:pt>
                <c:pt idx="45">
                  <c:v>5.38257711938254</c:v>
                </c:pt>
                <c:pt idx="46">
                  <c:v>5.41909621737799</c:v>
                </c:pt>
                <c:pt idx="47">
                  <c:v>5.38832859576743</c:v>
                </c:pt>
                <c:pt idx="48">
                  <c:v>5.61761463247708</c:v>
                </c:pt>
                <c:pt idx="49">
                  <c:v>5.51561027410885</c:v>
                </c:pt>
              </c:numCache>
            </c:numRef>
          </c:xVal>
          <c:yVal>
            <c:numRef>
              <c:f>Regressão_Filtro_GDP!$C$25:$C$74</c:f>
              <c:numCache>
                <c:formatCode>General</c:formatCode>
                <c:ptCount val="50"/>
                <c:pt idx="0">
                  <c:v>-0.318595722946339</c:v>
                </c:pt>
                <c:pt idx="1">
                  <c:v>-0.0348964730598773</c:v>
                </c:pt>
                <c:pt idx="2">
                  <c:v>-0.0430275577698005</c:v>
                </c:pt>
                <c:pt idx="3">
                  <c:v>-0.219765899830398</c:v>
                </c:pt>
                <c:pt idx="4">
                  <c:v>-0.246457073305119</c:v>
                </c:pt>
                <c:pt idx="5">
                  <c:v>-0.0161795138886971</c:v>
                </c:pt>
                <c:pt idx="6">
                  <c:v>0.311208208860232</c:v>
                </c:pt>
                <c:pt idx="7">
                  <c:v>0.197471402576618</c:v>
                </c:pt>
                <c:pt idx="8">
                  <c:v>0.302351385740259</c:v>
                </c:pt>
                <c:pt idx="9">
                  <c:v>-0.300958808171101</c:v>
                </c:pt>
                <c:pt idx="10">
                  <c:v>-0.110368451060635</c:v>
                </c:pt>
                <c:pt idx="11">
                  <c:v>0.177726285231032</c:v>
                </c:pt>
                <c:pt idx="12">
                  <c:v>0.113799484359523</c:v>
                </c:pt>
                <c:pt idx="13">
                  <c:v>0.0649310443827389</c:v>
                </c:pt>
                <c:pt idx="14">
                  <c:v>0.153973138140767</c:v>
                </c:pt>
                <c:pt idx="15">
                  <c:v>-0.191756036175484</c:v>
                </c:pt>
                <c:pt idx="16">
                  <c:v>0.0237869358443552</c:v>
                </c:pt>
                <c:pt idx="17">
                  <c:v>0.0123148427579691</c:v>
                </c:pt>
                <c:pt idx="18">
                  <c:v>0.111100005364468</c:v>
                </c:pt>
                <c:pt idx="19">
                  <c:v>-0.131157137190281</c:v>
                </c:pt>
                <c:pt idx="20">
                  <c:v>-0.185496539356977</c:v>
                </c:pt>
                <c:pt idx="21">
                  <c:v>-0.0793649192497918</c:v>
                </c:pt>
                <c:pt idx="22">
                  <c:v>-0.16187390415711</c:v>
                </c:pt>
                <c:pt idx="23">
                  <c:v>0.110893264257653</c:v>
                </c:pt>
                <c:pt idx="24">
                  <c:v>-0.0566875607214117</c:v>
                </c:pt>
                <c:pt idx="25">
                  <c:v>0.260342469613422</c:v>
                </c:pt>
                <c:pt idx="26">
                  <c:v>-0.196091668490415</c:v>
                </c:pt>
                <c:pt idx="27">
                  <c:v>-0.316279014445964</c:v>
                </c:pt>
                <c:pt idx="28">
                  <c:v>0.557537116411057</c:v>
                </c:pt>
                <c:pt idx="29">
                  <c:v>-0.33386116527964</c:v>
                </c:pt>
                <c:pt idx="30">
                  <c:v>0.16244059920352</c:v>
                </c:pt>
                <c:pt idx="31">
                  <c:v>-0.0446853081533751</c:v>
                </c:pt>
                <c:pt idx="32">
                  <c:v>-0.0344634647825846</c:v>
                </c:pt>
                <c:pt idx="33">
                  <c:v>-0.345016513726741</c:v>
                </c:pt>
                <c:pt idx="34">
                  <c:v>0.0767318651715581</c:v>
                </c:pt>
                <c:pt idx="35">
                  <c:v>-0.227140257272177</c:v>
                </c:pt>
                <c:pt idx="36">
                  <c:v>0.0976577517020481</c:v>
                </c:pt>
                <c:pt idx="37">
                  <c:v>0.249105210167235</c:v>
                </c:pt>
                <c:pt idx="38">
                  <c:v>0.247445509358525</c:v>
                </c:pt>
                <c:pt idx="39">
                  <c:v>-0.299163421772996</c:v>
                </c:pt>
                <c:pt idx="40">
                  <c:v>-0.184656992554496</c:v>
                </c:pt>
                <c:pt idx="41">
                  <c:v>-0.0696384177838416</c:v>
                </c:pt>
                <c:pt idx="42">
                  <c:v>0.106335208154865</c:v>
                </c:pt>
                <c:pt idx="43">
                  <c:v>-0.271889140088658</c:v>
                </c:pt>
                <c:pt idx="44">
                  <c:v>0.232700159617549</c:v>
                </c:pt>
                <c:pt idx="45">
                  <c:v>0.309080758970071</c:v>
                </c:pt>
                <c:pt idx="46">
                  <c:v>0.161021692936294</c:v>
                </c:pt>
                <c:pt idx="47">
                  <c:v>0.111011943431607</c:v>
                </c:pt>
                <c:pt idx="48">
                  <c:v>-0.0567798601237692</c:v>
                </c:pt>
                <c:pt idx="49">
                  <c:v>0.3252845391042</c:v>
                </c:pt>
              </c:numCache>
            </c:numRef>
          </c:yVal>
          <c:smooth val="0"/>
        </c:ser>
        <c:axId val="44940168"/>
        <c:axId val="50961404"/>
      </c:scatterChart>
      <c:valAx>
        <c:axId val="44940168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b="1" lang="pt-BR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lang="pt-BR" sz="1000" spc="-1" strike="noStrike">
                    <a:solidFill>
                      <a:srgbClr val="000000"/>
                    </a:solidFill>
                    <a:latin typeface="Calibri"/>
                  </a:rPr>
                  <a:t>log_Population_2010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50961404"/>
        <c:crosses val="autoZero"/>
        <c:crossBetween val="midCat"/>
      </c:valAx>
      <c:valAx>
        <c:axId val="50961404"/>
        <c:scaling>
          <c:orientation val="minMax"/>
        </c:scaling>
        <c:delete val="0"/>
        <c:axPos val="l"/>
        <c:title>
          <c:tx>
            <c:rich>
              <a:bodyPr rot="-5400000"/>
              <a:lstStyle/>
              <a:p>
                <a:pPr>
                  <a:defRPr b="1" lang="pt-BR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lang="pt-BR" sz="1000" spc="-1" strike="noStrike">
                    <a:solidFill>
                      <a:srgbClr val="000000"/>
                    </a:solidFill>
                    <a:latin typeface="Calibri"/>
                  </a:rPr>
                  <a:t>Resíduos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44940168"/>
        <c:crosses val="autoZero"/>
        <c:crossBetween val="midCat"/>
      </c:valAx>
      <c:spPr>
        <a:noFill/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lang="pt-BR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lang="pt-BR" sz="1800" spc="-1" strike="noStrike">
                <a:solidFill>
                  <a:srgbClr val="000000"/>
                </a:solidFill>
                <a:latin typeface="Calibri"/>
              </a:rPr>
              <a:t>log_Population_2010 Plotagem de ajuste de linha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scatterChart>
        <c:scatterStyle val="lineMarker"/>
        <c:varyColors val="0"/>
        <c:ser>
          <c:idx val="0"/>
          <c:order val="0"/>
          <c:tx>
            <c:strRef>
              <c:f>"log_GDP"</c:f>
              <c:strCache>
                <c:ptCount val="1"/>
                <c:pt idx="0">
                  <c:v>log_GDP</c:v>
                </c:pt>
              </c:strCache>
            </c:strRef>
          </c:tx>
          <c:spPr>
            <a:solidFill>
              <a:srgbClr val="ff0000"/>
            </a:solidFill>
            <a:ln w="28440">
              <a:noFill/>
            </a:ln>
          </c:spPr>
          <c:marker>
            <c:symbol val="circle"/>
            <c:size val="5"/>
            <c:spPr>
              <a:solidFill>
                <a:srgbClr val="ff000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Filtro!$U$2:$U$51</c:f>
              <c:numCache>
                <c:formatCode>General</c:formatCode>
                <c:ptCount val="50"/>
                <c:pt idx="0">
                  <c:v>5.67392359593564</c:v>
                </c:pt>
                <c:pt idx="1">
                  <c:v>5.65863804648052</c:v>
                </c:pt>
                <c:pt idx="2">
                  <c:v>5.7567494207439</c:v>
                </c:pt>
                <c:pt idx="3">
                  <c:v>6.14407549451875</c:v>
                </c:pt>
                <c:pt idx="4">
                  <c:v>5.67148016629354</c:v>
                </c:pt>
                <c:pt idx="5">
                  <c:v>6.37569122506916</c:v>
                </c:pt>
                <c:pt idx="6">
                  <c:v>5.57759404232209</c:v>
                </c:pt>
                <c:pt idx="7">
                  <c:v>6.03346919318072</c:v>
                </c:pt>
                <c:pt idx="8">
                  <c:v>5.51031305646848</c:v>
                </c:pt>
                <c:pt idx="9">
                  <c:v>5.5677131615142</c:v>
                </c:pt>
                <c:pt idx="10">
                  <c:v>5.54249927255851</c:v>
                </c:pt>
                <c:pt idx="11">
                  <c:v>5.78063553410124</c:v>
                </c:pt>
                <c:pt idx="12">
                  <c:v>6.2435110479172</c:v>
                </c:pt>
                <c:pt idx="13">
                  <c:v>5.58668742838563</c:v>
                </c:pt>
                <c:pt idx="14">
                  <c:v>5.93199049548841</c:v>
                </c:pt>
                <c:pt idx="15">
                  <c:v>6.38955323152679</c:v>
                </c:pt>
                <c:pt idx="16">
                  <c:v>6.11461131779156</c:v>
                </c:pt>
                <c:pt idx="17">
                  <c:v>5.46352271079851</c:v>
                </c:pt>
                <c:pt idx="18">
                  <c:v>6.08706374251661</c:v>
                </c:pt>
                <c:pt idx="19">
                  <c:v>5.50754555050942</c:v>
                </c:pt>
                <c:pt idx="20">
                  <c:v>5.80930377581934</c:v>
                </c:pt>
                <c:pt idx="21">
                  <c:v>5.85944753939383</c:v>
                </c:pt>
                <c:pt idx="22">
                  <c:v>5.96976432649883</c:v>
                </c:pt>
                <c:pt idx="23">
                  <c:v>5.6202027041683</c:v>
                </c:pt>
                <c:pt idx="24">
                  <c:v>5.90511504220352</c:v>
                </c:pt>
                <c:pt idx="25">
                  <c:v>5.68802984987207</c:v>
                </c:pt>
                <c:pt idx="26">
                  <c:v>5.90105326330009</c:v>
                </c:pt>
                <c:pt idx="27">
                  <c:v>5.57723781267104</c:v>
                </c:pt>
                <c:pt idx="28">
                  <c:v>5.82395651071004</c:v>
                </c:pt>
                <c:pt idx="29">
                  <c:v>5.47779533541431</c:v>
                </c:pt>
                <c:pt idx="30">
                  <c:v>6.14901916797043</c:v>
                </c:pt>
                <c:pt idx="31">
                  <c:v>5.4183858213317</c:v>
                </c:pt>
                <c:pt idx="32">
                  <c:v>6.18687274408793</c:v>
                </c:pt>
                <c:pt idx="33">
                  <c:v>5.4717565680997</c:v>
                </c:pt>
                <c:pt idx="34">
                  <c:v>6.80074772519769</c:v>
                </c:pt>
                <c:pt idx="35">
                  <c:v>6.42743027691899</c:v>
                </c:pt>
                <c:pt idx="36">
                  <c:v>5.83020809337521</c:v>
                </c:pt>
                <c:pt idx="37">
                  <c:v>5.62262842612933</c:v>
                </c:pt>
                <c:pt idx="38">
                  <c:v>5.88392420315422</c:v>
                </c:pt>
                <c:pt idx="39">
                  <c:v>5.99988185583259</c:v>
                </c:pt>
                <c:pt idx="40">
                  <c:v>5.66150317593723</c:v>
                </c:pt>
                <c:pt idx="41">
                  <c:v>6.0063962928056</c:v>
                </c:pt>
                <c:pt idx="42">
                  <c:v>7.05128773104867</c:v>
                </c:pt>
                <c:pt idx="43">
                  <c:v>5.52171980551199</c:v>
                </c:pt>
                <c:pt idx="44">
                  <c:v>5.76836056722055</c:v>
                </c:pt>
                <c:pt idx="45">
                  <c:v>5.38257711938254</c:v>
                </c:pt>
                <c:pt idx="46">
                  <c:v>5.41909621737799</c:v>
                </c:pt>
                <c:pt idx="47">
                  <c:v>5.38832859576743</c:v>
                </c:pt>
                <c:pt idx="48">
                  <c:v>5.61761463247708</c:v>
                </c:pt>
                <c:pt idx="49">
                  <c:v>5.51561027410885</c:v>
                </c:pt>
              </c:numCache>
            </c:numRef>
          </c:xVal>
          <c:yVal>
            <c:numRef>
              <c:f>Filtro!$X$2:$X$51</c:f>
              <c:numCache>
                <c:formatCode>General</c:formatCode>
                <c:ptCount val="50"/>
                <c:pt idx="0">
                  <c:v>6.8438015991266</c:v>
                </c:pt>
                <c:pt idx="1">
                  <c:v>7.11001174789672</c:v>
                </c:pt>
                <c:pt idx="2">
                  <c:v>7.21413568877114</c:v>
                </c:pt>
                <c:pt idx="3">
                  <c:v>7.48056001411295</c:v>
                </c:pt>
                <c:pt idx="4">
                  <c:v>6.91314457641029</c:v>
                </c:pt>
                <c:pt idx="5">
                  <c:v>7.94915165509138</c:v>
                </c:pt>
                <c:pt idx="6">
                  <c:v>7.36338919173086</c:v>
                </c:pt>
                <c:pt idx="7">
                  <c:v>7.77124610592171</c:v>
                </c:pt>
                <c:pt idx="8">
                  <c:v>7.27755221370999</c:v>
                </c:pt>
                <c:pt idx="9">
                  <c:v>6.73991687461365</c:v>
                </c:pt>
                <c:pt idx="10">
                  <c:v>6.90165853022491</c:v>
                </c:pt>
                <c:pt idx="11">
                  <c:v>7.46221904668469</c:v>
                </c:pt>
                <c:pt idx="12">
                  <c:v>7.92789549554737</c:v>
                </c:pt>
                <c:pt idx="13">
                  <c:v>7.12751630802994</c:v>
                </c:pt>
                <c:pt idx="14">
                  <c:v>7.61164006202356</c:v>
                </c:pt>
                <c:pt idx="15">
                  <c:v>7.78943547418942</c:v>
                </c:pt>
                <c:pt idx="16">
                  <c:v>7.69040114268784</c:v>
                </c:pt>
                <c:pt idx="17">
                  <c:v>6.93398006907378</c:v>
                </c:pt>
                <c:pt idx="18">
                  <c:v>7.74619540217708</c:v>
                </c:pt>
                <c:pt idx="19">
                  <c:v>6.84087722354186</c:v>
                </c:pt>
                <c:pt idx="20">
                  <c:v>7.13179725288118</c:v>
                </c:pt>
                <c:pt idx="21">
                  <c:v>7.29530131838739</c:v>
                </c:pt>
                <c:pt idx="22">
                  <c:v>7.3390122937225</c:v>
                </c:pt>
                <c:pt idx="23">
                  <c:v>7.21182533701538</c:v>
                </c:pt>
                <c:pt idx="24">
                  <c:v>7.37022956764851</c:v>
                </c:pt>
                <c:pt idx="25">
                  <c:v>7.43887959105643</c:v>
                </c:pt>
                <c:pt idx="26">
                  <c:v>7.2261781384232</c:v>
                </c:pt>
                <c:pt idx="27">
                  <c:v>6.73549438501355</c:v>
                </c:pt>
                <c:pt idx="28">
                  <c:v>7.89159596919786</c:v>
                </c:pt>
                <c:pt idx="29">
                  <c:v>6.60413421493964</c:v>
                </c:pt>
                <c:pt idx="30">
                  <c:v>7.86842286231092</c:v>
                </c:pt>
                <c:pt idx="31">
                  <c:v>6.82533613353566</c:v>
                </c:pt>
                <c:pt idx="32">
                  <c:v>7.71482931341476</c:v>
                </c:pt>
                <c:pt idx="33">
                  <c:v>6.58606955567625</c:v>
                </c:pt>
                <c:pt idx="34">
                  <c:v>8.52839531371615</c:v>
                </c:pt>
                <c:pt idx="35">
                  <c:v>7.79738862076781</c:v>
                </c:pt>
                <c:pt idx="36">
                  <c:v>7.43886940993358</c:v>
                </c:pt>
                <c:pt idx="37">
                  <c:v>7.35281269487735</c:v>
                </c:pt>
                <c:pt idx="38">
                  <c:v>7.65011694554962</c:v>
                </c:pt>
                <c:pt idx="39">
                  <c:v>7.23618202256281</c:v>
                </c:pt>
                <c:pt idx="40">
                  <c:v>6.96352939245679</c:v>
                </c:pt>
                <c:pt idx="41">
                  <c:v>7.47316057915547</c:v>
                </c:pt>
                <c:pt idx="42">
                  <c:v>8.84465629428592</c:v>
                </c:pt>
                <c:pt idx="43">
                  <c:v>6.7163628240549</c:v>
                </c:pt>
                <c:pt idx="44">
                  <c:v>7.5031484055236</c:v>
                </c:pt>
                <c:pt idx="45">
                  <c:v>7.13813134703867</c:v>
                </c:pt>
                <c:pt idx="46">
                  <c:v>7.0318559407546</c:v>
                </c:pt>
                <c:pt idx="47">
                  <c:v>6.94664313577348</c:v>
                </c:pt>
                <c:pt idx="48">
                  <c:v>7.04119104675393</c:v>
                </c:pt>
                <c:pt idx="49">
                  <c:v>7.3065462270528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"Previsto(a) log_GDP"</c:f>
              <c:strCache>
                <c:ptCount val="1"/>
                <c:pt idx="0">
                  <c:v>Previsto(a) log_GDP</c:v>
                </c:pt>
              </c:strCache>
            </c:strRef>
          </c:tx>
          <c:spPr>
            <a:solidFill>
              <a:srgbClr val="000000"/>
            </a:solidFill>
            <a:ln w="28440">
              <a:solidFill>
                <a:srgbClr val="000000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Filtro!$U$2:$U$51</c:f>
              <c:numCache>
                <c:formatCode>General</c:formatCode>
                <c:ptCount val="50"/>
                <c:pt idx="0">
                  <c:v>5.67392359593564</c:v>
                </c:pt>
                <c:pt idx="1">
                  <c:v>5.65863804648052</c:v>
                </c:pt>
                <c:pt idx="2">
                  <c:v>5.7567494207439</c:v>
                </c:pt>
                <c:pt idx="3">
                  <c:v>6.14407549451875</c:v>
                </c:pt>
                <c:pt idx="4">
                  <c:v>5.67148016629354</c:v>
                </c:pt>
                <c:pt idx="5">
                  <c:v>6.37569122506916</c:v>
                </c:pt>
                <c:pt idx="6">
                  <c:v>5.57759404232209</c:v>
                </c:pt>
                <c:pt idx="7">
                  <c:v>6.03346919318072</c:v>
                </c:pt>
                <c:pt idx="8">
                  <c:v>5.51031305646848</c:v>
                </c:pt>
                <c:pt idx="9">
                  <c:v>5.5677131615142</c:v>
                </c:pt>
                <c:pt idx="10">
                  <c:v>5.54249927255851</c:v>
                </c:pt>
                <c:pt idx="11">
                  <c:v>5.78063553410124</c:v>
                </c:pt>
                <c:pt idx="12">
                  <c:v>6.2435110479172</c:v>
                </c:pt>
                <c:pt idx="13">
                  <c:v>5.58668742838563</c:v>
                </c:pt>
                <c:pt idx="14">
                  <c:v>5.93199049548841</c:v>
                </c:pt>
                <c:pt idx="15">
                  <c:v>6.38955323152679</c:v>
                </c:pt>
                <c:pt idx="16">
                  <c:v>6.11461131779156</c:v>
                </c:pt>
                <c:pt idx="17">
                  <c:v>5.46352271079851</c:v>
                </c:pt>
                <c:pt idx="18">
                  <c:v>6.08706374251661</c:v>
                </c:pt>
                <c:pt idx="19">
                  <c:v>5.50754555050942</c:v>
                </c:pt>
                <c:pt idx="20">
                  <c:v>5.80930377581934</c:v>
                </c:pt>
                <c:pt idx="21">
                  <c:v>5.85944753939383</c:v>
                </c:pt>
                <c:pt idx="22">
                  <c:v>5.96976432649883</c:v>
                </c:pt>
                <c:pt idx="23">
                  <c:v>5.6202027041683</c:v>
                </c:pt>
                <c:pt idx="24">
                  <c:v>5.90511504220352</c:v>
                </c:pt>
                <c:pt idx="25">
                  <c:v>5.68802984987207</c:v>
                </c:pt>
                <c:pt idx="26">
                  <c:v>5.90105326330009</c:v>
                </c:pt>
                <c:pt idx="27">
                  <c:v>5.57723781267104</c:v>
                </c:pt>
                <c:pt idx="28">
                  <c:v>5.82395651071004</c:v>
                </c:pt>
                <c:pt idx="29">
                  <c:v>5.47779533541431</c:v>
                </c:pt>
                <c:pt idx="30">
                  <c:v>6.14901916797043</c:v>
                </c:pt>
                <c:pt idx="31">
                  <c:v>5.4183858213317</c:v>
                </c:pt>
                <c:pt idx="32">
                  <c:v>6.18687274408793</c:v>
                </c:pt>
                <c:pt idx="33">
                  <c:v>5.4717565680997</c:v>
                </c:pt>
                <c:pt idx="34">
                  <c:v>6.80074772519769</c:v>
                </c:pt>
                <c:pt idx="35">
                  <c:v>6.42743027691899</c:v>
                </c:pt>
                <c:pt idx="36">
                  <c:v>5.83020809337521</c:v>
                </c:pt>
                <c:pt idx="37">
                  <c:v>5.62262842612933</c:v>
                </c:pt>
                <c:pt idx="38">
                  <c:v>5.88392420315422</c:v>
                </c:pt>
                <c:pt idx="39">
                  <c:v>5.99988185583259</c:v>
                </c:pt>
                <c:pt idx="40">
                  <c:v>5.66150317593723</c:v>
                </c:pt>
                <c:pt idx="41">
                  <c:v>6.0063962928056</c:v>
                </c:pt>
                <c:pt idx="42">
                  <c:v>7.05128773104867</c:v>
                </c:pt>
                <c:pt idx="43">
                  <c:v>5.52171980551199</c:v>
                </c:pt>
                <c:pt idx="44">
                  <c:v>5.76836056722055</c:v>
                </c:pt>
                <c:pt idx="45">
                  <c:v>5.38257711938254</c:v>
                </c:pt>
                <c:pt idx="46">
                  <c:v>5.41909621737799</c:v>
                </c:pt>
                <c:pt idx="47">
                  <c:v>5.38832859576743</c:v>
                </c:pt>
                <c:pt idx="48">
                  <c:v>5.61761463247708</c:v>
                </c:pt>
                <c:pt idx="49">
                  <c:v>5.51561027410885</c:v>
                </c:pt>
              </c:numCache>
            </c:numRef>
          </c:xVal>
          <c:yVal>
            <c:numRef>
              <c:f>Regressão_Filtro_GDP!$B$25:$B$74</c:f>
              <c:numCache>
                <c:formatCode>General</c:formatCode>
                <c:ptCount val="50"/>
                <c:pt idx="0">
                  <c:v>7.16239732207294</c:v>
                </c:pt>
                <c:pt idx="1">
                  <c:v>7.14490822095659</c:v>
                </c:pt>
                <c:pt idx="2">
                  <c:v>7.25716324654094</c:v>
                </c:pt>
                <c:pt idx="3">
                  <c:v>7.70032591394335</c:v>
                </c:pt>
                <c:pt idx="4">
                  <c:v>7.1596016497154</c:v>
                </c:pt>
                <c:pt idx="5">
                  <c:v>7.96533116898008</c:v>
                </c:pt>
                <c:pt idx="6">
                  <c:v>7.05218098287063</c:v>
                </c:pt>
                <c:pt idx="7">
                  <c:v>7.57377470334509</c:v>
                </c:pt>
                <c:pt idx="8">
                  <c:v>6.97520082796973</c:v>
                </c:pt>
                <c:pt idx="9">
                  <c:v>7.04087568278475</c:v>
                </c:pt>
                <c:pt idx="10">
                  <c:v>7.01202698128555</c:v>
                </c:pt>
                <c:pt idx="11">
                  <c:v>7.28449276145366</c:v>
                </c:pt>
                <c:pt idx="12">
                  <c:v>7.81409601118785</c:v>
                </c:pt>
                <c:pt idx="13">
                  <c:v>7.0625852636472</c:v>
                </c:pt>
                <c:pt idx="14">
                  <c:v>7.45766692388279</c:v>
                </c:pt>
                <c:pt idx="15">
                  <c:v>7.9811915103649</c:v>
                </c:pt>
                <c:pt idx="16">
                  <c:v>7.66661420684348</c:v>
                </c:pt>
                <c:pt idx="17">
                  <c:v>6.92166522631581</c:v>
                </c:pt>
                <c:pt idx="18">
                  <c:v>7.63509539681261</c:v>
                </c:pt>
                <c:pt idx="19">
                  <c:v>6.97203436073214</c:v>
                </c:pt>
                <c:pt idx="20">
                  <c:v>7.31729379223816</c:v>
                </c:pt>
                <c:pt idx="21">
                  <c:v>7.37466623763718</c:v>
                </c:pt>
                <c:pt idx="22">
                  <c:v>7.50088619787961</c:v>
                </c:pt>
                <c:pt idx="23">
                  <c:v>7.10093207275773</c:v>
                </c:pt>
                <c:pt idx="24">
                  <c:v>7.42691712836992</c:v>
                </c:pt>
                <c:pt idx="25">
                  <c:v>7.17853712144301</c:v>
                </c:pt>
                <c:pt idx="26">
                  <c:v>7.42226980691362</c:v>
                </c:pt>
                <c:pt idx="27">
                  <c:v>7.05177339945951</c:v>
                </c:pt>
                <c:pt idx="28">
                  <c:v>7.3340588527868</c:v>
                </c:pt>
                <c:pt idx="29">
                  <c:v>6.93799538021928</c:v>
                </c:pt>
                <c:pt idx="30">
                  <c:v>7.7059822631074</c:v>
                </c:pt>
                <c:pt idx="31">
                  <c:v>6.87002144168904</c:v>
                </c:pt>
                <c:pt idx="32">
                  <c:v>7.74929277819735</c:v>
                </c:pt>
                <c:pt idx="33">
                  <c:v>6.93108606940299</c:v>
                </c:pt>
                <c:pt idx="34">
                  <c:v>8.4516634485446</c:v>
                </c:pt>
                <c:pt idx="35">
                  <c:v>8.02452887803999</c:v>
                </c:pt>
                <c:pt idx="36">
                  <c:v>7.34121165823153</c:v>
                </c:pt>
                <c:pt idx="37">
                  <c:v>7.10370748471012</c:v>
                </c:pt>
                <c:pt idx="38">
                  <c:v>7.40267143619109</c:v>
                </c:pt>
                <c:pt idx="39">
                  <c:v>7.53534544433581</c:v>
                </c:pt>
                <c:pt idx="40">
                  <c:v>7.14818638501128</c:v>
                </c:pt>
                <c:pt idx="41">
                  <c:v>7.54279899693931</c:v>
                </c:pt>
                <c:pt idx="42">
                  <c:v>8.73832108613105</c:v>
                </c:pt>
                <c:pt idx="43">
                  <c:v>6.98825196414355</c:v>
                </c:pt>
                <c:pt idx="44">
                  <c:v>7.27044824590605</c:v>
                </c:pt>
                <c:pt idx="45">
                  <c:v>6.8290505880686</c:v>
                </c:pt>
                <c:pt idx="46">
                  <c:v>6.8708342478183</c:v>
                </c:pt>
                <c:pt idx="47">
                  <c:v>6.83563119234187</c:v>
                </c:pt>
                <c:pt idx="48">
                  <c:v>7.0979709068777</c:v>
                </c:pt>
                <c:pt idx="49">
                  <c:v>6.9812616879486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Regressão_Filtro_GDP!$O$1</c:f>
              <c:strCache>
                <c:ptCount val="1"/>
                <c:pt idx="0">
                  <c:v>y- (Int. Confiança Média)</c:v>
                </c:pt>
              </c:strCache>
            </c:strRef>
          </c:tx>
          <c:spPr>
            <a:solidFill>
              <a:srgbClr val="e46c0a"/>
            </a:solidFill>
            <a:ln w="15840">
              <a:solidFill>
                <a:srgbClr val="e46c0a"/>
              </a:solidFill>
              <a:prstDash val="dash"/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Regressão_Filtro_GDP!$L$2:$L$51</c:f>
              <c:numCache>
                <c:formatCode>General</c:formatCode>
                <c:ptCount val="50"/>
                <c:pt idx="0">
                  <c:v>5.67392359593564</c:v>
                </c:pt>
                <c:pt idx="1">
                  <c:v>5.65863804648052</c:v>
                </c:pt>
                <c:pt idx="2">
                  <c:v>5.7567494207439</c:v>
                </c:pt>
                <c:pt idx="3">
                  <c:v>6.14407549451875</c:v>
                </c:pt>
                <c:pt idx="4">
                  <c:v>5.67148016629354</c:v>
                </c:pt>
                <c:pt idx="5">
                  <c:v>6.37569122506916</c:v>
                </c:pt>
                <c:pt idx="6">
                  <c:v>5.57759404232209</c:v>
                </c:pt>
                <c:pt idx="7">
                  <c:v>6.03346919318072</c:v>
                </c:pt>
                <c:pt idx="8">
                  <c:v>5.51031305646848</c:v>
                </c:pt>
                <c:pt idx="9">
                  <c:v>5.5677131615142</c:v>
                </c:pt>
                <c:pt idx="10">
                  <c:v>5.54249927255851</c:v>
                </c:pt>
                <c:pt idx="11">
                  <c:v>5.78063553410124</c:v>
                </c:pt>
                <c:pt idx="12">
                  <c:v>6.2435110479172</c:v>
                </c:pt>
                <c:pt idx="13">
                  <c:v>5.58668742838563</c:v>
                </c:pt>
                <c:pt idx="14">
                  <c:v>5.93199049548841</c:v>
                </c:pt>
                <c:pt idx="15">
                  <c:v>6.38955323152679</c:v>
                </c:pt>
                <c:pt idx="16">
                  <c:v>6.11461131779156</c:v>
                </c:pt>
                <c:pt idx="17">
                  <c:v>5.46352271079851</c:v>
                </c:pt>
                <c:pt idx="18">
                  <c:v>6.08706374251661</c:v>
                </c:pt>
                <c:pt idx="19">
                  <c:v>5.50754555050942</c:v>
                </c:pt>
                <c:pt idx="20">
                  <c:v>5.80930377581934</c:v>
                </c:pt>
                <c:pt idx="21">
                  <c:v>5.85944753939383</c:v>
                </c:pt>
                <c:pt idx="22">
                  <c:v>5.96976432649883</c:v>
                </c:pt>
                <c:pt idx="23">
                  <c:v>5.6202027041683</c:v>
                </c:pt>
                <c:pt idx="24">
                  <c:v>5.90511504220352</c:v>
                </c:pt>
                <c:pt idx="25">
                  <c:v>5.68802984987207</c:v>
                </c:pt>
                <c:pt idx="26">
                  <c:v>5.90105326330009</c:v>
                </c:pt>
                <c:pt idx="27">
                  <c:v>5.57723781267104</c:v>
                </c:pt>
                <c:pt idx="28">
                  <c:v>5.82395651071004</c:v>
                </c:pt>
                <c:pt idx="29">
                  <c:v>5.47779533541431</c:v>
                </c:pt>
                <c:pt idx="30">
                  <c:v>6.14901916797043</c:v>
                </c:pt>
                <c:pt idx="31">
                  <c:v>5.4183858213317</c:v>
                </c:pt>
                <c:pt idx="32">
                  <c:v>6.18687274408793</c:v>
                </c:pt>
                <c:pt idx="33">
                  <c:v>5.4717565680997</c:v>
                </c:pt>
                <c:pt idx="34">
                  <c:v>6.80074772519769</c:v>
                </c:pt>
                <c:pt idx="35">
                  <c:v>6.42743027691899</c:v>
                </c:pt>
                <c:pt idx="36">
                  <c:v>5.83020809337521</c:v>
                </c:pt>
                <c:pt idx="37">
                  <c:v>5.62262842612933</c:v>
                </c:pt>
                <c:pt idx="38">
                  <c:v>5.88392420315422</c:v>
                </c:pt>
                <c:pt idx="39">
                  <c:v>5.99988185583259</c:v>
                </c:pt>
                <c:pt idx="40">
                  <c:v>5.66150317593723</c:v>
                </c:pt>
                <c:pt idx="41">
                  <c:v>6.0063962928056</c:v>
                </c:pt>
                <c:pt idx="42">
                  <c:v>7.05128773104867</c:v>
                </c:pt>
                <c:pt idx="43">
                  <c:v>5.52171980551199</c:v>
                </c:pt>
                <c:pt idx="44">
                  <c:v>5.76836056722055</c:v>
                </c:pt>
                <c:pt idx="45">
                  <c:v>5.38257711938254</c:v>
                </c:pt>
                <c:pt idx="46">
                  <c:v>5.41909621737799</c:v>
                </c:pt>
                <c:pt idx="47">
                  <c:v>5.38832859576743</c:v>
                </c:pt>
                <c:pt idx="48">
                  <c:v>5.61761463247708</c:v>
                </c:pt>
                <c:pt idx="49">
                  <c:v>5.51561027410885</c:v>
                </c:pt>
              </c:numCache>
            </c:numRef>
          </c:xVal>
          <c:yVal>
            <c:numRef>
              <c:f>Regressão_Filtro_GDP!$O$2:$O$51</c:f>
              <c:numCache>
                <c:formatCode>General</c:formatCode>
                <c:ptCount val="50"/>
                <c:pt idx="0">
                  <c:v>7.08533249561169</c:v>
                </c:pt>
                <c:pt idx="1">
                  <c:v>7.06658819809522</c:v>
                </c:pt>
                <c:pt idx="2">
                  <c:v>7.18502568283793</c:v>
                </c:pt>
                <c:pt idx="3">
                  <c:v>7.6055927661855</c:v>
                </c:pt>
                <c:pt idx="4">
                  <c:v>7.08234284629495</c:v>
                </c:pt>
                <c:pt idx="5">
                  <c:v>7.83531649641424</c:v>
                </c:pt>
                <c:pt idx="6">
                  <c:v>6.96571044127926</c:v>
                </c:pt>
                <c:pt idx="7">
                  <c:v>7.49200627476758</c:v>
                </c:pt>
                <c:pt idx="8">
                  <c:v>6.8803998607414</c:v>
                </c:pt>
                <c:pt idx="9">
                  <c:v>6.9532602033898</c:v>
                </c:pt>
                <c:pt idx="10">
                  <c:v>6.92136212809277</c:v>
                </c:pt>
                <c:pt idx="11">
                  <c:v>7.21312950633221</c:v>
                </c:pt>
                <c:pt idx="12">
                  <c:v>7.70520017110081</c:v>
                </c:pt>
                <c:pt idx="13">
                  <c:v>6.97714199462894</c:v>
                </c:pt>
                <c:pt idx="14">
                  <c:v>7.38392030425717</c:v>
                </c:pt>
                <c:pt idx="15">
                  <c:v>7.84885449851337</c:v>
                </c:pt>
                <c:pt idx="16">
                  <c:v>7.575673800904</c:v>
                </c:pt>
                <c:pt idx="17">
                  <c:v>6.82042948105517</c:v>
                </c:pt>
                <c:pt idx="18">
                  <c:v>7.54749446918851</c:v>
                </c:pt>
                <c:pt idx="19">
                  <c:v>6.87686602705678</c:v>
                </c:pt>
                <c:pt idx="20">
                  <c:v>7.24644893063931</c:v>
                </c:pt>
                <c:pt idx="21">
                  <c:v>7.30362761204939</c:v>
                </c:pt>
                <c:pt idx="22">
                  <c:v>7.42467809474116</c:v>
                </c:pt>
                <c:pt idx="23">
                  <c:v>7.01904079365271</c:v>
                </c:pt>
                <c:pt idx="24">
                  <c:v>7.35449665558314</c:v>
                </c:pt>
                <c:pt idx="25">
                  <c:v>7.10254101309052</c:v>
                </c:pt>
                <c:pt idx="26">
                  <c:v>7.3500174468706</c:v>
                </c:pt>
                <c:pt idx="27">
                  <c:v>6.96526209304223</c:v>
                </c:pt>
                <c:pt idx="28">
                  <c:v>7.263302634977</c:v>
                </c:pt>
                <c:pt idx="29">
                  <c:v>6.83877079151921</c:v>
                </c:pt>
                <c:pt idx="30">
                  <c:v>7.61059222438031</c:v>
                </c:pt>
                <c:pt idx="31">
                  <c:v>6.76217988717457</c:v>
                </c:pt>
                <c:pt idx="32">
                  <c:v>7.64869621449486</c:v>
                </c:pt>
                <c:pt idx="33">
                  <c:v>6.83101545883016</c:v>
                </c:pt>
                <c:pt idx="34">
                  <c:v>8.24549668870946</c:v>
                </c:pt>
                <c:pt idx="35">
                  <c:v>7.88576487064851</c:v>
                </c:pt>
                <c:pt idx="36">
                  <c:v>7.27045672806039</c:v>
                </c:pt>
                <c:pt idx="37">
                  <c:v>7.02205814814679</c:v>
                </c:pt>
                <c:pt idx="38">
                  <c:v>7.33103202269771</c:v>
                </c:pt>
                <c:pt idx="39">
                  <c:v>7.45671395529222</c:v>
                </c:pt>
                <c:pt idx="40">
                  <c:v>7.07010912055381</c:v>
                </c:pt>
                <c:pt idx="41">
                  <c:v>7.46359343427153</c:v>
                </c:pt>
                <c:pt idx="42">
                  <c:v>8.48475677166046</c:v>
                </c:pt>
                <c:pt idx="43">
                  <c:v>6.89494612883659</c:v>
                </c:pt>
                <c:pt idx="44">
                  <c:v>7.19872535362951</c:v>
                </c:pt>
                <c:pt idx="45">
                  <c:v>6.71573582957945</c:v>
                </c:pt>
                <c:pt idx="46">
                  <c:v>6.76309932096638</c:v>
                </c:pt>
                <c:pt idx="47">
                  <c:v>6.7232079941645</c:v>
                </c:pt>
                <c:pt idx="48">
                  <c:v>7.01581915179552</c:v>
                </c:pt>
                <c:pt idx="49">
                  <c:v>6.88715890243583</c:v>
                </c:pt>
              </c:numCache>
            </c:numRef>
          </c:yVal>
          <c:smooth val="0"/>
        </c:ser>
        <c:ser>
          <c:idx val="3"/>
          <c:order val="3"/>
          <c:tx>
            <c:strRef>
              <c:f>Regressão_Filtro_GDP!$P$1</c:f>
              <c:strCache>
                <c:ptCount val="1"/>
                <c:pt idx="0">
                  <c:v>y+ (Int. Confiança Média)</c:v>
                </c:pt>
              </c:strCache>
            </c:strRef>
          </c:tx>
          <c:spPr>
            <a:solidFill>
              <a:srgbClr val="e46c0a"/>
            </a:solidFill>
            <a:ln w="15840">
              <a:solidFill>
                <a:srgbClr val="e46c0a"/>
              </a:solidFill>
              <a:prstDash val="dash"/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Regressão_Filtro_GDP!$L$2:$L$51</c:f>
              <c:numCache>
                <c:formatCode>General</c:formatCode>
                <c:ptCount val="50"/>
                <c:pt idx="0">
                  <c:v>5.67392359593564</c:v>
                </c:pt>
                <c:pt idx="1">
                  <c:v>5.65863804648052</c:v>
                </c:pt>
                <c:pt idx="2">
                  <c:v>5.7567494207439</c:v>
                </c:pt>
                <c:pt idx="3">
                  <c:v>6.14407549451875</c:v>
                </c:pt>
                <c:pt idx="4">
                  <c:v>5.67148016629354</c:v>
                </c:pt>
                <c:pt idx="5">
                  <c:v>6.37569122506916</c:v>
                </c:pt>
                <c:pt idx="6">
                  <c:v>5.57759404232209</c:v>
                </c:pt>
                <c:pt idx="7">
                  <c:v>6.03346919318072</c:v>
                </c:pt>
                <c:pt idx="8">
                  <c:v>5.51031305646848</c:v>
                </c:pt>
                <c:pt idx="9">
                  <c:v>5.5677131615142</c:v>
                </c:pt>
                <c:pt idx="10">
                  <c:v>5.54249927255851</c:v>
                </c:pt>
                <c:pt idx="11">
                  <c:v>5.78063553410124</c:v>
                </c:pt>
                <c:pt idx="12">
                  <c:v>6.2435110479172</c:v>
                </c:pt>
                <c:pt idx="13">
                  <c:v>5.58668742838563</c:v>
                </c:pt>
                <c:pt idx="14">
                  <c:v>5.93199049548841</c:v>
                </c:pt>
                <c:pt idx="15">
                  <c:v>6.38955323152679</c:v>
                </c:pt>
                <c:pt idx="16">
                  <c:v>6.11461131779156</c:v>
                </c:pt>
                <c:pt idx="17">
                  <c:v>5.46352271079851</c:v>
                </c:pt>
                <c:pt idx="18">
                  <c:v>6.08706374251661</c:v>
                </c:pt>
                <c:pt idx="19">
                  <c:v>5.50754555050942</c:v>
                </c:pt>
                <c:pt idx="20">
                  <c:v>5.80930377581934</c:v>
                </c:pt>
                <c:pt idx="21">
                  <c:v>5.85944753939383</c:v>
                </c:pt>
                <c:pt idx="22">
                  <c:v>5.96976432649883</c:v>
                </c:pt>
                <c:pt idx="23">
                  <c:v>5.6202027041683</c:v>
                </c:pt>
                <c:pt idx="24">
                  <c:v>5.90511504220352</c:v>
                </c:pt>
                <c:pt idx="25">
                  <c:v>5.68802984987207</c:v>
                </c:pt>
                <c:pt idx="26">
                  <c:v>5.90105326330009</c:v>
                </c:pt>
                <c:pt idx="27">
                  <c:v>5.57723781267104</c:v>
                </c:pt>
                <c:pt idx="28">
                  <c:v>5.82395651071004</c:v>
                </c:pt>
                <c:pt idx="29">
                  <c:v>5.47779533541431</c:v>
                </c:pt>
                <c:pt idx="30">
                  <c:v>6.14901916797043</c:v>
                </c:pt>
                <c:pt idx="31">
                  <c:v>5.4183858213317</c:v>
                </c:pt>
                <c:pt idx="32">
                  <c:v>6.18687274408793</c:v>
                </c:pt>
                <c:pt idx="33">
                  <c:v>5.4717565680997</c:v>
                </c:pt>
                <c:pt idx="34">
                  <c:v>6.80074772519769</c:v>
                </c:pt>
                <c:pt idx="35">
                  <c:v>6.42743027691899</c:v>
                </c:pt>
                <c:pt idx="36">
                  <c:v>5.83020809337521</c:v>
                </c:pt>
                <c:pt idx="37">
                  <c:v>5.62262842612933</c:v>
                </c:pt>
                <c:pt idx="38">
                  <c:v>5.88392420315422</c:v>
                </c:pt>
                <c:pt idx="39">
                  <c:v>5.99988185583259</c:v>
                </c:pt>
                <c:pt idx="40">
                  <c:v>5.66150317593723</c:v>
                </c:pt>
                <c:pt idx="41">
                  <c:v>6.0063962928056</c:v>
                </c:pt>
                <c:pt idx="42">
                  <c:v>7.05128773104867</c:v>
                </c:pt>
                <c:pt idx="43">
                  <c:v>5.52171980551199</c:v>
                </c:pt>
                <c:pt idx="44">
                  <c:v>5.76836056722055</c:v>
                </c:pt>
                <c:pt idx="45">
                  <c:v>5.38257711938254</c:v>
                </c:pt>
                <c:pt idx="46">
                  <c:v>5.41909621737799</c:v>
                </c:pt>
                <c:pt idx="47">
                  <c:v>5.38832859576743</c:v>
                </c:pt>
                <c:pt idx="48">
                  <c:v>5.61761463247708</c:v>
                </c:pt>
                <c:pt idx="49">
                  <c:v>5.51561027410885</c:v>
                </c:pt>
              </c:numCache>
            </c:numRef>
          </c:xVal>
          <c:yVal>
            <c:numRef>
              <c:f>Regressão_Filtro_GDP!$P$2:$P$51</c:f>
              <c:numCache>
                <c:formatCode>General</c:formatCode>
                <c:ptCount val="50"/>
                <c:pt idx="0">
                  <c:v>7.23946214853419</c:v>
                </c:pt>
                <c:pt idx="1">
                  <c:v>7.22322824381797</c:v>
                </c:pt>
                <c:pt idx="2">
                  <c:v>7.32930081024395</c:v>
                </c:pt>
                <c:pt idx="3">
                  <c:v>7.7950590617012</c:v>
                </c:pt>
                <c:pt idx="4">
                  <c:v>7.23686045313586</c:v>
                </c:pt>
                <c:pt idx="5">
                  <c:v>8.09534584154592</c:v>
                </c:pt>
                <c:pt idx="6">
                  <c:v>7.138651524462</c:v>
                </c:pt>
                <c:pt idx="7">
                  <c:v>7.65554313192261</c:v>
                </c:pt>
                <c:pt idx="8">
                  <c:v>7.07000179519806</c:v>
                </c:pt>
                <c:pt idx="9">
                  <c:v>7.1284911621797</c:v>
                </c:pt>
                <c:pt idx="10">
                  <c:v>7.10269183447833</c:v>
                </c:pt>
                <c:pt idx="11">
                  <c:v>7.3558560165751</c:v>
                </c:pt>
                <c:pt idx="12">
                  <c:v>7.92299185127488</c:v>
                </c:pt>
                <c:pt idx="13">
                  <c:v>7.14802853266546</c:v>
                </c:pt>
                <c:pt idx="14">
                  <c:v>7.53141354350842</c:v>
                </c:pt>
                <c:pt idx="15">
                  <c:v>8.11352852221644</c:v>
                </c:pt>
                <c:pt idx="16">
                  <c:v>7.75755461278297</c:v>
                </c:pt>
                <c:pt idx="17">
                  <c:v>7.02290097157645</c:v>
                </c:pt>
                <c:pt idx="18">
                  <c:v>7.72269632443672</c:v>
                </c:pt>
                <c:pt idx="19">
                  <c:v>7.06720269440751</c:v>
                </c:pt>
                <c:pt idx="20">
                  <c:v>7.38813865383701</c:v>
                </c:pt>
                <c:pt idx="21">
                  <c:v>7.44570486322497</c:v>
                </c:pt>
                <c:pt idx="22">
                  <c:v>7.57709430101806</c:v>
                </c:pt>
                <c:pt idx="23">
                  <c:v>7.18282335186275</c:v>
                </c:pt>
                <c:pt idx="24">
                  <c:v>7.49933760115671</c:v>
                </c:pt>
                <c:pt idx="25">
                  <c:v>7.25453322979551</c:v>
                </c:pt>
                <c:pt idx="26">
                  <c:v>7.49452216695664</c:v>
                </c:pt>
                <c:pt idx="27">
                  <c:v>7.13828470587679</c:v>
                </c:pt>
                <c:pt idx="28">
                  <c:v>7.40481507059661</c:v>
                </c:pt>
                <c:pt idx="29">
                  <c:v>7.03721996891936</c:v>
                </c:pt>
                <c:pt idx="30">
                  <c:v>7.8013723018345</c:v>
                </c:pt>
                <c:pt idx="31">
                  <c:v>6.97786299620351</c:v>
                </c:pt>
                <c:pt idx="32">
                  <c:v>7.84988934189983</c:v>
                </c:pt>
                <c:pt idx="33">
                  <c:v>7.03115667997582</c:v>
                </c:pt>
                <c:pt idx="34">
                  <c:v>8.65783020837974</c:v>
                </c:pt>
                <c:pt idx="35">
                  <c:v>8.16329288543147</c:v>
                </c:pt>
                <c:pt idx="36">
                  <c:v>7.41196658840267</c:v>
                </c:pt>
                <c:pt idx="37">
                  <c:v>7.18535682127344</c:v>
                </c:pt>
                <c:pt idx="38">
                  <c:v>7.47431084968447</c:v>
                </c:pt>
                <c:pt idx="39">
                  <c:v>7.6139769333794</c:v>
                </c:pt>
                <c:pt idx="40">
                  <c:v>7.22626364946876</c:v>
                </c:pt>
                <c:pt idx="41">
                  <c:v>7.62200455960709</c:v>
                </c:pt>
                <c:pt idx="42">
                  <c:v>8.99188540060164</c:v>
                </c:pt>
                <c:pt idx="43">
                  <c:v>7.08155779945052</c:v>
                </c:pt>
                <c:pt idx="44">
                  <c:v>7.3421711381826</c:v>
                </c:pt>
                <c:pt idx="45">
                  <c:v>6.94236534655776</c:v>
                </c:pt>
                <c:pt idx="46">
                  <c:v>6.97856917467022</c:v>
                </c:pt>
                <c:pt idx="47">
                  <c:v>6.94805439051924</c:v>
                </c:pt>
                <c:pt idx="48">
                  <c:v>7.18012266195988</c:v>
                </c:pt>
                <c:pt idx="49">
                  <c:v>7.07536447346138</c:v>
                </c:pt>
              </c:numCache>
            </c:numRef>
          </c:yVal>
          <c:smooth val="0"/>
        </c:ser>
        <c:axId val="30404058"/>
        <c:axId val="46696067"/>
      </c:scatterChart>
      <c:valAx>
        <c:axId val="30404058"/>
        <c:scaling>
          <c:orientation val="minMax"/>
          <c:min val="5"/>
        </c:scaling>
        <c:delete val="0"/>
        <c:axPos val="b"/>
        <c:title>
          <c:tx>
            <c:rich>
              <a:bodyPr rot="0"/>
              <a:lstStyle/>
              <a:p>
                <a:pPr>
                  <a:defRPr b="1" lang="pt-BR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lang="pt-BR" sz="1000" spc="-1" strike="noStrike">
                    <a:solidFill>
                      <a:srgbClr val="000000"/>
                    </a:solidFill>
                    <a:latin typeface="Calibri"/>
                  </a:rPr>
                  <a:t>log_Population_2010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46696067"/>
        <c:crosses val="autoZero"/>
        <c:crossBetween val="midCat"/>
      </c:valAx>
      <c:valAx>
        <c:axId val="46696067"/>
        <c:scaling>
          <c:orientation val="minMax"/>
          <c:min val="5.5"/>
        </c:scaling>
        <c:delete val="0"/>
        <c:axPos val="l"/>
        <c:title>
          <c:tx>
            <c:rich>
              <a:bodyPr rot="-5400000"/>
              <a:lstStyle/>
              <a:p>
                <a:pPr>
                  <a:defRPr b="1" lang="pt-BR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lang="pt-BR" sz="1000" spc="-1" strike="noStrike">
                    <a:solidFill>
                      <a:srgbClr val="000000"/>
                    </a:solidFill>
                    <a:latin typeface="Calibri"/>
                  </a:rPr>
                  <a:t>log_GDP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30404058"/>
        <c:crosses val="autoZero"/>
        <c:crossBetween val="midCat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chart" Target="../charts/chart3.xml"/><Relationship Id="rId2" Type="http://schemas.openxmlformats.org/officeDocument/2006/relationships/chart" Target="../charts/chart4.xml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chart" Target="../charts/chart5.xml"/><Relationship Id="rId2" Type="http://schemas.openxmlformats.org/officeDocument/2006/relationships/chart" Target="../charts/chart6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4</xdr:col>
      <xdr:colOff>101880</xdr:colOff>
      <xdr:row>7</xdr:row>
      <xdr:rowOff>0</xdr:rowOff>
    </xdr:from>
    <xdr:to>
      <xdr:col>10</xdr:col>
      <xdr:colOff>33120</xdr:colOff>
      <xdr:row>29</xdr:row>
      <xdr:rowOff>720</xdr:rowOff>
    </xdr:to>
    <xdr:graphicFrame>
      <xdr:nvGraphicFramePr>
        <xdr:cNvPr id="0" name="Gráfico 1"/>
        <xdr:cNvGraphicFramePr/>
      </xdr:nvGraphicFramePr>
      <xdr:xfrm>
        <a:off x="4984920" y="1276200"/>
        <a:ext cx="4777560" cy="40395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425880</xdr:colOff>
      <xdr:row>40</xdr:row>
      <xdr:rowOff>145800</xdr:rowOff>
    </xdr:from>
    <xdr:to>
      <xdr:col>12</xdr:col>
      <xdr:colOff>21960</xdr:colOff>
      <xdr:row>62</xdr:row>
      <xdr:rowOff>89280</xdr:rowOff>
    </xdr:to>
    <xdr:graphicFrame>
      <xdr:nvGraphicFramePr>
        <xdr:cNvPr id="1" name="Gráfico 2"/>
        <xdr:cNvGraphicFramePr/>
      </xdr:nvGraphicFramePr>
      <xdr:xfrm>
        <a:off x="3565800" y="7451640"/>
        <a:ext cx="9055800" cy="39247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1486800</xdr:colOff>
      <xdr:row>15</xdr:row>
      <xdr:rowOff>144000</xdr:rowOff>
    </xdr:from>
    <xdr:to>
      <xdr:col>5</xdr:col>
      <xdr:colOff>338040</xdr:colOff>
      <xdr:row>29</xdr:row>
      <xdr:rowOff>136080</xdr:rowOff>
    </xdr:to>
    <xdr:graphicFrame>
      <xdr:nvGraphicFramePr>
        <xdr:cNvPr id="2" name="Gráfico 1"/>
        <xdr:cNvGraphicFramePr/>
      </xdr:nvGraphicFramePr>
      <xdr:xfrm>
        <a:off x="1486800" y="2906280"/>
        <a:ext cx="5178240" cy="25448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52920</xdr:colOff>
      <xdr:row>32</xdr:row>
      <xdr:rowOff>116280</xdr:rowOff>
    </xdr:from>
    <xdr:to>
      <xdr:col>8</xdr:col>
      <xdr:colOff>446400</xdr:colOff>
      <xdr:row>55</xdr:row>
      <xdr:rowOff>180360</xdr:rowOff>
    </xdr:to>
    <xdr:graphicFrame>
      <xdr:nvGraphicFramePr>
        <xdr:cNvPr id="3" name="Gráfico 2"/>
        <xdr:cNvGraphicFramePr/>
      </xdr:nvGraphicFramePr>
      <xdr:xfrm>
        <a:off x="1802520" y="5974200"/>
        <a:ext cx="6805440" cy="42264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142920</xdr:colOff>
      <xdr:row>10</xdr:row>
      <xdr:rowOff>38160</xdr:rowOff>
    </xdr:from>
    <xdr:to>
      <xdr:col>11</xdr:col>
      <xdr:colOff>933120</xdr:colOff>
      <xdr:row>35</xdr:row>
      <xdr:rowOff>75960</xdr:rowOff>
    </xdr:to>
    <xdr:graphicFrame>
      <xdr:nvGraphicFramePr>
        <xdr:cNvPr id="4" name="Gráfico 1"/>
        <xdr:cNvGraphicFramePr/>
      </xdr:nvGraphicFramePr>
      <xdr:xfrm>
        <a:off x="1977480" y="1876320"/>
        <a:ext cx="5682240" cy="46004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13</xdr:row>
      <xdr:rowOff>123840</xdr:rowOff>
    </xdr:from>
    <xdr:to>
      <xdr:col>11</xdr:col>
      <xdr:colOff>894960</xdr:colOff>
      <xdr:row>39</xdr:row>
      <xdr:rowOff>37800</xdr:rowOff>
    </xdr:to>
    <xdr:graphicFrame>
      <xdr:nvGraphicFramePr>
        <xdr:cNvPr id="5" name="Gráfico 2"/>
        <xdr:cNvGraphicFramePr/>
      </xdr:nvGraphicFramePr>
      <xdr:xfrm>
        <a:off x="0" y="2505240"/>
        <a:ext cx="7621560" cy="46573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H1048576"/>
  <sheetViews>
    <sheetView showFormulas="false" showGridLines="true" showRowColHeaders="true" showZeros="true" rightToLeft="false" tabSelected="true" showOutlineSymbols="true" defaultGridColor="true" view="normal" topLeftCell="C85" colorId="64" zoomScale="90" zoomScaleNormal="90" zoomScalePageLayoutView="100" workbookViewId="0">
      <selection pane="topLeft" activeCell="D112" activeCellId="0" sqref="D112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1.09"/>
    <col collapsed="false" customWidth="true" hidden="false" outlineLevel="0" max="2" min="2" style="0" width="22.82"/>
    <col collapsed="false" customWidth="true" hidden="false" outlineLevel="0" max="3" min="3" style="0" width="19.73"/>
    <col collapsed="false" customWidth="true" hidden="false" outlineLevel="0" max="4" min="4" style="0" width="20.45"/>
    <col collapsed="false" customWidth="true" hidden="false" outlineLevel="0" max="5" min="5" style="0" width="15.27"/>
    <col collapsed="false" customWidth="true" hidden="false" outlineLevel="0" max="7" min="6" style="0" width="14.27"/>
    <col collapsed="false" customWidth="true" hidden="false" outlineLevel="0" max="8" min="8" style="0" width="19.27"/>
    <col collapsed="false" customWidth="true" hidden="false" outlineLevel="0" max="9" min="9" style="0" width="8"/>
    <col collapsed="false" customWidth="true" hidden="false" outlineLevel="0" max="11" min="10" style="0" width="13.54"/>
    <col collapsed="false" customWidth="true" hidden="false" outlineLevel="0" max="13" min="12" style="0" width="12"/>
    <col collapsed="false" customWidth="true" hidden="false" outlineLevel="0" max="15" min="14" style="0" width="10"/>
    <col collapsed="false" customWidth="true" hidden="false" outlineLevel="0" max="18" min="18" style="0" width="19.73"/>
    <col collapsed="false" customWidth="true" hidden="false" outlineLevel="0" max="19" min="19" style="0" width="16.45"/>
    <col collapsed="false" customWidth="true" hidden="false" outlineLevel="0" max="21" min="21" style="0" width="12.82"/>
    <col collapsed="false" customWidth="true" hidden="false" outlineLevel="0" max="24" min="24" style="0" width="12"/>
    <col collapsed="false" customWidth="true" hidden="false" outlineLevel="0" max="25" min="25" style="0" width="22.27"/>
    <col collapsed="false" customWidth="true" hidden="false" outlineLevel="0" max="26" min="26" style="0" width="35"/>
    <col collapsed="false" customWidth="true" hidden="false" outlineLevel="0" max="27" min="27" style="0" width="31.73"/>
    <col collapsed="false" customWidth="true" hidden="false" outlineLevel="0" max="28" min="28" style="0" width="22.82"/>
    <col collapsed="false" customWidth="true" hidden="false" outlineLevel="0" max="29" min="29" style="0" width="13.27"/>
    <col collapsed="false" customWidth="true" hidden="false" outlineLevel="0" max="30" min="30" style="0" width="16"/>
    <col collapsed="false" customWidth="true" hidden="false" outlineLevel="0" max="31" min="31" style="0" width="16.82"/>
    <col collapsed="false" customWidth="true" hidden="false" outlineLevel="0" max="32" min="32" style="0" width="14.63"/>
    <col collapsed="false" customWidth="true" hidden="false" outlineLevel="0" max="33" min="33" style="0" width="17.45"/>
    <col collapsed="false" customWidth="true" hidden="false" outlineLevel="0" max="34" min="34" style="0" width="18.27"/>
  </cols>
  <sheetData>
    <row r="1" customFormat="false" ht="14.2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1" t="s">
        <v>21</v>
      </c>
      <c r="W1" s="1" t="s">
        <v>22</v>
      </c>
      <c r="X1" s="1" t="s">
        <v>23</v>
      </c>
      <c r="Y1" s="0" t="s">
        <v>24</v>
      </c>
      <c r="Z1" s="0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</row>
    <row r="2" customFormat="false" ht="14.25" hidden="false" customHeight="false" outlineLevel="0" collapsed="false">
      <c r="A2" s="0" t="n">
        <v>1500800</v>
      </c>
      <c r="B2" s="0" t="s">
        <v>34</v>
      </c>
      <c r="C2" s="0" t="s">
        <v>35</v>
      </c>
      <c r="D2" s="0" t="s">
        <v>36</v>
      </c>
      <c r="E2" s="0" t="n">
        <v>471980</v>
      </c>
      <c r="F2" s="0" t="n">
        <v>2477.56</v>
      </c>
      <c r="G2" s="0" t="n">
        <f aca="false">IF(F2&lt;1100,0,1)</f>
        <v>1</v>
      </c>
      <c r="H2" s="0" t="n">
        <v>53268</v>
      </c>
      <c r="I2" s="0" t="n">
        <v>47257</v>
      </c>
      <c r="J2" s="0" t="n">
        <v>6477977</v>
      </c>
      <c r="K2" s="0" t="n">
        <f aca="false">J2/I2</f>
        <v>137.079734219269</v>
      </c>
      <c r="L2" s="0" t="n">
        <v>628.17</v>
      </c>
      <c r="M2" s="0" t="n">
        <v>4100513</v>
      </c>
      <c r="N2" s="0" t="n">
        <v>6979135</v>
      </c>
      <c r="O2" s="0" t="n">
        <v>0.718</v>
      </c>
      <c r="P2" s="0" t="n">
        <v>4.67446614800308</v>
      </c>
      <c r="Q2" s="0" t="n">
        <v>6.81143940171818</v>
      </c>
      <c r="R2" s="0" t="n">
        <f aca="false">LOG10(E2)</f>
        <v>5.67392359593564</v>
      </c>
      <c r="S2" s="0" t="n">
        <f aca="false">LOG10(L2)</f>
        <v>2.79807719162064</v>
      </c>
      <c r="T2" s="0" t="n">
        <f aca="false">LOG10(M2)</f>
        <v>6.61283819309345</v>
      </c>
      <c r="U2" s="0" t="n">
        <f aca="false">LOG10(N2)</f>
        <v>6.8438015991266</v>
      </c>
      <c r="V2" s="0" t="n">
        <v>47257</v>
      </c>
      <c r="W2" s="2" t="n">
        <v>4.62</v>
      </c>
      <c r="X2" s="0" t="n">
        <f aca="false">V2^0.15</f>
        <v>5.02539174703086</v>
      </c>
      <c r="Y2" s="3" t="n">
        <v>9790</v>
      </c>
      <c r="Z2" s="0" t="n">
        <v>108</v>
      </c>
      <c r="AA2" s="0" t="n">
        <v>190.5</v>
      </c>
      <c r="AB2" s="0" t="n">
        <v>31</v>
      </c>
      <c r="AC2" s="0" t="n">
        <v>1.92726764183523</v>
      </c>
      <c r="AD2" s="0" t="n">
        <v>0.99652247574076</v>
      </c>
      <c r="AE2" s="0" t="n">
        <v>0.0241186750517806</v>
      </c>
      <c r="AF2" s="0" t="n">
        <v>1.88164078675444</v>
      </c>
      <c r="AG2" s="0" t="n">
        <v>0.990897316236976</v>
      </c>
      <c r="AH2" s="0" t="n">
        <v>0.0382055979689506</v>
      </c>
    </row>
    <row r="3" customFormat="false" ht="14.25" hidden="false" customHeight="false" outlineLevel="0" collapsed="false">
      <c r="A3" s="0" t="n">
        <v>5201108</v>
      </c>
      <c r="B3" s="0" t="s">
        <v>37</v>
      </c>
      <c r="C3" s="0" t="s">
        <v>38</v>
      </c>
      <c r="D3" s="0" t="s">
        <v>39</v>
      </c>
      <c r="E3" s="0" t="n">
        <v>334613</v>
      </c>
      <c r="F3" s="0" t="n">
        <v>358.58</v>
      </c>
      <c r="G3" s="0" t="n">
        <f aca="false">IF(F3&lt;1100,0,1)</f>
        <v>0</v>
      </c>
      <c r="H3" s="0" t="n">
        <v>49198</v>
      </c>
      <c r="I3" s="0" t="n">
        <v>43197</v>
      </c>
      <c r="J3" s="0" t="n">
        <v>5768510</v>
      </c>
      <c r="K3" s="0" t="n">
        <f aca="false">J3/I3</f>
        <v>133.539597657245</v>
      </c>
      <c r="L3" s="0" t="n">
        <v>862.6</v>
      </c>
      <c r="M3" s="0" t="n">
        <v>11060524</v>
      </c>
      <c r="N3" s="0" t="n">
        <v>14204319</v>
      </c>
      <c r="O3" s="0" t="n">
        <v>0.737</v>
      </c>
      <c r="P3" s="0" t="n">
        <v>4.63545358642864</v>
      </c>
      <c r="Q3" s="0" t="n">
        <v>6.761063649838</v>
      </c>
      <c r="R3" s="0" t="n">
        <f aca="false">LOG10(E3)</f>
        <v>5.5245428096646</v>
      </c>
      <c r="S3" s="0" t="n">
        <f aca="false">LOG10(L3)</f>
        <v>2.93580945380993</v>
      </c>
      <c r="T3" s="0" t="n">
        <f aca="false">LOG10(M3)</f>
        <v>7.04377570245853</v>
      </c>
      <c r="U3" s="0" t="n">
        <f aca="false">LOG10(N3)</f>
        <v>7.15242041710635</v>
      </c>
      <c r="V3" s="0" t="n">
        <v>43197</v>
      </c>
      <c r="W3" s="2" t="n">
        <v>4.03</v>
      </c>
      <c r="X3" s="0" t="n">
        <f aca="false">V3^0.15</f>
        <v>4.9581314655595</v>
      </c>
      <c r="Y3" s="3" t="n">
        <v>21279</v>
      </c>
      <c r="Z3" s="0" t="n">
        <v>166</v>
      </c>
      <c r="AA3" s="0" t="n">
        <v>933.2</v>
      </c>
      <c r="AB3" s="0" t="n">
        <v>26</v>
      </c>
      <c r="AC3" s="0" t="n">
        <v>1.14446790608406</v>
      </c>
      <c r="AD3" s="0" t="n">
        <v>0.983519550205347</v>
      </c>
      <c r="AE3" s="0" t="n">
        <v>0.0313845952129158</v>
      </c>
      <c r="AF3" s="0" t="n">
        <v>1.01332867771794</v>
      </c>
      <c r="AG3" s="0" t="n">
        <v>0.986398987699809</v>
      </c>
      <c r="AH3" s="0" t="n">
        <v>0.0252074853153219</v>
      </c>
    </row>
    <row r="4" customFormat="false" ht="14.25" hidden="false" customHeight="false" outlineLevel="0" collapsed="false">
      <c r="A4" s="0" t="n">
        <v>5201405</v>
      </c>
      <c r="B4" s="0" t="s">
        <v>40</v>
      </c>
      <c r="C4" s="0" t="s">
        <v>38</v>
      </c>
      <c r="D4" s="0" t="s">
        <v>39</v>
      </c>
      <c r="E4" s="0" t="n">
        <v>455657</v>
      </c>
      <c r="F4" s="0" t="n">
        <v>1580.27</v>
      </c>
      <c r="G4" s="0" t="n">
        <f aca="false">IF(F4&lt;1100,0,1)</f>
        <v>1</v>
      </c>
      <c r="H4" s="0" t="n">
        <v>103177</v>
      </c>
      <c r="I4" s="0" t="n">
        <v>93154</v>
      </c>
      <c r="J4" s="0" t="n">
        <v>11079217</v>
      </c>
      <c r="K4" s="0" t="n">
        <f aca="false">J4/I4</f>
        <v>118.934420422097</v>
      </c>
      <c r="L4" s="0" t="n">
        <v>760.31</v>
      </c>
      <c r="M4" s="0" t="n">
        <v>5808581</v>
      </c>
      <c r="N4" s="0" t="n">
        <v>12882844</v>
      </c>
      <c r="O4" s="0" t="n">
        <v>0.718</v>
      </c>
      <c r="P4" s="0" t="n">
        <v>4.96920150808497</v>
      </c>
      <c r="Q4" s="0" t="n">
        <v>7.04450906864193</v>
      </c>
      <c r="R4" s="0" t="n">
        <f aca="false">LOG10(E4)</f>
        <v>5.65863804648052</v>
      </c>
      <c r="S4" s="0" t="n">
        <f aca="false">LOG10(L4)</f>
        <v>2.88099070259547</v>
      </c>
      <c r="T4" s="0" t="n">
        <f aca="false">LOG10(M4)</f>
        <v>6.76407004992245</v>
      </c>
      <c r="U4" s="0" t="n">
        <f aca="false">LOG10(N4)</f>
        <v>7.11001174789672</v>
      </c>
      <c r="V4" s="0" t="n">
        <v>93154</v>
      </c>
      <c r="W4" s="2" t="n">
        <v>5.28</v>
      </c>
      <c r="X4" s="0" t="n">
        <f aca="false">V4^0.15</f>
        <v>5.5639116634591</v>
      </c>
      <c r="Y4" s="3" t="n">
        <v>25784</v>
      </c>
      <c r="Z4" s="0" t="n">
        <v>48</v>
      </c>
      <c r="AA4" s="0" t="n">
        <v>288.3</v>
      </c>
      <c r="AB4" s="0" t="n">
        <v>33</v>
      </c>
      <c r="AC4" s="0" t="n">
        <v>1.62370892681032</v>
      </c>
      <c r="AD4" s="0" t="n">
        <v>0.98128562132101</v>
      </c>
      <c r="AE4" s="0" t="n">
        <v>0.0475026730552329</v>
      </c>
      <c r="AF4" s="0" t="n">
        <v>1.56959294387473</v>
      </c>
      <c r="AG4" s="0" t="n">
        <v>0.966721674269084</v>
      </c>
      <c r="AH4" s="0" t="n">
        <v>0.0616931471558805</v>
      </c>
    </row>
    <row r="5" customFormat="false" ht="14.25" hidden="false" customHeight="false" outlineLevel="0" collapsed="false">
      <c r="A5" s="0" t="n">
        <v>2800308</v>
      </c>
      <c r="B5" s="0" t="s">
        <v>41</v>
      </c>
      <c r="C5" s="0" t="s">
        <v>42</v>
      </c>
      <c r="D5" s="0" t="s">
        <v>36</v>
      </c>
      <c r="E5" s="0" t="n">
        <v>571149</v>
      </c>
      <c r="F5" s="0" t="n">
        <v>3140.67</v>
      </c>
      <c r="G5" s="0" t="n">
        <f aca="false">IF(F5&lt;1100,0,1)</f>
        <v>1</v>
      </c>
      <c r="H5" s="0" t="n">
        <v>94550</v>
      </c>
      <c r="I5" s="0" t="n">
        <v>86756</v>
      </c>
      <c r="J5" s="0" t="n">
        <v>11756031</v>
      </c>
      <c r="K5" s="0" t="n">
        <f aca="false">J5/I5</f>
        <v>135.506835262114</v>
      </c>
      <c r="L5" s="0" t="n">
        <v>1239.56</v>
      </c>
      <c r="M5" s="0" t="n">
        <v>9603945</v>
      </c>
      <c r="N5" s="0" t="n">
        <v>16373280</v>
      </c>
      <c r="O5" s="0" t="n">
        <v>0.77</v>
      </c>
      <c r="P5" s="0" t="n">
        <v>4.93829952008288</v>
      </c>
      <c r="Q5" s="0" t="n">
        <v>7.07026072261248</v>
      </c>
      <c r="R5" s="0" t="n">
        <f aca="false">LOG10(E5)</f>
        <v>5.7567494207439</v>
      </c>
      <c r="S5" s="0" t="n">
        <f aca="false">LOG10(L5)</f>
        <v>3.09326755332107</v>
      </c>
      <c r="T5" s="0" t="n">
        <f aca="false">LOG10(M5)</f>
        <v>6.98244966426869</v>
      </c>
      <c r="U5" s="0" t="n">
        <f aca="false">LOG10(N5)</f>
        <v>7.21413568877114</v>
      </c>
      <c r="V5" s="0" t="n">
        <v>86756</v>
      </c>
      <c r="W5" s="2" t="n">
        <v>4.9</v>
      </c>
      <c r="X5" s="0" t="n">
        <f aca="false">V5^0.15</f>
        <v>5.50484288281358</v>
      </c>
      <c r="Y5" s="3" t="n">
        <v>15742</v>
      </c>
      <c r="Z5" s="0" t="n">
        <v>277</v>
      </c>
      <c r="AA5" s="0" t="n">
        <v>181.9</v>
      </c>
      <c r="AB5" s="0" t="n">
        <v>58</v>
      </c>
      <c r="AC5" s="0" t="n">
        <v>1.27825258932653</v>
      </c>
      <c r="AD5" s="0" t="n">
        <v>0.999260472434119</v>
      </c>
      <c r="AE5" s="0" t="n">
        <v>0.0073667238804985</v>
      </c>
      <c r="AF5" s="0" t="n">
        <v>1.41520005213264</v>
      </c>
      <c r="AG5" s="0" t="n">
        <v>0.998099862744766</v>
      </c>
      <c r="AH5" s="0" t="n">
        <v>0.0130810680832405</v>
      </c>
    </row>
    <row r="6" customFormat="false" ht="14.25" hidden="false" customHeight="false" outlineLevel="0" collapsed="false">
      <c r="A6" s="0" t="n">
        <v>3506003</v>
      </c>
      <c r="B6" s="0" t="s">
        <v>43</v>
      </c>
      <c r="C6" s="0" t="s">
        <v>44</v>
      </c>
      <c r="D6" s="0" t="s">
        <v>39</v>
      </c>
      <c r="E6" s="0" t="n">
        <v>343937</v>
      </c>
      <c r="F6" s="0" t="n">
        <v>515.12</v>
      </c>
      <c r="G6" s="0" t="n">
        <f aca="false">IF(F6&lt;1100,0,1)</f>
        <v>0</v>
      </c>
      <c r="H6" s="0" t="n">
        <v>37669</v>
      </c>
      <c r="I6" s="0" t="n">
        <v>30633</v>
      </c>
      <c r="J6" s="0" t="n">
        <v>2811552</v>
      </c>
      <c r="K6" s="0" t="n">
        <f aca="false">J6/I6</f>
        <v>91.7818039369308</v>
      </c>
      <c r="L6" s="0" t="n">
        <v>1363.81</v>
      </c>
      <c r="M6" s="0" t="n">
        <v>8207655</v>
      </c>
      <c r="N6" s="0" t="n">
        <v>13771753</v>
      </c>
      <c r="O6" s="0" t="n">
        <v>0.800999999999999</v>
      </c>
      <c r="P6" s="0" t="n">
        <v>4.48618953091188</v>
      </c>
      <c r="Q6" s="0" t="n">
        <v>6.44894612024955</v>
      </c>
      <c r="R6" s="0" t="n">
        <f aca="false">LOG10(E6)</f>
        <v>5.53647889879809</v>
      </c>
      <c r="S6" s="0" t="n">
        <f aca="false">LOG10(L6)</f>
        <v>3.13475387054101</v>
      </c>
      <c r="T6" s="0" t="n">
        <f aca="false">LOG10(M6)</f>
        <v>6.91421909304732</v>
      </c>
      <c r="U6" s="0" t="n">
        <f aca="false">LOG10(N6)</f>
        <v>7.13898922491711</v>
      </c>
      <c r="V6" s="0" t="n">
        <v>30633</v>
      </c>
      <c r="W6" s="2" t="n">
        <v>4.99</v>
      </c>
      <c r="X6" s="0" t="n">
        <f aca="false">V6^0.15</f>
        <v>4.70899717211511</v>
      </c>
      <c r="Y6" s="3" t="n">
        <v>19613</v>
      </c>
      <c r="Z6" s="0" t="n">
        <v>73</v>
      </c>
      <c r="AA6" s="0" t="n">
        <v>667.7</v>
      </c>
      <c r="AB6" s="0" t="n">
        <v>33</v>
      </c>
      <c r="AC6" s="0" t="n">
        <v>0.851136212331252</v>
      </c>
      <c r="AD6" s="0" t="n">
        <v>0.922448521248017</v>
      </c>
      <c r="AE6" s="0" t="n">
        <v>0.0522808839708548</v>
      </c>
      <c r="AF6" s="0" t="n">
        <v>0.882186852992821</v>
      </c>
      <c r="AG6" s="0" t="n">
        <v>0.913572864029569</v>
      </c>
      <c r="AH6" s="0" t="n">
        <v>0.0574822723495615</v>
      </c>
    </row>
    <row r="7" customFormat="false" ht="14.25" hidden="false" customHeight="false" outlineLevel="0" collapsed="false">
      <c r="A7" s="0" t="n">
        <v>1501402</v>
      </c>
      <c r="B7" s="0" t="s">
        <v>45</v>
      </c>
      <c r="C7" s="0" t="s">
        <v>35</v>
      </c>
      <c r="D7" s="0" t="s">
        <v>39</v>
      </c>
      <c r="E7" s="0" t="n">
        <v>1393399</v>
      </c>
      <c r="F7" s="0" t="n">
        <v>1315.27</v>
      </c>
      <c r="G7" s="0" t="n">
        <f aca="false">IF(F7&lt;1100,0,1)</f>
        <v>1</v>
      </c>
      <c r="H7" s="0" t="n">
        <v>314925</v>
      </c>
      <c r="I7" s="0" t="n">
        <v>284771</v>
      </c>
      <c r="J7" s="0" t="n">
        <v>33095486</v>
      </c>
      <c r="K7" s="0" t="n">
        <f aca="false">J7/I7</f>
        <v>116.21789437829</v>
      </c>
      <c r="L7" s="0" t="n">
        <v>1017.36</v>
      </c>
      <c r="M7" s="0" t="n">
        <v>18801039</v>
      </c>
      <c r="N7" s="0" t="n">
        <v>30238484</v>
      </c>
      <c r="O7" s="0" t="n">
        <v>0.746</v>
      </c>
      <c r="P7" s="0" t="n">
        <v>5.45449576031158</v>
      </c>
      <c r="Q7" s="0" t="n">
        <v>7.51976876299088</v>
      </c>
      <c r="R7" s="0" t="n">
        <f aca="false">LOG10(E7)</f>
        <v>6.14407549451875</v>
      </c>
      <c r="S7" s="0" t="n">
        <f aca="false">LOG10(L7)</f>
        <v>3.00747465827983</v>
      </c>
      <c r="T7" s="0" t="n">
        <f aca="false">LOG10(M7)</f>
        <v>7.27418185030082</v>
      </c>
      <c r="U7" s="0" t="n">
        <f aca="false">LOG10(N7)</f>
        <v>7.48056001411295</v>
      </c>
      <c r="V7" s="0" t="n">
        <v>284771</v>
      </c>
      <c r="W7" s="2" t="n">
        <v>6.92</v>
      </c>
      <c r="X7" s="0" t="n">
        <f aca="false">V7^0.15</f>
        <v>6.57921932133146</v>
      </c>
      <c r="Y7" s="3" t="n">
        <v>22786</v>
      </c>
      <c r="Z7" s="0" t="n">
        <v>127</v>
      </c>
      <c r="AA7" s="0" t="n">
        <v>1059.4</v>
      </c>
      <c r="AB7" s="0" t="n">
        <v>158</v>
      </c>
    </row>
    <row r="8" customFormat="false" ht="14.25" hidden="false" customHeight="false" outlineLevel="0" collapsed="false">
      <c r="A8" s="0" t="n">
        <v>3300456</v>
      </c>
      <c r="B8" s="0" t="s">
        <v>46</v>
      </c>
      <c r="C8" s="0" t="s">
        <v>44</v>
      </c>
      <c r="D8" s="0" t="s">
        <v>47</v>
      </c>
      <c r="E8" s="0" t="n">
        <v>469332</v>
      </c>
      <c r="F8" s="0" t="n">
        <v>6031.38</v>
      </c>
      <c r="G8" s="0" t="n">
        <f aca="false">IF(F8&lt;1100,0,1)</f>
        <v>1</v>
      </c>
      <c r="H8" s="0" t="n">
        <v>55674</v>
      </c>
      <c r="I8" s="0" t="n">
        <v>50135</v>
      </c>
      <c r="J8" s="0" t="n">
        <v>6216470</v>
      </c>
      <c r="K8" s="0" t="n">
        <f aca="false">J8/I8</f>
        <v>123.99461454074</v>
      </c>
      <c r="L8" s="0" t="n">
        <v>519.99</v>
      </c>
      <c r="M8" s="0" t="n">
        <v>4427124</v>
      </c>
      <c r="N8" s="0" t="n">
        <v>8187373</v>
      </c>
      <c r="O8" s="0" t="n">
        <v>0.684</v>
      </c>
      <c r="P8" s="0" t="n">
        <v>4.70014101927742</v>
      </c>
      <c r="Q8" s="0" t="n">
        <v>6.79354384213296</v>
      </c>
      <c r="R8" s="0" t="n">
        <f aca="false">LOG10(E8)</f>
        <v>5.67148016629354</v>
      </c>
      <c r="S8" s="0" t="n">
        <f aca="false">LOG10(L8)</f>
        <v>2.71599499173753</v>
      </c>
      <c r="T8" s="0" t="n">
        <f aca="false">LOG10(M8)</f>
        <v>6.64612168637044</v>
      </c>
      <c r="U8" s="0" t="n">
        <f aca="false">LOG10(N8)</f>
        <v>6.91314457641029</v>
      </c>
      <c r="V8" s="0" t="n">
        <v>50135</v>
      </c>
      <c r="W8" s="2" t="n">
        <v>4.97</v>
      </c>
      <c r="X8" s="0" t="n">
        <f aca="false">V8^0.15</f>
        <v>5.07015402534298</v>
      </c>
      <c r="Y8" s="3" t="n">
        <v>10381</v>
      </c>
      <c r="AA8" s="0" t="n">
        <v>77.8</v>
      </c>
      <c r="AB8" s="0" t="n">
        <v>14</v>
      </c>
      <c r="AC8" s="0" t="n">
        <v>1.43070903344998</v>
      </c>
      <c r="AD8" s="0" t="n">
        <v>0.994020774813583</v>
      </c>
      <c r="AE8" s="0" t="n">
        <v>0.0235069306026732</v>
      </c>
      <c r="AF8" s="0" t="n">
        <v>1.69464610257583</v>
      </c>
      <c r="AG8" s="0" t="n">
        <v>0.994324002040446</v>
      </c>
      <c r="AH8" s="0" t="n">
        <v>0.0271241446975098</v>
      </c>
    </row>
    <row r="9" customFormat="false" ht="14.25" hidden="false" customHeight="false" outlineLevel="0" collapsed="false">
      <c r="A9" s="0" t="n">
        <v>3106200</v>
      </c>
      <c r="B9" s="0" t="s">
        <v>48</v>
      </c>
      <c r="C9" s="0" t="s">
        <v>44</v>
      </c>
      <c r="D9" s="0" t="s">
        <v>39</v>
      </c>
      <c r="E9" s="0" t="n">
        <v>2375151</v>
      </c>
      <c r="F9" s="0" t="n">
        <v>7167.02</v>
      </c>
      <c r="G9" s="0" t="n">
        <f aca="false">IF(F9&lt;1100,0,1)</f>
        <v>1</v>
      </c>
      <c r="H9" s="0" t="n">
        <v>552753</v>
      </c>
      <c r="I9" s="0" t="n">
        <v>523367</v>
      </c>
      <c r="J9" s="0" t="n">
        <v>85502801</v>
      </c>
      <c r="K9" s="0" t="n">
        <f aca="false">J9/I9</f>
        <v>163.370638576754</v>
      </c>
      <c r="L9" s="0" t="n">
        <v>1766.47</v>
      </c>
      <c r="M9" s="0" t="n">
        <v>59203074</v>
      </c>
      <c r="N9" s="0" t="n">
        <v>88951168</v>
      </c>
      <c r="O9" s="0" t="n">
        <v>0.81</v>
      </c>
      <c r="P9" s="0" t="n">
        <v>5.71880633548055</v>
      </c>
      <c r="Q9" s="0" t="n">
        <v>7.93198034208394</v>
      </c>
      <c r="R9" s="0" t="n">
        <f aca="false">LOG10(E9)</f>
        <v>6.37569122506916</v>
      </c>
      <c r="S9" s="0" t="n">
        <f aca="false">LOG10(L9)</f>
        <v>3.24710626620048</v>
      </c>
      <c r="T9" s="0" t="n">
        <f aca="false">LOG10(M9)</f>
        <v>7.77234425717187</v>
      </c>
      <c r="U9" s="0" t="n">
        <f aca="false">LOG10(N9)</f>
        <v>7.94915165509138</v>
      </c>
      <c r="V9" s="0" t="n">
        <v>523367</v>
      </c>
      <c r="W9" s="2" t="n">
        <v>7.67</v>
      </c>
      <c r="X9" s="0" t="n">
        <f aca="false">V9^0.15</f>
        <v>7.20810244344462</v>
      </c>
      <c r="Y9" s="3" t="n">
        <v>48797</v>
      </c>
      <c r="Z9" s="0" t="n">
        <v>531</v>
      </c>
      <c r="AA9" s="0" t="n">
        <v>331.4</v>
      </c>
      <c r="AB9" s="0" t="n">
        <v>269</v>
      </c>
      <c r="AC9" s="0" t="n">
        <v>1.44086285388652</v>
      </c>
      <c r="AD9" s="0" t="n">
        <v>0.975769283118623</v>
      </c>
      <c r="AE9" s="0" t="n">
        <v>0.0481007764701387</v>
      </c>
      <c r="AF9" s="0" t="n">
        <v>1.43978899913501</v>
      </c>
      <c r="AG9" s="0" t="n">
        <v>0.968820331227654</v>
      </c>
      <c r="AH9" s="0" t="n">
        <v>0.0547183331252041</v>
      </c>
    </row>
    <row r="10" customFormat="false" ht="14.25" hidden="false" customHeight="false" outlineLevel="0" collapsed="false">
      <c r="A10" s="0" t="n">
        <v>3106705</v>
      </c>
      <c r="B10" s="0" t="s">
        <v>49</v>
      </c>
      <c r="C10" s="0" t="s">
        <v>44</v>
      </c>
      <c r="D10" s="0" t="s">
        <v>47</v>
      </c>
      <c r="E10" s="0" t="n">
        <v>378089</v>
      </c>
      <c r="F10" s="0" t="n">
        <v>1102.8</v>
      </c>
      <c r="G10" s="0" t="n">
        <f aca="false">IF(F10&lt;1100,0,1)</f>
        <v>1</v>
      </c>
      <c r="H10" s="0" t="n">
        <v>43343</v>
      </c>
      <c r="I10" s="0" t="n">
        <v>38343</v>
      </c>
      <c r="J10" s="0" t="n">
        <v>5693553</v>
      </c>
      <c r="K10" s="0" t="n">
        <f aca="false">J10/I10</f>
        <v>148.490024254753</v>
      </c>
      <c r="L10" s="0" t="n">
        <v>757.03</v>
      </c>
      <c r="M10" s="0" t="n">
        <v>23384913</v>
      </c>
      <c r="N10" s="0" t="n">
        <v>23088153</v>
      </c>
      <c r="O10" s="0" t="n">
        <v>0.749</v>
      </c>
      <c r="P10" s="0" t="n">
        <v>4.58368608956643</v>
      </c>
      <c r="Q10" s="0" t="n">
        <v>6.75538336775408</v>
      </c>
      <c r="R10" s="0" t="n">
        <f aca="false">LOG10(E10)</f>
        <v>5.57759404232209</v>
      </c>
      <c r="S10" s="0" t="n">
        <f aca="false">LOG10(L10)</f>
        <v>2.87911309030099</v>
      </c>
      <c r="T10" s="0" t="n">
        <f aca="false">LOG10(M10)</f>
        <v>7.36893575852119</v>
      </c>
      <c r="U10" s="0" t="n">
        <f aca="false">LOG10(N10)</f>
        <v>7.36338919173086</v>
      </c>
      <c r="V10" s="0" t="n">
        <v>38343</v>
      </c>
      <c r="W10" s="2" t="n">
        <v>5.41</v>
      </c>
      <c r="X10" s="0" t="n">
        <f aca="false">V10^0.15</f>
        <v>4.87026859777085</v>
      </c>
      <c r="Y10" s="3" t="n">
        <v>17346</v>
      </c>
      <c r="Z10" s="0" t="n">
        <v>114</v>
      </c>
      <c r="AA10" s="0" t="n">
        <v>342.8</v>
      </c>
      <c r="AB10" s="0" t="n">
        <v>29</v>
      </c>
      <c r="AC10" s="0" t="n">
        <v>1.71308446167847</v>
      </c>
      <c r="AD10" s="0" t="n">
        <v>0.985784711289071</v>
      </c>
      <c r="AE10" s="0" t="n">
        <v>0.0435798228536209</v>
      </c>
      <c r="AF10" s="0" t="n">
        <v>1.92000504899172</v>
      </c>
      <c r="AG10" s="0" t="n">
        <v>0.988926145571854</v>
      </c>
      <c r="AH10" s="0" t="n">
        <v>0.0430417308924217</v>
      </c>
    </row>
    <row r="11" customFormat="false" ht="14.25" hidden="false" customHeight="false" outlineLevel="0" collapsed="false">
      <c r="A11" s="0" t="n">
        <v>4202404</v>
      </c>
      <c r="B11" s="0" t="s">
        <v>50</v>
      </c>
      <c r="C11" s="0" t="s">
        <v>51</v>
      </c>
      <c r="D11" s="0" t="s">
        <v>39</v>
      </c>
      <c r="E11" s="0" t="n">
        <v>309011</v>
      </c>
      <c r="F11" s="0" t="n">
        <v>594.44</v>
      </c>
      <c r="G11" s="0" t="n">
        <f aca="false">IF(F11&lt;1100,0,1)</f>
        <v>0</v>
      </c>
      <c r="H11" s="0" t="n">
        <v>42600</v>
      </c>
      <c r="I11" s="0" t="n">
        <v>38027</v>
      </c>
      <c r="J11" s="0" t="n">
        <v>5531067</v>
      </c>
      <c r="K11" s="0" t="n">
        <f aca="false">J11/I11</f>
        <v>145.451047939622</v>
      </c>
      <c r="L11" s="0" t="n">
        <v>1412.95</v>
      </c>
      <c r="M11" s="0" t="n">
        <v>9908621</v>
      </c>
      <c r="N11" s="0" t="n">
        <v>16008744</v>
      </c>
      <c r="O11" s="0" t="n">
        <v>0.805999999999999</v>
      </c>
      <c r="P11" s="0" t="n">
        <v>4.58009206470063</v>
      </c>
      <c r="Q11" s="0" t="n">
        <v>6.74280891928169</v>
      </c>
      <c r="R11" s="0" t="n">
        <f aca="false">LOG10(E11)</f>
        <v>5.48997393947102</v>
      </c>
      <c r="S11" s="0" t="n">
        <f aca="false">LOG10(L11)</f>
        <v>3.15012679376059</v>
      </c>
      <c r="T11" s="0" t="n">
        <f aca="false">LOG10(M11)</f>
        <v>6.99601321717316</v>
      </c>
      <c r="U11" s="0" t="n">
        <f aca="false">LOG10(N11)</f>
        <v>7.20435725976022</v>
      </c>
      <c r="V11" s="0" t="n">
        <v>38027</v>
      </c>
      <c r="W11" s="2" t="n">
        <v>4.3</v>
      </c>
      <c r="X11" s="0" t="n">
        <f aca="false">V11^0.15</f>
        <v>4.86422672723956</v>
      </c>
      <c r="Y11" s="3" t="n">
        <v>16124</v>
      </c>
      <c r="Z11" s="0" t="n">
        <v>115</v>
      </c>
      <c r="AA11" s="0" t="n">
        <v>519.8</v>
      </c>
      <c r="AB11" s="0" t="n">
        <v>34</v>
      </c>
      <c r="AC11" s="0" t="n">
        <v>1.76171300551925</v>
      </c>
      <c r="AD11" s="0" t="n">
        <v>0.999087820499767</v>
      </c>
      <c r="AE11" s="0" t="n">
        <v>0.0112769943701417</v>
      </c>
      <c r="AF11" s="0" t="n">
        <v>1.71683994461319</v>
      </c>
      <c r="AG11" s="0" t="n">
        <v>0.998720155505391</v>
      </c>
      <c r="AH11" s="0" t="n">
        <v>0.0130198621394195</v>
      </c>
    </row>
    <row r="12" customFormat="false" ht="14.25" hidden="false" customHeight="false" outlineLevel="0" collapsed="false">
      <c r="A12" s="0" t="n">
        <v>1400100</v>
      </c>
      <c r="B12" s="0" t="s">
        <v>52</v>
      </c>
      <c r="C12" s="0" t="s">
        <v>35</v>
      </c>
      <c r="D12" s="0" t="s">
        <v>36</v>
      </c>
      <c r="E12" s="0" t="n">
        <v>284313</v>
      </c>
      <c r="F12" s="0" t="n">
        <v>49.99</v>
      </c>
      <c r="G12" s="0" t="n">
        <f aca="false">IF(F12&lt;1100,0,1)</f>
        <v>0</v>
      </c>
      <c r="H12" s="0" t="n">
        <v>32957</v>
      </c>
      <c r="I12" s="0" t="n">
        <v>29912</v>
      </c>
      <c r="J12" s="0" t="n">
        <v>4000124</v>
      </c>
      <c r="K12" s="0" t="n">
        <f aca="false">J12/I12</f>
        <v>133.729740572346</v>
      </c>
      <c r="L12" s="0" t="n">
        <v>935.19</v>
      </c>
      <c r="M12" s="0" t="n">
        <v>5123256</v>
      </c>
      <c r="N12" s="0" t="n">
        <v>8939317</v>
      </c>
      <c r="O12" s="0" t="n">
        <v>0.752</v>
      </c>
      <c r="P12" s="0" t="n">
        <v>4.47584545214616</v>
      </c>
      <c r="Q12" s="0" t="n">
        <v>6.60207345424823</v>
      </c>
      <c r="R12" s="0" t="n">
        <f aca="false">LOG10(E12)</f>
        <v>5.45379671793591</v>
      </c>
      <c r="S12" s="0" t="n">
        <f aca="false">LOG10(L12)</f>
        <v>2.97089985426153</v>
      </c>
      <c r="T12" s="0" t="n">
        <f aca="false">LOG10(M12)</f>
        <v>6.7095460573422</v>
      </c>
      <c r="U12" s="0" t="n">
        <f aca="false">LOG10(N12)</f>
        <v>6.95130433820728</v>
      </c>
      <c r="V12" s="0" t="n">
        <v>29912</v>
      </c>
      <c r="W12" s="2" t="n">
        <v>4.16</v>
      </c>
      <c r="X12" s="0" t="n">
        <f aca="false">V12^0.15</f>
        <v>4.69220326985368</v>
      </c>
      <c r="Y12" s="3" t="n">
        <v>25516</v>
      </c>
      <c r="Z12" s="0" t="n">
        <v>74</v>
      </c>
      <c r="AA12" s="0" t="n">
        <v>5687</v>
      </c>
      <c r="AB12" s="0" t="n">
        <v>10</v>
      </c>
      <c r="AC12" s="0" t="n">
        <v>1.49083310920032</v>
      </c>
      <c r="AD12" s="0" t="n">
        <v>0.980177792053795</v>
      </c>
      <c r="AE12" s="0" t="n">
        <v>0.0449130445072461</v>
      </c>
      <c r="AF12" s="0" t="n">
        <v>1.25927462891572</v>
      </c>
      <c r="AG12" s="0" t="n">
        <v>0.96320981023833</v>
      </c>
      <c r="AH12" s="0" t="n">
        <v>0.0521369834936933</v>
      </c>
    </row>
    <row r="13" customFormat="false" ht="14.25" hidden="false" customHeight="false" outlineLevel="0" collapsed="false">
      <c r="A13" s="0" t="n">
        <v>5300108</v>
      </c>
      <c r="B13" s="0" t="s">
        <v>53</v>
      </c>
      <c r="C13" s="0" t="s">
        <v>38</v>
      </c>
      <c r="D13" s="0" t="s">
        <v>47</v>
      </c>
      <c r="E13" s="0" t="n">
        <v>2570160</v>
      </c>
      <c r="F13" s="0" t="n">
        <v>444.07</v>
      </c>
      <c r="G13" s="0" t="n">
        <f aca="false">IF(F13&lt;1100,0,1)</f>
        <v>0</v>
      </c>
      <c r="H13" s="0" t="n">
        <v>536927</v>
      </c>
      <c r="I13" s="0" t="n">
        <v>476877</v>
      </c>
      <c r="J13" s="0" t="n">
        <v>74498222</v>
      </c>
      <c r="K13" s="0" t="n">
        <f aca="false">J13/I13</f>
        <v>156.221042323283</v>
      </c>
      <c r="L13" s="0" t="n">
        <v>2097.83</v>
      </c>
      <c r="M13" s="0" t="n">
        <v>144174102</v>
      </c>
      <c r="N13" s="0" t="n">
        <v>244682756</v>
      </c>
      <c r="O13" s="0" t="n">
        <v>0.824</v>
      </c>
      <c r="P13" s="0" t="n">
        <v>5.67840637671367</v>
      </c>
      <c r="Q13" s="0" t="n">
        <v>7.87214590785161</v>
      </c>
      <c r="R13" s="0" t="n">
        <f aca="false">LOG10(E13)</f>
        <v>6.40996016027844</v>
      </c>
      <c r="S13" s="0" t="n">
        <f aca="false">LOG10(L13)</f>
        <v>3.32177029174443</v>
      </c>
      <c r="T13" s="0" t="n">
        <f aca="false">LOG10(M13)</f>
        <v>8.15888725505322</v>
      </c>
      <c r="U13" s="0" t="n">
        <f aca="false">LOG10(N13)</f>
        <v>8.38860336355722</v>
      </c>
      <c r="V13" s="0" t="n">
        <v>476877</v>
      </c>
      <c r="W13" s="2" t="n">
        <v>6.7</v>
      </c>
      <c r="X13" s="0" t="n">
        <f aca="false">V13^0.15</f>
        <v>7.10822156660191</v>
      </c>
      <c r="Y13" s="3" t="n">
        <v>133914</v>
      </c>
      <c r="Z13" s="0" t="n">
        <v>581</v>
      </c>
      <c r="AA13" s="0" t="n">
        <v>5787.8</v>
      </c>
      <c r="AB13" s="0" t="n">
        <v>115</v>
      </c>
      <c r="AC13" s="0" t="n">
        <v>1.32045862933628</v>
      </c>
      <c r="AD13" s="0" t="n">
        <v>0.995887015913861</v>
      </c>
      <c r="AE13" s="0" t="n">
        <v>0.0179770389792305</v>
      </c>
      <c r="AF13" s="0" t="n">
        <v>1.45966504809238</v>
      </c>
      <c r="AG13" s="0" t="n">
        <v>0.993907983114875</v>
      </c>
      <c r="AH13" s="0" t="n">
        <v>0.0242092062375543</v>
      </c>
    </row>
    <row r="14" customFormat="false" ht="14.25" hidden="false" customHeight="false" outlineLevel="0" collapsed="false">
      <c r="A14" s="0" t="n">
        <v>2905701</v>
      </c>
      <c r="B14" s="0" t="s">
        <v>54</v>
      </c>
      <c r="C14" s="0" t="s">
        <v>42</v>
      </c>
      <c r="D14" s="0" t="s">
        <v>39</v>
      </c>
      <c r="E14" s="0" t="n">
        <v>242970</v>
      </c>
      <c r="F14" s="0" t="n">
        <v>309.65</v>
      </c>
      <c r="G14" s="0" t="n">
        <f aca="false">IF(F14&lt;1100,0,1)</f>
        <v>0</v>
      </c>
      <c r="H14" s="0" t="n">
        <v>24684</v>
      </c>
      <c r="I14" s="0" t="n">
        <v>21081</v>
      </c>
      <c r="J14" s="0" t="n">
        <v>1891647</v>
      </c>
      <c r="K14" s="0" t="n">
        <f aca="false">J14/I14</f>
        <v>89.7323182012239</v>
      </c>
      <c r="L14" s="0" t="n">
        <v>627.03</v>
      </c>
      <c r="M14" s="0" t="n">
        <v>12446027</v>
      </c>
      <c r="N14" s="0" t="n">
        <v>23103227</v>
      </c>
      <c r="O14" s="0" t="n">
        <v>0.694</v>
      </c>
      <c r="P14" s="0" t="n">
        <v>4.32389120825688</v>
      </c>
      <c r="Q14" s="0" t="n">
        <v>6.27684009598997</v>
      </c>
      <c r="R14" s="0" t="n">
        <f aca="false">LOG10(E14)</f>
        <v>5.38555265368567</v>
      </c>
      <c r="S14" s="0" t="n">
        <f aca="false">LOG10(L14)</f>
        <v>2.79728831997389</v>
      </c>
      <c r="T14" s="0" t="n">
        <f aca="false">LOG10(M14)</f>
        <v>7.09503073879358</v>
      </c>
      <c r="U14" s="0" t="n">
        <f aca="false">LOG10(N14)</f>
        <v>7.36367264527794</v>
      </c>
      <c r="V14" s="0" t="n">
        <v>21081</v>
      </c>
      <c r="W14" s="2" t="n">
        <v>4.13</v>
      </c>
      <c r="X14" s="0" t="n">
        <f aca="false">V14^0.15</f>
        <v>4.45229242838633</v>
      </c>
      <c r="Y14" s="3" t="n">
        <v>15440</v>
      </c>
      <c r="Z14" s="0" t="n">
        <v>20</v>
      </c>
      <c r="AA14" s="0" t="n">
        <v>784.7</v>
      </c>
      <c r="AB14" s="0" t="n">
        <v>22</v>
      </c>
      <c r="AC14" s="0" t="n">
        <v>1.06090214844829</v>
      </c>
      <c r="AD14" s="0" t="n">
        <v>0.90635866360774</v>
      </c>
      <c r="AE14" s="0" t="n">
        <v>0.0722402045092705</v>
      </c>
      <c r="AF14" s="0" t="n">
        <v>0.580572490635175</v>
      </c>
      <c r="AG14" s="0" t="n">
        <v>0.765698605163211</v>
      </c>
      <c r="AH14" s="0" t="n">
        <v>0.0680353846219264</v>
      </c>
    </row>
    <row r="15" customFormat="false" ht="14.25" hidden="false" customHeight="false" outlineLevel="0" collapsed="false">
      <c r="A15" s="0" t="n">
        <v>2504009</v>
      </c>
      <c r="B15" s="0" t="s">
        <v>55</v>
      </c>
      <c r="C15" s="0" t="s">
        <v>42</v>
      </c>
      <c r="D15" s="0" t="s">
        <v>36</v>
      </c>
      <c r="E15" s="0" t="n">
        <v>385213</v>
      </c>
      <c r="F15" s="0" t="n">
        <v>648.31</v>
      </c>
      <c r="G15" s="0" t="n">
        <f aca="false">IF(F15&lt;1100,0,1)</f>
        <v>0</v>
      </c>
      <c r="H15" s="0" t="n">
        <v>45332</v>
      </c>
      <c r="I15" s="0" t="n">
        <v>40342</v>
      </c>
      <c r="J15" s="0" t="n">
        <v>5133222</v>
      </c>
      <c r="K15" s="0" t="n">
        <f aca="false">J15/I15</f>
        <v>127.242625551534</v>
      </c>
      <c r="L15" s="0" t="n">
        <v>728.1</v>
      </c>
      <c r="M15" s="0" t="n">
        <v>4992962</v>
      </c>
      <c r="N15" s="0" t="n">
        <v>8648690</v>
      </c>
      <c r="O15" s="0" t="n">
        <v>0.72</v>
      </c>
      <c r="P15" s="0" t="n">
        <v>4.60575742504761</v>
      </c>
      <c r="Q15" s="0" t="n">
        <v>6.71039004690057</v>
      </c>
      <c r="R15" s="0" t="n">
        <f aca="false">LOG10(E15)</f>
        <v>5.58570093508022</v>
      </c>
      <c r="S15" s="0" t="n">
        <f aca="false">LOG10(L15)</f>
        <v>2.8621910310516</v>
      </c>
      <c r="T15" s="0" t="n">
        <f aca="false">LOG10(M15)</f>
        <v>6.6983582607771</v>
      </c>
      <c r="U15" s="0" t="n">
        <f aca="false">LOG10(N15)</f>
        <v>6.93695033071844</v>
      </c>
      <c r="V15" s="0" t="n">
        <v>40342</v>
      </c>
      <c r="W15" s="2" t="n">
        <v>4.97</v>
      </c>
      <c r="X15" s="0" t="n">
        <f aca="false">V15^0.15</f>
        <v>4.90753735191334</v>
      </c>
      <c r="Y15" s="3" t="n">
        <v>12067</v>
      </c>
      <c r="Z15" s="0" t="n">
        <v>168</v>
      </c>
      <c r="AA15" s="0" t="n">
        <v>594.2</v>
      </c>
      <c r="AB15" s="0" t="n">
        <v>28</v>
      </c>
      <c r="AC15" s="0" t="n">
        <v>1.59803222140882</v>
      </c>
      <c r="AD15" s="0" t="n">
        <v>0.969315309113659</v>
      </c>
      <c r="AE15" s="0" t="n">
        <v>0.060232897267642</v>
      </c>
      <c r="AF15" s="0" t="n">
        <v>1.28144405269097</v>
      </c>
      <c r="AG15" s="0" t="n">
        <v>0.960569956595626</v>
      </c>
      <c r="AH15" s="0" t="n">
        <v>0.0550007560357072</v>
      </c>
    </row>
    <row r="16" customFormat="false" ht="14.25" hidden="false" customHeight="false" outlineLevel="0" collapsed="false">
      <c r="A16" s="0" t="n">
        <v>3509502</v>
      </c>
      <c r="B16" s="0" t="s">
        <v>56</v>
      </c>
      <c r="C16" s="0" t="s">
        <v>44</v>
      </c>
      <c r="D16" s="0" t="s">
        <v>39</v>
      </c>
      <c r="E16" s="0" t="n">
        <v>1080113</v>
      </c>
      <c r="F16" s="0" t="n">
        <v>1358.63</v>
      </c>
      <c r="G16" s="0" t="n">
        <f aca="false">IF(F16&lt;1100,0,1)</f>
        <v>1</v>
      </c>
      <c r="H16" s="0" t="n">
        <v>160860</v>
      </c>
      <c r="I16" s="0" t="n">
        <v>142842</v>
      </c>
      <c r="J16" s="0" t="n">
        <v>24016889</v>
      </c>
      <c r="K16" s="0" t="n">
        <f aca="false">J16/I16</f>
        <v>168.136045420815</v>
      </c>
      <c r="L16" s="0" t="n">
        <v>1628.55</v>
      </c>
      <c r="M16" s="0" t="n">
        <v>38195022</v>
      </c>
      <c r="N16" s="0" t="n">
        <v>59053563</v>
      </c>
      <c r="O16" s="0" t="n">
        <v>0.805</v>
      </c>
      <c r="P16" s="0" t="n">
        <v>5.15485592233062</v>
      </c>
      <c r="Q16" s="0" t="n">
        <v>7.38051675087557</v>
      </c>
      <c r="R16" s="0" t="n">
        <f aca="false">LOG10(E16)</f>
        <v>6.03346919318072</v>
      </c>
      <c r="S16" s="0" t="n">
        <f aca="false">LOG10(L16)</f>
        <v>3.21180109688354</v>
      </c>
      <c r="T16" s="0" t="n">
        <f aca="false">LOG10(M16)</f>
        <v>7.58200676451361</v>
      </c>
      <c r="U16" s="0" t="n">
        <f aca="false">LOG10(N16)</f>
        <v>7.77124610592171</v>
      </c>
      <c r="V16" s="0" t="n">
        <v>142842</v>
      </c>
      <c r="W16" s="2" t="n">
        <v>5.32</v>
      </c>
      <c r="X16" s="0" t="n">
        <f aca="false">V16^0.15</f>
        <v>5.9323721629185</v>
      </c>
      <c r="Y16" s="3" t="n">
        <v>48583</v>
      </c>
      <c r="Z16" s="0" t="n">
        <v>243</v>
      </c>
      <c r="AA16" s="0" t="n">
        <v>795</v>
      </c>
      <c r="AB16" s="0" t="n">
        <v>94</v>
      </c>
      <c r="AC16" s="0" t="n">
        <v>0.947331558795877</v>
      </c>
      <c r="AD16" s="0" t="n">
        <v>0.98194055281699</v>
      </c>
      <c r="AE16" s="0" t="n">
        <v>0.027216452369417</v>
      </c>
      <c r="AF16" s="0" t="n">
        <v>0.888072464787587</v>
      </c>
      <c r="AG16" s="0" t="n">
        <v>0.981722190729817</v>
      </c>
      <c r="AH16" s="0" t="n">
        <v>0.0256706019696366</v>
      </c>
    </row>
    <row r="17" customFormat="false" ht="14.25" hidden="false" customHeight="false" outlineLevel="0" collapsed="false">
      <c r="A17" s="0" t="n">
        <v>5002704</v>
      </c>
      <c r="B17" s="0" t="s">
        <v>57</v>
      </c>
      <c r="C17" s="0" t="s">
        <v>38</v>
      </c>
      <c r="D17" s="0" t="s">
        <v>39</v>
      </c>
      <c r="E17" s="0" t="n">
        <v>786797</v>
      </c>
      <c r="F17" s="0" t="n">
        <v>97.22</v>
      </c>
      <c r="G17" s="0" t="n">
        <f aca="false">IF(F17&lt;1100,0,1)</f>
        <v>0</v>
      </c>
      <c r="H17" s="0" t="n">
        <v>94820</v>
      </c>
      <c r="I17" s="0" t="n">
        <v>82346</v>
      </c>
      <c r="J17" s="0" t="n">
        <v>11391038</v>
      </c>
      <c r="K17" s="0" t="n">
        <f aca="false">J17/I17</f>
        <v>138.331406504263</v>
      </c>
      <c r="L17" s="0" t="n">
        <v>1246.75</v>
      </c>
      <c r="M17" s="0" t="n">
        <v>15089120</v>
      </c>
      <c r="N17" s="0" t="n">
        <v>27034851</v>
      </c>
      <c r="O17" s="0" t="n">
        <v>0.784</v>
      </c>
      <c r="P17" s="0" t="n">
        <v>4.91564250793663</v>
      </c>
      <c r="Q17" s="0" t="n">
        <v>7.0565633006491</v>
      </c>
      <c r="R17" s="0" t="n">
        <f aca="false">LOG10(E17)</f>
        <v>5.89586269531704</v>
      </c>
      <c r="S17" s="0" t="n">
        <f aca="false">LOG10(L17)</f>
        <v>3.0957793768904</v>
      </c>
      <c r="T17" s="0" t="n">
        <f aca="false">LOG10(M17)</f>
        <v>7.17866391238737</v>
      </c>
      <c r="U17" s="0" t="n">
        <f aca="false">LOG10(N17)</f>
        <v>7.43192398034567</v>
      </c>
      <c r="V17" s="0" t="n">
        <v>82346</v>
      </c>
      <c r="W17" s="2" t="n">
        <v>4.91</v>
      </c>
      <c r="X17" s="0" t="n">
        <f aca="false">V17^0.15</f>
        <v>5.46193309712495</v>
      </c>
      <c r="Y17" s="3" t="n">
        <v>55927</v>
      </c>
      <c r="Z17" s="0" t="n">
        <v>193</v>
      </c>
      <c r="AA17" s="0" t="n">
        <v>8093</v>
      </c>
      <c r="AB17" s="0" t="n">
        <v>90</v>
      </c>
      <c r="AC17" s="0" t="n">
        <v>1.36289263133375</v>
      </c>
      <c r="AD17" s="0" t="n">
        <v>0.947683965558959</v>
      </c>
      <c r="AE17" s="0" t="n">
        <v>0.0678370833537034</v>
      </c>
      <c r="AF17" s="0" t="n">
        <v>1.23841517376718</v>
      </c>
      <c r="AG17" s="0" t="n">
        <v>0.94322473916703</v>
      </c>
      <c r="AH17" s="0" t="n">
        <v>0.0643662375428517</v>
      </c>
    </row>
    <row r="18" customFormat="false" ht="14.25" hidden="false" customHeight="false" outlineLevel="0" collapsed="false">
      <c r="A18" s="0" t="n">
        <v>3301009</v>
      </c>
      <c r="B18" s="0" t="s">
        <v>58</v>
      </c>
      <c r="C18" s="0" t="s">
        <v>44</v>
      </c>
      <c r="D18" s="0" t="s">
        <v>39</v>
      </c>
      <c r="E18" s="0" t="n">
        <v>463731</v>
      </c>
      <c r="F18" s="0" t="n">
        <v>115.16</v>
      </c>
      <c r="G18" s="0" t="n">
        <f aca="false">IF(F18&lt;1100,0,1)</f>
        <v>0</v>
      </c>
      <c r="H18" s="0" t="n">
        <v>56569</v>
      </c>
      <c r="I18" s="0" t="n">
        <v>47561</v>
      </c>
      <c r="J18" s="0" t="n">
        <v>6788390</v>
      </c>
      <c r="K18" s="0" t="n">
        <f aca="false">J18/I18</f>
        <v>142.730178087088</v>
      </c>
      <c r="L18" s="0" t="n">
        <v>764.02</v>
      </c>
      <c r="M18" s="0" t="n">
        <v>38684389</v>
      </c>
      <c r="N18" s="0" t="n">
        <v>21088777</v>
      </c>
      <c r="O18" s="0" t="n">
        <v>0.716</v>
      </c>
      <c r="P18" s="0" t="n">
        <v>4.67725097735784</v>
      </c>
      <c r="Q18" s="0" t="n">
        <v>6.83176678502785</v>
      </c>
      <c r="R18" s="0" t="n">
        <f aca="false">LOG10(E18)</f>
        <v>5.66626612906149</v>
      </c>
      <c r="S18" s="0" t="n">
        <f aca="false">LOG10(L18)</f>
        <v>2.88310472739238</v>
      </c>
      <c r="T18" s="0" t="n">
        <f aca="false">LOG10(M18)</f>
        <v>7.58753574179013</v>
      </c>
      <c r="U18" s="0" t="n">
        <f aca="false">LOG10(N18)</f>
        <v>7.32405139445962</v>
      </c>
      <c r="V18" s="0" t="n">
        <v>47561</v>
      </c>
      <c r="W18" s="2" t="n">
        <v>5.08</v>
      </c>
      <c r="X18" s="0" t="n">
        <f aca="false">V18^0.15</f>
        <v>5.03022772526016</v>
      </c>
      <c r="Y18" s="3" t="n">
        <v>25701</v>
      </c>
      <c r="Z18" s="0" t="n">
        <v>187</v>
      </c>
      <c r="AA18" s="0" t="n">
        <v>4026.7</v>
      </c>
      <c r="AB18" s="0" t="n">
        <v>25</v>
      </c>
      <c r="AC18" s="0" t="n">
        <v>1.18063392210395</v>
      </c>
      <c r="AD18" s="0" t="n">
        <v>0.915510185105833</v>
      </c>
      <c r="AE18" s="0" t="n">
        <v>0.0759811264774035</v>
      </c>
      <c r="AF18" s="0" t="n">
        <v>1.74149517771579</v>
      </c>
      <c r="AG18" s="0" t="n">
        <v>0.937445392240191</v>
      </c>
      <c r="AH18" s="0" t="n">
        <v>0.0953012991516515</v>
      </c>
    </row>
    <row r="19" customFormat="false" ht="14.25" hidden="false" customHeight="false" outlineLevel="0" collapsed="false">
      <c r="A19" s="0" t="n">
        <v>4304606</v>
      </c>
      <c r="B19" s="0" t="s">
        <v>59</v>
      </c>
      <c r="C19" s="0" t="s">
        <v>51</v>
      </c>
      <c r="D19" s="0" t="s">
        <v>36</v>
      </c>
      <c r="E19" s="0" t="n">
        <v>323827</v>
      </c>
      <c r="F19" s="0" t="n">
        <v>2470.13</v>
      </c>
      <c r="G19" s="0" t="n">
        <f aca="false">IF(F19&lt;1100,0,1)</f>
        <v>1</v>
      </c>
      <c r="H19" s="0" t="n">
        <v>37881</v>
      </c>
      <c r="I19" s="0" t="n">
        <v>32243</v>
      </c>
      <c r="J19" s="0" t="n">
        <v>4443711</v>
      </c>
      <c r="K19" s="0" t="n">
        <f aca="false">J19/I19</f>
        <v>137.819402661043</v>
      </c>
      <c r="L19" s="0" t="n">
        <v>1084.78</v>
      </c>
      <c r="M19" s="0" t="n">
        <v>12718014</v>
      </c>
      <c r="N19" s="0" t="n">
        <v>18947513</v>
      </c>
      <c r="O19" s="0" t="n">
        <v>0.75</v>
      </c>
      <c r="P19" s="0" t="n">
        <v>4.50843544327051</v>
      </c>
      <c r="Q19" s="0" t="n">
        <v>6.64774580652749</v>
      </c>
      <c r="R19" s="0" t="n">
        <f aca="false">LOG10(E19)</f>
        <v>5.51031305646848</v>
      </c>
      <c r="S19" s="0" t="n">
        <f aca="false">LOG10(L19)</f>
        <v>3.03534166954501</v>
      </c>
      <c r="T19" s="0" t="n">
        <f aca="false">LOG10(M19)</f>
        <v>7.10441929871957</v>
      </c>
      <c r="U19" s="0" t="n">
        <f aca="false">LOG10(N19)</f>
        <v>7.27755221370999</v>
      </c>
      <c r="V19" s="0" t="n">
        <v>32243</v>
      </c>
      <c r="W19" s="2" t="n">
        <v>4.16</v>
      </c>
      <c r="X19" s="0" t="n">
        <f aca="false">V19^0.15</f>
        <v>4.74531794747035</v>
      </c>
      <c r="Y19" s="3" t="n">
        <v>10926</v>
      </c>
      <c r="Z19" s="0" t="n">
        <v>64</v>
      </c>
      <c r="AA19" s="0" t="n">
        <v>131.1</v>
      </c>
      <c r="AB19" s="0" t="n">
        <v>24</v>
      </c>
      <c r="AC19" s="0" t="n">
        <v>1.53643193071223</v>
      </c>
      <c r="AD19" s="0" t="n">
        <v>0.997127397398243</v>
      </c>
      <c r="AE19" s="0" t="n">
        <v>0.0174701106601784</v>
      </c>
      <c r="AF19" s="0" t="n">
        <v>1.72926034433344</v>
      </c>
      <c r="AG19" s="0" t="n">
        <v>0.999294346184566</v>
      </c>
      <c r="AH19" s="0" t="n">
        <v>0.00973485295158235</v>
      </c>
    </row>
    <row r="20" customFormat="false" ht="14.25" hidden="false" customHeight="false" outlineLevel="0" collapsed="false">
      <c r="A20" s="0" t="n">
        <v>3510609</v>
      </c>
      <c r="B20" s="0" t="s">
        <v>60</v>
      </c>
      <c r="C20" s="0" t="s">
        <v>44</v>
      </c>
      <c r="D20" s="0" t="s">
        <v>39</v>
      </c>
      <c r="E20" s="0" t="n">
        <v>369584</v>
      </c>
      <c r="F20" s="0" t="n">
        <v>10680.08</v>
      </c>
      <c r="G20" s="0" t="n">
        <f aca="false">IF(F20&lt;1100,0,1)</f>
        <v>1</v>
      </c>
      <c r="H20" s="0" t="n">
        <v>51563</v>
      </c>
      <c r="I20" s="0" t="n">
        <v>43184</v>
      </c>
      <c r="J20" s="0" t="n">
        <v>3049934</v>
      </c>
      <c r="K20" s="0" t="n">
        <f aca="false">J20/I20</f>
        <v>70.6264820303816</v>
      </c>
      <c r="L20" s="0" t="n">
        <v>752.6</v>
      </c>
      <c r="M20" s="0" t="n">
        <v>3000085</v>
      </c>
      <c r="N20" s="0" t="n">
        <v>5494357</v>
      </c>
      <c r="O20" s="0" t="n">
        <v>0.749</v>
      </c>
      <c r="P20" s="0" t="n">
        <v>4.63532286721244</v>
      </c>
      <c r="Q20" s="0" t="n">
        <v>6.4842904413973</v>
      </c>
      <c r="R20" s="0" t="n">
        <f aca="false">LOG10(E20)</f>
        <v>5.5677131615142</v>
      </c>
      <c r="S20" s="0" t="n">
        <f aca="false">LOG10(L20)</f>
        <v>2.87656421398385</v>
      </c>
      <c r="T20" s="0" t="n">
        <f aca="false">LOG10(M20)</f>
        <v>6.47713355955567</v>
      </c>
      <c r="U20" s="0" t="n">
        <f aca="false">LOG10(N20)</f>
        <v>6.73991687461365</v>
      </c>
      <c r="V20" s="0" t="n">
        <v>43184</v>
      </c>
      <c r="W20" s="2" t="n">
        <v>4.81</v>
      </c>
      <c r="X20" s="0" t="n">
        <f aca="false">V20^0.15</f>
        <v>4.95790761683867</v>
      </c>
      <c r="Y20" s="3" t="n">
        <v>4864</v>
      </c>
      <c r="Z20" s="0" t="n">
        <v>13</v>
      </c>
      <c r="AA20" s="0" t="n">
        <v>34.6</v>
      </c>
      <c r="AB20" s="0" t="n">
        <v>15</v>
      </c>
      <c r="AC20" s="0" t="n">
        <v>1.44090525105596</v>
      </c>
      <c r="AD20" s="0" t="n">
        <v>0.995716826055197</v>
      </c>
      <c r="AE20" s="0" t="n">
        <v>0.0200202842126285</v>
      </c>
      <c r="AF20" s="0" t="n">
        <v>1.39535894929938</v>
      </c>
      <c r="AG20" s="0" t="n">
        <v>0.982443356812856</v>
      </c>
      <c r="AH20" s="0" t="n">
        <v>0.0395159843636746</v>
      </c>
    </row>
    <row r="21" customFormat="false" ht="14.25" hidden="false" customHeight="false" outlineLevel="0" collapsed="false">
      <c r="A21" s="0" t="n">
        <v>3201308</v>
      </c>
      <c r="B21" s="0" t="s">
        <v>61</v>
      </c>
      <c r="C21" s="0" t="s">
        <v>44</v>
      </c>
      <c r="D21" s="0" t="s">
        <v>39</v>
      </c>
      <c r="E21" s="0" t="n">
        <v>348738</v>
      </c>
      <c r="F21" s="0" t="n">
        <v>1245.6</v>
      </c>
      <c r="G21" s="0" t="n">
        <f aca="false">IF(F21&lt;1100,0,1)</f>
        <v>1</v>
      </c>
      <c r="H21" s="0" t="n">
        <v>38611</v>
      </c>
      <c r="I21" s="0" t="n">
        <v>33641</v>
      </c>
      <c r="J21" s="0" t="n">
        <v>4209677</v>
      </c>
      <c r="K21" s="0" t="n">
        <f aca="false">J21/I21</f>
        <v>125.135311078743</v>
      </c>
      <c r="L21" s="0" t="n">
        <v>668.81</v>
      </c>
      <c r="M21" s="0" t="n">
        <v>5211183</v>
      </c>
      <c r="N21" s="0" t="n">
        <v>7973675</v>
      </c>
      <c r="O21" s="0" t="n">
        <v>0.718</v>
      </c>
      <c r="P21" s="0" t="n">
        <v>4.52686889699588</v>
      </c>
      <c r="Q21" s="0" t="n">
        <v>6.62424877457697</v>
      </c>
      <c r="R21" s="0" t="n">
        <f aca="false">LOG10(E21)</f>
        <v>5.54249927255851</v>
      </c>
      <c r="S21" s="0" t="n">
        <f aca="false">LOG10(L21)</f>
        <v>2.82530275802</v>
      </c>
      <c r="T21" s="0" t="n">
        <f aca="false">LOG10(M21)</f>
        <v>6.71693632446108</v>
      </c>
      <c r="U21" s="0" t="n">
        <f aca="false">LOG10(N21)</f>
        <v>6.90165853022491</v>
      </c>
      <c r="V21" s="0" t="n">
        <v>33641</v>
      </c>
      <c r="W21" s="2" t="n">
        <v>5.24</v>
      </c>
      <c r="X21" s="0" t="n">
        <f aca="false">V21^0.15</f>
        <v>4.77562629230566</v>
      </c>
      <c r="Y21" s="3" t="n">
        <v>12881</v>
      </c>
      <c r="Z21" s="0" t="n">
        <v>35</v>
      </c>
      <c r="AA21" s="0" t="n">
        <v>280</v>
      </c>
      <c r="AB21" s="0" t="n">
        <v>18</v>
      </c>
      <c r="AC21" s="0" t="n">
        <v>1.41085481572252</v>
      </c>
      <c r="AD21" s="0" t="n">
        <v>0.969865283264699</v>
      </c>
      <c r="AE21" s="0" t="n">
        <v>0.052684159542735</v>
      </c>
      <c r="AF21" s="0" t="n">
        <v>1.45322060186073</v>
      </c>
      <c r="AG21" s="0" t="n">
        <v>0.973998624245028</v>
      </c>
      <c r="AH21" s="0" t="n">
        <v>0.050300281975049</v>
      </c>
    </row>
    <row r="22" customFormat="false" ht="14.25" hidden="false" customHeight="false" outlineLevel="0" collapsed="false">
      <c r="A22" s="0" t="n">
        <v>2604106</v>
      </c>
      <c r="B22" s="0" t="s">
        <v>62</v>
      </c>
      <c r="C22" s="0" t="s">
        <v>42</v>
      </c>
      <c r="D22" s="0" t="s">
        <v>39</v>
      </c>
      <c r="E22" s="0" t="n">
        <v>314912</v>
      </c>
      <c r="F22" s="0" t="n">
        <v>342.07</v>
      </c>
      <c r="G22" s="0" t="n">
        <f aca="false">IF(F22&lt;1100,0,1)</f>
        <v>0</v>
      </c>
      <c r="H22" s="0" t="n">
        <v>56670</v>
      </c>
      <c r="I22" s="0" t="n">
        <v>50372</v>
      </c>
      <c r="J22" s="0" t="n">
        <v>2378941</v>
      </c>
      <c r="K22" s="0" t="n">
        <f aca="false">J22/I22</f>
        <v>47.2274477884539</v>
      </c>
      <c r="L22" s="0" t="n">
        <v>615.46</v>
      </c>
      <c r="M22" s="0" t="n">
        <v>3417378</v>
      </c>
      <c r="N22" s="0" t="n">
        <v>6877208</v>
      </c>
      <c r="O22" s="0" t="n">
        <v>0.677</v>
      </c>
      <c r="P22" s="0" t="n">
        <v>4.70218919468777</v>
      </c>
      <c r="Q22" s="0" t="n">
        <v>6.37638367125451</v>
      </c>
      <c r="R22" s="0" t="n">
        <f aca="false">LOG10(E22)</f>
        <v>5.49818921012682</v>
      </c>
      <c r="S22" s="0" t="n">
        <f aca="false">LOG10(L22)</f>
        <v>2.78919983250084</v>
      </c>
      <c r="T22" s="0" t="n">
        <f aca="false">LOG10(M22)</f>
        <v>6.53369301925375</v>
      </c>
      <c r="U22" s="0" t="n">
        <f aca="false">LOG10(N22)</f>
        <v>6.83741215970427</v>
      </c>
      <c r="V22" s="0" t="n">
        <v>50372</v>
      </c>
      <c r="W22" s="2" t="n">
        <v>4.26</v>
      </c>
      <c r="X22" s="0" t="n">
        <f aca="false">V22^0.15</f>
        <v>5.0737419959013</v>
      </c>
      <c r="Y22" s="3" t="n">
        <v>13139</v>
      </c>
      <c r="Z22" s="0" t="n">
        <v>133</v>
      </c>
      <c r="AA22" s="0" t="n">
        <v>920.6</v>
      </c>
      <c r="AB22" s="0" t="n">
        <v>13</v>
      </c>
      <c r="AC22" s="0" t="n">
        <v>1.01894839789693</v>
      </c>
      <c r="AD22" s="0" t="n">
        <v>0.978753495276932</v>
      </c>
      <c r="AE22" s="0" t="n">
        <v>0.0318038104517937</v>
      </c>
      <c r="AF22" s="0" t="n">
        <v>0.88470206581559</v>
      </c>
      <c r="AG22" s="0" t="n">
        <v>0.907083863245702</v>
      </c>
      <c r="AH22" s="0" t="n">
        <v>0.0599844629139833</v>
      </c>
    </row>
    <row r="23" customFormat="false" ht="14.25" hidden="false" customHeight="false" outlineLevel="0" collapsed="false">
      <c r="A23" s="0" t="n">
        <v>2303709</v>
      </c>
      <c r="B23" s="0" t="s">
        <v>63</v>
      </c>
      <c r="C23" s="0" t="s">
        <v>42</v>
      </c>
      <c r="D23" s="0" t="s">
        <v>39</v>
      </c>
      <c r="E23" s="0" t="n">
        <v>325441</v>
      </c>
      <c r="F23" s="0" t="n">
        <v>265.93</v>
      </c>
      <c r="G23" s="0" t="n">
        <f aca="false">IF(F23&lt;1100,0,1)</f>
        <v>0</v>
      </c>
      <c r="H23" s="0" t="n">
        <v>39402</v>
      </c>
      <c r="I23" s="0" t="n">
        <v>32419</v>
      </c>
      <c r="J23" s="0" t="n">
        <v>3674887</v>
      </c>
      <c r="K23" s="0" t="n">
        <f aca="false">J23/I23</f>
        <v>113.355964095129</v>
      </c>
      <c r="L23" s="0" t="n">
        <v>405.51</v>
      </c>
      <c r="M23" s="0" t="n">
        <v>2842606</v>
      </c>
      <c r="N23" s="0" t="n">
        <v>5860370</v>
      </c>
      <c r="O23" s="0" t="n">
        <v>0.682</v>
      </c>
      <c r="P23" s="0" t="n">
        <v>4.51079961442428</v>
      </c>
      <c r="Q23" s="0" t="n">
        <v>6.56524398939818</v>
      </c>
      <c r="R23" s="0" t="n">
        <f aca="false">LOG10(E23)</f>
        <v>5.51247226572463</v>
      </c>
      <c r="S23" s="0" t="n">
        <f aca="false">LOG10(L23)</f>
        <v>2.60800156851331</v>
      </c>
      <c r="T23" s="0" t="n">
        <f aca="false">LOG10(M23)</f>
        <v>6.45371666838414</v>
      </c>
      <c r="U23" s="0" t="n">
        <f aca="false">LOG10(N23)</f>
        <v>6.76792503647638</v>
      </c>
      <c r="V23" s="0" t="n">
        <v>32419</v>
      </c>
      <c r="W23" s="2" t="n">
        <v>4.45</v>
      </c>
      <c r="X23" s="0" t="n">
        <f aca="false">V23^0.15</f>
        <v>4.74919434674088</v>
      </c>
      <c r="Y23" s="3" t="n">
        <v>16194</v>
      </c>
      <c r="Z23" s="0" t="n">
        <v>58</v>
      </c>
      <c r="AA23" s="0" t="n">
        <v>1223.8</v>
      </c>
      <c r="AB23" s="0" t="n">
        <v>22</v>
      </c>
      <c r="AC23" s="0" t="n">
        <v>1.64018513489541</v>
      </c>
      <c r="AD23" s="0" t="n">
        <v>0.990704184045741</v>
      </c>
      <c r="AE23" s="0" t="n">
        <v>0.0336577060211382</v>
      </c>
      <c r="AF23" s="0" t="n">
        <v>1.74540470621877</v>
      </c>
      <c r="AG23" s="0" t="n">
        <v>0.99478120798008</v>
      </c>
      <c r="AH23" s="0" t="n">
        <v>0.0267816439937906</v>
      </c>
    </row>
    <row r="24" customFormat="false" ht="14.25" hidden="false" customHeight="false" outlineLevel="0" collapsed="false">
      <c r="A24" s="0" t="n">
        <v>4305108</v>
      </c>
      <c r="B24" s="0" t="s">
        <v>64</v>
      </c>
      <c r="C24" s="0" t="s">
        <v>51</v>
      </c>
      <c r="D24" s="0" t="s">
        <v>39</v>
      </c>
      <c r="E24" s="0" t="n">
        <v>435564</v>
      </c>
      <c r="F24" s="0" t="n">
        <v>264.89</v>
      </c>
      <c r="G24" s="0" t="n">
        <f aca="false">IF(F24&lt;1100,0,1)</f>
        <v>0</v>
      </c>
      <c r="H24" s="0" t="n">
        <v>70883</v>
      </c>
      <c r="I24" s="0" t="n">
        <v>62815</v>
      </c>
      <c r="J24" s="0" t="n">
        <v>6899722</v>
      </c>
      <c r="K24" s="0" t="n">
        <f aca="false">J24/I24</f>
        <v>109.841948579161</v>
      </c>
      <c r="L24" s="0" t="n">
        <v>1422.52</v>
      </c>
      <c r="M24" s="0" t="n">
        <v>16471201</v>
      </c>
      <c r="N24" s="0" t="n">
        <v>21717020</v>
      </c>
      <c r="O24" s="0" t="n">
        <v>0.782</v>
      </c>
      <c r="P24" s="0" t="n">
        <v>4.79806336410912</v>
      </c>
      <c r="Q24" s="0" t="n">
        <v>6.83883159272302</v>
      </c>
      <c r="R24" s="0" t="n">
        <f aca="false">LOG10(E24)</f>
        <v>5.63905197749457</v>
      </c>
      <c r="S24" s="0" t="n">
        <f aca="false">LOG10(L24)</f>
        <v>3.15305838109774</v>
      </c>
      <c r="T24" s="0" t="n">
        <f aca="false">LOG10(M24)</f>
        <v>7.21672526696918</v>
      </c>
      <c r="U24" s="0" t="n">
        <f aca="false">LOG10(N24)</f>
        <v>7.33680023130601</v>
      </c>
      <c r="V24" s="0" t="n">
        <v>62815</v>
      </c>
      <c r="W24" s="2" t="n">
        <v>5.09</v>
      </c>
      <c r="X24" s="0" t="n">
        <f aca="false">V24^0.15</f>
        <v>5.24456538986291</v>
      </c>
      <c r="Y24" s="3" t="n">
        <v>27968</v>
      </c>
      <c r="Z24" s="0" t="n">
        <v>88</v>
      </c>
      <c r="AA24" s="0" t="n">
        <v>1644.3</v>
      </c>
      <c r="AB24" s="0" t="n">
        <v>42</v>
      </c>
      <c r="AC24" s="0" t="n">
        <v>1.03491525536686</v>
      </c>
      <c r="AD24" s="0" t="n">
        <v>0.966323116324797</v>
      </c>
      <c r="AE24" s="0" t="n">
        <v>0.0409288398323291</v>
      </c>
      <c r="AF24" s="0" t="n">
        <v>0.896993071538772</v>
      </c>
      <c r="AG24" s="0" t="n">
        <v>0.956365583041242</v>
      </c>
      <c r="AH24" s="0" t="n">
        <v>0.0405893025999486</v>
      </c>
    </row>
    <row r="25" customFormat="false" ht="14.25" hidden="false" customHeight="false" outlineLevel="0" collapsed="false">
      <c r="A25" s="0" t="n">
        <v>3118601</v>
      </c>
      <c r="B25" s="0" t="s">
        <v>65</v>
      </c>
      <c r="C25" s="0" t="s">
        <v>44</v>
      </c>
      <c r="D25" s="0" t="s">
        <v>39</v>
      </c>
      <c r="E25" s="0" t="n">
        <v>603442</v>
      </c>
      <c r="F25" s="0" t="n">
        <v>3090.33</v>
      </c>
      <c r="G25" s="0" t="n">
        <f aca="false">IF(F25&lt;1100,0,1)</f>
        <v>1</v>
      </c>
      <c r="H25" s="0" t="n">
        <v>98717</v>
      </c>
      <c r="I25" s="0" t="n">
        <v>90178</v>
      </c>
      <c r="J25" s="0" t="n">
        <v>10143286</v>
      </c>
      <c r="K25" s="0" t="n">
        <f aca="false">J25/I25</f>
        <v>112.480715917408</v>
      </c>
      <c r="L25" s="0" t="n">
        <v>908.23</v>
      </c>
      <c r="M25" s="0" t="n">
        <v>19142636</v>
      </c>
      <c r="N25" s="0" t="n">
        <v>28988053</v>
      </c>
      <c r="O25" s="0" t="n">
        <v>0.755999999999999</v>
      </c>
      <c r="P25" s="0" t="n">
        <v>4.95510059913871</v>
      </c>
      <c r="Q25" s="0" t="n">
        <v>7.00617867102134</v>
      </c>
      <c r="R25" s="0" t="n">
        <f aca="false">LOG10(E25)</f>
        <v>5.78063553410124</v>
      </c>
      <c r="S25" s="0" t="n">
        <f aca="false">LOG10(L25)</f>
        <v>2.95819584310478</v>
      </c>
      <c r="T25" s="0" t="n">
        <f aca="false">LOG10(M25)</f>
        <v>7.282001741248</v>
      </c>
      <c r="U25" s="0" t="n">
        <f aca="false">LOG10(N25)</f>
        <v>7.46221904668469</v>
      </c>
      <c r="V25" s="0" t="n">
        <v>90178</v>
      </c>
      <c r="W25" s="2" t="n">
        <v>5.3</v>
      </c>
      <c r="X25" s="0" t="n">
        <f aca="false">V25^0.15</f>
        <v>5.53687972791322</v>
      </c>
      <c r="Y25" s="3" t="n">
        <v>16876</v>
      </c>
      <c r="Z25" s="0" t="n">
        <v>95</v>
      </c>
      <c r="AA25" s="0" t="n">
        <v>195.3</v>
      </c>
      <c r="AB25" s="0" t="n">
        <v>42</v>
      </c>
      <c r="AC25" s="0" t="n">
        <v>1.73945489102151</v>
      </c>
      <c r="AD25" s="0" t="n">
        <v>0.995515917022978</v>
      </c>
      <c r="AE25" s="0" t="n">
        <v>0.0247312329632362</v>
      </c>
      <c r="AF25" s="0" t="n">
        <v>1.98394738886017</v>
      </c>
      <c r="AG25" s="0" t="n">
        <v>0.991730539146145</v>
      </c>
      <c r="AH25" s="0" t="n">
        <v>0.0383788349615083</v>
      </c>
    </row>
    <row r="26" customFormat="false" ht="14.25" hidden="false" customHeight="false" outlineLevel="0" collapsed="false">
      <c r="A26" s="0" t="n">
        <v>5103403</v>
      </c>
      <c r="B26" s="0" t="s">
        <v>66</v>
      </c>
      <c r="C26" s="0" t="s">
        <v>38</v>
      </c>
      <c r="D26" s="0" t="s">
        <v>39</v>
      </c>
      <c r="E26" s="0" t="n">
        <v>551098</v>
      </c>
      <c r="F26" s="0" t="n">
        <v>163.88</v>
      </c>
      <c r="G26" s="0" t="n">
        <f aca="false">IF(F26&lt;1100,0,1)</f>
        <v>0</v>
      </c>
      <c r="H26" s="0" t="n">
        <v>68256</v>
      </c>
      <c r="I26" s="0" t="n">
        <v>61216</v>
      </c>
      <c r="J26" s="0" t="n">
        <v>8282131</v>
      </c>
      <c r="K26" s="0" t="n">
        <f aca="false">J26/I26</f>
        <v>135.293567041296</v>
      </c>
      <c r="L26" s="0" t="n">
        <v>1317.8</v>
      </c>
      <c r="M26" s="0" t="n">
        <v>12541779</v>
      </c>
      <c r="N26" s="0" t="n">
        <v>23301195</v>
      </c>
      <c r="O26" s="0" t="n">
        <v>0.785</v>
      </c>
      <c r="P26" s="0" t="n">
        <v>4.7868649483472</v>
      </c>
      <c r="Q26" s="0" t="n">
        <v>6.91814209553694</v>
      </c>
      <c r="R26" s="0" t="n">
        <f aca="false">LOG10(E26)</f>
        <v>5.74122883492215</v>
      </c>
      <c r="S26" s="0" t="n">
        <f aca="false">LOG10(L26)</f>
        <v>3.11984950321152</v>
      </c>
      <c r="T26" s="0" t="n">
        <f aca="false">LOG10(M26)</f>
        <v>7.09835914375825</v>
      </c>
      <c r="U26" s="0" t="n">
        <f aca="false">LOG10(N26)</f>
        <v>7.36737819435639</v>
      </c>
      <c r="V26" s="0" t="n">
        <v>61216</v>
      </c>
      <c r="W26" s="2" t="n">
        <v>4.87</v>
      </c>
      <c r="X26" s="0" t="n">
        <f aca="false">V26^0.15</f>
        <v>5.22431966039412</v>
      </c>
      <c r="Y26" s="3" t="n">
        <v>34892</v>
      </c>
      <c r="Z26" s="0" t="n">
        <v>195</v>
      </c>
      <c r="AA26" s="0" t="n">
        <v>3362.8</v>
      </c>
      <c r="AB26" s="0" t="n">
        <v>75</v>
      </c>
      <c r="AC26" s="0" t="n">
        <v>1.58092008164764</v>
      </c>
      <c r="AD26" s="0" t="n">
        <v>0.970832628946677</v>
      </c>
      <c r="AE26" s="0" t="n">
        <v>0.058050539308997</v>
      </c>
      <c r="AF26" s="0" t="n">
        <v>1.62654011011452</v>
      </c>
      <c r="AG26" s="0" t="n">
        <v>0.957722939866967</v>
      </c>
      <c r="AH26" s="0" t="n">
        <v>0.0723964221422291</v>
      </c>
    </row>
    <row r="27" customFormat="false" ht="14.25" hidden="false" customHeight="false" outlineLevel="0" collapsed="false">
      <c r="A27" s="0" t="n">
        <v>4106902</v>
      </c>
      <c r="B27" s="0" t="s">
        <v>67</v>
      </c>
      <c r="C27" s="0" t="s">
        <v>51</v>
      </c>
      <c r="D27" s="0" t="s">
        <v>47</v>
      </c>
      <c r="E27" s="0" t="n">
        <v>1751907</v>
      </c>
      <c r="F27" s="0" t="n">
        <v>4024.84</v>
      </c>
      <c r="G27" s="0" t="n">
        <f aca="false">IF(F27&lt;1100,0,1)</f>
        <v>1</v>
      </c>
      <c r="H27" s="0" t="n">
        <v>277131</v>
      </c>
      <c r="I27" s="0" t="n">
        <v>262361</v>
      </c>
      <c r="J27" s="0" t="n">
        <v>36978071</v>
      </c>
      <c r="K27" s="0" t="n">
        <f aca="false">J27/I27</f>
        <v>140.943474830482</v>
      </c>
      <c r="L27" s="0" t="n">
        <v>1802.45</v>
      </c>
      <c r="M27" s="0" t="n">
        <v>58122788</v>
      </c>
      <c r="N27" s="0" t="n">
        <v>84702357</v>
      </c>
      <c r="O27" s="0" t="n">
        <v>0.823</v>
      </c>
      <c r="P27" s="0" t="n">
        <v>5.41889927756486</v>
      </c>
      <c r="Q27" s="0" t="n">
        <v>7.56794425198523</v>
      </c>
      <c r="R27" s="0" t="n">
        <f aca="false">LOG10(E27)</f>
        <v>6.2435110479172</v>
      </c>
      <c r="S27" s="0" t="n">
        <f aca="false">LOG10(L27)</f>
        <v>3.25586322622072</v>
      </c>
      <c r="T27" s="0" t="n">
        <f aca="false">LOG10(M27)</f>
        <v>7.76434643811007</v>
      </c>
      <c r="U27" s="0" t="n">
        <f aca="false">LOG10(N27)</f>
        <v>7.92789549554737</v>
      </c>
      <c r="V27" s="0" t="n">
        <v>262361</v>
      </c>
      <c r="W27" s="2" t="n">
        <v>6.23</v>
      </c>
      <c r="X27" s="0" t="n">
        <f aca="false">V27^0.15</f>
        <v>6.49882573575452</v>
      </c>
      <c r="Y27" s="3" t="n">
        <v>53131</v>
      </c>
      <c r="Z27" s="0" t="n">
        <v>448</v>
      </c>
      <c r="AA27" s="0" t="n">
        <v>435.3</v>
      </c>
      <c r="AB27" s="0" t="n">
        <v>207</v>
      </c>
      <c r="AC27" s="0" t="n">
        <v>1.56941111933587</v>
      </c>
      <c r="AD27" s="0" t="n">
        <v>0.984593726921562</v>
      </c>
      <c r="AE27" s="0" t="n">
        <v>0.0415888460525179</v>
      </c>
      <c r="AF27" s="0" t="n">
        <v>1.36694040301898</v>
      </c>
      <c r="AG27" s="0" t="n">
        <v>0.970476586353618</v>
      </c>
      <c r="AH27" s="0" t="n">
        <v>0.0505080051919079</v>
      </c>
    </row>
    <row r="28" customFormat="false" ht="14.25" hidden="false" customHeight="false" outlineLevel="0" collapsed="false">
      <c r="A28" s="0" t="n">
        <v>3513801</v>
      </c>
      <c r="B28" s="0" t="s">
        <v>68</v>
      </c>
      <c r="C28" s="0" t="s">
        <v>44</v>
      </c>
      <c r="D28" s="0" t="s">
        <v>36</v>
      </c>
      <c r="E28" s="0" t="n">
        <v>386089</v>
      </c>
      <c r="F28" s="0" t="n">
        <v>12519.1</v>
      </c>
      <c r="G28" s="0" t="n">
        <f aca="false">IF(F28&lt;1100,0,1)</f>
        <v>1</v>
      </c>
      <c r="H28" s="0" t="n">
        <v>40985</v>
      </c>
      <c r="I28" s="0" t="n">
        <v>33165</v>
      </c>
      <c r="J28" s="0" t="n">
        <v>4234581</v>
      </c>
      <c r="K28" s="0" t="n">
        <f aca="false">J28/I28</f>
        <v>127.682225237449</v>
      </c>
      <c r="L28" s="0" t="n">
        <v>745.12</v>
      </c>
      <c r="M28" s="0" t="n">
        <v>10699784</v>
      </c>
      <c r="N28" s="0" t="n">
        <v>13412703</v>
      </c>
      <c r="O28" s="0" t="n">
        <v>0.757</v>
      </c>
      <c r="P28" s="0" t="n">
        <v>4.5206800016344</v>
      </c>
      <c r="Q28" s="0" t="n">
        <v>6.62681044456276</v>
      </c>
      <c r="R28" s="0" t="n">
        <f aca="false">LOG10(E28)</f>
        <v>5.58668742838563</v>
      </c>
      <c r="S28" s="0" t="n">
        <f aca="false">LOG10(L28)</f>
        <v>2.87222622058866</v>
      </c>
      <c r="T28" s="0" t="n">
        <f aca="false">LOG10(M28)</f>
        <v>7.02937501053054</v>
      </c>
      <c r="U28" s="0" t="n">
        <f aca="false">LOG10(N28)</f>
        <v>7.12751630802994</v>
      </c>
      <c r="V28" s="0" t="n">
        <v>33165</v>
      </c>
      <c r="W28" s="2" t="n">
        <v>4.74</v>
      </c>
      <c r="X28" s="0" t="n">
        <f aca="false">V28^0.15</f>
        <v>4.76542896550227</v>
      </c>
      <c r="Y28" s="3" t="n">
        <v>5029</v>
      </c>
      <c r="Z28" s="0" t="n">
        <v>50</v>
      </c>
      <c r="AA28" s="0" t="n">
        <v>30.8</v>
      </c>
      <c r="AB28" s="0" t="n">
        <v>17</v>
      </c>
      <c r="AC28" s="0" t="n">
        <v>1.55170533221712</v>
      </c>
      <c r="AD28" s="0" t="n">
        <v>0.985485996111811</v>
      </c>
      <c r="AE28" s="0" t="n">
        <v>0.0398930758726093</v>
      </c>
      <c r="AF28" s="0" t="n">
        <v>1.52485553195724</v>
      </c>
      <c r="AG28" s="0" t="n">
        <v>0.991139559422347</v>
      </c>
      <c r="AH28" s="0" t="n">
        <v>0.0305427990346805</v>
      </c>
    </row>
    <row r="29" customFormat="false" ht="14.25" hidden="false" customHeight="false" outlineLevel="0" collapsed="false">
      <c r="A29" s="0" t="n">
        <v>3301702</v>
      </c>
      <c r="B29" s="0" t="s">
        <v>69</v>
      </c>
      <c r="C29" s="0" t="s">
        <v>44</v>
      </c>
      <c r="D29" s="0" t="s">
        <v>39</v>
      </c>
      <c r="E29" s="0" t="n">
        <v>855048</v>
      </c>
      <c r="F29" s="0" t="n">
        <v>1828.51</v>
      </c>
      <c r="G29" s="0" t="n">
        <f aca="false">IF(F29&lt;1100,0,1)</f>
        <v>1</v>
      </c>
      <c r="H29" s="0" t="n">
        <v>168895</v>
      </c>
      <c r="I29" s="0" t="n">
        <v>153811</v>
      </c>
      <c r="J29" s="0" t="n">
        <v>21244387</v>
      </c>
      <c r="K29" s="0" t="n">
        <f aca="false">J29/I29</f>
        <v>138.120075937352</v>
      </c>
      <c r="L29" s="0" t="n">
        <v>642.68</v>
      </c>
      <c r="M29" s="0" t="n">
        <v>23107679</v>
      </c>
      <c r="N29" s="0" t="n">
        <v>40892161</v>
      </c>
      <c r="O29" s="0" t="n">
        <v>0.711</v>
      </c>
      <c r="P29" s="0" t="n">
        <v>5.18698739572856</v>
      </c>
      <c r="Q29" s="0" t="n">
        <v>7.32724420417779</v>
      </c>
      <c r="R29" s="0" t="n">
        <f aca="false">LOG10(E29)</f>
        <v>5.93199049548841</v>
      </c>
      <c r="S29" s="0" t="n">
        <f aca="false">LOG10(L29)</f>
        <v>2.80799478501264</v>
      </c>
      <c r="T29" s="0" t="n">
        <f aca="false">LOG10(M29)</f>
        <v>7.36375632591555</v>
      </c>
      <c r="U29" s="0" t="n">
        <f aca="false">LOG10(N29)</f>
        <v>7.61164006202356</v>
      </c>
      <c r="V29" s="0" t="n">
        <v>153811</v>
      </c>
      <c r="W29" s="2" t="n">
        <v>5.72</v>
      </c>
      <c r="X29" s="0" t="n">
        <f aca="false">V29^0.15</f>
        <v>5.9985752232815</v>
      </c>
      <c r="Y29" s="3" t="n">
        <v>23396</v>
      </c>
      <c r="Z29" s="0" t="n">
        <v>157</v>
      </c>
      <c r="AA29" s="0" t="n">
        <v>467.6</v>
      </c>
      <c r="AB29" s="0" t="n">
        <v>43</v>
      </c>
      <c r="AC29" s="0" t="n">
        <v>1.26928710845779</v>
      </c>
      <c r="AD29" s="0" t="n">
        <v>0.997855258731031</v>
      </c>
      <c r="AE29" s="0" t="n">
        <v>0.0124661810432277</v>
      </c>
      <c r="AF29" s="0" t="n">
        <v>1.42301701902665</v>
      </c>
      <c r="AG29" s="0" t="n">
        <v>0.995918315396207</v>
      </c>
      <c r="AH29" s="0" t="n">
        <v>0.0192991347172049</v>
      </c>
    </row>
    <row r="30" customFormat="false" ht="14.25" hidden="false" customHeight="false" outlineLevel="0" collapsed="false">
      <c r="A30" s="0" t="n">
        <v>2910800</v>
      </c>
      <c r="B30" s="0" t="s">
        <v>70</v>
      </c>
      <c r="C30" s="0" t="s">
        <v>42</v>
      </c>
      <c r="D30" s="0" t="s">
        <v>39</v>
      </c>
      <c r="E30" s="0" t="n">
        <v>556642</v>
      </c>
      <c r="F30" s="0" t="n">
        <v>416.03</v>
      </c>
      <c r="G30" s="0" t="n">
        <f aca="false">IF(F30&lt;1100,0,1)</f>
        <v>0</v>
      </c>
      <c r="H30" s="0" t="n">
        <v>88173</v>
      </c>
      <c r="I30" s="0" t="n">
        <v>80073</v>
      </c>
      <c r="J30" s="0" t="n">
        <v>8873333</v>
      </c>
      <c r="K30" s="0" t="n">
        <f aca="false">J30/I30</f>
        <v>110.815543316723</v>
      </c>
      <c r="L30" s="0" t="n">
        <v>741.47</v>
      </c>
      <c r="M30" s="0" t="n">
        <v>7179906</v>
      </c>
      <c r="N30" s="0" t="n">
        <v>13657295</v>
      </c>
      <c r="O30" s="0" t="n">
        <v>0.712</v>
      </c>
      <c r="P30" s="0" t="n">
        <v>4.90348610000759</v>
      </c>
      <c r="Q30" s="0" t="n">
        <v>6.9480867801044</v>
      </c>
      <c r="R30" s="0" t="n">
        <f aca="false">LOG10(E30)</f>
        <v>5.74557597181492</v>
      </c>
      <c r="S30" s="0" t="n">
        <f aca="false">LOG10(L30)</f>
        <v>2.87009358409262</v>
      </c>
      <c r="T30" s="0" t="n">
        <f aca="false">LOG10(M30)</f>
        <v>6.8561187584556</v>
      </c>
      <c r="U30" s="0" t="n">
        <f aca="false">LOG10(N30)</f>
        <v>7.13536469034811</v>
      </c>
      <c r="V30" s="0" t="n">
        <v>80073</v>
      </c>
      <c r="W30" s="2" t="n">
        <v>5.29</v>
      </c>
      <c r="X30" s="0" t="n">
        <f aca="false">V30^0.15</f>
        <v>5.43904829416321</v>
      </c>
      <c r="Y30" s="3" t="n">
        <v>22357</v>
      </c>
      <c r="Z30" s="0" t="n">
        <v>109</v>
      </c>
      <c r="AA30" s="0" t="n">
        <v>1338</v>
      </c>
      <c r="AB30" s="0" t="n">
        <v>24</v>
      </c>
      <c r="AC30" s="0" t="n">
        <v>1.48552196964977</v>
      </c>
      <c r="AD30" s="0" t="n">
        <v>0.969412489257415</v>
      </c>
      <c r="AE30" s="0" t="n">
        <v>0.0559006326165045</v>
      </c>
      <c r="AF30" s="0" t="n">
        <v>1.43639063836799</v>
      </c>
      <c r="AG30" s="0" t="n">
        <v>0.97233100153837</v>
      </c>
      <c r="AH30" s="0" t="n">
        <v>0.0513312807881013</v>
      </c>
    </row>
    <row r="31" customFormat="false" ht="14.25" hidden="false" customHeight="false" outlineLevel="0" collapsed="false">
      <c r="A31" s="0" t="n">
        <v>4205407</v>
      </c>
      <c r="B31" s="0" t="s">
        <v>71</v>
      </c>
      <c r="C31" s="0" t="s">
        <v>51</v>
      </c>
      <c r="D31" s="0" t="s">
        <v>39</v>
      </c>
      <c r="E31" s="0" t="n">
        <v>421240</v>
      </c>
      <c r="F31" s="0" t="n">
        <v>627.24</v>
      </c>
      <c r="G31" s="0" t="n">
        <f aca="false">IF(F31&lt;1100,0,1)</f>
        <v>0</v>
      </c>
      <c r="H31" s="0" t="n">
        <v>69415</v>
      </c>
      <c r="I31" s="0" t="n">
        <v>61445</v>
      </c>
      <c r="J31" s="0" t="n">
        <v>8274927</v>
      </c>
      <c r="K31" s="0" t="n">
        <f aca="false">J31/I31</f>
        <v>134.672096997315</v>
      </c>
      <c r="L31" s="0" t="n">
        <v>2096.56</v>
      </c>
      <c r="M31" s="0" t="n">
        <v>11276680</v>
      </c>
      <c r="N31" s="0" t="n">
        <v>19512519</v>
      </c>
      <c r="O31" s="0" t="n">
        <v>0.847</v>
      </c>
      <c r="P31" s="0" t="n">
        <v>4.78848654856084</v>
      </c>
      <c r="Q31" s="0" t="n">
        <v>6.91776417119253</v>
      </c>
      <c r="R31" s="0" t="n">
        <f aca="false">LOG10(E31)</f>
        <v>5.62452960409573</v>
      </c>
      <c r="S31" s="0" t="n">
        <f aca="false">LOG10(L31)</f>
        <v>3.32150729569072</v>
      </c>
      <c r="T31" s="0" t="n">
        <f aca="false">LOG10(M31)</f>
        <v>7.05218125657021</v>
      </c>
      <c r="U31" s="0" t="n">
        <f aca="false">LOG10(N31)</f>
        <v>7.29031333895791</v>
      </c>
      <c r="V31" s="0" t="n">
        <v>61445</v>
      </c>
      <c r="W31" s="2" t="n">
        <v>5.55</v>
      </c>
      <c r="X31" s="0" t="n">
        <f aca="false">V31^0.15</f>
        <v>5.22724652146706</v>
      </c>
      <c r="Y31" s="3" t="n">
        <v>19812</v>
      </c>
      <c r="Z31" s="0" t="n">
        <v>91</v>
      </c>
      <c r="AA31" s="0" t="n">
        <v>671.6</v>
      </c>
      <c r="AB31" s="0" t="n">
        <v>114</v>
      </c>
      <c r="AC31" s="0" t="n">
        <v>1.90402046526141</v>
      </c>
      <c r="AD31" s="0" t="n">
        <v>0.993616459885293</v>
      </c>
      <c r="AE31" s="0" t="n">
        <v>0.0323305357156046</v>
      </c>
      <c r="AF31" s="0" t="n">
        <v>1.46040286256874</v>
      </c>
      <c r="AG31" s="0" t="n">
        <v>0.994653614294983</v>
      </c>
      <c r="AH31" s="0" t="n">
        <v>0.0226822831727791</v>
      </c>
    </row>
    <row r="32" customFormat="false" ht="14.25" hidden="false" customHeight="false" outlineLevel="0" collapsed="false">
      <c r="A32" s="0" t="n">
        <v>2304400</v>
      </c>
      <c r="B32" s="0" t="s">
        <v>72</v>
      </c>
      <c r="C32" s="0" t="s">
        <v>42</v>
      </c>
      <c r="D32" s="0" t="s">
        <v>39</v>
      </c>
      <c r="E32" s="0" t="n">
        <v>2452185</v>
      </c>
      <c r="F32" s="0" t="n">
        <v>7786.52</v>
      </c>
      <c r="G32" s="0" t="n">
        <f aca="false">IF(F32&lt;1100,0,1)</f>
        <v>1</v>
      </c>
      <c r="H32" s="0" t="n">
        <v>502240</v>
      </c>
      <c r="I32" s="0" t="n">
        <v>475213</v>
      </c>
      <c r="J32" s="0" t="n">
        <v>79215646</v>
      </c>
      <c r="K32" s="0" t="n">
        <f aca="false">J32/I32</f>
        <v>166.695031491142</v>
      </c>
      <c r="L32" s="0" t="n">
        <v>994.29</v>
      </c>
      <c r="M32" s="0" t="n">
        <v>37001831</v>
      </c>
      <c r="N32" s="0" t="n">
        <v>61579403</v>
      </c>
      <c r="O32" s="0" t="n">
        <v>0.754</v>
      </c>
      <c r="P32" s="0" t="n">
        <v>5.67688831276236</v>
      </c>
      <c r="Q32" s="0" t="n">
        <v>7.89881096821042</v>
      </c>
      <c r="R32" s="0" t="n">
        <f aca="false">LOG10(E32)</f>
        <v>6.38955323152679</v>
      </c>
      <c r="S32" s="0" t="n">
        <f aca="false">LOG10(L32)</f>
        <v>2.99751307155124</v>
      </c>
      <c r="T32" s="0" t="n">
        <f aca="false">LOG10(M32)</f>
        <v>7.56822321524325</v>
      </c>
      <c r="U32" s="0" t="n">
        <f aca="false">LOG10(N32)</f>
        <v>7.78943547418942</v>
      </c>
      <c r="V32" s="0" t="n">
        <v>475213</v>
      </c>
      <c r="W32" s="2" t="n">
        <v>6.81</v>
      </c>
      <c r="X32" s="0" t="n">
        <f aca="false">V32^0.15</f>
        <v>7.10449555569486</v>
      </c>
      <c r="Y32" s="3" t="n">
        <v>46090</v>
      </c>
      <c r="Z32" s="0" t="n">
        <v>369</v>
      </c>
      <c r="AA32" s="0" t="n">
        <v>314.9</v>
      </c>
      <c r="AB32" s="0" t="n">
        <v>212</v>
      </c>
      <c r="AC32" s="0" t="n">
        <v>1.97723927388029</v>
      </c>
      <c r="AD32" s="0" t="n">
        <v>0.991881140919317</v>
      </c>
      <c r="AE32" s="0" t="n">
        <v>0.0378962987168884</v>
      </c>
      <c r="AF32" s="0" t="n">
        <v>2.02756083499027</v>
      </c>
      <c r="AG32" s="0" t="n">
        <v>0.993362961689051</v>
      </c>
      <c r="AH32" s="0" t="n">
        <v>0.0351096868549451</v>
      </c>
    </row>
    <row r="33" customFormat="false" ht="14.25" hidden="false" customHeight="false" outlineLevel="0" collapsed="false">
      <c r="A33" s="0" t="n">
        <v>3516200</v>
      </c>
      <c r="B33" s="0" t="s">
        <v>73</v>
      </c>
      <c r="C33" s="0" t="s">
        <v>44</v>
      </c>
      <c r="D33" s="0" t="s">
        <v>36</v>
      </c>
      <c r="E33" s="0" t="n">
        <v>318640</v>
      </c>
      <c r="F33" s="0" t="n">
        <v>526.09</v>
      </c>
      <c r="G33" s="0" t="n">
        <f aca="false">IF(F33&lt;1100,0,1)</f>
        <v>0</v>
      </c>
      <c r="H33" s="0" t="n">
        <v>44621</v>
      </c>
      <c r="I33" s="0" t="n">
        <v>39656</v>
      </c>
      <c r="J33" s="0" t="n">
        <v>1367304</v>
      </c>
      <c r="K33" s="0" t="n">
        <f aca="false">J33/I33</f>
        <v>34.4791204357474</v>
      </c>
      <c r="L33" s="0" t="n">
        <v>970.07</v>
      </c>
      <c r="M33" s="0" t="n">
        <v>5056918</v>
      </c>
      <c r="N33" s="0" t="n">
        <v>9409310</v>
      </c>
      <c r="O33" s="0" t="n">
        <v>0.78</v>
      </c>
      <c r="P33" s="0" t="n">
        <v>4.59830890589709</v>
      </c>
      <c r="Q33" s="0" t="n">
        <v>6.13586508431504</v>
      </c>
      <c r="R33" s="0" t="n">
        <f aca="false">LOG10(E33)</f>
        <v>5.50330029340127</v>
      </c>
      <c r="S33" s="0" t="n">
        <f aca="false">LOG10(L33)</f>
        <v>2.98680307397434</v>
      </c>
      <c r="T33" s="0" t="n">
        <f aca="false">LOG10(M33)</f>
        <v>6.70388591142644</v>
      </c>
      <c r="U33" s="0" t="n">
        <f aca="false">LOG10(N33)</f>
        <v>6.97355777707448</v>
      </c>
      <c r="V33" s="0" t="n">
        <v>39656</v>
      </c>
      <c r="W33" s="2" t="n">
        <v>4.17</v>
      </c>
      <c r="X33" s="0" t="n">
        <f aca="false">V33^0.15</f>
        <v>4.89492831311575</v>
      </c>
      <c r="Y33" s="3" t="n">
        <v>16146</v>
      </c>
      <c r="Z33" s="0" t="n">
        <v>65</v>
      </c>
      <c r="AA33" s="0" t="n">
        <v>605.7</v>
      </c>
      <c r="AB33" s="0" t="n">
        <v>26</v>
      </c>
      <c r="AC33" s="0" t="n">
        <v>1.35617013986257</v>
      </c>
      <c r="AD33" s="0" t="n">
        <v>0.993549918787968</v>
      </c>
      <c r="AE33" s="0" t="n">
        <v>0.0231484440492723</v>
      </c>
      <c r="AF33" s="0" t="n">
        <v>1.39041947852581</v>
      </c>
      <c r="AG33" s="0" t="n">
        <v>0.99398216581751</v>
      </c>
      <c r="AH33" s="0" t="n">
        <v>0.0229190460415669</v>
      </c>
    </row>
    <row r="34" customFormat="false" ht="14.25" hidden="false" customHeight="false" outlineLevel="0" collapsed="false">
      <c r="A34" s="0" t="n">
        <v>5208707</v>
      </c>
      <c r="B34" s="0" t="s">
        <v>74</v>
      </c>
      <c r="C34" s="0" t="s">
        <v>38</v>
      </c>
      <c r="D34" s="0" t="s">
        <v>39</v>
      </c>
      <c r="E34" s="0" t="n">
        <v>1302001</v>
      </c>
      <c r="F34" s="0" t="n">
        <v>1776.75</v>
      </c>
      <c r="G34" s="0" t="n">
        <f aca="false">IF(F34&lt;1100,0,1)</f>
        <v>1</v>
      </c>
      <c r="H34" s="0" t="n">
        <v>239103</v>
      </c>
      <c r="I34" s="0" t="n">
        <v>212392</v>
      </c>
      <c r="J34" s="0" t="n">
        <v>31174321</v>
      </c>
      <c r="K34" s="0" t="n">
        <f aca="false">J34/I34</f>
        <v>146.777284455158</v>
      </c>
      <c r="L34" s="0" t="n">
        <v>1521.61</v>
      </c>
      <c r="M34" s="0" t="n">
        <v>29038011</v>
      </c>
      <c r="N34" s="0" t="n">
        <v>49023142</v>
      </c>
      <c r="O34" s="0" t="n">
        <v>0.799</v>
      </c>
      <c r="P34" s="0" t="n">
        <v>5.32713815449377</v>
      </c>
      <c r="Q34" s="0" t="n">
        <v>7.49379700299534</v>
      </c>
      <c r="R34" s="0" t="n">
        <f aca="false">LOG10(E34)</f>
        <v>6.11461131779156</v>
      </c>
      <c r="S34" s="0" t="n">
        <f aca="false">LOG10(L34)</f>
        <v>3.18230335378008</v>
      </c>
      <c r="T34" s="0" t="n">
        <f aca="false">LOG10(M34)</f>
        <v>7.46296686542655</v>
      </c>
      <c r="U34" s="0" t="n">
        <f aca="false">LOG10(N34)</f>
        <v>7.69040114268784</v>
      </c>
      <c r="V34" s="0" t="n">
        <v>212392</v>
      </c>
      <c r="W34" s="2" t="n">
        <v>5.79</v>
      </c>
      <c r="X34" s="0" t="n">
        <f aca="false">V34^0.15</f>
        <v>6.29608703847924</v>
      </c>
      <c r="Y34" s="3" t="n">
        <v>61055</v>
      </c>
      <c r="Z34" s="0" t="n">
        <v>606</v>
      </c>
      <c r="AA34" s="0" t="n">
        <v>732.8</v>
      </c>
      <c r="AB34" s="0" t="n">
        <v>183</v>
      </c>
      <c r="AC34" s="0" t="n">
        <v>1.33663985630738</v>
      </c>
      <c r="AD34" s="0" t="n">
        <v>0.998644491678696</v>
      </c>
      <c r="AE34" s="0" t="n">
        <v>0.010432296625051</v>
      </c>
      <c r="AF34" s="0" t="n">
        <v>1.08187546737742</v>
      </c>
      <c r="AG34" s="0" t="n">
        <v>0.996880230109953</v>
      </c>
      <c r="AH34" s="0" t="n">
        <v>0.0128214441188011</v>
      </c>
    </row>
    <row r="35" customFormat="false" ht="14.25" hidden="false" customHeight="false" outlineLevel="0" collapsed="false">
      <c r="A35" s="0" t="n">
        <v>4309209</v>
      </c>
      <c r="B35" s="0" t="s">
        <v>75</v>
      </c>
      <c r="C35" s="0" t="s">
        <v>51</v>
      </c>
      <c r="D35" s="0" t="s">
        <v>39</v>
      </c>
      <c r="E35" s="0" t="n">
        <v>255660</v>
      </c>
      <c r="F35" s="0" t="n">
        <v>551.58</v>
      </c>
      <c r="G35" s="0" t="n">
        <f aca="false">IF(F35&lt;1100,0,1)</f>
        <v>0</v>
      </c>
      <c r="H35" s="0" t="n">
        <v>31175</v>
      </c>
      <c r="I35" s="0" t="n">
        <v>30195</v>
      </c>
      <c r="J35" s="0" t="n">
        <v>2560564</v>
      </c>
      <c r="K35" s="0" t="n">
        <f aca="false">J35/I35</f>
        <v>84.8009273058453</v>
      </c>
      <c r="L35" s="0" t="n">
        <v>816.56</v>
      </c>
      <c r="M35" s="0" t="n">
        <v>7295813</v>
      </c>
      <c r="N35" s="0" t="n">
        <v>12406079</v>
      </c>
      <c r="O35" s="0" t="n">
        <v>0.736</v>
      </c>
      <c r="P35" s="0" t="n">
        <v>4.47993503394434</v>
      </c>
      <c r="Q35" s="0" t="n">
        <v>6.40833563527664</v>
      </c>
      <c r="R35" s="0" t="n">
        <f aca="false">LOG10(E35)</f>
        <v>5.4076627845841</v>
      </c>
      <c r="S35" s="0" t="n">
        <f aca="false">LOG10(L35)</f>
        <v>2.91198810176288</v>
      </c>
      <c r="T35" s="0" t="n">
        <f aca="false">LOG10(M35)</f>
        <v>6.86307369400061</v>
      </c>
      <c r="U35" s="0" t="n">
        <f aca="false">LOG10(N35)</f>
        <v>7.09363454235811</v>
      </c>
      <c r="V35" s="0" t="n">
        <v>30195</v>
      </c>
      <c r="W35" s="2" t="n">
        <v>4.48</v>
      </c>
      <c r="X35" s="0" t="n">
        <f aca="false">V35^0.15</f>
        <v>4.69883565013621</v>
      </c>
      <c r="Y35" s="3" t="n">
        <v>12800</v>
      </c>
      <c r="Z35" s="0" t="n">
        <v>27</v>
      </c>
      <c r="AA35" s="0" t="n">
        <v>463.5</v>
      </c>
      <c r="AB35" s="0" t="n">
        <v>19</v>
      </c>
      <c r="AC35" s="0" t="n">
        <v>1.6867675942425</v>
      </c>
      <c r="AD35" s="0" t="n">
        <v>0.972012587254167</v>
      </c>
      <c r="AE35" s="0" t="n">
        <v>0.0606346063284803</v>
      </c>
      <c r="AF35" s="0" t="n">
        <v>1.69679993919765</v>
      </c>
      <c r="AG35" s="0" t="n">
        <v>0.989890387667142</v>
      </c>
      <c r="AH35" s="0" t="n">
        <v>0.0363265554397969</v>
      </c>
    </row>
    <row r="36" customFormat="false" ht="14.25" hidden="false" customHeight="false" outlineLevel="0" collapsed="false">
      <c r="A36" s="0" t="n">
        <v>3518701</v>
      </c>
      <c r="B36" s="0" t="s">
        <v>76</v>
      </c>
      <c r="C36" s="0" t="s">
        <v>44</v>
      </c>
      <c r="D36" s="0" t="s">
        <v>39</v>
      </c>
      <c r="E36" s="0" t="n">
        <v>290752</v>
      </c>
      <c r="F36" s="0" t="n">
        <v>2034.91</v>
      </c>
      <c r="G36" s="0" t="n">
        <f aca="false">IF(F36&lt;1100,0,1)</f>
        <v>1</v>
      </c>
      <c r="H36" s="0" t="n">
        <v>32430</v>
      </c>
      <c r="I36" s="0" t="n">
        <v>29412</v>
      </c>
      <c r="J36" s="0" t="n">
        <v>3416343</v>
      </c>
      <c r="K36" s="0" t="n">
        <f aca="false">J36/I36</f>
        <v>116.154732762138</v>
      </c>
      <c r="L36" s="0" t="n">
        <v>868.87</v>
      </c>
      <c r="M36" s="0" t="n">
        <v>4443142</v>
      </c>
      <c r="N36" s="0" t="n">
        <v>8589741</v>
      </c>
      <c r="O36" s="0" t="n">
        <v>0.750999999999999</v>
      </c>
      <c r="P36" s="0" t="n">
        <v>4.4685245572997</v>
      </c>
      <c r="Q36" s="0" t="n">
        <v>6.53356146726554</v>
      </c>
      <c r="R36" s="0" t="n">
        <f aca="false">LOG10(E36)</f>
        <v>5.46352271079851</v>
      </c>
      <c r="S36" s="0" t="n">
        <f aca="false">LOG10(L36)</f>
        <v>2.93895480233351</v>
      </c>
      <c r="T36" s="0" t="n">
        <f aca="false">LOG10(M36)</f>
        <v>6.64769019323884</v>
      </c>
      <c r="U36" s="0" t="n">
        <f aca="false">LOG10(N36)</f>
        <v>6.93398006907378</v>
      </c>
      <c r="V36" s="0" t="n">
        <v>29412</v>
      </c>
      <c r="W36" s="2" t="n">
        <v>4.43</v>
      </c>
      <c r="X36" s="0" t="n">
        <f aca="false">V36^0.15</f>
        <v>4.68035379829013</v>
      </c>
      <c r="Y36" s="3" t="n">
        <v>7992</v>
      </c>
      <c r="Z36" s="0" t="n">
        <v>34</v>
      </c>
      <c r="AA36" s="0" t="n">
        <v>142.9</v>
      </c>
      <c r="AB36" s="0" t="n">
        <v>30</v>
      </c>
      <c r="AC36" s="0" t="n">
        <v>1.21345745737218</v>
      </c>
      <c r="AD36" s="0" t="n">
        <v>0.990042179298533</v>
      </c>
      <c r="AE36" s="0" t="n">
        <v>0.0257809988142956</v>
      </c>
      <c r="AF36" s="0" t="n">
        <v>1.15832782571278</v>
      </c>
      <c r="AG36" s="0" t="n">
        <v>0.957918009441688</v>
      </c>
      <c r="AH36" s="0" t="n">
        <v>0.0514322281065346</v>
      </c>
    </row>
    <row r="37" customFormat="false" ht="14.25" hidden="false" customHeight="false" outlineLevel="0" collapsed="false">
      <c r="A37" s="0" t="n">
        <v>3518800</v>
      </c>
      <c r="B37" s="0" t="s">
        <v>77</v>
      </c>
      <c r="C37" s="0" t="s">
        <v>44</v>
      </c>
      <c r="D37" s="0" t="s">
        <v>39</v>
      </c>
      <c r="E37" s="0" t="n">
        <v>1221979</v>
      </c>
      <c r="F37" s="0" t="n">
        <v>3828.36</v>
      </c>
      <c r="G37" s="0" t="n">
        <f aca="false">IF(F37&lt;1100,0,1)</f>
        <v>1</v>
      </c>
      <c r="H37" s="0" t="n">
        <v>161584</v>
      </c>
      <c r="I37" s="0" t="n">
        <v>147137</v>
      </c>
      <c r="J37" s="0" t="n">
        <v>24960642</v>
      </c>
      <c r="K37" s="0" t="n">
        <f aca="false">J37/I37</f>
        <v>169.642183815084</v>
      </c>
      <c r="L37" s="0" t="n">
        <v>916.06</v>
      </c>
      <c r="M37" s="0" t="n">
        <v>35671510</v>
      </c>
      <c r="N37" s="0" t="n">
        <v>55743650</v>
      </c>
      <c r="O37" s="0" t="n">
        <v>0.763</v>
      </c>
      <c r="P37" s="0" t="n">
        <v>5.16772189689659</v>
      </c>
      <c r="Q37" s="0" t="n">
        <v>7.39725575142191</v>
      </c>
      <c r="R37" s="0" t="n">
        <f aca="false">LOG10(E37)</f>
        <v>6.08706374251661</v>
      </c>
      <c r="S37" s="0" t="n">
        <f aca="false">LOG10(L37)</f>
        <v>2.96192391997302</v>
      </c>
      <c r="T37" s="0" t="n">
        <f aca="false">LOG10(M37)</f>
        <v>7.55232149371704</v>
      </c>
      <c r="U37" s="0" t="n">
        <f aca="false">LOG10(N37)</f>
        <v>7.74619540217708</v>
      </c>
      <c r="V37" s="0" t="n">
        <v>147137</v>
      </c>
      <c r="W37" s="2" t="n">
        <v>6.12</v>
      </c>
      <c r="X37" s="0" t="n">
        <f aca="false">V37^0.15</f>
        <v>5.95879280270738</v>
      </c>
      <c r="Y37" s="3" t="n">
        <v>23781</v>
      </c>
      <c r="Z37" s="0" t="n">
        <v>183</v>
      </c>
      <c r="AA37" s="0" t="n">
        <v>319.2</v>
      </c>
      <c r="AB37" s="0" t="n">
        <v>65</v>
      </c>
      <c r="AC37" s="0" t="n">
        <v>1.87569732118009</v>
      </c>
      <c r="AD37" s="0" t="n">
        <v>0.976861488127643</v>
      </c>
      <c r="AE37" s="0" t="n">
        <v>0.0650735612549018</v>
      </c>
      <c r="AF37" s="0" t="n">
        <v>1.76867293764645</v>
      </c>
      <c r="AG37" s="0" t="n">
        <v>0.980379818245384</v>
      </c>
      <c r="AH37" s="0" t="n">
        <v>0.0605469647443369</v>
      </c>
    </row>
    <row r="38" customFormat="false" ht="14.25" hidden="false" customHeight="false" outlineLevel="0" collapsed="false">
      <c r="A38" s="0" t="n">
        <v>3523107</v>
      </c>
      <c r="B38" s="0" t="s">
        <v>78</v>
      </c>
      <c r="C38" s="0" t="s">
        <v>44</v>
      </c>
      <c r="D38" s="0" t="s">
        <v>36</v>
      </c>
      <c r="E38" s="0" t="n">
        <v>321770</v>
      </c>
      <c r="F38" s="0" t="n">
        <v>3877.73</v>
      </c>
      <c r="G38" s="0" t="n">
        <f aca="false">IF(F38&lt;1100,0,1)</f>
        <v>1</v>
      </c>
      <c r="H38" s="0" t="n">
        <v>36369</v>
      </c>
      <c r="I38" s="0" t="n">
        <v>31983</v>
      </c>
      <c r="J38" s="0" t="n">
        <v>2105176</v>
      </c>
      <c r="K38" s="0" t="n">
        <f aca="false">J38/I38</f>
        <v>65.8217177875747</v>
      </c>
      <c r="L38" s="0" t="n">
        <v>545.77</v>
      </c>
      <c r="M38" s="0" t="n">
        <v>3222392</v>
      </c>
      <c r="N38" s="0" t="n">
        <v>6932298</v>
      </c>
      <c r="O38" s="0" t="n">
        <v>0.714</v>
      </c>
      <c r="P38" s="0" t="n">
        <v>4.50491919806996</v>
      </c>
      <c r="Q38" s="0" t="n">
        <v>6.32328841021139</v>
      </c>
      <c r="R38" s="0" t="n">
        <f aca="false">LOG10(E38)</f>
        <v>5.50754555050942</v>
      </c>
      <c r="S38" s="0" t="n">
        <f aca="false">LOG10(L38)</f>
        <v>2.73700965959966</v>
      </c>
      <c r="T38" s="0" t="n">
        <f aca="false">LOG10(M38)</f>
        <v>6.5081783706833</v>
      </c>
      <c r="U38" s="0" t="n">
        <f aca="false">LOG10(N38)</f>
        <v>6.84087722354186</v>
      </c>
      <c r="V38" s="0" t="n">
        <v>31983</v>
      </c>
      <c r="W38" s="2" t="n">
        <v>4.25</v>
      </c>
      <c r="X38" s="0" t="n">
        <f aca="false">V38^0.15</f>
        <v>4.73955840844993</v>
      </c>
      <c r="Y38" s="3" t="n">
        <v>7793</v>
      </c>
      <c r="Z38" s="0" t="n">
        <v>32</v>
      </c>
      <c r="AA38" s="0" t="n">
        <v>83</v>
      </c>
      <c r="AB38" s="0" t="n">
        <v>11</v>
      </c>
      <c r="AC38" s="0" t="n">
        <v>2.00608442754025</v>
      </c>
      <c r="AD38" s="0" t="n">
        <v>0.994907745123464</v>
      </c>
      <c r="AE38" s="0" t="n">
        <v>0.0304041417553289</v>
      </c>
      <c r="AF38" s="0" t="n">
        <v>1.85426639214723</v>
      </c>
      <c r="AG38" s="0" t="n">
        <v>0.993873239203411</v>
      </c>
      <c r="AH38" s="0" t="n">
        <v>0.0308419601979071</v>
      </c>
    </row>
    <row r="39" customFormat="false" ht="14.25" hidden="false" customHeight="false" outlineLevel="0" collapsed="false">
      <c r="A39" s="0" t="n">
        <v>2607901</v>
      </c>
      <c r="B39" s="0" t="s">
        <v>79</v>
      </c>
      <c r="C39" s="0" t="s">
        <v>42</v>
      </c>
      <c r="D39" s="0" t="s">
        <v>39</v>
      </c>
      <c r="E39" s="0" t="n">
        <v>644620</v>
      </c>
      <c r="F39" s="0" t="n">
        <v>2493.06</v>
      </c>
      <c r="G39" s="0" t="n">
        <f aca="false">IF(F39&lt;1100,0,1)</f>
        <v>1</v>
      </c>
      <c r="H39" s="0" t="n">
        <v>154695</v>
      </c>
      <c r="I39" s="0" t="n">
        <v>140193</v>
      </c>
      <c r="J39" s="0" t="n">
        <v>11296312</v>
      </c>
      <c r="K39" s="0" t="n">
        <f aca="false">J39/I39</f>
        <v>80.576861897527</v>
      </c>
      <c r="L39" s="0" t="n">
        <v>678.31</v>
      </c>
      <c r="M39" s="0" t="n">
        <v>7586200</v>
      </c>
      <c r="N39" s="0" t="n">
        <v>13545569</v>
      </c>
      <c r="O39" s="0" t="n">
        <v>0.717</v>
      </c>
      <c r="P39" s="0" t="n">
        <v>5.14672632934199</v>
      </c>
      <c r="Q39" s="0" t="n">
        <v>7.05293667892791</v>
      </c>
      <c r="R39" s="0" t="n">
        <f aca="false">LOG10(E39)</f>
        <v>5.80930377581934</v>
      </c>
      <c r="S39" s="0" t="n">
        <f aca="false">LOG10(L39)</f>
        <v>2.83142821970811</v>
      </c>
      <c r="T39" s="0" t="n">
        <f aca="false">LOG10(M39)</f>
        <v>6.88002428810991</v>
      </c>
      <c r="U39" s="0" t="n">
        <f aca="false">LOG10(N39)</f>
        <v>7.13179725288118</v>
      </c>
      <c r="V39" s="0" t="n">
        <v>140193</v>
      </c>
      <c r="W39" s="2" t="n">
        <v>5.27</v>
      </c>
      <c r="X39" s="0" t="n">
        <f aca="false">V39^0.15</f>
        <v>5.91573824468524</v>
      </c>
      <c r="Y39" s="3" t="n">
        <v>10133</v>
      </c>
      <c r="Z39" s="0" t="n">
        <v>31</v>
      </c>
      <c r="AA39" s="0" t="n">
        <v>258.6</v>
      </c>
      <c r="AB39" s="0" t="n">
        <v>45</v>
      </c>
      <c r="AC39" s="0" t="n">
        <v>2.03844697061519</v>
      </c>
      <c r="AD39" s="0" t="n">
        <v>0.991330926338965</v>
      </c>
      <c r="AE39" s="0" t="n">
        <v>0.0403827898162108</v>
      </c>
      <c r="AF39" s="0" t="n">
        <v>2.3606687288653</v>
      </c>
      <c r="AG39" s="0" t="n">
        <v>0.975910543301157</v>
      </c>
      <c r="AH39" s="0" t="n">
        <v>0.078571207273598</v>
      </c>
    </row>
    <row r="40" customFormat="false" ht="14.25" hidden="false" customHeight="false" outlineLevel="0" collapsed="false">
      <c r="A40" s="0" t="n">
        <v>2507507</v>
      </c>
      <c r="B40" s="0" t="s">
        <v>80</v>
      </c>
      <c r="C40" s="0" t="s">
        <v>42</v>
      </c>
      <c r="D40" s="0" t="s">
        <v>36</v>
      </c>
      <c r="E40" s="0" t="n">
        <v>723515</v>
      </c>
      <c r="F40" s="0" t="n">
        <v>3421.3</v>
      </c>
      <c r="G40" s="0" t="n">
        <f aca="false">IF(F40&lt;1100,0,1)</f>
        <v>1</v>
      </c>
      <c r="H40" s="0" t="n">
        <v>160093</v>
      </c>
      <c r="I40" s="0" t="n">
        <v>148091</v>
      </c>
      <c r="J40" s="0" t="n">
        <v>19535571</v>
      </c>
      <c r="K40" s="0" t="n">
        <f aca="false">J40/I40</f>
        <v>131.915990843468</v>
      </c>
      <c r="L40" s="0" t="n">
        <v>1147.43</v>
      </c>
      <c r="M40" s="0" t="n">
        <v>10843958</v>
      </c>
      <c r="N40" s="0" t="n">
        <v>19737917</v>
      </c>
      <c r="O40" s="0" t="n">
        <v>0.763</v>
      </c>
      <c r="P40" s="0" t="n">
        <v>5.17052866575209</v>
      </c>
      <c r="Q40" s="0" t="n">
        <v>7.29082610962402</v>
      </c>
      <c r="R40" s="0" t="n">
        <f aca="false">LOG10(E40)</f>
        <v>5.85944753939383</v>
      </c>
      <c r="S40" s="0" t="n">
        <f aca="false">LOG10(L40)</f>
        <v>3.05972620049163</v>
      </c>
      <c r="T40" s="0" t="n">
        <f aca="false">LOG10(M40)</f>
        <v>7.03518782683508</v>
      </c>
      <c r="U40" s="0" t="n">
        <f aca="false">LOG10(N40)</f>
        <v>7.29530131838739</v>
      </c>
      <c r="V40" s="0" t="n">
        <v>148091</v>
      </c>
      <c r="W40" s="2" t="n">
        <v>5.29</v>
      </c>
      <c r="X40" s="0" t="n">
        <f aca="false">V40^0.15</f>
        <v>5.96457219807919</v>
      </c>
      <c r="Y40" s="3" t="n">
        <v>20537</v>
      </c>
      <c r="Z40" s="0" t="n">
        <v>204</v>
      </c>
      <c r="AA40" s="0" t="n">
        <v>211.5</v>
      </c>
      <c r="AB40" s="0" t="n">
        <v>98</v>
      </c>
      <c r="AC40" s="0" t="n">
        <v>1.67958163682459</v>
      </c>
      <c r="AD40" s="0" t="n">
        <v>0.967530400767258</v>
      </c>
      <c r="AE40" s="0" t="n">
        <v>0.0651819206882034</v>
      </c>
      <c r="AF40" s="0" t="n">
        <v>1.54819244731044</v>
      </c>
      <c r="AG40" s="0" t="n">
        <v>0.942006867092271</v>
      </c>
      <c r="AH40" s="0" t="n">
        <v>0.0813778247861051</v>
      </c>
    </row>
    <row r="41" customFormat="false" ht="14.25" hidden="false" customHeight="false" outlineLevel="0" collapsed="false">
      <c r="A41" s="0" t="n">
        <v>4209102</v>
      </c>
      <c r="B41" s="0" t="s">
        <v>81</v>
      </c>
      <c r="C41" s="0" t="s">
        <v>51</v>
      </c>
      <c r="D41" s="0" t="s">
        <v>39</v>
      </c>
      <c r="E41" s="0" t="n">
        <v>515288</v>
      </c>
      <c r="F41" s="0" t="n">
        <v>449.3</v>
      </c>
      <c r="G41" s="0" t="n">
        <f aca="false">IF(F41&lt;1100,0,1)</f>
        <v>0</v>
      </c>
      <c r="H41" s="0" t="n">
        <v>82081</v>
      </c>
      <c r="I41" s="0" t="n">
        <v>71077</v>
      </c>
      <c r="J41" s="0" t="n">
        <v>7771811</v>
      </c>
      <c r="K41" s="0" t="n">
        <f aca="false">J41/I41</f>
        <v>109.343542918244</v>
      </c>
      <c r="L41" s="0" t="n">
        <v>1310.36</v>
      </c>
      <c r="M41" s="0" t="n">
        <v>18252540</v>
      </c>
      <c r="N41" s="0" t="n">
        <v>27378205</v>
      </c>
      <c r="O41" s="0" t="n">
        <v>0.809</v>
      </c>
      <c r="P41" s="0" t="n">
        <v>4.85172908892869</v>
      </c>
      <c r="Q41" s="0" t="n">
        <v>6.89052223059796</v>
      </c>
      <c r="R41" s="0" t="n">
        <f aca="false">LOG10(E41)</f>
        <v>5.71205002875165</v>
      </c>
      <c r="S41" s="0" t="n">
        <f aca="false">LOG10(L41)</f>
        <v>3.11739062736169</v>
      </c>
      <c r="T41" s="0" t="n">
        <f aca="false">LOG10(M41)</f>
        <v>7.26132330885972</v>
      </c>
      <c r="U41" s="0" t="n">
        <f aca="false">LOG10(N41)</f>
        <v>7.43740497103867</v>
      </c>
      <c r="V41" s="0" t="n">
        <v>71077</v>
      </c>
      <c r="W41" s="2" t="n">
        <v>5.48</v>
      </c>
      <c r="X41" s="0" t="n">
        <f aca="false">V41^0.15</f>
        <v>5.34268246605664</v>
      </c>
      <c r="Y41" s="3" t="n">
        <v>25271</v>
      </c>
      <c r="Z41" s="0" t="n">
        <v>140</v>
      </c>
      <c r="AA41" s="0" t="n">
        <v>1146.9</v>
      </c>
      <c r="AB41" s="0" t="n">
        <v>43</v>
      </c>
      <c r="AC41" s="0" t="n">
        <v>1.31972653769602</v>
      </c>
      <c r="AD41" s="0" t="n">
        <v>0.98937883153216</v>
      </c>
      <c r="AE41" s="0" t="n">
        <v>0.0289673437472467</v>
      </c>
      <c r="AF41" s="0" t="n">
        <v>1.31553500049054</v>
      </c>
      <c r="AG41" s="0" t="n">
        <v>0.986101272024689</v>
      </c>
      <c r="AH41" s="0" t="n">
        <v>0.0330863650223976</v>
      </c>
    </row>
    <row r="42" customFormat="false" ht="14.25" hidden="false" customHeight="false" outlineLevel="0" collapsed="false">
      <c r="A42" s="0" t="n">
        <v>3136702</v>
      </c>
      <c r="B42" s="0" t="s">
        <v>82</v>
      </c>
      <c r="C42" s="0" t="s">
        <v>44</v>
      </c>
      <c r="D42" s="0" t="s">
        <v>39</v>
      </c>
      <c r="E42" s="0" t="n">
        <v>516247</v>
      </c>
      <c r="F42" s="0" t="n">
        <v>359.59</v>
      </c>
      <c r="G42" s="0" t="n">
        <f aca="false">IF(F42&lt;1100,0,1)</f>
        <v>0</v>
      </c>
      <c r="H42" s="0" t="n">
        <v>86470</v>
      </c>
      <c r="I42" s="0" t="n">
        <v>77490</v>
      </c>
      <c r="J42" s="0" t="n">
        <v>11521665</v>
      </c>
      <c r="K42" s="0" t="n">
        <f aca="false">J42/I42</f>
        <v>148.685830429733</v>
      </c>
      <c r="L42" s="0" t="n">
        <v>1259.26</v>
      </c>
      <c r="M42" s="0" t="n">
        <v>9912515</v>
      </c>
      <c r="N42" s="0" t="n">
        <v>15985712</v>
      </c>
      <c r="O42" s="0" t="n">
        <v>0.778</v>
      </c>
      <c r="P42" s="0" t="n">
        <v>4.88924566089298</v>
      </c>
      <c r="Q42" s="0" t="n">
        <v>7.06151524367592</v>
      </c>
      <c r="R42" s="0" t="n">
        <f aca="false">LOG10(E42)</f>
        <v>5.71285754091195</v>
      </c>
      <c r="S42" s="0" t="n">
        <f aca="false">LOG10(L42)</f>
        <v>3.10011540835054</v>
      </c>
      <c r="T42" s="0" t="n">
        <f aca="false">LOG10(M42)</f>
        <v>6.99618385751732</v>
      </c>
      <c r="U42" s="0" t="n">
        <f aca="false">LOG10(N42)</f>
        <v>7.20373198441658</v>
      </c>
      <c r="V42" s="0" t="n">
        <v>77490</v>
      </c>
      <c r="W42" s="2" t="n">
        <v>5.66</v>
      </c>
      <c r="X42" s="0" t="n">
        <f aca="false">V42^0.15</f>
        <v>5.41236216099574</v>
      </c>
      <c r="Y42" s="3" t="n">
        <v>18806</v>
      </c>
      <c r="Z42" s="0" t="n">
        <v>81</v>
      </c>
      <c r="AA42" s="0" t="n">
        <v>1435.7</v>
      </c>
      <c r="AB42" s="0" t="n">
        <v>57</v>
      </c>
      <c r="AC42" s="0" t="n">
        <v>1.35473535606438</v>
      </c>
      <c r="AD42" s="0" t="n">
        <v>0.972243500692688</v>
      </c>
      <c r="AE42" s="0" t="n">
        <v>0.0484918963415037</v>
      </c>
      <c r="AF42" s="0" t="n">
        <v>1.24872594378532</v>
      </c>
      <c r="AG42" s="0" t="n">
        <v>0.953417510289729</v>
      </c>
      <c r="AH42" s="0" t="n">
        <v>0.0584731920726002</v>
      </c>
    </row>
    <row r="43" customFormat="false" ht="14.25" hidden="false" customHeight="false" outlineLevel="0" collapsed="false">
      <c r="A43" s="0" t="n">
        <v>3525904</v>
      </c>
      <c r="B43" s="0" t="s">
        <v>83</v>
      </c>
      <c r="C43" s="0" t="s">
        <v>44</v>
      </c>
      <c r="D43" s="0" t="s">
        <v>36</v>
      </c>
      <c r="E43" s="0" t="n">
        <v>370126</v>
      </c>
      <c r="F43" s="0" t="n">
        <v>857.77</v>
      </c>
      <c r="G43" s="0" t="n">
        <f aca="false">IF(F43&lt;1100,0,1)</f>
        <v>0</v>
      </c>
      <c r="H43" s="0" t="n">
        <v>54544</v>
      </c>
      <c r="I43" s="0" t="n">
        <v>50341</v>
      </c>
      <c r="J43" s="0" t="n">
        <v>2194856</v>
      </c>
      <c r="K43" s="0" t="n">
        <f aca="false">J43/I43</f>
        <v>43.5997695715222</v>
      </c>
      <c r="L43" s="0" t="n">
        <v>1651.89</v>
      </c>
      <c r="M43" s="0" t="n">
        <v>23155495</v>
      </c>
      <c r="N43" s="0" t="n">
        <v>41227953</v>
      </c>
      <c r="O43" s="0" t="n">
        <v>0.822</v>
      </c>
      <c r="P43" s="0" t="n">
        <v>4.70192183835117</v>
      </c>
      <c r="Q43" s="0" t="n">
        <v>6.34140603234267</v>
      </c>
      <c r="R43" s="0" t="n">
        <f aca="false">LOG10(E43)</f>
        <v>5.56834959376823</v>
      </c>
      <c r="S43" s="0" t="n">
        <f aca="false">LOG10(L43)</f>
        <v>3.21798112410811</v>
      </c>
      <c r="T43" s="0" t="n">
        <f aca="false">LOG10(M43)</f>
        <v>7.36465406943575</v>
      </c>
      <c r="U43" s="0" t="n">
        <f aca="false">LOG10(N43)</f>
        <v>7.61519177227713</v>
      </c>
      <c r="V43" s="0" t="n">
        <v>50341</v>
      </c>
      <c r="W43" s="2" t="n">
        <v>5.02</v>
      </c>
      <c r="X43" s="0" t="n">
        <f aca="false">V43^0.15</f>
        <v>5.07327350004165</v>
      </c>
      <c r="Y43" s="3" t="n">
        <v>20285</v>
      </c>
      <c r="Z43" s="0" t="n">
        <v>101</v>
      </c>
      <c r="AA43" s="0" t="n">
        <v>431.5</v>
      </c>
      <c r="AB43" s="0" t="n">
        <v>30</v>
      </c>
      <c r="AC43" s="0" t="n">
        <v>1.00108270512236</v>
      </c>
      <c r="AD43" s="0" t="n">
        <v>0.973301109896422</v>
      </c>
      <c r="AE43" s="0" t="n">
        <v>0.03512471706275</v>
      </c>
      <c r="AF43" s="0" t="n">
        <v>1.14059771275033</v>
      </c>
      <c r="AG43" s="0" t="n">
        <v>0.963085712174575</v>
      </c>
      <c r="AH43" s="0" t="n">
        <v>0.0473061010336905</v>
      </c>
    </row>
    <row r="44" customFormat="false" ht="14.25" hidden="false" customHeight="false" outlineLevel="0" collapsed="false">
      <c r="A44" s="0" t="n">
        <v>3526902</v>
      </c>
      <c r="B44" s="0" t="s">
        <v>84</v>
      </c>
      <c r="C44" s="0" t="s">
        <v>44</v>
      </c>
      <c r="D44" s="0" t="s">
        <v>36</v>
      </c>
      <c r="E44" s="0" t="n">
        <v>276022</v>
      </c>
      <c r="F44" s="0" t="n">
        <v>475.08</v>
      </c>
      <c r="G44" s="0" t="n">
        <f aca="false">IF(F44&lt;1100,0,1)</f>
        <v>0</v>
      </c>
      <c r="H44" s="0" t="n">
        <v>27268</v>
      </c>
      <c r="I44" s="0" t="n">
        <v>22248</v>
      </c>
      <c r="J44" s="0" t="n">
        <v>1451036</v>
      </c>
      <c r="K44" s="0" t="n">
        <f aca="false">J44/I44</f>
        <v>65.2209636821287</v>
      </c>
      <c r="L44" s="0" t="n">
        <v>1043.51</v>
      </c>
      <c r="M44" s="0" t="n">
        <v>7629913</v>
      </c>
      <c r="N44" s="0" t="n">
        <v>12154751</v>
      </c>
      <c r="O44" s="0" t="n">
        <v>0.775</v>
      </c>
      <c r="P44" s="0" t="n">
        <v>4.3472909758561</v>
      </c>
      <c r="Q44" s="0" t="n">
        <v>6.16167818735669</v>
      </c>
      <c r="R44" s="0" t="n">
        <f aca="false">LOG10(E44)</f>
        <v>5.4409436983617</v>
      </c>
      <c r="S44" s="0" t="n">
        <f aca="false">LOG10(L44)</f>
        <v>3.01849661528361</v>
      </c>
      <c r="T44" s="0" t="n">
        <f aca="false">LOG10(M44)</f>
        <v>6.88251958594501</v>
      </c>
      <c r="U44" s="0" t="n">
        <f aca="false">LOG10(N44)</f>
        <v>7.08474606639337</v>
      </c>
      <c r="V44" s="0" t="n">
        <v>22248</v>
      </c>
      <c r="W44" s="2" t="n">
        <v>4.17</v>
      </c>
      <c r="X44" s="0" t="n">
        <f aca="false">V44^0.15</f>
        <v>4.48842162775983</v>
      </c>
      <c r="Y44" s="3" t="n">
        <v>14728</v>
      </c>
      <c r="Z44" s="0" t="n">
        <v>63</v>
      </c>
      <c r="AA44" s="0" t="n">
        <v>581</v>
      </c>
      <c r="AB44" s="0" t="n">
        <v>23</v>
      </c>
      <c r="AC44" s="0" t="n">
        <v>1.545378058062</v>
      </c>
      <c r="AD44" s="0" t="n">
        <v>0.968634703638441</v>
      </c>
      <c r="AE44" s="0" t="n">
        <v>0.0589113952443783</v>
      </c>
      <c r="AF44" s="0" t="n">
        <v>1.4207504048427</v>
      </c>
      <c r="AG44" s="0" t="n">
        <v>0.943064152085477</v>
      </c>
      <c r="AH44" s="0" t="n">
        <v>0.0739537069544765</v>
      </c>
    </row>
    <row r="45" customFormat="false" ht="14.25" hidden="false" customHeight="false" outlineLevel="0" collapsed="false">
      <c r="A45" s="0" t="n">
        <v>4113700</v>
      </c>
      <c r="B45" s="0" t="s">
        <v>85</v>
      </c>
      <c r="C45" s="0" t="s">
        <v>51</v>
      </c>
      <c r="D45" s="0" t="s">
        <v>39</v>
      </c>
      <c r="E45" s="0" t="n">
        <v>506701</v>
      </c>
      <c r="F45" s="0" t="n">
        <v>306.49</v>
      </c>
      <c r="G45" s="0" t="n">
        <f aca="false">IF(F45&lt;1100,0,1)</f>
        <v>0</v>
      </c>
      <c r="H45" s="0" t="n">
        <v>72991</v>
      </c>
      <c r="I45" s="0" t="n">
        <v>62592</v>
      </c>
      <c r="J45" s="0" t="n">
        <v>5990583</v>
      </c>
      <c r="K45" s="0" t="n">
        <f aca="false">J45/I45</f>
        <v>95.7084451687117</v>
      </c>
      <c r="L45" s="0" t="n">
        <v>1217.45</v>
      </c>
      <c r="M45" s="0" t="n">
        <v>10822983</v>
      </c>
      <c r="N45" s="0" t="n">
        <v>19235188</v>
      </c>
      <c r="O45" s="0" t="n">
        <v>0.778</v>
      </c>
      <c r="P45" s="0" t="n">
        <v>4.79651882877149</v>
      </c>
      <c r="Q45" s="0" t="n">
        <v>6.77746908972858</v>
      </c>
      <c r="R45" s="0" t="n">
        <f aca="false">LOG10(E45)</f>
        <v>5.7047517613936</v>
      </c>
      <c r="S45" s="0" t="n">
        <f aca="false">LOG10(L45)</f>
        <v>3.08545113401809</v>
      </c>
      <c r="T45" s="0" t="n">
        <f aca="false">LOG10(M45)</f>
        <v>7.03434697628737</v>
      </c>
      <c r="U45" s="0" t="n">
        <f aca="false">LOG10(N45)</f>
        <v>7.28409643535111</v>
      </c>
      <c r="V45" s="0" t="n">
        <v>62592</v>
      </c>
      <c r="W45" s="2" t="n">
        <v>5.02</v>
      </c>
      <c r="X45" s="0" t="n">
        <f aca="false">V45^0.15</f>
        <v>5.24176835122046</v>
      </c>
      <c r="Y45" s="3" t="n">
        <v>32727</v>
      </c>
      <c r="Z45" s="0" t="n">
        <v>182</v>
      </c>
      <c r="AA45" s="0" t="n">
        <v>1653.3</v>
      </c>
      <c r="AB45" s="0" t="n">
        <v>41</v>
      </c>
      <c r="AC45" s="0" t="n">
        <v>1.58900285894652</v>
      </c>
      <c r="AD45" s="0" t="n">
        <v>0.993419426638749</v>
      </c>
      <c r="AE45" s="0" t="n">
        <v>0.0273974475012738</v>
      </c>
      <c r="AF45" s="0" t="n">
        <v>1.44121757839281</v>
      </c>
      <c r="AG45" s="0" t="n">
        <v>0.996833132883169</v>
      </c>
      <c r="AH45" s="0" t="n">
        <v>0.0172089003594653</v>
      </c>
    </row>
    <row r="46" customFormat="false" ht="14.25" hidden="false" customHeight="false" outlineLevel="0" collapsed="false">
      <c r="A46" s="0" t="n">
        <v>1600303</v>
      </c>
      <c r="B46" s="0" t="s">
        <v>86</v>
      </c>
      <c r="C46" s="0" t="s">
        <v>35</v>
      </c>
      <c r="D46" s="0" t="s">
        <v>39</v>
      </c>
      <c r="E46" s="0" t="n">
        <v>398204</v>
      </c>
      <c r="F46" s="0" t="n">
        <v>62.14</v>
      </c>
      <c r="G46" s="0" t="n">
        <f aca="false">IF(F46&lt;1100,0,1)</f>
        <v>0</v>
      </c>
      <c r="H46" s="0" t="n">
        <v>42827</v>
      </c>
      <c r="I46" s="0" t="n">
        <v>38867</v>
      </c>
      <c r="J46" s="0" t="n">
        <v>5645180</v>
      </c>
      <c r="K46" s="0" t="n">
        <f aca="false">J46/I46</f>
        <v>145.243522782823</v>
      </c>
      <c r="L46" s="0" t="n">
        <v>884.09</v>
      </c>
      <c r="M46" s="0" t="n">
        <v>5503896</v>
      </c>
      <c r="N46" s="0" t="n">
        <v>9994877</v>
      </c>
      <c r="O46" s="0" t="n">
        <v>0.733</v>
      </c>
      <c r="P46" s="0" t="n">
        <v>4.58958102033987</v>
      </c>
      <c r="Q46" s="0" t="n">
        <v>6.75167779422563</v>
      </c>
      <c r="R46" s="0" t="n">
        <f aca="false">LOG10(E46)</f>
        <v>5.60010561824589</v>
      </c>
      <c r="S46" s="0" t="n">
        <f aca="false">LOG10(L46)</f>
        <v>2.94649647826399</v>
      </c>
      <c r="T46" s="0" t="n">
        <f aca="false">LOG10(M46)</f>
        <v>6.74067021900419</v>
      </c>
      <c r="U46" s="0" t="n">
        <f aca="false">LOG10(N46)</f>
        <v>6.99977745392688</v>
      </c>
      <c r="V46" s="0" t="n">
        <v>38867</v>
      </c>
      <c r="W46" s="2" t="n">
        <v>4.73</v>
      </c>
      <c r="X46" s="0" t="n">
        <f aca="false">V46^0.15</f>
        <v>4.88019474620711</v>
      </c>
      <c r="Y46" s="3" t="n">
        <v>12436</v>
      </c>
      <c r="Z46" s="0" t="n">
        <v>91</v>
      </c>
      <c r="AA46" s="0" t="n">
        <v>6408.5</v>
      </c>
      <c r="AB46" s="0" t="n">
        <v>17</v>
      </c>
      <c r="AC46" s="0" t="n">
        <v>1.89842532825745</v>
      </c>
      <c r="AD46" s="0" t="n">
        <v>0.990604258872142</v>
      </c>
      <c r="AE46" s="0" t="n">
        <v>0.0391677682881473</v>
      </c>
      <c r="AF46" s="0" t="n">
        <v>2.07377326505604</v>
      </c>
      <c r="AG46" s="0" t="n">
        <v>0.980007251221722</v>
      </c>
      <c r="AH46" s="0" t="n">
        <v>0.0627484153607113</v>
      </c>
    </row>
    <row r="47" customFormat="false" ht="14.25" hidden="false" customHeight="false" outlineLevel="0" collapsed="false">
      <c r="A47" s="0" t="n">
        <v>2704302</v>
      </c>
      <c r="B47" s="0" t="s">
        <v>87</v>
      </c>
      <c r="C47" s="0" t="s">
        <v>42</v>
      </c>
      <c r="D47" s="0" t="s">
        <v>47</v>
      </c>
      <c r="E47" s="0" t="n">
        <v>932748</v>
      </c>
      <c r="F47" s="0" t="n">
        <v>1854.12</v>
      </c>
      <c r="G47" s="0" t="n">
        <f aca="false">IF(F47&lt;1100,0,1)</f>
        <v>1</v>
      </c>
      <c r="H47" s="0" t="n">
        <v>168108</v>
      </c>
      <c r="I47" s="0" t="n">
        <v>152854</v>
      </c>
      <c r="J47" s="0" t="n">
        <v>16792296</v>
      </c>
      <c r="K47" s="0" t="n">
        <f aca="false">J47/I47</f>
        <v>109.858400826933</v>
      </c>
      <c r="L47" s="0" t="n">
        <v>917.15</v>
      </c>
      <c r="M47" s="0" t="n">
        <v>12369801</v>
      </c>
      <c r="N47" s="0" t="n">
        <v>21827917</v>
      </c>
      <c r="O47" s="0" t="n">
        <v>0.721</v>
      </c>
      <c r="P47" s="0" t="n">
        <v>5.1842768081599</v>
      </c>
      <c r="Q47" s="0" t="n">
        <v>7.22511008100751</v>
      </c>
      <c r="R47" s="0" t="n">
        <f aca="false">LOG10(E47)</f>
        <v>5.96976432649883</v>
      </c>
      <c r="S47" s="0" t="n">
        <f aca="false">LOG10(L47)</f>
        <v>2.9624403703972</v>
      </c>
      <c r="T47" s="0" t="n">
        <f aca="false">LOG10(M47)</f>
        <v>7.09236271294383</v>
      </c>
      <c r="U47" s="0" t="n">
        <f aca="false">LOG10(N47)</f>
        <v>7.3390122937225</v>
      </c>
      <c r="V47" s="0" t="n">
        <v>152854</v>
      </c>
      <c r="W47" s="2" t="n">
        <v>5.18</v>
      </c>
      <c r="X47" s="0" t="n">
        <f aca="false">V47^0.15</f>
        <v>5.99296196247487</v>
      </c>
      <c r="Y47" s="3" t="n">
        <v>24675</v>
      </c>
      <c r="Z47" s="0" t="n">
        <v>199</v>
      </c>
      <c r="AA47" s="0" t="n">
        <v>503.1</v>
      </c>
      <c r="AB47" s="0" t="n">
        <v>93</v>
      </c>
      <c r="AC47" s="0" t="n">
        <v>1.64762451311606</v>
      </c>
      <c r="AD47" s="0" t="n">
        <v>0.990639654320588</v>
      </c>
      <c r="AE47" s="0" t="n">
        <v>0.0339286215774318</v>
      </c>
      <c r="AF47" s="0" t="n">
        <v>1.58986004829539</v>
      </c>
      <c r="AG47" s="0" t="n">
        <v>0.983317233200941</v>
      </c>
      <c r="AH47" s="0" t="n">
        <v>0.0438698340810606</v>
      </c>
    </row>
    <row r="48" customFormat="false" ht="14.25" hidden="false" customHeight="false" outlineLevel="0" collapsed="false">
      <c r="A48" s="0" t="n">
        <v>1302603</v>
      </c>
      <c r="B48" s="0" t="s">
        <v>88</v>
      </c>
      <c r="C48" s="0" t="s">
        <v>35</v>
      </c>
      <c r="D48" s="0" t="s">
        <v>47</v>
      </c>
      <c r="E48" s="0" t="n">
        <v>1802014</v>
      </c>
      <c r="F48" s="0" t="n">
        <v>158.06</v>
      </c>
      <c r="G48" s="0" t="n">
        <f aca="false">IF(F48&lt;1100,0,1)</f>
        <v>0</v>
      </c>
      <c r="H48" s="0" t="n">
        <v>324762</v>
      </c>
      <c r="I48" s="0" t="n">
        <v>300724</v>
      </c>
      <c r="J48" s="0" t="n">
        <v>38453224</v>
      </c>
      <c r="K48" s="0" t="n">
        <f aca="false">J48/I48</f>
        <v>127.868823239914</v>
      </c>
      <c r="L48" s="0" t="n">
        <v>912.63</v>
      </c>
      <c r="M48" s="0" t="n">
        <v>50168821</v>
      </c>
      <c r="N48" s="0" t="n">
        <v>73201651</v>
      </c>
      <c r="O48" s="0" t="n">
        <v>0.737</v>
      </c>
      <c r="P48" s="0" t="n">
        <v>5.47816808939628</v>
      </c>
      <c r="Q48" s="0" t="n">
        <v>7.58493275783606</v>
      </c>
      <c r="R48" s="0" t="n">
        <f aca="false">LOG10(E48)</f>
        <v>6.25575816072691</v>
      </c>
      <c r="S48" s="0" t="n">
        <f aca="false">LOG10(L48)</f>
        <v>2.96029474081218</v>
      </c>
      <c r="T48" s="0" t="n">
        <f aca="false">LOG10(M48)</f>
        <v>7.70043389494422</v>
      </c>
      <c r="U48" s="0" t="n">
        <f aca="false">LOG10(N48)</f>
        <v>7.86452087630571</v>
      </c>
      <c r="V48" s="0" t="n">
        <v>300724</v>
      </c>
      <c r="W48" s="2" t="n">
        <v>5.97</v>
      </c>
      <c r="X48" s="0" t="n">
        <f aca="false">V48^0.15</f>
        <v>6.63323240044949</v>
      </c>
      <c r="Y48" s="3" t="n">
        <v>46721</v>
      </c>
      <c r="Z48" s="0" t="n">
        <v>245</v>
      </c>
      <c r="AA48" s="0" t="n">
        <v>11401.1</v>
      </c>
      <c r="AB48" s="0" t="n">
        <v>170</v>
      </c>
      <c r="AC48" s="0" t="n">
        <v>1.40610407725541</v>
      </c>
      <c r="AD48" s="0" t="n">
        <v>0.99127652877925</v>
      </c>
      <c r="AE48" s="0" t="n">
        <v>0.0279437446351468</v>
      </c>
      <c r="AF48" s="0" t="n">
        <v>1.63033704879421</v>
      </c>
      <c r="AG48" s="0" t="n">
        <v>0.993994995855462</v>
      </c>
      <c r="AH48" s="0" t="n">
        <v>0.0268449028191799</v>
      </c>
    </row>
    <row r="49" customFormat="false" ht="14.25" hidden="false" customHeight="false" outlineLevel="0" collapsed="false">
      <c r="A49" s="0" t="n">
        <v>4115200</v>
      </c>
      <c r="B49" s="0" t="s">
        <v>89</v>
      </c>
      <c r="C49" s="0" t="s">
        <v>51</v>
      </c>
      <c r="D49" s="0" t="s">
        <v>39</v>
      </c>
      <c r="E49" s="0" t="n">
        <v>357077</v>
      </c>
      <c r="F49" s="0" t="n">
        <v>732.12</v>
      </c>
      <c r="G49" s="0" t="n">
        <f aca="false">IF(F49&lt;1100,0,1)</f>
        <v>0</v>
      </c>
      <c r="H49" s="0" t="n">
        <v>39511</v>
      </c>
      <c r="I49" s="0" t="n">
        <v>32541</v>
      </c>
      <c r="J49" s="0" t="n">
        <v>4844120</v>
      </c>
      <c r="K49" s="0" t="n">
        <f aca="false">J49/I49</f>
        <v>148.862050951108</v>
      </c>
      <c r="L49" s="0" t="n">
        <v>1323.6</v>
      </c>
      <c r="M49" s="0" t="n">
        <v>8554968</v>
      </c>
      <c r="N49" s="0" t="n">
        <v>16906177</v>
      </c>
      <c r="O49" s="0" t="n">
        <v>0.807999999999999</v>
      </c>
      <c r="P49" s="0" t="n">
        <v>4.51243089487646</v>
      </c>
      <c r="Q49" s="0" t="n">
        <v>6.68521489307802</v>
      </c>
      <c r="R49" s="0" t="n">
        <f aca="false">LOG10(E49)</f>
        <v>5.55276187737067</v>
      </c>
      <c r="S49" s="0" t="n">
        <f aca="false">LOG10(L49)</f>
        <v>3.12175675848782</v>
      </c>
      <c r="T49" s="0" t="n">
        <f aca="false">LOG10(M49)</f>
        <v>6.93221838939443</v>
      </c>
      <c r="U49" s="0" t="n">
        <f aca="false">LOG10(N49)</f>
        <v>7.22804541152955</v>
      </c>
      <c r="V49" s="0" t="n">
        <v>32541</v>
      </c>
      <c r="W49" s="2" t="n">
        <v>4.29</v>
      </c>
      <c r="X49" s="0" t="n">
        <f aca="false">V49^0.15</f>
        <v>4.7518709122283</v>
      </c>
      <c r="Y49" s="3" t="n">
        <v>21155</v>
      </c>
      <c r="Z49" s="0" t="n">
        <v>107</v>
      </c>
      <c r="AA49" s="0" t="n">
        <v>487.7</v>
      </c>
      <c r="AB49" s="0" t="n">
        <v>29</v>
      </c>
      <c r="AC49" s="0" t="n">
        <v>1.60704117651803</v>
      </c>
      <c r="AD49" s="0" t="n">
        <v>0.985820786751795</v>
      </c>
      <c r="AE49" s="0" t="n">
        <v>0.0408294911645875</v>
      </c>
      <c r="AF49" s="0" t="n">
        <v>1.4418366686191</v>
      </c>
      <c r="AG49" s="0" t="n">
        <v>0.985740968219992</v>
      </c>
      <c r="AH49" s="0" t="n">
        <v>0.0367366510442862</v>
      </c>
    </row>
    <row r="50" customFormat="false" ht="14.25" hidden="false" customHeight="false" outlineLevel="0" collapsed="false">
      <c r="A50" s="0" t="n">
        <v>3529401</v>
      </c>
      <c r="B50" s="0" t="s">
        <v>90</v>
      </c>
      <c r="C50" s="0" t="s">
        <v>44</v>
      </c>
      <c r="D50" s="0" t="s">
        <v>36</v>
      </c>
      <c r="E50" s="0" t="n">
        <v>417064</v>
      </c>
      <c r="F50" s="0" t="n">
        <v>6803.54</v>
      </c>
      <c r="G50" s="0" t="n">
        <f aca="false">IF(F50&lt;1100,0,1)</f>
        <v>1</v>
      </c>
      <c r="H50" s="0" t="n">
        <v>48600</v>
      </c>
      <c r="I50" s="0" t="n">
        <v>41227</v>
      </c>
      <c r="J50" s="0" t="n">
        <v>2788622</v>
      </c>
      <c r="K50" s="0" t="n">
        <f aca="false">J50/I50</f>
        <v>67.6406723749</v>
      </c>
      <c r="L50" s="0" t="n">
        <v>786.83</v>
      </c>
      <c r="M50" s="0" t="n">
        <v>9323424</v>
      </c>
      <c r="N50" s="0" t="n">
        <v>16286409</v>
      </c>
      <c r="O50" s="0" t="n">
        <v>0.765999999999999</v>
      </c>
      <c r="P50" s="0" t="n">
        <v>4.61518173327702</v>
      </c>
      <c r="Q50" s="0" t="n">
        <v>6.44538964928222</v>
      </c>
      <c r="R50" s="0" t="n">
        <f aca="false">LOG10(E50)</f>
        <v>5.6202027041683</v>
      </c>
      <c r="S50" s="0" t="n">
        <f aca="false">LOG10(L50)</f>
        <v>2.89588091020266</v>
      </c>
      <c r="T50" s="0" t="n">
        <f aca="false">LOG10(M50)</f>
        <v>6.96957543501707</v>
      </c>
      <c r="U50" s="0" t="n">
        <f aca="false">LOG10(N50)</f>
        <v>7.21182533701538</v>
      </c>
      <c r="V50" s="0" t="n">
        <v>41227</v>
      </c>
      <c r="W50" s="2" t="n">
        <v>4.82</v>
      </c>
      <c r="X50" s="0" t="n">
        <f aca="false">V50^0.15</f>
        <v>4.92353761257986</v>
      </c>
      <c r="Y50" s="3" t="n">
        <v>6202</v>
      </c>
      <c r="Z50" s="0" t="n">
        <v>18</v>
      </c>
      <c r="AA50" s="0" t="n">
        <v>61.3</v>
      </c>
      <c r="AB50" s="0" t="n">
        <v>14</v>
      </c>
      <c r="AC50" s="0" t="n">
        <v>1.04088010530626</v>
      </c>
      <c r="AD50" s="0" t="n">
        <v>0.9501997698229</v>
      </c>
      <c r="AE50" s="0" t="n">
        <v>0.0504810993230999</v>
      </c>
      <c r="AF50" s="0" t="n">
        <v>1.14663643358455</v>
      </c>
      <c r="AG50" s="0" t="n">
        <v>0.91576382253562</v>
      </c>
      <c r="AH50" s="0" t="n">
        <v>0.0736721260000155</v>
      </c>
    </row>
    <row r="51" customFormat="false" ht="14.25" hidden="false" customHeight="false" outlineLevel="0" collapsed="false">
      <c r="A51" s="0" t="n">
        <v>3530607</v>
      </c>
      <c r="B51" s="0" t="s">
        <v>91</v>
      </c>
      <c r="C51" s="0" t="s">
        <v>44</v>
      </c>
      <c r="D51" s="0" t="s">
        <v>39</v>
      </c>
      <c r="E51" s="0" t="n">
        <v>387779</v>
      </c>
      <c r="F51" s="0" t="n">
        <v>543.65</v>
      </c>
      <c r="G51" s="0" t="n">
        <f aca="false">IF(F51&lt;1100,0,1)</f>
        <v>0</v>
      </c>
      <c r="H51" s="0" t="n">
        <v>49004</v>
      </c>
      <c r="I51" s="0" t="n">
        <v>41017</v>
      </c>
      <c r="J51" s="0" t="n">
        <v>2080525</v>
      </c>
      <c r="K51" s="0" t="n">
        <f aca="false">J51/I51</f>
        <v>50.723480508082</v>
      </c>
      <c r="L51" s="0" t="n">
        <v>1068.58</v>
      </c>
      <c r="M51" s="0" t="n">
        <v>9389909</v>
      </c>
      <c r="N51" s="0" t="n">
        <v>14470623</v>
      </c>
      <c r="O51" s="0" t="n">
        <v>0.782999999999999</v>
      </c>
      <c r="P51" s="0" t="n">
        <v>4.61296389271954</v>
      </c>
      <c r="Q51" s="0" t="n">
        <v>6.31817293872873</v>
      </c>
      <c r="R51" s="0" t="n">
        <f aca="false">LOG10(E51)</f>
        <v>5.58858428635417</v>
      </c>
      <c r="S51" s="0" t="n">
        <f aca="false">LOG10(L51)</f>
        <v>3.02880704148181</v>
      </c>
      <c r="T51" s="0" t="n">
        <f aca="false">LOG10(M51)</f>
        <v>6.97266138342805</v>
      </c>
      <c r="U51" s="0" t="n">
        <f aca="false">LOG10(N51)</f>
        <v>7.16048722908986</v>
      </c>
      <c r="V51" s="0" t="n">
        <v>41017</v>
      </c>
      <c r="W51" s="2" t="n">
        <v>4.57</v>
      </c>
      <c r="X51" s="0" t="n">
        <f aca="false">V51^0.15</f>
        <v>4.91976755310554</v>
      </c>
      <c r="Y51" s="3" t="n">
        <v>18130</v>
      </c>
      <c r="Z51" s="0" t="n">
        <v>73</v>
      </c>
      <c r="AA51" s="0" t="n">
        <v>713.3</v>
      </c>
      <c r="AB51" s="0" t="n">
        <v>22</v>
      </c>
      <c r="AC51" s="0" t="n">
        <v>1.33746374962307</v>
      </c>
      <c r="AD51" s="0" t="n">
        <v>0.995561741871564</v>
      </c>
      <c r="AE51" s="0" t="n">
        <v>0.0189179503126942</v>
      </c>
      <c r="AF51" s="0" t="n">
        <v>1.56046826058511</v>
      </c>
      <c r="AG51" s="0" t="n">
        <v>0.991252745488097</v>
      </c>
      <c r="AH51" s="0" t="n">
        <v>0.0310540681059623</v>
      </c>
    </row>
    <row r="52" customFormat="false" ht="14.25" hidden="false" customHeight="false" outlineLevel="0" collapsed="false">
      <c r="A52" s="0" t="n">
        <v>3143302</v>
      </c>
      <c r="B52" s="0" t="s">
        <v>92</v>
      </c>
      <c r="C52" s="0" t="s">
        <v>44</v>
      </c>
      <c r="D52" s="0" t="s">
        <v>39</v>
      </c>
      <c r="E52" s="0" t="n">
        <v>361915</v>
      </c>
      <c r="F52" s="0" t="n">
        <v>101.41</v>
      </c>
      <c r="G52" s="0" t="n">
        <f aca="false">IF(F52&lt;1100,0,1)</f>
        <v>0</v>
      </c>
      <c r="H52" s="0" t="n">
        <v>56943</v>
      </c>
      <c r="I52" s="0" t="n">
        <v>49943</v>
      </c>
      <c r="J52" s="0" t="n">
        <v>3052300</v>
      </c>
      <c r="K52" s="0" t="n">
        <f aca="false">J52/I52</f>
        <v>61.1156718659272</v>
      </c>
      <c r="L52" s="0" t="n">
        <v>751.77</v>
      </c>
      <c r="M52" s="0" t="n">
        <v>4843675</v>
      </c>
      <c r="N52" s="0" t="n">
        <v>8966059</v>
      </c>
      <c r="O52" s="0" t="n">
        <v>0.77</v>
      </c>
      <c r="P52" s="0" t="n">
        <v>4.69847462620744</v>
      </c>
      <c r="Q52" s="0" t="n">
        <v>6.48462721668178</v>
      </c>
      <c r="R52" s="0" t="n">
        <f aca="false">LOG10(E52)</f>
        <v>5.55860658333541</v>
      </c>
      <c r="S52" s="0" t="n">
        <f aca="false">LOG10(L52)</f>
        <v>2.87608499084518</v>
      </c>
      <c r="T52" s="0" t="n">
        <f aca="false">LOG10(M52)</f>
        <v>6.6851749952386</v>
      </c>
      <c r="U52" s="0" t="n">
        <f aca="false">LOG10(N52)</f>
        <v>6.95260159235825</v>
      </c>
      <c r="V52" s="0" t="n">
        <v>49943</v>
      </c>
      <c r="W52" s="2" t="n">
        <v>4.59</v>
      </c>
      <c r="X52" s="0" t="n">
        <f aca="false">V52^0.15</f>
        <v>5.06723672879571</v>
      </c>
      <c r="Y52" s="3" t="n">
        <v>18571</v>
      </c>
      <c r="Z52" s="0" t="n">
        <v>110</v>
      </c>
      <c r="AA52" s="0" t="n">
        <v>3568.9</v>
      </c>
      <c r="AB52" s="0" t="n">
        <v>14</v>
      </c>
      <c r="AC52" s="0" t="n">
        <v>1.42403465376773</v>
      </c>
      <c r="AD52" s="0" t="n">
        <v>0.991144739522966</v>
      </c>
      <c r="AE52" s="0" t="n">
        <v>0.0285149470565218</v>
      </c>
      <c r="AF52" s="0" t="n">
        <v>1.24598025105169</v>
      </c>
      <c r="AG52" s="0" t="n">
        <v>0.985022837140515</v>
      </c>
      <c r="AH52" s="0" t="n">
        <v>0.0325478770443793</v>
      </c>
    </row>
    <row r="53" customFormat="false" ht="14.25" hidden="false" customHeight="false" outlineLevel="0" collapsed="false">
      <c r="A53" s="0" t="n">
        <v>2408003</v>
      </c>
      <c r="B53" s="0" t="s">
        <v>93</v>
      </c>
      <c r="C53" s="0" t="s">
        <v>42</v>
      </c>
      <c r="D53" s="0" t="s">
        <v>36</v>
      </c>
      <c r="E53" s="0" t="n">
        <v>259815</v>
      </c>
      <c r="F53" s="0" t="n">
        <v>123.76</v>
      </c>
      <c r="G53" s="0" t="n">
        <f aca="false">IF(F53&lt;1100,0,1)</f>
        <v>0</v>
      </c>
      <c r="H53" s="0" t="n">
        <v>32873</v>
      </c>
      <c r="I53" s="0" t="n">
        <v>30837</v>
      </c>
      <c r="J53" s="0" t="n">
        <v>2328938</v>
      </c>
      <c r="K53" s="0" t="n">
        <f aca="false">J53/I53</f>
        <v>75.5241430748776</v>
      </c>
      <c r="L53" s="0" t="n">
        <v>673.84</v>
      </c>
      <c r="M53" s="0" t="n">
        <v>4438424</v>
      </c>
      <c r="N53" s="0" t="n">
        <v>6166119</v>
      </c>
      <c r="O53" s="0" t="n">
        <v>0.72</v>
      </c>
      <c r="P53" s="0" t="n">
        <v>4.48907212077906</v>
      </c>
      <c r="Q53" s="0" t="n">
        <v>6.36715792708501</v>
      </c>
      <c r="R53" s="0" t="n">
        <f aca="false">LOG10(E53)</f>
        <v>5.41466422075231</v>
      </c>
      <c r="S53" s="0" t="n">
        <f aca="false">LOG10(L53)</f>
        <v>2.82855678768348</v>
      </c>
      <c r="T53" s="0" t="n">
        <f aca="false">LOG10(M53)</f>
        <v>6.64722878777085</v>
      </c>
      <c r="U53" s="0" t="n">
        <f aca="false">LOG10(N53)</f>
        <v>6.79001190192546</v>
      </c>
      <c r="V53" s="0" t="n">
        <v>30837</v>
      </c>
      <c r="W53" s="2" t="n">
        <v>4.17</v>
      </c>
      <c r="X53" s="0" t="n">
        <f aca="false">V53^0.15</f>
        <v>4.71368783741566</v>
      </c>
      <c r="Y53" s="3" t="n">
        <v>17381</v>
      </c>
      <c r="Z53" s="0" t="n">
        <v>112</v>
      </c>
      <c r="AA53" s="0" t="n">
        <v>2099.3</v>
      </c>
      <c r="AB53" s="0" t="n">
        <v>15</v>
      </c>
      <c r="AC53" s="0" t="n">
        <v>1.85722915998394</v>
      </c>
      <c r="AD53" s="0" t="n">
        <v>0.976806770427608</v>
      </c>
      <c r="AE53" s="0" t="n">
        <v>0.0606263829158124</v>
      </c>
      <c r="AF53" s="0" t="n">
        <v>1.49427987147616</v>
      </c>
      <c r="AG53" s="0" t="n">
        <v>0.959193768141009</v>
      </c>
      <c r="AH53" s="0" t="n">
        <v>0.0652922898799738</v>
      </c>
    </row>
    <row r="54" customFormat="false" ht="14.25" hidden="false" customHeight="false" outlineLevel="0" collapsed="false">
      <c r="A54" s="0" t="n">
        <v>2408102</v>
      </c>
      <c r="B54" s="0" t="s">
        <v>94</v>
      </c>
      <c r="C54" s="0" t="s">
        <v>42</v>
      </c>
      <c r="D54" s="0" t="s">
        <v>47</v>
      </c>
      <c r="E54" s="0" t="n">
        <v>803739</v>
      </c>
      <c r="F54" s="0" t="n">
        <v>4808.2</v>
      </c>
      <c r="G54" s="0" t="n">
        <f aca="false">IF(F54&lt;1100,0,1)</f>
        <v>1</v>
      </c>
      <c r="H54" s="0" t="n">
        <v>185927</v>
      </c>
      <c r="I54" s="0" t="n">
        <v>171246</v>
      </c>
      <c r="J54" s="0" t="n">
        <v>20383518</v>
      </c>
      <c r="K54" s="0" t="n">
        <f aca="false">J54/I54</f>
        <v>119.030622613083</v>
      </c>
      <c r="L54" s="0" t="n">
        <v>1130.16</v>
      </c>
      <c r="M54" s="0" t="n">
        <v>12918972</v>
      </c>
      <c r="N54" s="0" t="n">
        <v>23454683</v>
      </c>
      <c r="O54" s="0" t="n">
        <v>0.763</v>
      </c>
      <c r="P54" s="0" t="n">
        <v>5.2336204359413</v>
      </c>
      <c r="Q54" s="0" t="n">
        <v>7.30927914120789</v>
      </c>
      <c r="R54" s="0" t="n">
        <f aca="false">LOG10(E54)</f>
        <v>5.90511504220352</v>
      </c>
      <c r="S54" s="0" t="n">
        <f aca="false">LOG10(L54)</f>
        <v>3.05313993215433</v>
      </c>
      <c r="T54" s="0" t="n">
        <f aca="false">LOG10(M54)</f>
        <v>7.11122795696481</v>
      </c>
      <c r="U54" s="0" t="n">
        <f aca="false">LOG10(N54)</f>
        <v>7.37022956764851</v>
      </c>
      <c r="V54" s="0" t="n">
        <v>171246</v>
      </c>
      <c r="W54" s="2" t="n">
        <v>6.06</v>
      </c>
      <c r="X54" s="0" t="n">
        <f aca="false">V54^0.15</f>
        <v>6.09597342968954</v>
      </c>
      <c r="Y54" s="3" t="n">
        <v>20099</v>
      </c>
      <c r="Z54" s="0" t="n">
        <v>103</v>
      </c>
      <c r="AA54" s="0" t="n">
        <v>167.2</v>
      </c>
      <c r="AB54" s="0" t="n">
        <v>78</v>
      </c>
      <c r="AC54" s="0" t="n">
        <v>1.25909569762475</v>
      </c>
      <c r="AD54" s="0" t="n">
        <v>0.984193347766933</v>
      </c>
      <c r="AE54" s="0" t="n">
        <v>0.0338032422675396</v>
      </c>
      <c r="AF54" s="0" t="n">
        <v>1.17937927119209</v>
      </c>
      <c r="AG54" s="0" t="n">
        <v>0.964893443574501</v>
      </c>
      <c r="AH54" s="0" t="n">
        <v>0.0476571218103496</v>
      </c>
    </row>
    <row r="55" customFormat="false" ht="14.25" hidden="false" customHeight="false" outlineLevel="0" collapsed="false">
      <c r="A55" s="0" t="n">
        <v>3303302</v>
      </c>
      <c r="B55" s="0" t="s">
        <v>95</v>
      </c>
      <c r="C55" s="0" t="s">
        <v>44</v>
      </c>
      <c r="D55" s="0" t="s">
        <v>36</v>
      </c>
      <c r="E55" s="0" t="n">
        <v>487562</v>
      </c>
      <c r="F55" s="0" t="n">
        <v>3640.8</v>
      </c>
      <c r="G55" s="0" t="n">
        <f aca="false">IF(F55&lt;1100,0,1)</f>
        <v>1</v>
      </c>
      <c r="H55" s="0" t="n">
        <v>58529</v>
      </c>
      <c r="I55" s="0" t="n">
        <v>52134</v>
      </c>
      <c r="J55" s="0" t="n">
        <v>9551519</v>
      </c>
      <c r="K55" s="0" t="n">
        <f aca="false">J55/I55</f>
        <v>183.210937200292</v>
      </c>
      <c r="L55" s="0" t="n">
        <v>2303.46</v>
      </c>
      <c r="M55" s="0" t="n">
        <v>12587901</v>
      </c>
      <c r="N55" s="0" t="n">
        <v>27471324</v>
      </c>
      <c r="O55" s="0" t="n">
        <v>0.837</v>
      </c>
      <c r="P55" s="0" t="n">
        <v>4.71712104760653</v>
      </c>
      <c r="Q55" s="0" t="n">
        <v>6.980072443925</v>
      </c>
      <c r="R55" s="0" t="n">
        <f aca="false">LOG10(E55)</f>
        <v>5.68802984987207</v>
      </c>
      <c r="S55" s="0" t="n">
        <f aca="false">LOG10(L55)</f>
        <v>3.36238067505186</v>
      </c>
      <c r="T55" s="0" t="n">
        <f aca="false">LOG10(M55)</f>
        <v>7.09995331866104</v>
      </c>
      <c r="U55" s="0" t="n">
        <f aca="false">LOG10(N55)</f>
        <v>7.43887959105643</v>
      </c>
      <c r="V55" s="0" t="n">
        <v>52134</v>
      </c>
      <c r="W55" s="2" t="n">
        <v>5.52</v>
      </c>
      <c r="X55" s="0" t="n">
        <f aca="false">V55^0.15</f>
        <v>5.09997629107214</v>
      </c>
      <c r="Y55" s="3" t="n">
        <v>11253</v>
      </c>
      <c r="Z55" s="0" t="n">
        <v>34</v>
      </c>
      <c r="AA55" s="0" t="n">
        <v>133.9</v>
      </c>
      <c r="AB55" s="0" t="n">
        <v>78</v>
      </c>
      <c r="AC55" s="0" t="n">
        <v>1.83099713304423</v>
      </c>
      <c r="AD55" s="0" t="n">
        <v>0.985412841062632</v>
      </c>
      <c r="AE55" s="0" t="n">
        <v>0.0471936746948037</v>
      </c>
      <c r="AF55" s="0" t="n">
        <v>2.23657986552733</v>
      </c>
      <c r="AG55" s="0" t="n">
        <v>0.994531845631067</v>
      </c>
      <c r="AH55" s="0" t="n">
        <v>0.035133007516707</v>
      </c>
    </row>
    <row r="56" customFormat="false" ht="14.25" hidden="false" customHeight="false" outlineLevel="0" collapsed="false">
      <c r="A56" s="0" t="n">
        <v>3303500</v>
      </c>
      <c r="B56" s="0" t="s">
        <v>96</v>
      </c>
      <c r="C56" s="0" t="s">
        <v>44</v>
      </c>
      <c r="D56" s="0" t="s">
        <v>47</v>
      </c>
      <c r="E56" s="0" t="n">
        <v>796257</v>
      </c>
      <c r="F56" s="0" t="n">
        <v>1527.6</v>
      </c>
      <c r="G56" s="0" t="n">
        <f aca="false">IF(F56&lt;1100,0,1)</f>
        <v>1</v>
      </c>
      <c r="H56" s="0" t="n">
        <v>146141</v>
      </c>
      <c r="I56" s="0" t="n">
        <v>138130</v>
      </c>
      <c r="J56" s="0" t="n">
        <v>18056838</v>
      </c>
      <c r="K56" s="0" t="n">
        <f aca="false">J56/I56</f>
        <v>130.723506841381</v>
      </c>
      <c r="L56" s="0" t="n">
        <v>640.45</v>
      </c>
      <c r="M56" s="0" t="n">
        <v>10142818</v>
      </c>
      <c r="N56" s="0" t="n">
        <v>16833644</v>
      </c>
      <c r="O56" s="0" t="n">
        <v>0.713</v>
      </c>
      <c r="P56" s="0" t="n">
        <v>5.14028801181187</v>
      </c>
      <c r="Q56" s="0" t="n">
        <v>7.25664170171496</v>
      </c>
      <c r="R56" s="0" t="n">
        <f aca="false">LOG10(E56)</f>
        <v>5.90105326330009</v>
      </c>
      <c r="S56" s="0" t="n">
        <f aca="false">LOG10(L56)</f>
        <v>2.80648522998748</v>
      </c>
      <c r="T56" s="0" t="n">
        <f aca="false">LOG10(M56)</f>
        <v>7.00615863269189</v>
      </c>
      <c r="U56" s="0" t="n">
        <f aca="false">LOG10(N56)</f>
        <v>7.2261781384232</v>
      </c>
      <c r="V56" s="0" t="n">
        <v>138130</v>
      </c>
      <c r="W56" s="2" t="n">
        <v>5.28</v>
      </c>
      <c r="X56" s="0" t="n">
        <f aca="false">V56^0.15</f>
        <v>5.90259793790547</v>
      </c>
      <c r="Y56" s="3" t="n">
        <v>23599</v>
      </c>
      <c r="Z56" s="0" t="n">
        <v>80</v>
      </c>
      <c r="AA56" s="0" t="n">
        <v>521.2</v>
      </c>
      <c r="AB56" s="0" t="n">
        <v>28</v>
      </c>
      <c r="AC56" s="0" t="n">
        <v>1.23681764721853</v>
      </c>
      <c r="AD56" s="0" t="n">
        <v>0.997290878727157</v>
      </c>
      <c r="AE56" s="0" t="n">
        <v>0.0136561681149005</v>
      </c>
      <c r="AF56" s="0" t="n">
        <v>1.26298189767594</v>
      </c>
      <c r="AG56" s="0" t="n">
        <v>0.997464176320868</v>
      </c>
      <c r="AH56" s="0" t="n">
        <v>0.0134904948447068</v>
      </c>
    </row>
    <row r="57" customFormat="false" ht="14.25" hidden="false" customHeight="false" outlineLevel="0" collapsed="false">
      <c r="A57" s="0" t="n">
        <v>2609600</v>
      </c>
      <c r="B57" s="0" t="s">
        <v>97</v>
      </c>
      <c r="C57" s="0" t="s">
        <v>42</v>
      </c>
      <c r="D57" s="0" t="s">
        <v>36</v>
      </c>
      <c r="E57" s="0" t="n">
        <v>377779</v>
      </c>
      <c r="F57" s="0" t="n">
        <v>9068.36</v>
      </c>
      <c r="G57" s="0" t="n">
        <f aca="false">IF(F57&lt;1100,0,1)</f>
        <v>1</v>
      </c>
      <c r="H57" s="0" t="n">
        <v>47111</v>
      </c>
      <c r="I57" s="0" t="n">
        <v>44351</v>
      </c>
      <c r="J57" s="0" t="n">
        <v>7061356</v>
      </c>
      <c r="K57" s="0" t="n">
        <f aca="false">J57/I57</f>
        <v>159.215260084327</v>
      </c>
      <c r="L57" s="0" t="n">
        <v>730.69</v>
      </c>
      <c r="M57" s="0" t="n">
        <v>3479823</v>
      </c>
      <c r="N57" s="0" t="n">
        <v>5438691</v>
      </c>
      <c r="O57" s="0" t="n">
        <v>0.735</v>
      </c>
      <c r="P57" s="0" t="n">
        <v>4.64690341649211</v>
      </c>
      <c r="Q57" s="0" t="n">
        <v>6.84888810710987</v>
      </c>
      <c r="R57" s="0" t="n">
        <f aca="false">LOG10(E57)</f>
        <v>5.57723781267104</v>
      </c>
      <c r="S57" s="0" t="n">
        <f aca="false">LOG10(L57)</f>
        <v>2.86373316376435</v>
      </c>
      <c r="T57" s="0" t="n">
        <f aca="false">LOG10(M57)</f>
        <v>6.54155715426892</v>
      </c>
      <c r="U57" s="0" t="n">
        <f aca="false">LOG10(N57)</f>
        <v>6.73549438501355</v>
      </c>
      <c r="V57" s="0" t="n">
        <v>44351</v>
      </c>
      <c r="W57" s="2" t="n">
        <v>5.2</v>
      </c>
      <c r="X57" s="0" t="n">
        <f aca="false">V57^0.15</f>
        <v>4.97777786849756</v>
      </c>
      <c r="Y57" s="3" t="n">
        <v>5697</v>
      </c>
      <c r="Z57" s="0" t="n">
        <v>21</v>
      </c>
      <c r="AA57" s="0" t="n">
        <v>41.7</v>
      </c>
      <c r="AB57" s="0" t="n">
        <v>31</v>
      </c>
      <c r="AC57" s="0" t="n">
        <v>1.70793274064921</v>
      </c>
      <c r="AD57" s="0" t="n">
        <v>0.980020666856247</v>
      </c>
      <c r="AE57" s="0" t="n">
        <v>0.051661084941471</v>
      </c>
      <c r="AF57" s="0" t="n">
        <v>1.7994652332232</v>
      </c>
      <c r="AG57" s="0" t="n">
        <v>0.979073332187165</v>
      </c>
      <c r="AH57" s="0" t="n">
        <v>0.0557321466531549</v>
      </c>
    </row>
    <row r="58" customFormat="false" ht="14.25" hidden="false" customHeight="false" outlineLevel="0" collapsed="false">
      <c r="A58" s="0" t="n">
        <v>3534401</v>
      </c>
      <c r="B58" s="0" t="s">
        <v>98</v>
      </c>
      <c r="C58" s="0" t="s">
        <v>44</v>
      </c>
      <c r="D58" s="0" t="s">
        <v>36</v>
      </c>
      <c r="E58" s="0" t="n">
        <v>666740</v>
      </c>
      <c r="F58" s="0" t="n">
        <v>10411.79</v>
      </c>
      <c r="G58" s="0" t="n">
        <f aca="false">IF(F58&lt;1100,0,1)</f>
        <v>1</v>
      </c>
      <c r="H58" s="0" t="n">
        <v>63928</v>
      </c>
      <c r="I58" s="0" t="n">
        <v>58012</v>
      </c>
      <c r="J58" s="0" t="n">
        <v>7580384</v>
      </c>
      <c r="K58" s="0" t="n">
        <f aca="false">J58/I58</f>
        <v>130.669240846721</v>
      </c>
      <c r="L58" s="0" t="n">
        <v>1114.77</v>
      </c>
      <c r="M58" s="0" t="n">
        <v>43499785</v>
      </c>
      <c r="N58" s="0" t="n">
        <v>77910496</v>
      </c>
      <c r="O58" s="0" t="n">
        <v>0.775999999999999</v>
      </c>
      <c r="P58" s="0" t="n">
        <v>4.76351783829971</v>
      </c>
      <c r="Q58" s="0" t="n">
        <v>6.87969120627281</v>
      </c>
      <c r="R58" s="0" t="n">
        <f aca="false">LOG10(E58)</f>
        <v>5.82395651071004</v>
      </c>
      <c r="S58" s="0" t="n">
        <f aca="false">LOG10(L58)</f>
        <v>3.04718527273434</v>
      </c>
      <c r="T58" s="0" t="n">
        <f aca="false">LOG10(M58)</f>
        <v>7.63848711043638</v>
      </c>
      <c r="U58" s="0" t="n">
        <f aca="false">LOG10(N58)</f>
        <v>7.89159596919786</v>
      </c>
      <c r="V58" s="0" t="n">
        <v>58012</v>
      </c>
      <c r="W58" s="2" t="n">
        <v>5.43</v>
      </c>
      <c r="X58" s="0" t="n">
        <f aca="false">V58^0.15</f>
        <v>5.18236115944173</v>
      </c>
      <c r="Y58" s="3" t="n">
        <v>10086</v>
      </c>
      <c r="Z58" s="0" t="n">
        <v>89</v>
      </c>
      <c r="AA58" s="0" t="n">
        <v>64</v>
      </c>
      <c r="AB58" s="0" t="n">
        <v>33</v>
      </c>
      <c r="AC58" s="0" t="n">
        <v>1.58465799141488</v>
      </c>
      <c r="AD58" s="0" t="n">
        <v>0.981090836862561</v>
      </c>
      <c r="AE58" s="0" t="n">
        <v>0.0466054784999752</v>
      </c>
      <c r="AF58" s="0" t="n">
        <v>1.9533498320463</v>
      </c>
      <c r="AG58" s="0" t="n">
        <v>0.97514254191836</v>
      </c>
      <c r="AH58" s="0" t="n">
        <v>0.0660684650605669</v>
      </c>
    </row>
    <row r="59" customFormat="false" ht="14.25" hidden="false" customHeight="false" outlineLevel="0" collapsed="false">
      <c r="A59" s="0" t="n">
        <v>1721000</v>
      </c>
      <c r="B59" s="0" t="s">
        <v>99</v>
      </c>
      <c r="C59" s="0" t="s">
        <v>35</v>
      </c>
      <c r="D59" s="0" t="s">
        <v>39</v>
      </c>
      <c r="E59" s="0" t="n">
        <v>228332</v>
      </c>
      <c r="F59" s="0" t="n">
        <v>102.9</v>
      </c>
      <c r="G59" s="0" t="n">
        <f aca="false">IF(F59&lt;1100,0,1)</f>
        <v>0</v>
      </c>
      <c r="H59" s="0" t="n">
        <v>29195</v>
      </c>
      <c r="I59" s="0" t="n">
        <v>25189</v>
      </c>
      <c r="J59" s="0" t="n">
        <v>2952439</v>
      </c>
      <c r="K59" s="0" t="n">
        <f aca="false">J59/I59</f>
        <v>117.211441502243</v>
      </c>
      <c r="L59" s="0" t="n">
        <v>1306.73</v>
      </c>
      <c r="M59" s="0" t="n">
        <v>4102952</v>
      </c>
      <c r="N59" s="0" t="n">
        <v>8246273</v>
      </c>
      <c r="O59" s="0" t="n">
        <v>0.787999999999999</v>
      </c>
      <c r="P59" s="0" t="n">
        <v>4.40121092640631</v>
      </c>
      <c r="Q59" s="0" t="n">
        <v>6.47018093347029</v>
      </c>
      <c r="R59" s="0" t="n">
        <f aca="false">LOG10(E59)</f>
        <v>5.35856678073919</v>
      </c>
      <c r="S59" s="0" t="n">
        <f aca="false">LOG10(L59)</f>
        <v>3.11618586177831</v>
      </c>
      <c r="T59" s="0" t="n">
        <f aca="false">LOG10(M59)</f>
        <v>6.61309643623158</v>
      </c>
      <c r="U59" s="0" t="n">
        <f aca="false">LOG10(N59)</f>
        <v>6.91625770839779</v>
      </c>
      <c r="V59" s="0" t="n">
        <v>25189</v>
      </c>
      <c r="W59" s="2" t="n">
        <v>4.16</v>
      </c>
      <c r="X59" s="0" t="n">
        <f aca="false">V59^0.15</f>
        <v>4.57279401780495</v>
      </c>
      <c r="Y59" s="3" t="n">
        <v>24218</v>
      </c>
      <c r="Z59" s="0" t="n">
        <v>98</v>
      </c>
      <c r="AA59" s="0" t="n">
        <v>2218.9</v>
      </c>
      <c r="AB59" s="0" t="n">
        <v>46</v>
      </c>
      <c r="AC59" s="0" t="n">
        <v>1.38817218012012</v>
      </c>
      <c r="AD59" s="0" t="n">
        <v>0.992885011765702</v>
      </c>
      <c r="AE59" s="0" t="n">
        <v>0.0248943524473194</v>
      </c>
      <c r="AF59" s="0" t="n">
        <v>1.74072598148481</v>
      </c>
      <c r="AG59" s="0" t="n">
        <v>0.994868559148863</v>
      </c>
      <c r="AH59" s="0" t="n">
        <v>0.026484214926429</v>
      </c>
    </row>
    <row r="60" customFormat="false" ht="14.25" hidden="false" customHeight="false" outlineLevel="0" collapsed="false">
      <c r="A60" s="0" t="n">
        <v>2610707</v>
      </c>
      <c r="B60" s="0" t="s">
        <v>100</v>
      </c>
      <c r="C60" s="0" t="s">
        <v>42</v>
      </c>
      <c r="D60" s="0" t="s">
        <v>39</v>
      </c>
      <c r="E60" s="0" t="n">
        <v>300466</v>
      </c>
      <c r="F60" s="0" t="n">
        <v>3086.01</v>
      </c>
      <c r="G60" s="0" t="n">
        <f aca="false">IF(F60&lt;1100,0,1)</f>
        <v>1</v>
      </c>
      <c r="H60" s="0" t="n">
        <v>49413</v>
      </c>
      <c r="I60" s="0" t="n">
        <v>42129</v>
      </c>
      <c r="J60" s="0" t="n">
        <v>5347653</v>
      </c>
      <c r="K60" s="0" t="n">
        <f aca="false">J60/I60</f>
        <v>126.935199031546</v>
      </c>
      <c r="L60" s="0" t="n">
        <v>580.26</v>
      </c>
      <c r="M60" s="0" t="n">
        <v>2155696</v>
      </c>
      <c r="N60" s="0" t="n">
        <v>4019150</v>
      </c>
      <c r="O60" s="0" t="n">
        <v>0.732</v>
      </c>
      <c r="P60" s="0" t="n">
        <v>4.62458115056677</v>
      </c>
      <c r="Q60" s="0" t="n">
        <v>6.72816321888268</v>
      </c>
      <c r="R60" s="0" t="n">
        <f aca="false">LOG10(E60)</f>
        <v>5.47779533541431</v>
      </c>
      <c r="S60" s="0" t="n">
        <f aca="false">LOG10(L60)</f>
        <v>2.76362263367323</v>
      </c>
      <c r="T60" s="0" t="n">
        <f aca="false">LOG10(M60)</f>
        <v>6.33358751586939</v>
      </c>
      <c r="U60" s="0" t="n">
        <f aca="false">LOG10(N60)</f>
        <v>6.60413421493964</v>
      </c>
      <c r="V60" s="0" t="n">
        <v>42129</v>
      </c>
      <c r="W60" s="2" t="n">
        <v>4.16</v>
      </c>
      <c r="X60" s="0" t="n">
        <f aca="false">V60^0.15</f>
        <v>4.93954757400113</v>
      </c>
      <c r="Y60" s="3" t="n">
        <v>6648</v>
      </c>
      <c r="Z60" s="0" t="n">
        <v>19</v>
      </c>
      <c r="AA60" s="0" t="n">
        <v>97.4</v>
      </c>
      <c r="AB60" s="0" t="n">
        <v>22</v>
      </c>
      <c r="AC60" s="0" t="n">
        <v>1.46420355859118</v>
      </c>
      <c r="AD60" s="0" t="n">
        <v>0.991802137532002</v>
      </c>
      <c r="AE60" s="0" t="n">
        <v>0.0515319430012462</v>
      </c>
      <c r="AF60" s="0" t="n">
        <v>1.93622288696636</v>
      </c>
      <c r="AG60" s="0" t="n">
        <v>0.994440833421359</v>
      </c>
      <c r="AH60" s="0" t="n">
        <v>0.0867414964723933</v>
      </c>
    </row>
    <row r="61" customFormat="false" ht="14.25" hidden="false" customHeight="false" outlineLevel="0" collapsed="false">
      <c r="A61" s="0" t="n">
        <v>4314407</v>
      </c>
      <c r="B61" s="0" t="s">
        <v>101</v>
      </c>
      <c r="C61" s="0" t="s">
        <v>51</v>
      </c>
      <c r="D61" s="0" t="s">
        <v>39</v>
      </c>
      <c r="E61" s="0" t="n">
        <v>328275</v>
      </c>
      <c r="F61" s="0" t="n">
        <v>203.89</v>
      </c>
      <c r="G61" s="0" t="n">
        <f aca="false">IF(F61&lt;1100,0,1)</f>
        <v>0</v>
      </c>
      <c r="H61" s="0" t="n">
        <v>38095</v>
      </c>
      <c r="I61" s="0" t="n">
        <v>34095</v>
      </c>
      <c r="J61" s="0" t="n">
        <v>5248642</v>
      </c>
      <c r="K61" s="0" t="n">
        <f aca="false">J61/I61</f>
        <v>153.941692330254</v>
      </c>
      <c r="L61" s="0" t="n">
        <v>1029.68</v>
      </c>
      <c r="M61" s="0" t="n">
        <v>4227940</v>
      </c>
      <c r="N61" s="0" t="n">
        <v>8573355</v>
      </c>
      <c r="O61" s="0" t="n">
        <v>0.739</v>
      </c>
      <c r="P61" s="0" t="n">
        <v>4.53269069478065</v>
      </c>
      <c r="Q61" s="0" t="n">
        <v>6.72004695136848</v>
      </c>
      <c r="R61" s="0" t="n">
        <f aca="false">LOG10(E61)</f>
        <v>5.51623781000481</v>
      </c>
      <c r="S61" s="0" t="n">
        <f aca="false">LOG10(L61)</f>
        <v>3.0127022773004</v>
      </c>
      <c r="T61" s="0" t="n">
        <f aca="false">LOG10(M61)</f>
        <v>6.62612881547224</v>
      </c>
      <c r="U61" s="0" t="n">
        <f aca="false">LOG10(N61)</f>
        <v>6.93315080708717</v>
      </c>
      <c r="V61" s="0" t="n">
        <v>34095</v>
      </c>
      <c r="W61" s="2" t="n">
        <v>4.67</v>
      </c>
      <c r="X61" s="0" t="n">
        <f aca="false">V61^0.15</f>
        <v>4.78523867619364</v>
      </c>
      <c r="Y61" s="3" t="n">
        <v>22192</v>
      </c>
      <c r="Z61" s="0" t="n">
        <v>76</v>
      </c>
      <c r="AA61" s="0" t="n">
        <v>1610.1</v>
      </c>
      <c r="AB61" s="0" t="n">
        <v>33</v>
      </c>
      <c r="AC61" s="0" t="n">
        <v>1.66802781133508</v>
      </c>
      <c r="AD61" s="0" t="n">
        <v>0.990977680254759</v>
      </c>
      <c r="AE61" s="0" t="n">
        <v>0.0337171097480254</v>
      </c>
      <c r="AF61" s="0" t="n">
        <v>1.79102269370619</v>
      </c>
      <c r="AG61" s="0" t="n">
        <v>0.991254777822459</v>
      </c>
      <c r="AH61" s="0" t="n">
        <v>0.0356380347695081</v>
      </c>
    </row>
    <row r="62" customFormat="false" ht="14.25" hidden="false" customHeight="false" outlineLevel="0" collapsed="false">
      <c r="A62" s="0" t="n">
        <v>2611101</v>
      </c>
      <c r="B62" s="0" t="s">
        <v>102</v>
      </c>
      <c r="C62" s="0" t="s">
        <v>42</v>
      </c>
      <c r="D62" s="0" t="s">
        <v>39</v>
      </c>
      <c r="E62" s="0" t="n">
        <v>293962</v>
      </c>
      <c r="F62" s="0" t="n">
        <v>64.49</v>
      </c>
      <c r="G62" s="0" t="n">
        <f aca="false">IF(F62&lt;1100,0,1)</f>
        <v>0</v>
      </c>
      <c r="H62" s="0" t="n">
        <v>46642</v>
      </c>
      <c r="I62" s="0" t="n">
        <v>41621</v>
      </c>
      <c r="J62" s="0" t="n">
        <v>4706793</v>
      </c>
      <c r="K62" s="0" t="n">
        <f aca="false">J62/I62</f>
        <v>113.086975324956</v>
      </c>
      <c r="L62" s="0" t="n">
        <v>706.03</v>
      </c>
      <c r="M62" s="0" t="n">
        <v>3434155</v>
      </c>
      <c r="N62" s="0" t="n">
        <v>5990719</v>
      </c>
      <c r="O62" s="0" t="n">
        <v>0.697</v>
      </c>
      <c r="P62" s="0" t="n">
        <v>4.61931251050474</v>
      </c>
      <c r="Q62" s="0" t="n">
        <v>6.67272509889412</v>
      </c>
      <c r="R62" s="0" t="n">
        <f aca="false">LOG10(E62)</f>
        <v>5.4682911934838</v>
      </c>
      <c r="S62" s="0" t="n">
        <f aca="false">LOG10(L62)</f>
        <v>2.84882315509946</v>
      </c>
      <c r="T62" s="0" t="n">
        <f aca="false">LOG10(M62)</f>
        <v>6.53581989307462</v>
      </c>
      <c r="U62" s="0" t="n">
        <f aca="false">LOG10(N62)</f>
        <v>6.77747894909938</v>
      </c>
      <c r="V62" s="0" t="n">
        <v>41621</v>
      </c>
      <c r="W62" s="2" t="n">
        <v>4.89</v>
      </c>
      <c r="X62" s="0" t="n">
        <f aca="false">V62^0.15</f>
        <v>4.93056713510711</v>
      </c>
      <c r="Y62" s="3" t="n">
        <v>18884</v>
      </c>
      <c r="Z62" s="0" t="n">
        <v>106</v>
      </c>
      <c r="AA62" s="0" t="n">
        <v>4558.4</v>
      </c>
      <c r="AB62" s="0" t="n">
        <v>25</v>
      </c>
      <c r="AC62" s="0" t="n">
        <v>1.35765659597077</v>
      </c>
      <c r="AD62" s="0" t="n">
        <v>0.970805690220892</v>
      </c>
      <c r="AE62" s="0" t="n">
        <v>0.0498761319061204</v>
      </c>
      <c r="AF62" s="0" t="n">
        <v>1.18923582268481</v>
      </c>
      <c r="AG62" s="0" t="n">
        <v>0.966373437140796</v>
      </c>
      <c r="AH62" s="0" t="n">
        <v>0.0469955364495029</v>
      </c>
    </row>
    <row r="63" customFormat="false" ht="14.25" hidden="false" customHeight="false" outlineLevel="0" collapsed="false">
      <c r="A63" s="0" t="n">
        <v>3303906</v>
      </c>
      <c r="B63" s="0" t="s">
        <v>103</v>
      </c>
      <c r="C63" s="0" t="s">
        <v>44</v>
      </c>
      <c r="D63" s="0" t="s">
        <v>39</v>
      </c>
      <c r="E63" s="0" t="n">
        <v>295917</v>
      </c>
      <c r="F63" s="0" t="n">
        <v>371.85</v>
      </c>
      <c r="G63" s="0" t="n">
        <f aca="false">IF(F63&lt;1100,0,1)</f>
        <v>0</v>
      </c>
      <c r="H63" s="0" t="n">
        <v>44832</v>
      </c>
      <c r="I63" s="0" t="n">
        <v>40538</v>
      </c>
      <c r="J63" s="0" t="n">
        <v>5683939</v>
      </c>
      <c r="K63" s="0" t="n">
        <f aca="false">J63/I63</f>
        <v>140.212615323894</v>
      </c>
      <c r="L63" s="0" t="n">
        <v>1081.77</v>
      </c>
      <c r="M63" s="0" t="n">
        <v>7244425</v>
      </c>
      <c r="N63" s="0" t="n">
        <v>12811831</v>
      </c>
      <c r="O63" s="0" t="n">
        <v>0.745</v>
      </c>
      <c r="P63" s="0" t="n">
        <v>4.60786231834836</v>
      </c>
      <c r="Q63" s="0" t="n">
        <v>6.75464940843461</v>
      </c>
      <c r="R63" s="0" t="n">
        <f aca="false">LOG10(E63)</f>
        <v>5.47116991546181</v>
      </c>
      <c r="S63" s="0" t="n">
        <f aca="false">LOG10(L63)</f>
        <v>3.03413493327621</v>
      </c>
      <c r="T63" s="0" t="n">
        <f aca="false">LOG10(M63)</f>
        <v>6.86000392062333</v>
      </c>
      <c r="U63" s="0" t="n">
        <f aca="false">LOG10(N63)</f>
        <v>7.1076112012803</v>
      </c>
      <c r="V63" s="0" t="n">
        <v>40538</v>
      </c>
      <c r="W63" s="2" t="n">
        <v>5.27</v>
      </c>
      <c r="X63" s="0" t="n">
        <f aca="false">V63^0.15</f>
        <v>4.91110645033261</v>
      </c>
      <c r="Y63" s="3" t="n">
        <v>16369</v>
      </c>
      <c r="Z63" s="0" t="n">
        <v>51</v>
      </c>
      <c r="AA63" s="0" t="n">
        <v>795.8</v>
      </c>
      <c r="AB63" s="0" t="n">
        <v>48</v>
      </c>
      <c r="AC63" s="0" t="n">
        <v>1.47551700400855</v>
      </c>
      <c r="AD63" s="0" t="n">
        <v>0.988787317300592</v>
      </c>
      <c r="AE63" s="0" t="n">
        <v>0.0332864456116754</v>
      </c>
      <c r="AF63" s="0" t="n">
        <v>2.24554942137996</v>
      </c>
      <c r="AG63" s="0" t="n">
        <v>0.990498456604429</v>
      </c>
      <c r="AH63" s="0" t="n">
        <v>0.0465921418788789</v>
      </c>
    </row>
    <row r="64" customFormat="false" ht="14.25" hidden="false" customHeight="false" outlineLevel="0" collapsed="false">
      <c r="A64" s="0" t="n">
        <v>3538709</v>
      </c>
      <c r="B64" s="0" t="s">
        <v>104</v>
      </c>
      <c r="C64" s="0" t="s">
        <v>44</v>
      </c>
      <c r="D64" s="0" t="s">
        <v>39</v>
      </c>
      <c r="E64" s="0" t="n">
        <v>364571</v>
      </c>
      <c r="F64" s="0" t="n">
        <v>264.77</v>
      </c>
      <c r="G64" s="0" t="n">
        <f aca="false">IF(F64&lt;1100,0,1)</f>
        <v>0</v>
      </c>
      <c r="H64" s="0" t="n">
        <v>44147</v>
      </c>
      <c r="I64" s="0" t="n">
        <v>40112</v>
      </c>
      <c r="J64" s="0" t="n">
        <v>2395673</v>
      </c>
      <c r="K64" s="0" t="n">
        <f aca="false">J64/I64</f>
        <v>59.7245961308337</v>
      </c>
      <c r="L64" s="0" t="n">
        <v>1338.01</v>
      </c>
      <c r="M64" s="0" t="n">
        <v>12501662</v>
      </c>
      <c r="N64" s="0" t="n">
        <v>21896872</v>
      </c>
      <c r="O64" s="0" t="n">
        <v>0.785</v>
      </c>
      <c r="P64" s="0" t="n">
        <v>4.60327431661414</v>
      </c>
      <c r="Q64" s="0" t="n">
        <v>6.37942753826346</v>
      </c>
      <c r="R64" s="0" t="n">
        <f aca="false">LOG10(E64)</f>
        <v>5.5617821195003</v>
      </c>
      <c r="S64" s="0" t="n">
        <f aca="false">LOG10(L64)</f>
        <v>3.12645935926782</v>
      </c>
      <c r="T64" s="0" t="n">
        <f aca="false">LOG10(M64)</f>
        <v>7.0969677529639</v>
      </c>
      <c r="U64" s="0" t="n">
        <f aca="false">LOG10(N64)</f>
        <v>7.34038207967278</v>
      </c>
      <c r="V64" s="0" t="n">
        <v>40112</v>
      </c>
      <c r="W64" s="2" t="n">
        <v>4.72</v>
      </c>
      <c r="X64" s="0" t="n">
        <f aca="false">V64^0.15</f>
        <v>4.90333027911893</v>
      </c>
      <c r="Y64" s="3" t="n">
        <v>37965</v>
      </c>
      <c r="Z64" s="0" t="n">
        <v>69</v>
      </c>
      <c r="AA64" s="0" t="n">
        <v>1376.9</v>
      </c>
      <c r="AB64" s="0" t="n">
        <v>31</v>
      </c>
      <c r="AC64" s="0" t="n">
        <v>1.11938330195773</v>
      </c>
      <c r="AD64" s="0" t="n">
        <v>0.974221038124442</v>
      </c>
      <c r="AE64" s="0" t="n">
        <v>0.0385747096563192</v>
      </c>
      <c r="AF64" s="0" t="n">
        <v>0.873610350755566</v>
      </c>
      <c r="AG64" s="0" t="n">
        <v>0.970458897506514</v>
      </c>
      <c r="AH64" s="0" t="n">
        <v>0.0322895824643967</v>
      </c>
    </row>
    <row r="65" customFormat="false" ht="14.25" hidden="false" customHeight="false" outlineLevel="0" collapsed="false">
      <c r="A65" s="0" t="n">
        <v>4119905</v>
      </c>
      <c r="B65" s="0" t="s">
        <v>105</v>
      </c>
      <c r="C65" s="0" t="s">
        <v>51</v>
      </c>
      <c r="D65" s="0" t="s">
        <v>39</v>
      </c>
      <c r="E65" s="0" t="n">
        <v>311611</v>
      </c>
      <c r="F65" s="0" t="n">
        <v>150.72</v>
      </c>
      <c r="G65" s="0" t="n">
        <f aca="false">IF(F65&lt;1100,0,1)</f>
        <v>0</v>
      </c>
      <c r="H65" s="0" t="n">
        <v>36110</v>
      </c>
      <c r="I65" s="0" t="n">
        <v>32097</v>
      </c>
      <c r="J65" s="0" t="n">
        <v>1514055</v>
      </c>
      <c r="K65" s="0" t="n">
        <f aca="false">J65/I65</f>
        <v>47.1712309561641</v>
      </c>
      <c r="L65" s="0" t="n">
        <v>1058.15</v>
      </c>
      <c r="M65" s="0" t="n">
        <v>6698733</v>
      </c>
      <c r="N65" s="0" t="n">
        <v>14533645</v>
      </c>
      <c r="O65" s="0" t="n">
        <v>0.763</v>
      </c>
      <c r="P65" s="0" t="n">
        <v>4.50646444223877</v>
      </c>
      <c r="Q65" s="0" t="n">
        <v>6.18014165175762</v>
      </c>
      <c r="R65" s="0" t="n">
        <f aca="false">LOG10(E65)</f>
        <v>5.49361278004989</v>
      </c>
      <c r="S65" s="0" t="n">
        <f aca="false">LOG10(L65)</f>
        <v>3.02454723627644</v>
      </c>
      <c r="T65" s="0" t="n">
        <f aca="false">LOG10(M65)</f>
        <v>6.82599266790342</v>
      </c>
      <c r="U65" s="0" t="n">
        <f aca="false">LOG10(N65)</f>
        <v>7.16237454787431</v>
      </c>
      <c r="V65" s="0" t="n">
        <v>32097</v>
      </c>
      <c r="W65" s="2" t="n">
        <v>4.33</v>
      </c>
      <c r="X65" s="0" t="n">
        <f aca="false">V65^0.15</f>
        <v>4.74208862585768</v>
      </c>
      <c r="Y65" s="3" t="n">
        <v>28102</v>
      </c>
      <c r="Z65" s="0" t="n">
        <v>124</v>
      </c>
      <c r="AA65" s="0" t="n">
        <v>2067.6</v>
      </c>
      <c r="AB65" s="0" t="n">
        <v>23</v>
      </c>
      <c r="AC65" s="0" t="n">
        <v>1.24634275032594</v>
      </c>
      <c r="AD65" s="0" t="n">
        <v>0.952197724803227</v>
      </c>
      <c r="AE65" s="0" t="n">
        <v>0.0591586272136877</v>
      </c>
      <c r="AF65" s="0" t="n">
        <v>1.36636192545333</v>
      </c>
      <c r="AG65" s="0" t="n">
        <v>0.949260115461508</v>
      </c>
      <c r="AH65" s="0" t="n">
        <v>0.0669218215586427</v>
      </c>
    </row>
    <row r="66" customFormat="false" ht="14.25" hidden="false" customHeight="false" outlineLevel="0" collapsed="false">
      <c r="A66" s="0" t="n">
        <v>4314902</v>
      </c>
      <c r="B66" s="0" t="s">
        <v>106</v>
      </c>
      <c r="C66" s="0" t="s">
        <v>51</v>
      </c>
      <c r="D66" s="0" t="s">
        <v>36</v>
      </c>
      <c r="E66" s="0" t="n">
        <v>1409351</v>
      </c>
      <c r="F66" s="0" t="n">
        <v>2837.52</v>
      </c>
      <c r="G66" s="0" t="n">
        <f aca="false">IF(F66&lt;1100,0,1)</f>
        <v>1</v>
      </c>
      <c r="H66" s="0" t="n">
        <v>354948</v>
      </c>
      <c r="I66" s="0" t="n">
        <v>320012</v>
      </c>
      <c r="J66" s="0" t="n">
        <v>40680460</v>
      </c>
      <c r="K66" s="0" t="n">
        <f aca="false">J66/I66</f>
        <v>127.121670437359</v>
      </c>
      <c r="L66" s="0" t="n">
        <v>2125.19</v>
      </c>
      <c r="M66" s="0" t="n">
        <v>42724992</v>
      </c>
      <c r="N66" s="0" t="n">
        <v>73862306</v>
      </c>
      <c r="O66" s="0" t="n">
        <v>0.805</v>
      </c>
      <c r="P66" s="0" t="n">
        <v>5.50516626405762</v>
      </c>
      <c r="Q66" s="0" t="n">
        <v>7.60938585512416</v>
      </c>
      <c r="R66" s="0" t="n">
        <f aca="false">LOG10(E66)</f>
        <v>6.14901916797043</v>
      </c>
      <c r="S66" s="0" t="n">
        <f aca="false">LOG10(L66)</f>
        <v>3.32739776368649</v>
      </c>
      <c r="T66" s="0" t="n">
        <f aca="false">LOG10(M66)</f>
        <v>7.63068199007373</v>
      </c>
      <c r="U66" s="0" t="n">
        <f aca="false">LOG10(N66)</f>
        <v>7.86842286231092</v>
      </c>
      <c r="V66" s="0" t="n">
        <v>320012</v>
      </c>
      <c r="W66" s="2" t="n">
        <v>6.29</v>
      </c>
      <c r="X66" s="0" t="n">
        <f aca="false">V66^0.15</f>
        <v>6.6953755127799</v>
      </c>
      <c r="Y66" s="3" t="n">
        <v>39723</v>
      </c>
      <c r="Z66" s="0" t="n">
        <v>271</v>
      </c>
      <c r="AA66" s="0" t="n">
        <v>496.7</v>
      </c>
      <c r="AB66" s="0" t="n">
        <v>206</v>
      </c>
      <c r="AC66" s="0" t="n">
        <v>1.99669837346923</v>
      </c>
      <c r="AD66" s="0" t="n">
        <v>0.988886913685232</v>
      </c>
      <c r="AE66" s="0" t="n">
        <v>0.0512208766242639</v>
      </c>
      <c r="AF66" s="0" t="n">
        <v>1.96109803894771</v>
      </c>
      <c r="AG66" s="0" t="n">
        <v>0.981231405132524</v>
      </c>
      <c r="AH66" s="0" t="n">
        <v>0.0656326559887181</v>
      </c>
    </row>
    <row r="67" customFormat="false" ht="14.25" hidden="false" customHeight="false" outlineLevel="0" collapsed="false">
      <c r="A67" s="0" t="n">
        <v>1100205</v>
      </c>
      <c r="B67" s="0" t="s">
        <v>107</v>
      </c>
      <c r="C67" s="0" t="s">
        <v>35</v>
      </c>
      <c r="D67" s="0" t="s">
        <v>39</v>
      </c>
      <c r="E67" s="0" t="n">
        <v>428527</v>
      </c>
      <c r="F67" s="0" t="n">
        <v>12.57</v>
      </c>
      <c r="G67" s="0" t="n">
        <f aca="false">IF(F67&lt;1100,0,1)</f>
        <v>0</v>
      </c>
      <c r="H67" s="0" t="n">
        <v>73712</v>
      </c>
      <c r="I67" s="0" t="n">
        <v>65712</v>
      </c>
      <c r="J67" s="0" t="n">
        <v>6273942</v>
      </c>
      <c r="K67" s="0" t="n">
        <f aca="false">J67/I67</f>
        <v>95.4763513513514</v>
      </c>
      <c r="L67" s="0" t="n">
        <v>1054.94</v>
      </c>
      <c r="M67" s="0" t="n">
        <v>9093824</v>
      </c>
      <c r="N67" s="0" t="n">
        <v>16514535</v>
      </c>
      <c r="O67" s="0" t="n">
        <v>0.736</v>
      </c>
      <c r="P67" s="0" t="n">
        <v>4.81764468550958</v>
      </c>
      <c r="Q67" s="0" t="n">
        <v>6.79754049950735</v>
      </c>
      <c r="R67" s="0" t="n">
        <f aca="false">LOG10(E67)</f>
        <v>5.63197819051032</v>
      </c>
      <c r="S67" s="0" t="n">
        <f aca="false">LOG10(L67)</f>
        <v>3.0232277597191</v>
      </c>
      <c r="T67" s="0" t="n">
        <f aca="false">LOG10(M67)</f>
        <v>6.95874654470431</v>
      </c>
      <c r="U67" s="0" t="n">
        <f aca="false">LOG10(N67)</f>
        <v>7.2178663497636</v>
      </c>
      <c r="V67" s="0" t="n">
        <v>65712</v>
      </c>
      <c r="W67" s="2" t="n">
        <v>4.28</v>
      </c>
      <c r="X67" s="0" t="n">
        <f aca="false">V67^0.15</f>
        <v>5.2801553806018</v>
      </c>
      <c r="Y67" s="3" t="n">
        <v>49503</v>
      </c>
      <c r="Z67" s="0" t="n">
        <v>199</v>
      </c>
      <c r="AA67" s="0" t="n">
        <v>34096.4</v>
      </c>
      <c r="AB67" s="0" t="n">
        <v>36</v>
      </c>
      <c r="AC67" s="0" t="n">
        <v>1.51828938002522</v>
      </c>
      <c r="AD67" s="0" t="n">
        <v>0.985807325278884</v>
      </c>
      <c r="AE67" s="0" t="n">
        <v>0.0385931777781709</v>
      </c>
      <c r="AF67" s="0" t="n">
        <v>1.42686903631109</v>
      </c>
      <c r="AG67" s="0" t="n">
        <v>0.992384657270658</v>
      </c>
      <c r="AH67" s="0" t="n">
        <v>0.0264794342190318</v>
      </c>
    </row>
    <row r="68" customFormat="false" ht="14.25" hidden="false" customHeight="false" outlineLevel="0" collapsed="false">
      <c r="A68" s="0" t="n">
        <v>3541000</v>
      </c>
      <c r="B68" s="0" t="s">
        <v>108</v>
      </c>
      <c r="C68" s="0" t="s">
        <v>44</v>
      </c>
      <c r="D68" s="0" t="s">
        <v>39</v>
      </c>
      <c r="E68" s="0" t="n">
        <v>262051</v>
      </c>
      <c r="F68" s="0" t="n">
        <v>1776.09</v>
      </c>
      <c r="G68" s="0" t="n">
        <f aca="false">IF(F68&lt;1100,0,1)</f>
        <v>1</v>
      </c>
      <c r="H68" s="0" t="n">
        <v>36615</v>
      </c>
      <c r="I68" s="0" t="n">
        <v>31531</v>
      </c>
      <c r="J68" s="0" t="n">
        <v>1683671</v>
      </c>
      <c r="K68" s="0" t="n">
        <f aca="false">J68/I68</f>
        <v>53.3973232691637</v>
      </c>
      <c r="L68" s="0" t="n">
        <v>983.27</v>
      </c>
      <c r="M68" s="0" t="n">
        <v>3276663</v>
      </c>
      <c r="N68" s="0" t="n">
        <v>6688614</v>
      </c>
      <c r="O68" s="0" t="n">
        <v>0.754</v>
      </c>
      <c r="P68" s="0" t="n">
        <v>4.49873774453779</v>
      </c>
      <c r="Q68" s="0" t="n">
        <v>6.2262572315557</v>
      </c>
      <c r="R68" s="0" t="n">
        <f aca="false">LOG10(E68)</f>
        <v>5.4183858213317</v>
      </c>
      <c r="S68" s="0" t="n">
        <f aca="false">LOG10(L68)</f>
        <v>2.99267278884868</v>
      </c>
      <c r="T68" s="0" t="n">
        <f aca="false">LOG10(M68)</f>
        <v>6.51543177712652</v>
      </c>
      <c r="U68" s="0" t="n">
        <f aca="false">LOG10(N68)</f>
        <v>6.82533613353566</v>
      </c>
      <c r="V68" s="0" t="n">
        <v>31531</v>
      </c>
      <c r="W68" s="2" t="n">
        <v>4.22</v>
      </c>
      <c r="X68" s="0" t="n">
        <f aca="false">V68^0.15</f>
        <v>4.72945025305498</v>
      </c>
      <c r="Y68" s="3" t="n">
        <v>9307</v>
      </c>
      <c r="Z68" s="0" t="n">
        <v>79</v>
      </c>
      <c r="AA68" s="0" t="n">
        <v>147.5</v>
      </c>
      <c r="AB68" s="0" t="n">
        <v>23</v>
      </c>
      <c r="AC68" s="0" t="n">
        <v>0.775907834475727</v>
      </c>
      <c r="AD68" s="0" t="n">
        <v>0.99354663590078</v>
      </c>
      <c r="AE68" s="0" t="n">
        <v>0.0132473488912744</v>
      </c>
      <c r="AF68" s="0" t="n">
        <v>0.794980582607047</v>
      </c>
      <c r="AG68" s="0" t="n">
        <v>0.986803213190431</v>
      </c>
      <c r="AH68" s="0" t="n">
        <v>0.0194757963933611</v>
      </c>
    </row>
    <row r="69" customFormat="false" ht="14.25" hidden="false" customHeight="false" outlineLevel="0" collapsed="false">
      <c r="A69" s="0" t="n">
        <v>2611606</v>
      </c>
      <c r="B69" s="0" t="s">
        <v>109</v>
      </c>
      <c r="C69" s="0" t="s">
        <v>42</v>
      </c>
      <c r="D69" s="0" t="s">
        <v>47</v>
      </c>
      <c r="E69" s="0" t="n">
        <v>1537704</v>
      </c>
      <c r="F69" s="0" t="n">
        <v>7037.61</v>
      </c>
      <c r="G69" s="0" t="n">
        <f aca="false">IF(F69&lt;1100,0,1)</f>
        <v>1</v>
      </c>
      <c r="H69" s="0" t="n">
        <v>322924</v>
      </c>
      <c r="I69" s="0" t="n">
        <v>293876</v>
      </c>
      <c r="J69" s="0" t="n">
        <v>38339455</v>
      </c>
      <c r="K69" s="0" t="n">
        <f aca="false">J69/I69</f>
        <v>130.461334032041</v>
      </c>
      <c r="L69" s="0" t="n">
        <v>1361.17</v>
      </c>
      <c r="M69" s="0" t="n">
        <v>33369681</v>
      </c>
      <c r="N69" s="0" t="n">
        <v>51859618</v>
      </c>
      <c r="O69" s="0" t="n">
        <v>0.772</v>
      </c>
      <c r="P69" s="0" t="n">
        <v>5.46816411995092</v>
      </c>
      <c r="Q69" s="0" t="n">
        <v>7.58364593503722</v>
      </c>
      <c r="R69" s="0" t="n">
        <f aca="false">LOG10(E69)</f>
        <v>6.18687274408793</v>
      </c>
      <c r="S69" s="0" t="n">
        <f aca="false">LOG10(L69)</f>
        <v>3.13391236873847</v>
      </c>
      <c r="T69" s="0" t="n">
        <f aca="false">LOG10(M69)</f>
        <v>7.52335205500355</v>
      </c>
      <c r="U69" s="0" t="n">
        <f aca="false">LOG10(N69)</f>
        <v>7.71482931341476</v>
      </c>
      <c r="V69" s="0" t="n">
        <v>293876</v>
      </c>
      <c r="W69" s="2" t="n">
        <v>6.02</v>
      </c>
      <c r="X69" s="0" t="n">
        <f aca="false">V69^0.15</f>
        <v>6.61035248389998</v>
      </c>
      <c r="Y69" s="3" t="n">
        <v>21901</v>
      </c>
      <c r="Z69" s="0" t="n">
        <v>534</v>
      </c>
      <c r="AA69" s="0" t="n">
        <v>218.5</v>
      </c>
      <c r="AB69" s="0" t="n">
        <v>142</v>
      </c>
      <c r="AC69" s="0" t="n">
        <v>1.4507268741171</v>
      </c>
      <c r="AD69" s="0" t="n">
        <v>0.988541061620253</v>
      </c>
      <c r="AE69" s="0" t="n">
        <v>0.0330887509119172</v>
      </c>
      <c r="AF69" s="0" t="n">
        <v>1.5386980704068</v>
      </c>
      <c r="AG69" s="0" t="n">
        <v>0.98871415602671</v>
      </c>
      <c r="AH69" s="0" t="n">
        <v>0.0348261074397677</v>
      </c>
    </row>
    <row r="70" customFormat="false" ht="14.25" hidden="false" customHeight="false" outlineLevel="0" collapsed="false">
      <c r="A70" s="0" t="n">
        <v>3154606</v>
      </c>
      <c r="B70" s="0" t="s">
        <v>110</v>
      </c>
      <c r="C70" s="0" t="s">
        <v>44</v>
      </c>
      <c r="D70" s="0" t="s">
        <v>39</v>
      </c>
      <c r="E70" s="0" t="n">
        <v>296317</v>
      </c>
      <c r="F70" s="0" t="n">
        <v>1917.9</v>
      </c>
      <c r="G70" s="0" t="n">
        <f aca="false">IF(F70&lt;1100,0,1)</f>
        <v>1</v>
      </c>
      <c r="H70" s="0" t="n">
        <v>33726</v>
      </c>
      <c r="I70" s="0" t="n">
        <v>30346</v>
      </c>
      <c r="J70" s="0" t="n">
        <v>3267718</v>
      </c>
      <c r="K70" s="0" t="n">
        <f aca="false">J70/I70</f>
        <v>107.682000922692</v>
      </c>
      <c r="L70" s="0" t="n">
        <v>535.28</v>
      </c>
      <c r="M70" s="0" t="n">
        <v>1733699</v>
      </c>
      <c r="N70" s="0" t="n">
        <v>3855401</v>
      </c>
      <c r="O70" s="0" t="n">
        <v>0.684</v>
      </c>
      <c r="P70" s="0" t="n">
        <v>4.4821014534866</v>
      </c>
      <c r="Q70" s="0" t="n">
        <v>6.51424457040374</v>
      </c>
      <c r="R70" s="0" t="n">
        <f aca="false">LOG10(E70)</f>
        <v>5.4717565680997</v>
      </c>
      <c r="S70" s="0" t="n">
        <f aca="false">LOG10(L70)</f>
        <v>2.72858101687137</v>
      </c>
      <c r="T70" s="0" t="n">
        <f aca="false">LOG10(M70)</f>
        <v>6.23897369868446</v>
      </c>
      <c r="U70" s="0" t="n">
        <f aca="false">LOG10(N70)</f>
        <v>6.58606955567625</v>
      </c>
      <c r="V70" s="0" t="n">
        <v>30346</v>
      </c>
      <c r="W70" s="2" t="n">
        <v>5.4</v>
      </c>
      <c r="X70" s="0" t="n">
        <f aca="false">V70^0.15</f>
        <v>4.70235289220531</v>
      </c>
      <c r="Y70" s="3" t="n">
        <v>9773</v>
      </c>
      <c r="Z70" s="0" t="n">
        <v>15</v>
      </c>
      <c r="AA70" s="0" t="n">
        <v>154.5</v>
      </c>
      <c r="AB70" s="0" t="n">
        <v>13</v>
      </c>
      <c r="AC70" s="0" t="n">
        <v>2.10386309798797</v>
      </c>
      <c r="AD70" s="0" t="n">
        <v>0.995863129311379</v>
      </c>
      <c r="AE70" s="0" t="n">
        <v>0.0287258907110828</v>
      </c>
      <c r="AF70" s="0" t="n">
        <v>2.44883049522414</v>
      </c>
      <c r="AG70" s="0" t="n">
        <v>0.961080636161148</v>
      </c>
      <c r="AH70" s="0" t="n">
        <v>0.104395447255704</v>
      </c>
    </row>
    <row r="71" customFormat="false" ht="14.25" hidden="false" customHeight="false" outlineLevel="0" collapsed="false">
      <c r="A71" s="0" t="n">
        <v>3543402</v>
      </c>
      <c r="B71" s="0" t="s">
        <v>111</v>
      </c>
      <c r="C71" s="0" t="s">
        <v>44</v>
      </c>
      <c r="D71" s="0" t="s">
        <v>39</v>
      </c>
      <c r="E71" s="0" t="n">
        <v>604682</v>
      </c>
      <c r="F71" s="0" t="n">
        <v>928.46</v>
      </c>
      <c r="G71" s="0" t="n">
        <f aca="false">IF(F71&lt;1100,0,1)</f>
        <v>0</v>
      </c>
      <c r="H71" s="0" t="n">
        <v>65013</v>
      </c>
      <c r="I71" s="0" t="n">
        <v>61068</v>
      </c>
      <c r="J71" s="0" t="n">
        <v>10738983</v>
      </c>
      <c r="K71" s="0" t="n">
        <f aca="false">J71/I71</f>
        <v>175.852868932993</v>
      </c>
      <c r="L71" s="0" t="n">
        <v>1551.2</v>
      </c>
      <c r="M71" s="0" t="n">
        <v>18280844</v>
      </c>
      <c r="N71" s="0" t="n">
        <v>35315843</v>
      </c>
      <c r="O71" s="0" t="n">
        <v>0.8</v>
      </c>
      <c r="P71" s="0" t="n">
        <v>4.78581369692092</v>
      </c>
      <c r="Q71" s="0" t="n">
        <v>7.03096315488298</v>
      </c>
      <c r="R71" s="0" t="n">
        <f aca="false">LOG10(E71)</f>
        <v>5.78152704084503</v>
      </c>
      <c r="S71" s="0" t="n">
        <f aca="false">LOG10(L71)</f>
        <v>3.19066779607065</v>
      </c>
      <c r="T71" s="0" t="n">
        <f aca="false">LOG10(M71)</f>
        <v>7.26199624260576</v>
      </c>
      <c r="U71" s="0" t="n">
        <f aca="false">LOG10(N71)</f>
        <v>7.54796957745335</v>
      </c>
      <c r="V71" s="0" t="n">
        <v>61068</v>
      </c>
      <c r="W71" s="2" t="n">
        <v>5.15</v>
      </c>
      <c r="X71" s="0" t="n">
        <f aca="false">V71^0.15</f>
        <v>5.22242310974</v>
      </c>
      <c r="Y71" s="3" t="n">
        <v>33770</v>
      </c>
      <c r="Z71" s="0" t="n">
        <v>148</v>
      </c>
      <c r="AA71" s="0" t="n">
        <v>651.3</v>
      </c>
      <c r="AB71" s="0" t="n">
        <v>49</v>
      </c>
      <c r="AC71" s="0" t="n">
        <v>1.39699528322194</v>
      </c>
      <c r="AD71" s="0" t="n">
        <v>0.978653761675231</v>
      </c>
      <c r="AE71" s="0" t="n">
        <v>0.0437080029169649</v>
      </c>
      <c r="AF71" s="0" t="n">
        <v>1.2914335106647</v>
      </c>
      <c r="AG71" s="0" t="n">
        <v>0.965153335689227</v>
      </c>
      <c r="AH71" s="0" t="n">
        <v>0.0519845610086205</v>
      </c>
    </row>
    <row r="72" customFormat="false" ht="14.25" hidden="false" customHeight="false" outlineLevel="0" collapsed="false">
      <c r="A72" s="0" t="n">
        <v>1200401</v>
      </c>
      <c r="B72" s="0" t="s">
        <v>112</v>
      </c>
      <c r="C72" s="0" t="s">
        <v>35</v>
      </c>
      <c r="D72" s="0" t="s">
        <v>36</v>
      </c>
      <c r="E72" s="0" t="n">
        <v>336038</v>
      </c>
      <c r="F72" s="0" t="n">
        <v>38.03</v>
      </c>
      <c r="G72" s="0" t="n">
        <f aca="false">IF(F72&lt;1100,0,1)</f>
        <v>0</v>
      </c>
      <c r="H72" s="0" t="n">
        <v>48427</v>
      </c>
      <c r="I72" s="0" t="n">
        <v>41122</v>
      </c>
      <c r="J72" s="0" t="n">
        <v>1655286</v>
      </c>
      <c r="K72" s="0" t="n">
        <f aca="false">J72/I72</f>
        <v>40.2530518943631</v>
      </c>
      <c r="L72" s="0" t="n">
        <v>859.38</v>
      </c>
      <c r="M72" s="0" t="n">
        <v>5125851</v>
      </c>
      <c r="N72" s="0" t="n">
        <v>8151494</v>
      </c>
      <c r="O72" s="0" t="n">
        <v>0.727</v>
      </c>
      <c r="P72" s="0" t="n">
        <v>4.614074228746</v>
      </c>
      <c r="Q72" s="0" t="n">
        <v>6.21887304191287</v>
      </c>
      <c r="R72" s="0" t="n">
        <f aca="false">LOG10(E72)</f>
        <v>5.52638839125046</v>
      </c>
      <c r="S72" s="0" t="n">
        <f aca="false">LOG10(L72)</f>
        <v>2.93418524230726</v>
      </c>
      <c r="T72" s="0" t="n">
        <f aca="false">LOG10(M72)</f>
        <v>6.70976597781032</v>
      </c>
      <c r="U72" s="0" t="n">
        <f aca="false">LOG10(N72)</f>
        <v>6.91123721321767</v>
      </c>
      <c r="V72" s="0" t="n">
        <v>41122</v>
      </c>
      <c r="W72" s="2" t="n">
        <v>3.97</v>
      </c>
      <c r="X72" s="0" t="n">
        <f aca="false">V72^0.15</f>
        <v>4.92165462845209</v>
      </c>
      <c r="Y72" s="3" t="n">
        <v>20267</v>
      </c>
      <c r="Z72" s="0" t="n">
        <v>99</v>
      </c>
      <c r="AA72" s="0" t="n">
        <v>8835.7</v>
      </c>
      <c r="AB72" s="0" t="n">
        <v>33</v>
      </c>
    </row>
    <row r="73" customFormat="false" ht="14.25" hidden="false" customHeight="false" outlineLevel="0" collapsed="false">
      <c r="A73" s="0" t="n">
        <v>3304557</v>
      </c>
      <c r="B73" s="0" t="s">
        <v>113</v>
      </c>
      <c r="C73" s="0" t="s">
        <v>44</v>
      </c>
      <c r="D73" s="0" t="s">
        <v>47</v>
      </c>
      <c r="E73" s="0" t="n">
        <v>6320446</v>
      </c>
      <c r="F73" s="0" t="n">
        <v>5265.81</v>
      </c>
      <c r="G73" s="0" t="n">
        <f aca="false">IF(F73&lt;1100,0,1)</f>
        <v>1</v>
      </c>
      <c r="H73" s="0" t="n">
        <v>2096281</v>
      </c>
      <c r="I73" s="0" t="n">
        <v>1927071</v>
      </c>
      <c r="J73" s="0" t="n">
        <v>399599972</v>
      </c>
      <c r="K73" s="0" t="n">
        <f aca="false">J73/I73</f>
        <v>207.361312582671</v>
      </c>
      <c r="L73" s="0" t="n">
        <v>1784.44</v>
      </c>
      <c r="M73" s="0" t="n">
        <v>208153595</v>
      </c>
      <c r="N73" s="0" t="n">
        <v>337594462</v>
      </c>
      <c r="O73" s="0" t="n">
        <v>0.799</v>
      </c>
      <c r="P73" s="0" t="n">
        <v>6.28489771586987</v>
      </c>
      <c r="Q73" s="0" t="n">
        <v>8.6016254491229</v>
      </c>
      <c r="R73" s="0" t="n">
        <f aca="false">LOG10(E73)</f>
        <v>6.80074772519769</v>
      </c>
      <c r="S73" s="0" t="n">
        <f aca="false">LOG10(L73)</f>
        <v>3.25150194982209</v>
      </c>
      <c r="T73" s="0" t="n">
        <f aca="false">LOG10(M73)</f>
        <v>8.3183839159443</v>
      </c>
      <c r="U73" s="0" t="n">
        <f aca="false">LOG10(N73)</f>
        <v>8.52839531371615</v>
      </c>
      <c r="V73" s="0" t="n">
        <v>1927071</v>
      </c>
      <c r="W73" s="2" t="n">
        <v>9.05</v>
      </c>
      <c r="X73" s="0" t="n">
        <f aca="false">V73^0.15</f>
        <v>8.76465160132932</v>
      </c>
      <c r="Y73" s="3" t="n">
        <v>108573</v>
      </c>
      <c r="Z73" s="0" t="n">
        <v>252</v>
      </c>
      <c r="AA73" s="0" t="n">
        <v>1200.3</v>
      </c>
      <c r="AB73" s="0" t="n">
        <v>766</v>
      </c>
      <c r="AC73" s="0" t="n">
        <v>1.52409802843852</v>
      </c>
      <c r="AD73" s="0" t="n">
        <v>0.968107896664203</v>
      </c>
      <c r="AE73" s="0" t="n">
        <v>0.0586020060356396</v>
      </c>
      <c r="AF73" s="0" t="n">
        <v>1.71019185441831</v>
      </c>
      <c r="AG73" s="0" t="n">
        <v>0.98915149313047</v>
      </c>
      <c r="AH73" s="0" t="n">
        <v>0.0379418317469934</v>
      </c>
    </row>
    <row r="74" customFormat="false" ht="14.25" hidden="false" customHeight="false" outlineLevel="0" collapsed="false">
      <c r="A74" s="0" t="n">
        <v>2927408</v>
      </c>
      <c r="B74" s="0" t="s">
        <v>114</v>
      </c>
      <c r="C74" s="0" t="s">
        <v>42</v>
      </c>
      <c r="D74" s="0" t="s">
        <v>47</v>
      </c>
      <c r="E74" s="0" t="n">
        <v>2675656</v>
      </c>
      <c r="F74" s="0" t="n">
        <v>3859.35</v>
      </c>
      <c r="G74" s="0" t="n">
        <f aca="false">IF(F74&lt;1100,0,1)</f>
        <v>1</v>
      </c>
      <c r="H74" s="0" t="n">
        <v>599753</v>
      </c>
      <c r="I74" s="0" t="n">
        <v>542529</v>
      </c>
      <c r="J74" s="0" t="n">
        <v>78638503</v>
      </c>
      <c r="K74" s="0" t="n">
        <f aca="false">J74/I74</f>
        <v>144.94801752533</v>
      </c>
      <c r="L74" s="0" t="n">
        <v>1126.39</v>
      </c>
      <c r="M74" s="0" t="n">
        <v>40762687</v>
      </c>
      <c r="N74" s="0" t="n">
        <v>62717483</v>
      </c>
      <c r="O74" s="0" t="n">
        <v>0.759</v>
      </c>
      <c r="P74" s="0" t="n">
        <v>5.73442295764197</v>
      </c>
      <c r="Q74" s="0" t="n">
        <v>7.89563523746615</v>
      </c>
      <c r="R74" s="0" t="n">
        <f aca="false">LOG10(E74)</f>
        <v>6.42743027691899</v>
      </c>
      <c r="S74" s="0" t="n">
        <f aca="false">LOG10(L74)</f>
        <v>3.0516887861836</v>
      </c>
      <c r="T74" s="0" t="n">
        <f aca="false">LOG10(M74)</f>
        <v>7.61026280415702</v>
      </c>
      <c r="U74" s="0" t="n">
        <f aca="false">LOG10(N74)</f>
        <v>7.79738862076781</v>
      </c>
      <c r="V74" s="0" t="n">
        <v>542529</v>
      </c>
      <c r="W74" s="2" t="n">
        <v>7.15</v>
      </c>
      <c r="X74" s="0" t="n">
        <f aca="false">V74^0.15</f>
        <v>7.24708647716418</v>
      </c>
      <c r="Y74" s="3" t="n">
        <v>33127</v>
      </c>
      <c r="Z74" s="0" t="n">
        <v>165</v>
      </c>
      <c r="AA74" s="0" t="n">
        <v>693.3</v>
      </c>
      <c r="AB74" s="0" t="n">
        <v>217</v>
      </c>
      <c r="AC74" s="0" t="n">
        <v>1.58005778871579</v>
      </c>
      <c r="AD74" s="0" t="n">
        <v>0.978943895575478</v>
      </c>
      <c r="AE74" s="0" t="n">
        <v>0.049091122673198</v>
      </c>
      <c r="AF74" s="0" t="n">
        <v>1.85610470683588</v>
      </c>
      <c r="AG74" s="0" t="n">
        <v>0.983149899707917</v>
      </c>
      <c r="AH74" s="0" t="n">
        <v>0.0514770592749633</v>
      </c>
    </row>
    <row r="75" customFormat="false" ht="14.25" hidden="false" customHeight="false" outlineLevel="0" collapsed="false">
      <c r="A75" s="0" t="n">
        <v>4316907</v>
      </c>
      <c r="B75" s="0" t="s">
        <v>115</v>
      </c>
      <c r="C75" s="0" t="s">
        <v>51</v>
      </c>
      <c r="D75" s="0" t="s">
        <v>39</v>
      </c>
      <c r="E75" s="0" t="n">
        <v>261031</v>
      </c>
      <c r="F75" s="0" t="n">
        <v>145.98</v>
      </c>
      <c r="G75" s="0" t="n">
        <f aca="false">IF(F75&lt;1100,0,1)</f>
        <v>0</v>
      </c>
      <c r="H75" s="0" t="n">
        <v>30861</v>
      </c>
      <c r="I75" s="0" t="n">
        <v>27167</v>
      </c>
      <c r="J75" s="0" t="n">
        <v>2815702</v>
      </c>
      <c r="K75" s="0" t="n">
        <f aca="false">J75/I75</f>
        <v>103.644200684654</v>
      </c>
      <c r="L75" s="0" t="n">
        <v>1337.88</v>
      </c>
      <c r="M75" s="0" t="n">
        <v>4006384</v>
      </c>
      <c r="N75" s="0" t="n">
        <v>7152149</v>
      </c>
      <c r="O75" s="0" t="n">
        <v>0.784</v>
      </c>
      <c r="P75" s="0" t="n">
        <v>4.43404168275427</v>
      </c>
      <c r="Q75" s="0" t="n">
        <v>6.44958668931811</v>
      </c>
      <c r="R75" s="0" t="n">
        <f aca="false">LOG10(E75)</f>
        <v>5.41669208714467</v>
      </c>
      <c r="S75" s="0" t="n">
        <f aca="false">LOG10(L75)</f>
        <v>3.12641716150731</v>
      </c>
      <c r="T75" s="0" t="n">
        <f aca="false">LOG10(M75)</f>
        <v>6.60275257278797</v>
      </c>
      <c r="U75" s="0" t="n">
        <f aca="false">LOG10(N75)</f>
        <v>6.85443655349532</v>
      </c>
      <c r="V75" s="0" t="n">
        <v>27167</v>
      </c>
      <c r="W75" s="2" t="n">
        <v>4.65</v>
      </c>
      <c r="X75" s="0" t="n">
        <f aca="false">V75^0.15</f>
        <v>4.62494159170282</v>
      </c>
      <c r="Y75" s="3" t="n">
        <v>38127</v>
      </c>
      <c r="Z75" s="0" t="n">
        <v>63</v>
      </c>
      <c r="AA75" s="0" t="n">
        <v>1788.1</v>
      </c>
      <c r="AB75" s="0" t="n">
        <v>23</v>
      </c>
      <c r="AC75" s="0" t="n">
        <v>1.19351805734793</v>
      </c>
      <c r="AD75" s="0" t="n">
        <v>0.966033269390676</v>
      </c>
      <c r="AE75" s="0" t="n">
        <v>0.047411064593901</v>
      </c>
      <c r="AF75" s="0" t="n">
        <v>1.0611930951232</v>
      </c>
      <c r="AG75" s="0" t="n">
        <v>0.956127512810707</v>
      </c>
      <c r="AH75" s="0" t="n">
        <v>0.0481562341319433</v>
      </c>
    </row>
    <row r="76" customFormat="false" ht="14.25" hidden="false" customHeight="false" outlineLevel="0" collapsed="false">
      <c r="A76" s="0" t="n">
        <v>1506807</v>
      </c>
      <c r="B76" s="0" t="s">
        <v>116</v>
      </c>
      <c r="C76" s="0" t="s">
        <v>35</v>
      </c>
      <c r="D76" s="0" t="s">
        <v>39</v>
      </c>
      <c r="E76" s="0" t="n">
        <v>294580</v>
      </c>
      <c r="F76" s="0" t="n">
        <v>12.87</v>
      </c>
      <c r="G76" s="0" t="n">
        <f aca="false">IF(F76&lt;1100,0,1)</f>
        <v>0</v>
      </c>
      <c r="H76" s="0" t="n">
        <v>52077</v>
      </c>
      <c r="I76" s="0" t="n">
        <v>44032</v>
      </c>
      <c r="J76" s="0" t="n">
        <v>2432930</v>
      </c>
      <c r="K76" s="0" t="n">
        <f aca="false">J76/I76</f>
        <v>55.2536791424419</v>
      </c>
      <c r="L76" s="0" t="n">
        <v>506.67</v>
      </c>
      <c r="M76" s="0" t="n">
        <v>2309692</v>
      </c>
      <c r="N76" s="0" t="n">
        <v>4835188</v>
      </c>
      <c r="O76" s="0" t="n">
        <v>0.691</v>
      </c>
      <c r="P76" s="0" t="n">
        <v>4.6437684122194</v>
      </c>
      <c r="Q76" s="0" t="n">
        <v>6.3861296136365</v>
      </c>
      <c r="R76" s="0" t="n">
        <f aca="false">LOG10(E76)</f>
        <v>5.46920325783422</v>
      </c>
      <c r="S76" s="0" t="n">
        <f aca="false">LOG10(L76)</f>
        <v>2.70472519041625</v>
      </c>
      <c r="T76" s="0" t="n">
        <f aca="false">LOG10(M76)</f>
        <v>6.36355407010049</v>
      </c>
      <c r="U76" s="0" t="n">
        <f aca="false">LOG10(N76)</f>
        <v>6.68441336482549</v>
      </c>
      <c r="V76" s="0" t="n">
        <v>44032</v>
      </c>
      <c r="W76" s="2" t="n">
        <v>4.08</v>
      </c>
      <c r="X76" s="0" t="n">
        <f aca="false">V76^0.15</f>
        <v>4.97239088688466</v>
      </c>
      <c r="Y76" s="3" t="n">
        <v>35052</v>
      </c>
      <c r="Z76" s="0" t="n">
        <v>20</v>
      </c>
      <c r="AA76" s="0" t="n">
        <v>22886.8</v>
      </c>
      <c r="AB76" s="0" t="n">
        <v>12</v>
      </c>
      <c r="AC76" s="0" t="n">
        <v>1.52774583553848</v>
      </c>
      <c r="AD76" s="0" t="n">
        <v>0.995427584943545</v>
      </c>
      <c r="AE76" s="0" t="n">
        <v>0.0219350676111373</v>
      </c>
      <c r="AF76" s="0" t="n">
        <v>1.45951597871368</v>
      </c>
      <c r="AG76" s="0" t="n">
        <v>0.992336392802658</v>
      </c>
      <c r="AH76" s="0" t="n">
        <v>0.0271716426556011</v>
      </c>
    </row>
    <row r="77" customFormat="false" ht="14.25" hidden="false" customHeight="false" outlineLevel="0" collapsed="false">
      <c r="A77" s="0" t="n">
        <v>3547809</v>
      </c>
      <c r="B77" s="0" t="s">
        <v>117</v>
      </c>
      <c r="C77" s="0" t="s">
        <v>44</v>
      </c>
      <c r="D77" s="0" t="s">
        <v>39</v>
      </c>
      <c r="E77" s="0" t="n">
        <v>676407</v>
      </c>
      <c r="F77" s="0" t="n">
        <v>3866.35</v>
      </c>
      <c r="G77" s="0" t="n">
        <f aca="false">IF(F77&lt;1100,0,1)</f>
        <v>1</v>
      </c>
      <c r="H77" s="0" t="n">
        <v>60590</v>
      </c>
      <c r="I77" s="0" t="n">
        <v>55212</v>
      </c>
      <c r="J77" s="0" t="n">
        <v>6595742</v>
      </c>
      <c r="K77" s="0" t="n">
        <f aca="false">J77/I77</f>
        <v>119.4621096863</v>
      </c>
      <c r="L77" s="0" t="n">
        <v>1458.49</v>
      </c>
      <c r="M77" s="0" t="n">
        <v>19164510</v>
      </c>
      <c r="N77" s="0" t="n">
        <v>27470680</v>
      </c>
      <c r="O77" s="0" t="n">
        <v>0.815</v>
      </c>
      <c r="P77" s="0" t="n">
        <v>4.74203347931242</v>
      </c>
      <c r="Q77" s="0" t="n">
        <v>6.81926365937883</v>
      </c>
      <c r="R77" s="0" t="n">
        <f aca="false">LOG10(E77)</f>
        <v>5.83020809337521</v>
      </c>
      <c r="S77" s="0" t="n">
        <f aca="false">LOG10(L77)</f>
        <v>3.16390345576855</v>
      </c>
      <c r="T77" s="0" t="n">
        <f aca="false">LOG10(M77)</f>
        <v>7.28249771965003</v>
      </c>
      <c r="U77" s="0" t="n">
        <f aca="false">LOG10(N77)</f>
        <v>7.43886940993358</v>
      </c>
      <c r="V77" s="0" t="n">
        <v>55212</v>
      </c>
      <c r="W77" s="2" t="n">
        <v>4.95</v>
      </c>
      <c r="X77" s="0" t="n">
        <f aca="false">V77^0.15</f>
        <v>5.1440481123461</v>
      </c>
      <c r="Y77" s="3" t="n">
        <v>13550</v>
      </c>
      <c r="Z77" s="0" t="n">
        <v>60</v>
      </c>
      <c r="AA77" s="0" t="n">
        <v>174.9</v>
      </c>
      <c r="AB77" s="0" t="n">
        <v>40</v>
      </c>
      <c r="AC77" s="0" t="n">
        <v>1.83737379173031</v>
      </c>
      <c r="AD77" s="0" t="n">
        <v>0.987297856349149</v>
      </c>
      <c r="AE77" s="0" t="n">
        <v>0.0441501122199113</v>
      </c>
      <c r="AF77" s="0" t="n">
        <v>2.16679214588987</v>
      </c>
      <c r="AG77" s="0" t="n">
        <v>0.990863569468752</v>
      </c>
      <c r="AH77" s="0" t="n">
        <v>0.0440776550524484</v>
      </c>
    </row>
    <row r="78" customFormat="false" ht="14.25" hidden="false" customHeight="false" outlineLevel="0" collapsed="false">
      <c r="A78" s="0" t="n">
        <v>3548500</v>
      </c>
      <c r="B78" s="0" t="s">
        <v>118</v>
      </c>
      <c r="C78" s="0" t="s">
        <v>44</v>
      </c>
      <c r="D78" s="0" t="s">
        <v>36</v>
      </c>
      <c r="E78" s="0" t="n">
        <v>419400</v>
      </c>
      <c r="F78" s="0" t="n">
        <v>1492.23</v>
      </c>
      <c r="G78" s="0" t="n">
        <f aca="false">IF(F78&lt;1100,0,1)</f>
        <v>1</v>
      </c>
      <c r="H78" s="0" t="n">
        <v>54183</v>
      </c>
      <c r="I78" s="0" t="n">
        <v>49143</v>
      </c>
      <c r="J78" s="0" t="n">
        <v>6776663</v>
      </c>
      <c r="K78" s="0" t="n">
        <f aca="false">J78/I78</f>
        <v>137.896811346479</v>
      </c>
      <c r="L78" s="0" t="n">
        <v>2013.83</v>
      </c>
      <c r="M78" s="0" t="n">
        <v>13546943</v>
      </c>
      <c r="N78" s="0" t="n">
        <v>22532672</v>
      </c>
      <c r="O78" s="0" t="n">
        <v>0.84</v>
      </c>
      <c r="P78" s="0" t="n">
        <v>4.6914616650394</v>
      </c>
      <c r="Q78" s="0" t="n">
        <v>6.8310158889336</v>
      </c>
      <c r="R78" s="0" t="n">
        <f aca="false">LOG10(E78)</f>
        <v>5.62262842612933</v>
      </c>
      <c r="S78" s="0" t="n">
        <f aca="false">LOG10(L78)</f>
        <v>3.30402280624835</v>
      </c>
      <c r="T78" s="0" t="n">
        <f aca="false">LOG10(M78)</f>
        <v>7.13184130347484</v>
      </c>
      <c r="U78" s="0" t="n">
        <f aca="false">LOG10(N78)</f>
        <v>7.35281269487735</v>
      </c>
      <c r="V78" s="0" t="n">
        <v>49143</v>
      </c>
      <c r="W78" s="2" t="n">
        <v>4.93</v>
      </c>
      <c r="X78" s="0" t="n">
        <f aca="false">V78^0.15</f>
        <v>5.05497776648304</v>
      </c>
      <c r="Y78" s="3" t="n">
        <v>7229</v>
      </c>
      <c r="Z78" s="0" t="n">
        <v>88</v>
      </c>
      <c r="AA78" s="0" t="n">
        <v>281.1</v>
      </c>
      <c r="AB78" s="0" t="n">
        <v>51</v>
      </c>
      <c r="AC78" s="0" t="n">
        <v>1.46772741529326</v>
      </c>
      <c r="AD78" s="0" t="n">
        <v>0.99531034798703</v>
      </c>
      <c r="AE78" s="0" t="n">
        <v>0.0213430428935756</v>
      </c>
      <c r="AF78" s="0" t="n">
        <v>1.13963720017205</v>
      </c>
      <c r="AG78" s="0" t="n">
        <v>0.995630165025758</v>
      </c>
      <c r="AH78" s="0" t="n">
        <v>0.0159944751563323</v>
      </c>
    </row>
    <row r="79" customFormat="false" ht="14.25" hidden="false" customHeight="false" outlineLevel="0" collapsed="false">
      <c r="A79" s="0" t="n">
        <v>3548708</v>
      </c>
      <c r="B79" s="0" t="s">
        <v>119</v>
      </c>
      <c r="C79" s="0" t="s">
        <v>44</v>
      </c>
      <c r="D79" s="0" t="s">
        <v>39</v>
      </c>
      <c r="E79" s="0" t="n">
        <v>765463</v>
      </c>
      <c r="F79" s="0" t="n">
        <v>1872.59</v>
      </c>
      <c r="G79" s="0" t="n">
        <f aca="false">IF(F79&lt;1100,0,1)</f>
        <v>1</v>
      </c>
      <c r="H79" s="0" t="n">
        <v>77129</v>
      </c>
      <c r="I79" s="0" t="n">
        <v>70325</v>
      </c>
      <c r="J79" s="0" t="n">
        <v>8992712</v>
      </c>
      <c r="K79" s="0" t="n">
        <f aca="false">J79/I79</f>
        <v>127.87361535727</v>
      </c>
      <c r="L79" s="0" t="n">
        <v>1369.48</v>
      </c>
      <c r="M79" s="0" t="n">
        <v>42557432</v>
      </c>
      <c r="N79" s="0" t="n">
        <v>44680389</v>
      </c>
      <c r="O79" s="0" t="n">
        <v>0.805</v>
      </c>
      <c r="P79" s="0" t="n">
        <v>4.84710974083724</v>
      </c>
      <c r="Q79" s="0" t="n">
        <v>6.95389068494981</v>
      </c>
      <c r="R79" s="0" t="n">
        <f aca="false">LOG10(E79)</f>
        <v>5.88392420315422</v>
      </c>
      <c r="S79" s="0" t="n">
        <f aca="false">LOG10(L79)</f>
        <v>3.1365556941635</v>
      </c>
      <c r="T79" s="0" t="n">
        <f aca="false">LOG10(M79)</f>
        <v>7.62897541388573</v>
      </c>
      <c r="U79" s="0" t="n">
        <f aca="false">LOG10(N79)</f>
        <v>7.65011694554962</v>
      </c>
      <c r="V79" s="0" t="n">
        <v>70325</v>
      </c>
      <c r="W79" s="2" t="n">
        <v>4.57</v>
      </c>
      <c r="X79" s="0" t="n">
        <f aca="false">V79^0.15</f>
        <v>5.33416519250482</v>
      </c>
      <c r="Y79" s="3" t="n">
        <v>18898</v>
      </c>
      <c r="Z79" s="0" t="n">
        <v>86</v>
      </c>
      <c r="AA79" s="0" t="n">
        <v>408.8</v>
      </c>
      <c r="AB79" s="0" t="n">
        <v>59</v>
      </c>
      <c r="AC79" s="0" t="n">
        <v>1.19737205318897</v>
      </c>
      <c r="AD79" s="0" t="n">
        <v>0.980320502274237</v>
      </c>
      <c r="AE79" s="0" t="n">
        <v>0.0359394942377225</v>
      </c>
      <c r="AF79" s="0" t="n">
        <v>1.28065548395165</v>
      </c>
      <c r="AG79" s="0" t="n">
        <v>0.98400129816762</v>
      </c>
      <c r="AH79" s="0" t="n">
        <v>0.0345936774430608</v>
      </c>
    </row>
    <row r="80" customFormat="false" ht="14.25" hidden="false" customHeight="false" outlineLevel="0" collapsed="false">
      <c r="A80" s="0" t="n">
        <v>3304904</v>
      </c>
      <c r="B80" s="0" t="s">
        <v>120</v>
      </c>
      <c r="C80" s="0" t="s">
        <v>44</v>
      </c>
      <c r="D80" s="0" t="s">
        <v>39</v>
      </c>
      <c r="E80" s="0" t="n">
        <v>999728</v>
      </c>
      <c r="F80" s="0" t="n">
        <v>4035.9</v>
      </c>
      <c r="G80" s="0" t="n">
        <f aca="false">IF(F80&lt;1100,0,1)</f>
        <v>1</v>
      </c>
      <c r="H80" s="0" t="n">
        <v>154589</v>
      </c>
      <c r="I80" s="0" t="n">
        <v>141973</v>
      </c>
      <c r="J80" s="0" t="n">
        <v>20006047</v>
      </c>
      <c r="K80" s="0" t="n">
        <f aca="false">J80/I80</f>
        <v>140.914448521902</v>
      </c>
      <c r="L80" s="0" t="n">
        <v>724.92</v>
      </c>
      <c r="M80" s="0" t="n">
        <v>10327201</v>
      </c>
      <c r="N80" s="0" t="n">
        <v>17225904</v>
      </c>
      <c r="O80" s="0" t="n">
        <v>0.739</v>
      </c>
      <c r="P80" s="0" t="n">
        <v>5.15220575941162</v>
      </c>
      <c r="Q80" s="0" t="n">
        <v>7.30116128475396</v>
      </c>
      <c r="R80" s="0" t="n">
        <f aca="false">LOG10(E80)</f>
        <v>5.99988185583259</v>
      </c>
      <c r="S80" s="0" t="n">
        <f aca="false">LOG10(L80)</f>
        <v>2.86029008177709</v>
      </c>
      <c r="T80" s="0" t="n">
        <f aca="false">LOG10(M80)</f>
        <v>7.01398262984762</v>
      </c>
      <c r="U80" s="0" t="n">
        <f aca="false">LOG10(N80)</f>
        <v>7.23618202256281</v>
      </c>
      <c r="V80" s="0" t="n">
        <v>141973</v>
      </c>
      <c r="W80" s="2" t="n">
        <v>5.82</v>
      </c>
      <c r="X80" s="0" t="n">
        <f aca="false">V80^0.15</f>
        <v>5.926944546318</v>
      </c>
      <c r="Y80" s="3" t="n">
        <v>21971</v>
      </c>
      <c r="Z80" s="0" t="n">
        <v>46</v>
      </c>
      <c r="AA80" s="0" t="n">
        <v>247.7</v>
      </c>
      <c r="AB80" s="0" t="n">
        <v>61</v>
      </c>
      <c r="AC80" s="0" t="n">
        <v>1.46488935842916</v>
      </c>
      <c r="AD80" s="0" t="n">
        <v>0.981254884627721</v>
      </c>
      <c r="AE80" s="0" t="n">
        <v>0.0428921532199223</v>
      </c>
      <c r="AF80" s="0" t="n">
        <v>1.30308703655988</v>
      </c>
      <c r="AG80" s="0" t="n">
        <v>0.982169449242845</v>
      </c>
      <c r="AH80" s="0" t="n">
        <v>0.0371948211142839</v>
      </c>
    </row>
    <row r="81" customFormat="false" ht="14.25" hidden="false" customHeight="false" outlineLevel="0" collapsed="false">
      <c r="A81" s="0" t="n">
        <v>3305109</v>
      </c>
      <c r="B81" s="0" t="s">
        <v>121</v>
      </c>
      <c r="C81" s="0" t="s">
        <v>44</v>
      </c>
      <c r="D81" s="0" t="s">
        <v>39</v>
      </c>
      <c r="E81" s="0" t="n">
        <v>458673</v>
      </c>
      <c r="F81" s="0" t="n">
        <v>13545.21</v>
      </c>
      <c r="G81" s="0" t="n">
        <f aca="false">IF(F81&lt;1100,0,1)</f>
        <v>1</v>
      </c>
      <c r="H81" s="0" t="n">
        <v>53712</v>
      </c>
      <c r="I81" s="0" t="n">
        <v>49912</v>
      </c>
      <c r="J81" s="0" t="n">
        <v>7840554</v>
      </c>
      <c r="K81" s="0" t="n">
        <f aca="false">J81/I81</f>
        <v>157.087554095208</v>
      </c>
      <c r="L81" s="0" t="n">
        <v>658.78</v>
      </c>
      <c r="M81" s="0" t="n">
        <v>5015432</v>
      </c>
      <c r="N81" s="0" t="n">
        <v>9194527</v>
      </c>
      <c r="O81" s="0" t="n">
        <v>0.719</v>
      </c>
      <c r="P81" s="0" t="n">
        <v>4.69820497262231</v>
      </c>
      <c r="Q81" s="0" t="n">
        <v>6.8943467502664</v>
      </c>
      <c r="R81" s="0" t="n">
        <f aca="false">LOG10(E81)</f>
        <v>5.66150317593723</v>
      </c>
      <c r="S81" s="0" t="n">
        <f aca="false">LOG10(L81)</f>
        <v>2.81874040588708</v>
      </c>
      <c r="T81" s="0" t="n">
        <f aca="false">LOG10(M81)</f>
        <v>6.70030834655602</v>
      </c>
      <c r="U81" s="0" t="n">
        <f aca="false">LOG10(N81)</f>
        <v>6.96352939245679</v>
      </c>
      <c r="V81" s="0" t="n">
        <v>49912</v>
      </c>
      <c r="W81" s="2" t="n">
        <v>5.39</v>
      </c>
      <c r="X81" s="0" t="n">
        <f aca="false">V81^0.15</f>
        <v>5.06676481343192</v>
      </c>
      <c r="Y81" s="3" t="n">
        <v>5974</v>
      </c>
      <c r="Z81" s="0" t="n">
        <v>1</v>
      </c>
      <c r="AA81" s="0" t="n">
        <v>35.2</v>
      </c>
      <c r="AB81" s="0" t="n">
        <v>19</v>
      </c>
      <c r="AC81" s="0" t="n">
        <v>1.72887553926988</v>
      </c>
      <c r="AD81" s="0" t="n">
        <v>0.988386702159233</v>
      </c>
      <c r="AE81" s="0" t="n">
        <v>0.0397006801038514</v>
      </c>
      <c r="AF81" s="0" t="n">
        <v>1.72809544920169</v>
      </c>
      <c r="AG81" s="0" t="n">
        <v>0.985685857546662</v>
      </c>
      <c r="AH81" s="0" t="n">
        <v>0.0441164962035472</v>
      </c>
    </row>
    <row r="82" customFormat="false" ht="14.25" hidden="false" customHeight="false" outlineLevel="0" collapsed="false">
      <c r="A82" s="0" t="n">
        <v>3549805</v>
      </c>
      <c r="B82" s="0" t="s">
        <v>122</v>
      </c>
      <c r="C82" s="0" t="s">
        <v>44</v>
      </c>
      <c r="D82" s="0" t="s">
        <v>39</v>
      </c>
      <c r="E82" s="0" t="n">
        <v>408258</v>
      </c>
      <c r="F82" s="0" t="n">
        <v>946.53</v>
      </c>
      <c r="G82" s="0" t="n">
        <f aca="false">IF(F82&lt;1100,0,1)</f>
        <v>0</v>
      </c>
      <c r="H82" s="0" t="n">
        <v>46939</v>
      </c>
      <c r="I82" s="0" t="n">
        <v>42959</v>
      </c>
      <c r="J82" s="0" t="n">
        <v>5652975</v>
      </c>
      <c r="K82" s="0" t="n">
        <f aca="false">J82/I82</f>
        <v>131.590004422822</v>
      </c>
      <c r="L82" s="0" t="n">
        <v>1298.84</v>
      </c>
      <c r="M82" s="0" t="n">
        <v>9770860</v>
      </c>
      <c r="N82" s="0" t="n">
        <v>16493968</v>
      </c>
      <c r="O82" s="0" t="n">
        <v>0.797</v>
      </c>
      <c r="P82" s="0" t="n">
        <v>4.63305416329819</v>
      </c>
      <c r="Q82" s="0" t="n">
        <v>6.75227706481868</v>
      </c>
      <c r="R82" s="0" t="n">
        <f aca="false">LOG10(E82)</f>
        <v>5.61093470368872</v>
      </c>
      <c r="S82" s="0" t="n">
        <f aca="false">LOG10(L82)</f>
        <v>3.11355565500153</v>
      </c>
      <c r="T82" s="0" t="n">
        <f aca="false">LOG10(M82)</f>
        <v>6.98993279061919</v>
      </c>
      <c r="U82" s="0" t="n">
        <f aca="false">LOG10(N82)</f>
        <v>7.21732514765182</v>
      </c>
      <c r="V82" s="0" t="n">
        <v>42959</v>
      </c>
      <c r="W82" s="2" t="n">
        <v>4.47</v>
      </c>
      <c r="X82" s="0" t="n">
        <f aca="false">V82^0.15</f>
        <v>4.95402420852074</v>
      </c>
      <c r="Y82" s="3" t="n">
        <v>25728</v>
      </c>
      <c r="Z82" s="0" t="n">
        <v>117</v>
      </c>
      <c r="AA82" s="0" t="n">
        <v>431.3</v>
      </c>
      <c r="AB82" s="0" t="n">
        <v>27</v>
      </c>
      <c r="AC82" s="0" t="n">
        <v>1.86940201189511</v>
      </c>
      <c r="AD82" s="0" t="n">
        <v>0.997738214840613</v>
      </c>
      <c r="AE82" s="0" t="n">
        <v>0.0188555827410558</v>
      </c>
      <c r="AF82" s="0" t="n">
        <v>1.71028869144493</v>
      </c>
      <c r="AG82" s="0" t="n">
        <v>0.994764569205371</v>
      </c>
      <c r="AH82" s="0" t="n">
        <v>0.0262848415303428</v>
      </c>
    </row>
    <row r="83" customFormat="false" ht="14.25" hidden="false" customHeight="false" outlineLevel="0" collapsed="false">
      <c r="A83" s="0" t="n">
        <v>3549904</v>
      </c>
      <c r="B83" s="0" t="s">
        <v>123</v>
      </c>
      <c r="C83" s="0" t="s">
        <v>44</v>
      </c>
      <c r="D83" s="0" t="s">
        <v>39</v>
      </c>
      <c r="E83" s="0" t="n">
        <v>629921</v>
      </c>
      <c r="F83" s="0" t="n">
        <v>572.77</v>
      </c>
      <c r="G83" s="0" t="n">
        <f aca="false">IF(F83&lt;1100,0,1)</f>
        <v>0</v>
      </c>
      <c r="H83" s="0" t="n">
        <v>74976</v>
      </c>
      <c r="I83" s="0" t="n">
        <v>69986</v>
      </c>
      <c r="J83" s="0" t="n">
        <v>7880405</v>
      </c>
      <c r="K83" s="0" t="n">
        <f aca="false">J83/I83</f>
        <v>112.599734232561</v>
      </c>
      <c r="L83" s="0" t="n">
        <v>1403.29</v>
      </c>
      <c r="M83" s="0" t="n">
        <v>25848130</v>
      </c>
      <c r="N83" s="0" t="n">
        <v>39829404</v>
      </c>
      <c r="O83" s="0" t="n">
        <v>0.807</v>
      </c>
      <c r="P83" s="0" t="n">
        <v>4.84501117243083</v>
      </c>
      <c r="Q83" s="0" t="n">
        <v>6.89654853788871</v>
      </c>
      <c r="R83" s="0" t="n">
        <f aca="false">LOG10(E83)</f>
        <v>5.79928608688948</v>
      </c>
      <c r="S83" s="0" t="n">
        <f aca="false">LOG10(L83)</f>
        <v>3.14714743039051</v>
      </c>
      <c r="T83" s="0" t="n">
        <f aca="false">LOG10(M83)</f>
        <v>7.41242912924592</v>
      </c>
      <c r="U83" s="0" t="n">
        <f aca="false">LOG10(N83)</f>
        <v>7.60020380775385</v>
      </c>
      <c r="V83" s="0" t="n">
        <v>69986</v>
      </c>
      <c r="W83" s="2" t="n">
        <v>5.14</v>
      </c>
      <c r="X83" s="0" t="n">
        <f aca="false">V83^0.15</f>
        <v>5.33030028454361</v>
      </c>
      <c r="Y83" s="3" t="n">
        <v>26457</v>
      </c>
      <c r="Z83" s="0" t="n">
        <v>100</v>
      </c>
      <c r="AA83" s="0" t="n">
        <v>1099.8</v>
      </c>
      <c r="AB83" s="0" t="n">
        <v>60</v>
      </c>
      <c r="AC83" s="0" t="n">
        <v>1.71724896489658</v>
      </c>
      <c r="AD83" s="0" t="n">
        <v>0.988400028549771</v>
      </c>
      <c r="AE83" s="0" t="n">
        <v>0.0394107981528192</v>
      </c>
      <c r="AF83" s="0" t="n">
        <v>1.67805006005667</v>
      </c>
      <c r="AG83" s="0" t="n">
        <v>0.991380171912423</v>
      </c>
      <c r="AH83" s="0" t="n">
        <v>0.0331477444595727</v>
      </c>
    </row>
    <row r="84" customFormat="false" ht="14.25" hidden="false" customHeight="false" outlineLevel="0" collapsed="false">
      <c r="A84" s="0" t="n">
        <v>4125506</v>
      </c>
      <c r="B84" s="0" t="s">
        <v>124</v>
      </c>
      <c r="C84" s="0" t="s">
        <v>51</v>
      </c>
      <c r="D84" s="0" t="s">
        <v>39</v>
      </c>
      <c r="E84" s="0" t="n">
        <v>264210</v>
      </c>
      <c r="F84" s="0" t="n">
        <v>279.16</v>
      </c>
      <c r="G84" s="0" t="n">
        <f aca="false">IF(F84&lt;1100,0,1)</f>
        <v>0</v>
      </c>
      <c r="H84" s="0" t="n">
        <v>34243</v>
      </c>
      <c r="I84" s="0" t="n">
        <v>31201</v>
      </c>
      <c r="J84" s="0" t="n">
        <v>3373840</v>
      </c>
      <c r="K84" s="0" t="n">
        <f aca="false">J84/I84</f>
        <v>108.132431652832</v>
      </c>
      <c r="L84" s="0" t="n">
        <v>961.31</v>
      </c>
      <c r="M84" s="0" t="n">
        <v>17238008</v>
      </c>
      <c r="N84" s="0" t="n">
        <v>22581192</v>
      </c>
      <c r="O84" s="0" t="n">
        <v>0.758</v>
      </c>
      <c r="P84" s="0" t="n">
        <v>4.49416851349031</v>
      </c>
      <c r="Q84" s="0" t="n">
        <v>6.52812448288715</v>
      </c>
      <c r="R84" s="0" t="n">
        <f aca="false">LOG10(E84)</f>
        <v>5.42194925106288</v>
      </c>
      <c r="S84" s="0" t="n">
        <f aca="false">LOG10(L84)</f>
        <v>2.9828634600716</v>
      </c>
      <c r="T84" s="0" t="n">
        <f aca="false">LOG10(M84)</f>
        <v>7.23648707792769</v>
      </c>
      <c r="U84" s="0" t="n">
        <f aca="false">LOG10(N84)</f>
        <v>7.35374686342415</v>
      </c>
      <c r="V84" s="0" t="n">
        <v>31201</v>
      </c>
      <c r="W84" s="2" t="n">
        <v>4.6</v>
      </c>
      <c r="X84" s="0" t="n">
        <f aca="false">V84^0.15</f>
        <v>4.72199232685813</v>
      </c>
      <c r="Y84" s="3" t="n">
        <v>18291</v>
      </c>
      <c r="Z84" s="0" t="n">
        <v>54</v>
      </c>
      <c r="AA84" s="0" t="n">
        <v>946.4</v>
      </c>
      <c r="AB84" s="0" t="n">
        <v>22</v>
      </c>
      <c r="AC84" s="0" t="n">
        <v>1.51291381224565</v>
      </c>
      <c r="AD84" s="0" t="n">
        <v>0.970957394940064</v>
      </c>
      <c r="AE84" s="0" t="n">
        <v>0.0554308791934465</v>
      </c>
      <c r="AF84" s="0" t="n">
        <v>1.58891943238732</v>
      </c>
      <c r="AG84" s="0" t="n">
        <v>0.977757769597087</v>
      </c>
      <c r="AH84" s="0" t="n">
        <v>0.0507686117301734</v>
      </c>
    </row>
    <row r="85" customFormat="false" ht="14.25" hidden="false" customHeight="false" outlineLevel="0" collapsed="false">
      <c r="A85" s="0" t="n">
        <v>2111300</v>
      </c>
      <c r="B85" s="0" t="s">
        <v>125</v>
      </c>
      <c r="C85" s="0" t="s">
        <v>42</v>
      </c>
      <c r="D85" s="0" t="s">
        <v>36</v>
      </c>
      <c r="E85" s="0" t="n">
        <v>1014837</v>
      </c>
      <c r="F85" s="0" t="n">
        <v>1215.69</v>
      </c>
      <c r="G85" s="0" t="n">
        <f aca="false">IF(F85&lt;1100,0,1)</f>
        <v>1</v>
      </c>
      <c r="H85" s="0" t="n">
        <v>202622</v>
      </c>
      <c r="I85" s="0" t="n">
        <v>184721</v>
      </c>
      <c r="J85" s="0" t="n">
        <v>28926636</v>
      </c>
      <c r="K85" s="0" t="n">
        <f aca="false">J85/I85</f>
        <v>156.596358833051</v>
      </c>
      <c r="L85" s="0" t="n">
        <v>917.87</v>
      </c>
      <c r="M85" s="0" t="n">
        <v>18211488</v>
      </c>
      <c r="N85" s="0" t="n">
        <v>29727650</v>
      </c>
      <c r="O85" s="0" t="n">
        <v>0.768</v>
      </c>
      <c r="P85" s="0" t="n">
        <v>5.26651627099891</v>
      </c>
      <c r="Q85" s="0" t="n">
        <v>7.46129793065508</v>
      </c>
      <c r="R85" s="0" t="n">
        <f aca="false">LOG10(E85)</f>
        <v>6.0063962928056</v>
      </c>
      <c r="S85" s="0" t="n">
        <f aca="false">LOG10(L85)</f>
        <v>2.96278117544894</v>
      </c>
      <c r="T85" s="0" t="n">
        <f aca="false">LOG10(M85)</f>
        <v>7.26034543199963</v>
      </c>
      <c r="U85" s="0" t="n">
        <f aca="false">LOG10(N85)</f>
        <v>7.47316057915547</v>
      </c>
      <c r="V85" s="0" t="n">
        <v>184721</v>
      </c>
      <c r="W85" s="2" t="n">
        <v>5.7</v>
      </c>
      <c r="X85" s="0" t="n">
        <f aca="false">V85^0.15</f>
        <v>6.16562973774859</v>
      </c>
      <c r="Y85" s="3" t="n">
        <v>25889</v>
      </c>
      <c r="Z85" s="0" t="n">
        <v>281</v>
      </c>
      <c r="AA85" s="0" t="n">
        <v>834.8</v>
      </c>
      <c r="AB85" s="0" t="n">
        <v>122</v>
      </c>
      <c r="AC85" s="0" t="n">
        <v>1.92470222472289</v>
      </c>
      <c r="AD85" s="0" t="n">
        <v>0.983653034209316</v>
      </c>
      <c r="AE85" s="0" t="n">
        <v>0.0525631082532169</v>
      </c>
      <c r="AF85" s="0" t="n">
        <v>1.71521371450446</v>
      </c>
      <c r="AG85" s="0" t="n">
        <v>0.972744159310267</v>
      </c>
      <c r="AH85" s="0" t="n">
        <v>0.0608231064388728</v>
      </c>
    </row>
    <row r="86" customFormat="false" ht="14.25" hidden="false" customHeight="false" outlineLevel="0" collapsed="false">
      <c r="A86" s="0" t="n">
        <v>3550308</v>
      </c>
      <c r="B86" s="0" t="s">
        <v>126</v>
      </c>
      <c r="C86" s="0" t="s">
        <v>44</v>
      </c>
      <c r="D86" s="0" t="s">
        <v>39</v>
      </c>
      <c r="E86" s="0" t="n">
        <v>11253503</v>
      </c>
      <c r="F86" s="0" t="n">
        <v>7387.69</v>
      </c>
      <c r="G86" s="0" t="n">
        <f aca="false">IF(F86&lt;1100,0,1)</f>
        <v>1</v>
      </c>
      <c r="H86" s="0" t="n">
        <v>3385287</v>
      </c>
      <c r="I86" s="0" t="n">
        <v>3125127</v>
      </c>
      <c r="J86" s="0" t="n">
        <v>713447056</v>
      </c>
      <c r="K86" s="0" t="n">
        <f aca="false">J86/I86</f>
        <v>228.293780060778</v>
      </c>
      <c r="L86" s="0" t="n">
        <v>1789.02</v>
      </c>
      <c r="M86" s="0" t="n">
        <v>450491988</v>
      </c>
      <c r="N86" s="0" t="n">
        <v>699288352</v>
      </c>
      <c r="O86" s="0" t="n">
        <v>0.805</v>
      </c>
      <c r="P86" s="0" t="n">
        <v>6.49486767104921</v>
      </c>
      <c r="Q86" s="0" t="n">
        <v>8.85336175020444</v>
      </c>
      <c r="R86" s="0" t="n">
        <f aca="false">LOG10(E86)</f>
        <v>7.05128773104867</v>
      </c>
      <c r="S86" s="0" t="n">
        <f aca="false">LOG10(L86)</f>
        <v>3.25261519570493</v>
      </c>
      <c r="T86" s="0" t="n">
        <f aca="false">LOG10(M86)</f>
        <v>8.65368707145641</v>
      </c>
      <c r="U86" s="0" t="n">
        <f aca="false">LOG10(N86)</f>
        <v>8.84465629428592</v>
      </c>
      <c r="V86" s="0" t="n">
        <v>3125127</v>
      </c>
      <c r="W86" s="2" t="n">
        <v>9.6</v>
      </c>
      <c r="X86" s="0" t="n">
        <f aca="false">V86^0.15</f>
        <v>9.42388875165409</v>
      </c>
      <c r="Y86" s="3" t="n">
        <v>171308</v>
      </c>
      <c r="Z86" s="0" t="n">
        <v>1449</v>
      </c>
      <c r="AA86" s="0" t="n">
        <v>1523.3</v>
      </c>
      <c r="AB86" s="0" t="n">
        <v>864</v>
      </c>
      <c r="AC86" s="0" t="n">
        <v>1.63735316664197</v>
      </c>
      <c r="AD86" s="0" t="n">
        <v>0.994943312506857</v>
      </c>
      <c r="AE86" s="0" t="n">
        <v>0.0247284066739336</v>
      </c>
      <c r="AF86" s="0" t="n">
        <v>1.60141242863523</v>
      </c>
      <c r="AG86" s="0" t="n">
        <v>0.996652128881427</v>
      </c>
      <c r="AH86" s="0" t="n">
        <v>0.0196623599525053</v>
      </c>
    </row>
    <row r="87" customFormat="false" ht="14.25" hidden="false" customHeight="false" outlineLevel="0" collapsed="false">
      <c r="A87" s="0" t="n">
        <v>3551009</v>
      </c>
      <c r="B87" s="0" t="s">
        <v>127</v>
      </c>
      <c r="C87" s="0" t="s">
        <v>44</v>
      </c>
      <c r="D87" s="0" t="s">
        <v>36</v>
      </c>
      <c r="E87" s="0" t="n">
        <v>332445</v>
      </c>
      <c r="F87" s="0" t="n">
        <v>2232.28</v>
      </c>
      <c r="G87" s="0" t="n">
        <f aca="false">IF(F87&lt;1100,0,1)</f>
        <v>1</v>
      </c>
      <c r="H87" s="0" t="n">
        <v>50266</v>
      </c>
      <c r="I87" s="0" t="n">
        <v>43211</v>
      </c>
      <c r="J87" s="0" t="n">
        <v>2701752</v>
      </c>
      <c r="K87" s="0" t="n">
        <f aca="false">J87/I87</f>
        <v>62.5246349309204</v>
      </c>
      <c r="L87" s="0" t="n">
        <v>945.6</v>
      </c>
      <c r="M87" s="0" t="n">
        <v>3360635</v>
      </c>
      <c r="N87" s="0" t="n">
        <v>5204306</v>
      </c>
      <c r="O87" s="0" t="n">
        <v>0.768</v>
      </c>
      <c r="P87" s="0" t="n">
        <v>4.63559431698137</v>
      </c>
      <c r="Q87" s="0" t="n">
        <v>6.43164548163101</v>
      </c>
      <c r="R87" s="0" t="n">
        <f aca="false">LOG10(E87)</f>
        <v>5.52171980551199</v>
      </c>
      <c r="S87" s="0" t="n">
        <f aca="false">LOG10(L87)</f>
        <v>2.97570746353718</v>
      </c>
      <c r="T87" s="0" t="n">
        <f aca="false">LOG10(M87)</f>
        <v>6.52642134612199</v>
      </c>
      <c r="U87" s="0" t="n">
        <f aca="false">LOG10(N87)</f>
        <v>6.7163628240549</v>
      </c>
      <c r="V87" s="0" t="n">
        <v>43211</v>
      </c>
      <c r="W87" s="2" t="n">
        <v>4.52</v>
      </c>
      <c r="X87" s="0" t="n">
        <f aca="false">V87^0.15</f>
        <v>4.9583724693837</v>
      </c>
      <c r="Y87" s="3" t="n">
        <v>5698</v>
      </c>
      <c r="Z87" s="0" t="n">
        <v>41</v>
      </c>
      <c r="AA87" s="0" t="n">
        <v>148.9</v>
      </c>
      <c r="AB87" s="0" t="n">
        <v>19</v>
      </c>
      <c r="AC87" s="0" t="n">
        <v>1.84411848879478</v>
      </c>
      <c r="AD87" s="0" t="n">
        <v>0.996177163421318</v>
      </c>
      <c r="AE87" s="0" t="n">
        <v>0.024200998189829</v>
      </c>
      <c r="AF87" s="0" t="n">
        <v>1.945559491395</v>
      </c>
      <c r="AG87" s="0" t="n">
        <v>0.996835383836118</v>
      </c>
      <c r="AH87" s="0" t="n">
        <v>0.0232227258399164</v>
      </c>
    </row>
    <row r="88" customFormat="false" ht="14.25" hidden="false" customHeight="false" outlineLevel="0" collapsed="false">
      <c r="A88" s="0" t="n">
        <v>3205002</v>
      </c>
      <c r="B88" s="0" t="s">
        <v>128</v>
      </c>
      <c r="C88" s="0" t="s">
        <v>44</v>
      </c>
      <c r="D88" s="0" t="s">
        <v>39</v>
      </c>
      <c r="E88" s="0" t="n">
        <v>409267</v>
      </c>
      <c r="F88" s="0" t="n">
        <v>739.38</v>
      </c>
      <c r="G88" s="0" t="n">
        <f aca="false">IF(F88&lt;1100,0,1)</f>
        <v>0</v>
      </c>
      <c r="H88" s="0" t="n">
        <v>43999</v>
      </c>
      <c r="I88" s="0" t="n">
        <v>40198</v>
      </c>
      <c r="J88" s="0" t="n">
        <v>3108405</v>
      </c>
      <c r="K88" s="0" t="n">
        <f aca="false">J88/I88</f>
        <v>77.327354594756</v>
      </c>
      <c r="L88" s="0" t="n">
        <v>787.83</v>
      </c>
      <c r="M88" s="0" t="n">
        <v>13048176</v>
      </c>
      <c r="N88" s="0" t="n">
        <v>18538695</v>
      </c>
      <c r="O88" s="0" t="n">
        <v>0.739</v>
      </c>
      <c r="P88" s="0" t="n">
        <v>4.60420444585633</v>
      </c>
      <c r="Q88" s="0" t="n">
        <v>6.49253759886961</v>
      </c>
      <c r="R88" s="0" t="n">
        <f aca="false">LOG10(E88)</f>
        <v>5.61200672804208</v>
      </c>
      <c r="S88" s="0" t="n">
        <f aca="false">LOG10(L88)</f>
        <v>2.89643251440964</v>
      </c>
      <c r="T88" s="0" t="n">
        <f aca="false">LOG10(M88)</f>
        <v>7.11554980604213</v>
      </c>
      <c r="U88" s="0" t="n">
        <f aca="false">LOG10(N88)</f>
        <v>7.26807915946078</v>
      </c>
      <c r="V88" s="0" t="n">
        <v>40198</v>
      </c>
      <c r="W88" s="2" t="n">
        <v>4.59</v>
      </c>
      <c r="X88" s="0" t="n">
        <f aca="false">V88^0.15</f>
        <v>4.90490575280946</v>
      </c>
      <c r="Y88" s="3" t="n">
        <v>18898</v>
      </c>
      <c r="Z88" s="0" t="n">
        <v>109</v>
      </c>
      <c r="AA88" s="0" t="n">
        <v>553.5</v>
      </c>
      <c r="AB88" s="0" t="n">
        <v>21</v>
      </c>
      <c r="AC88" s="0" t="n">
        <v>1.92284638312687</v>
      </c>
      <c r="AD88" s="0" t="n">
        <v>0.982026596789739</v>
      </c>
      <c r="AE88" s="0" t="n">
        <v>0.0629489712723318</v>
      </c>
      <c r="AF88" s="0" t="n">
        <v>1.89384379742907</v>
      </c>
      <c r="AG88" s="0" t="n">
        <v>0.985583562391618</v>
      </c>
      <c r="AH88" s="0" t="n">
        <v>0.0554264320002854</v>
      </c>
    </row>
    <row r="89" customFormat="false" ht="14.25" hidden="false" customHeight="false" outlineLevel="0" collapsed="false">
      <c r="A89" s="0" t="n">
        <v>3552205</v>
      </c>
      <c r="B89" s="0" t="s">
        <v>129</v>
      </c>
      <c r="C89" s="0" t="s">
        <v>44</v>
      </c>
      <c r="D89" s="0" t="s">
        <v>36</v>
      </c>
      <c r="E89" s="0" t="n">
        <v>586625</v>
      </c>
      <c r="F89" s="0" t="n">
        <v>1306.55</v>
      </c>
      <c r="G89" s="0" t="n">
        <f aca="false">IF(F89&lt;1100,0,1)</f>
        <v>1</v>
      </c>
      <c r="H89" s="0" t="n">
        <v>62779</v>
      </c>
      <c r="I89" s="0" t="n">
        <v>56749</v>
      </c>
      <c r="J89" s="0" t="n">
        <v>6608778</v>
      </c>
      <c r="K89" s="0" t="n">
        <f aca="false">J89/I89</f>
        <v>116.456289978678</v>
      </c>
      <c r="L89" s="0" t="n">
        <v>1244.55</v>
      </c>
      <c r="M89" s="0" t="n">
        <v>19721441</v>
      </c>
      <c r="N89" s="0" t="n">
        <v>31852858</v>
      </c>
      <c r="O89" s="0" t="n">
        <v>0.797999999999999</v>
      </c>
      <c r="P89" s="0" t="n">
        <v>4.75395821303153</v>
      </c>
      <c r="Q89" s="0" t="n">
        <v>6.82012116343129</v>
      </c>
      <c r="R89" s="0" t="n">
        <f aca="false">LOG10(E89)</f>
        <v>5.76836056722055</v>
      </c>
      <c r="S89" s="0" t="n">
        <f aca="false">LOG10(L89)</f>
        <v>3.09501234914702</v>
      </c>
      <c r="T89" s="0" t="n">
        <f aca="false">LOG10(M89)</f>
        <v>7.29493864465612</v>
      </c>
      <c r="U89" s="0" t="n">
        <f aca="false">LOG10(N89)</f>
        <v>7.5031484055236</v>
      </c>
      <c r="V89" s="0" t="n">
        <v>56749</v>
      </c>
      <c r="W89" s="2" t="n">
        <v>4.88</v>
      </c>
      <c r="X89" s="0" t="n">
        <f aca="false">V89^0.15</f>
        <v>5.16527837277382</v>
      </c>
      <c r="Y89" s="3" t="n">
        <v>24376</v>
      </c>
      <c r="Z89" s="0" t="n">
        <v>183</v>
      </c>
      <c r="AA89" s="0" t="n">
        <v>449</v>
      </c>
      <c r="AB89" s="0" t="n">
        <v>48</v>
      </c>
      <c r="AC89" s="0" t="n">
        <v>1.53023463447746</v>
      </c>
      <c r="AD89" s="0" t="n">
        <v>0.97509499526594</v>
      </c>
      <c r="AE89" s="0" t="n">
        <v>0.051808111227718</v>
      </c>
      <c r="AF89" s="0" t="n">
        <v>1.34919908734811</v>
      </c>
      <c r="AG89" s="0" t="n">
        <v>0.969926255658204</v>
      </c>
      <c r="AH89" s="0" t="n">
        <v>0.0503292332539592</v>
      </c>
    </row>
    <row r="90" customFormat="false" ht="14.25" hidden="false" customHeight="false" outlineLevel="0" collapsed="false">
      <c r="A90" s="0" t="n">
        <v>3552403</v>
      </c>
      <c r="B90" s="0" t="s">
        <v>130</v>
      </c>
      <c r="C90" s="0" t="s">
        <v>44</v>
      </c>
      <c r="D90" s="0" t="s">
        <v>39</v>
      </c>
      <c r="E90" s="0" t="n">
        <v>241311</v>
      </c>
      <c r="F90" s="0" t="n">
        <v>1577.14</v>
      </c>
      <c r="G90" s="0" t="n">
        <f aca="false">IF(F90&lt;1100,0,1)</f>
        <v>1</v>
      </c>
      <c r="H90" s="0" t="n">
        <v>22983</v>
      </c>
      <c r="I90" s="0" t="n">
        <v>19966</v>
      </c>
      <c r="J90" s="0" t="n">
        <v>1432913</v>
      </c>
      <c r="K90" s="0" t="n">
        <f aca="false">J90/I90</f>
        <v>71.767655013523</v>
      </c>
      <c r="L90" s="0" t="n">
        <v>917.85</v>
      </c>
      <c r="M90" s="0" t="n">
        <v>9488102</v>
      </c>
      <c r="N90" s="0" t="n">
        <v>13744576</v>
      </c>
      <c r="O90" s="0" t="n">
        <v>0.762</v>
      </c>
      <c r="P90" s="0" t="n">
        <v>4.30029106677708</v>
      </c>
      <c r="Q90" s="0" t="n">
        <v>6.15621982280005</v>
      </c>
      <c r="R90" s="0" t="n">
        <f aca="false">LOG10(E90)</f>
        <v>5.38257711938254</v>
      </c>
      <c r="S90" s="0" t="n">
        <f aca="false">LOG10(L90)</f>
        <v>2.96277171225233</v>
      </c>
      <c r="T90" s="0" t="n">
        <f aca="false">LOG10(M90)</f>
        <v>6.97717934484386</v>
      </c>
      <c r="U90" s="0" t="n">
        <f aca="false">LOG10(N90)</f>
        <v>7.13813134703867</v>
      </c>
      <c r="V90" s="0" t="n">
        <v>19966</v>
      </c>
      <c r="W90" s="2" t="n">
        <v>4.88</v>
      </c>
      <c r="X90" s="0" t="n">
        <f aca="false">V90^0.15</f>
        <v>4.41614841060686</v>
      </c>
      <c r="Y90" s="3" t="n">
        <v>9071</v>
      </c>
      <c r="Z90" s="0" t="n">
        <v>49</v>
      </c>
      <c r="AA90" s="0" t="n">
        <v>153</v>
      </c>
      <c r="AB90" s="0" t="n">
        <v>10</v>
      </c>
      <c r="AC90" s="0" t="n">
        <v>1.99442360303344</v>
      </c>
      <c r="AD90" s="0" t="n">
        <v>0.994999925567762</v>
      </c>
      <c r="AE90" s="0" t="n">
        <v>0.0318701945346443</v>
      </c>
      <c r="AF90" s="0" t="n">
        <v>1.9412951535302</v>
      </c>
      <c r="AG90" s="0" t="n">
        <v>0.989650205718073</v>
      </c>
      <c r="AH90" s="0" t="n">
        <v>0.0521801538224369</v>
      </c>
    </row>
    <row r="91" customFormat="false" ht="14.25" hidden="false" customHeight="false" outlineLevel="0" collapsed="false">
      <c r="A91" s="0" t="n">
        <v>3552502</v>
      </c>
      <c r="B91" s="0" t="s">
        <v>131</v>
      </c>
      <c r="C91" s="0" t="s">
        <v>44</v>
      </c>
      <c r="D91" s="0" t="s">
        <v>39</v>
      </c>
      <c r="E91" s="0" t="n">
        <v>262480</v>
      </c>
      <c r="F91" s="0" t="n">
        <v>1270.37</v>
      </c>
      <c r="H91" s="0" t="n">
        <v>27864</v>
      </c>
      <c r="I91" s="0" t="n">
        <v>23854</v>
      </c>
      <c r="J91" s="0" t="n">
        <v>1926119</v>
      </c>
      <c r="K91" s="0" t="n">
        <f aca="false">J91/I91</f>
        <v>80.7461641653392</v>
      </c>
      <c r="L91" s="0" t="n">
        <v>755.52</v>
      </c>
      <c r="M91" s="0" t="n">
        <v>6555271</v>
      </c>
      <c r="N91" s="0" t="n">
        <v>10761082</v>
      </c>
      <c r="O91" s="0" t="n">
        <v>0.765</v>
      </c>
      <c r="P91" s="0" t="n">
        <v>4.37756121491779</v>
      </c>
      <c r="Q91" s="0" t="n">
        <v>6.28468311531543</v>
      </c>
      <c r="R91" s="0" t="n">
        <f aca="false">LOG10(E91)</f>
        <v>5.41909621737799</v>
      </c>
      <c r="S91" s="0" t="n">
        <f aca="false">LOG10(L91)</f>
        <v>2.87824596539863</v>
      </c>
      <c r="T91" s="0" t="n">
        <f aca="false">LOG10(M91)</f>
        <v>6.81659065046879</v>
      </c>
      <c r="U91" s="0" t="n">
        <f aca="false">LOG10(N91)</f>
        <v>7.0318559407546</v>
      </c>
      <c r="V91" s="0" t="n">
        <v>23854</v>
      </c>
      <c r="W91" s="2" t="n">
        <v>4.3</v>
      </c>
      <c r="X91" s="0" t="n">
        <f aca="false">V91^0.15</f>
        <v>4.53559410578864</v>
      </c>
      <c r="Y91" s="3" t="n">
        <v>9573</v>
      </c>
      <c r="Z91" s="0" t="n">
        <v>29</v>
      </c>
      <c r="AA91" s="0" t="n">
        <v>206.6</v>
      </c>
      <c r="AB91" s="0" t="n">
        <v>13</v>
      </c>
      <c r="AC91" s="0" t="n">
        <v>0.984011193194953</v>
      </c>
      <c r="AD91" s="0" t="n">
        <v>0.995829035405346</v>
      </c>
      <c r="AE91" s="0" t="n">
        <v>0.0134910508547617</v>
      </c>
      <c r="AF91" s="0" t="n">
        <v>0.936965529694216</v>
      </c>
      <c r="AG91" s="0" t="n">
        <v>0.992192447036553</v>
      </c>
      <c r="AH91" s="0" t="n">
        <v>0.0176077152599821</v>
      </c>
    </row>
    <row r="92" customFormat="false" ht="14.25" hidden="false" customHeight="false" outlineLevel="0" collapsed="false">
      <c r="A92" s="0" t="n">
        <v>3552809</v>
      </c>
      <c r="B92" s="0" t="s">
        <v>132</v>
      </c>
      <c r="C92" s="0" t="s">
        <v>44</v>
      </c>
      <c r="D92" s="0" t="s">
        <v>36</v>
      </c>
      <c r="E92" s="0" t="n">
        <v>244528</v>
      </c>
      <c r="F92" s="0" t="n">
        <v>14058.93</v>
      </c>
      <c r="H92" s="0" t="n">
        <v>22202</v>
      </c>
      <c r="I92" s="0" t="n">
        <v>20117</v>
      </c>
      <c r="J92" s="0" t="n">
        <v>1918624</v>
      </c>
      <c r="K92" s="0" t="n">
        <f aca="false">J92/I92</f>
        <v>95.3732663916091</v>
      </c>
      <c r="L92" s="0" t="n">
        <v>894.08</v>
      </c>
      <c r="M92" s="0" t="n">
        <v>5473360</v>
      </c>
      <c r="N92" s="0" t="n">
        <v>8843886</v>
      </c>
      <c r="O92" s="0" t="n">
        <v>0.769</v>
      </c>
      <c r="P92" s="0" t="n">
        <v>4.30356321591725</v>
      </c>
      <c r="Q92" s="0" t="n">
        <v>6.2829898727423</v>
      </c>
      <c r="R92" s="0" t="n">
        <f aca="false">LOG10(E92)</f>
        <v>5.38832859576743</v>
      </c>
      <c r="S92" s="0" t="n">
        <f aca="false">LOG10(L92)</f>
        <v>2.95137638009807</v>
      </c>
      <c r="T92" s="0" t="n">
        <f aca="false">LOG10(M92)</f>
        <v>6.73825401398787</v>
      </c>
      <c r="U92" s="0" t="n">
        <f aca="false">LOG10(N92)</f>
        <v>6.94664313577348</v>
      </c>
      <c r="V92" s="0" t="n">
        <v>20117</v>
      </c>
      <c r="W92" s="2" t="n">
        <v>4.71</v>
      </c>
      <c r="X92" s="0" t="n">
        <f aca="false">V92^0.15</f>
        <v>4.42114218746086</v>
      </c>
      <c r="Y92" s="3" t="n">
        <v>3349</v>
      </c>
      <c r="Z92" s="0" t="n">
        <v>27</v>
      </c>
      <c r="AA92" s="0" t="n">
        <v>20.3</v>
      </c>
      <c r="AB92" s="0" t="n">
        <v>10</v>
      </c>
      <c r="AC92" s="0" t="n">
        <v>1.5662938526332</v>
      </c>
      <c r="AD92" s="0" t="n">
        <v>0.989720140143059</v>
      </c>
      <c r="AE92" s="0" t="n">
        <v>0.0338166449703593</v>
      </c>
      <c r="AF92" s="0" t="n">
        <v>1.5344618862373</v>
      </c>
      <c r="AG92" s="0" t="n">
        <v>0.992802403112115</v>
      </c>
      <c r="AH92" s="0" t="n">
        <v>0.0276782314848107</v>
      </c>
    </row>
    <row r="93" customFormat="false" ht="14.25" hidden="false" customHeight="false" outlineLevel="0" collapsed="false">
      <c r="A93" s="0" t="n">
        <v>3554102</v>
      </c>
      <c r="B93" s="0" t="s">
        <v>133</v>
      </c>
      <c r="C93" s="0" t="s">
        <v>44</v>
      </c>
      <c r="D93" s="0" t="s">
        <v>39</v>
      </c>
      <c r="E93" s="0" t="n">
        <v>278686</v>
      </c>
      <c r="F93" s="0" t="n">
        <v>445.98</v>
      </c>
      <c r="H93" s="0" t="n">
        <v>29913</v>
      </c>
      <c r="I93" s="0" t="n">
        <v>25713</v>
      </c>
      <c r="J93" s="0" t="n">
        <v>1715594</v>
      </c>
      <c r="K93" s="0" t="n">
        <f aca="false">J93/I93</f>
        <v>66.7208804884689</v>
      </c>
      <c r="L93" s="0" t="n">
        <v>1182.14</v>
      </c>
      <c r="M93" s="0" t="n">
        <v>12449701</v>
      </c>
      <c r="N93" s="0" t="n">
        <v>16799723</v>
      </c>
      <c r="O93" s="0" t="n">
        <v>0.8</v>
      </c>
      <c r="P93" s="0" t="n">
        <v>4.41015274982207</v>
      </c>
      <c r="Q93" s="0" t="n">
        <v>6.23441451869816</v>
      </c>
      <c r="R93" s="0" t="n">
        <f aca="false">LOG10(E93)</f>
        <v>5.44511515215262</v>
      </c>
      <c r="S93" s="0" t="n">
        <f aca="false">LOG10(L93)</f>
        <v>3.07266891277789</v>
      </c>
      <c r="T93" s="0" t="n">
        <f aca="false">LOG10(M93)</f>
        <v>7.09515892126233</v>
      </c>
      <c r="U93" s="0" t="n">
        <f aca="false">LOG10(N93)</f>
        <v>7.22530212097805</v>
      </c>
      <c r="V93" s="0" t="n">
        <v>25713</v>
      </c>
      <c r="W93" s="2" t="n">
        <v>4.7</v>
      </c>
      <c r="X93" s="0" t="n">
        <f aca="false">V93^0.15</f>
        <v>4.58693844892787</v>
      </c>
      <c r="Y93" s="3" t="n">
        <v>12356</v>
      </c>
      <c r="Z93" s="0" t="n">
        <v>50</v>
      </c>
      <c r="AA93" s="0" t="n">
        <v>624.9</v>
      </c>
      <c r="AB93" s="0" t="n">
        <v>25</v>
      </c>
      <c r="AC93" s="0" t="n">
        <v>1.36044058189167</v>
      </c>
      <c r="AD93" s="0" t="n">
        <v>0.969721776737238</v>
      </c>
      <c r="AE93" s="0" t="n">
        <v>0.0509261774773169</v>
      </c>
      <c r="AF93" s="0" t="n">
        <v>1.4114245454622</v>
      </c>
      <c r="AG93" s="0" t="n">
        <v>0.972100155410197</v>
      </c>
      <c r="AH93" s="0" t="n">
        <v>0.0506550715482063</v>
      </c>
    </row>
    <row r="94" customFormat="false" ht="14.25" hidden="false" customHeight="false" outlineLevel="0" collapsed="false">
      <c r="A94" s="0" t="n">
        <v>2211001</v>
      </c>
      <c r="B94" s="0" t="s">
        <v>134</v>
      </c>
      <c r="C94" s="0" t="s">
        <v>42</v>
      </c>
      <c r="D94" s="0" t="s">
        <v>47</v>
      </c>
      <c r="E94" s="0" t="n">
        <v>814230</v>
      </c>
      <c r="F94" s="0" t="n">
        <v>584.95</v>
      </c>
      <c r="H94" s="0" t="n">
        <v>189239</v>
      </c>
      <c r="I94" s="0" t="n">
        <v>171279</v>
      </c>
      <c r="J94" s="0" t="n">
        <v>21991979</v>
      </c>
      <c r="K94" s="0" t="n">
        <f aca="false">J94/I94</f>
        <v>128.398571920667</v>
      </c>
      <c r="L94" s="0" t="n">
        <v>887.75</v>
      </c>
      <c r="M94" s="0" t="n">
        <v>10627694</v>
      </c>
      <c r="N94" s="0" t="n">
        <v>19113870</v>
      </c>
      <c r="O94" s="0" t="n">
        <v>0.750999999999999</v>
      </c>
      <c r="P94" s="0" t="n">
        <v>5.233704118697</v>
      </c>
      <c r="Q94" s="0" t="n">
        <v>7.34226431213059</v>
      </c>
      <c r="R94" s="0" t="n">
        <f aca="false">LOG10(E94)</f>
        <v>5.91074709975602</v>
      </c>
      <c r="S94" s="0" t="n">
        <f aca="false">LOG10(L94)</f>
        <v>2.94829068097365</v>
      </c>
      <c r="T94" s="0" t="n">
        <f aca="false">LOG10(M94)</f>
        <v>7.02643904140773</v>
      </c>
      <c r="U94" s="0" t="n">
        <f aca="false">LOG10(N94)</f>
        <v>7.28134862789673</v>
      </c>
      <c r="V94" s="0" t="n">
        <v>171279</v>
      </c>
      <c r="W94" s="2" t="n">
        <v>5.76</v>
      </c>
      <c r="X94" s="0" t="n">
        <f aca="false">V94^0.15</f>
        <v>6.09614962415505</v>
      </c>
      <c r="Y94" s="3" t="n">
        <v>34074</v>
      </c>
      <c r="Z94" s="0" t="n">
        <v>373</v>
      </c>
      <c r="AA94" s="0" t="n">
        <v>1392</v>
      </c>
      <c r="AB94" s="0" t="n">
        <v>55</v>
      </c>
      <c r="AC94" s="0" t="n">
        <v>1.39452888451614</v>
      </c>
      <c r="AD94" s="0" t="n">
        <v>0.974090701925325</v>
      </c>
      <c r="AE94" s="0" t="n">
        <v>0.0481809679233583</v>
      </c>
      <c r="AF94" s="0" t="n">
        <v>1.26064199819007</v>
      </c>
      <c r="AG94" s="0" t="n">
        <v>0.981307669119725</v>
      </c>
      <c r="AH94" s="0" t="n">
        <v>0.0368587655993408</v>
      </c>
    </row>
    <row r="95" customFormat="false" ht="14.25" hidden="false" customHeight="false" outlineLevel="0" collapsed="false">
      <c r="A95" s="0" t="n">
        <v>3170107</v>
      </c>
      <c r="B95" s="0" t="s">
        <v>135</v>
      </c>
      <c r="C95" s="0" t="s">
        <v>44</v>
      </c>
      <c r="D95" s="0" t="s">
        <v>47</v>
      </c>
      <c r="E95" s="0" t="n">
        <v>295988</v>
      </c>
      <c r="F95" s="0" t="n">
        <v>65.43</v>
      </c>
      <c r="H95" s="0" t="n">
        <v>38048</v>
      </c>
      <c r="I95" s="0" t="n">
        <v>33032</v>
      </c>
      <c r="J95" s="0" t="n">
        <v>2985621</v>
      </c>
      <c r="K95" s="0" t="n">
        <f aca="false">J95/I95</f>
        <v>90.3857168806006</v>
      </c>
      <c r="L95" s="0" t="n">
        <v>1096.19</v>
      </c>
      <c r="M95" s="0" t="n">
        <v>7299720</v>
      </c>
      <c r="N95" s="0" t="n">
        <v>13152651</v>
      </c>
      <c r="O95" s="0" t="n">
        <v>0.772</v>
      </c>
      <c r="P95" s="0" t="n">
        <v>4.51893486986665</v>
      </c>
      <c r="Q95" s="0" t="n">
        <v>6.47503467677971</v>
      </c>
      <c r="R95" s="0" t="n">
        <f aca="false">LOG10(E95)</f>
        <v>5.47127410416899</v>
      </c>
      <c r="S95" s="0" t="n">
        <f aca="false">LOG10(L95)</f>
        <v>3.03988583590018</v>
      </c>
      <c r="T95" s="0" t="n">
        <f aca="false">LOG10(M95)</f>
        <v>6.86330620193044</v>
      </c>
      <c r="U95" s="0" t="n">
        <f aca="false">LOG10(N95)</f>
        <v>7.11901329644831</v>
      </c>
      <c r="V95" s="0" t="n">
        <v>33032</v>
      </c>
      <c r="W95" s="2" t="n">
        <v>4.66</v>
      </c>
      <c r="X95" s="0" t="n">
        <f aca="false">V95^0.15</f>
        <v>4.76255748220775</v>
      </c>
      <c r="Y95" s="3" t="n">
        <v>27512</v>
      </c>
      <c r="Z95" s="0" t="n">
        <v>80</v>
      </c>
      <c r="AA95" s="0" t="n">
        <v>4524</v>
      </c>
      <c r="AB95" s="0" t="n">
        <v>37</v>
      </c>
      <c r="AC95" s="0" t="n">
        <v>1.466853642663</v>
      </c>
      <c r="AD95" s="0" t="n">
        <v>0.989106600652158</v>
      </c>
      <c r="AE95" s="0" t="n">
        <v>0.032611203586947</v>
      </c>
      <c r="AF95" s="0" t="n">
        <v>1.1692908213872</v>
      </c>
      <c r="AG95" s="0" t="n">
        <v>0.978465736272434</v>
      </c>
      <c r="AH95" s="0" t="n">
        <v>0.0367480775992599</v>
      </c>
    </row>
    <row r="96" customFormat="false" ht="14.25" hidden="false" customHeight="false" outlineLevel="0" collapsed="false">
      <c r="A96" s="0" t="n">
        <v>3170206</v>
      </c>
      <c r="B96" s="0" t="s">
        <v>136</v>
      </c>
      <c r="C96" s="0" t="s">
        <v>44</v>
      </c>
      <c r="D96" s="0" t="s">
        <v>39</v>
      </c>
      <c r="E96" s="0" t="n">
        <v>604013</v>
      </c>
      <c r="F96" s="0" t="n">
        <v>146.78</v>
      </c>
      <c r="H96" s="0" t="n">
        <v>73433</v>
      </c>
      <c r="I96" s="0" t="n">
        <v>67112</v>
      </c>
      <c r="J96" s="0" t="n">
        <v>8942816</v>
      </c>
      <c r="K96" s="0" t="n">
        <f aca="false">J96/I96</f>
        <v>133.252115866015</v>
      </c>
      <c r="L96" s="0" t="n">
        <v>1126.57</v>
      </c>
      <c r="M96" s="0" t="n">
        <v>18950577</v>
      </c>
      <c r="N96" s="0" t="n">
        <v>34201962</v>
      </c>
      <c r="O96" s="0" t="n">
        <v>0.789</v>
      </c>
      <c r="P96" s="0" t="n">
        <v>4.82680018138851</v>
      </c>
      <c r="Q96" s="0" t="n">
        <v>6.95147429515946</v>
      </c>
      <c r="R96" s="0" t="n">
        <f aca="false">LOG10(E96)</f>
        <v>5.78104628591833</v>
      </c>
      <c r="S96" s="0" t="n">
        <f aca="false">LOG10(L96)</f>
        <v>3.0517581820068</v>
      </c>
      <c r="T96" s="0" t="n">
        <f aca="false">LOG10(M96)</f>
        <v>7.27762243773951</v>
      </c>
      <c r="U96" s="0" t="n">
        <f aca="false">LOG10(N96)</f>
        <v>7.5340510201302</v>
      </c>
      <c r="V96" s="0" t="n">
        <v>67112</v>
      </c>
      <c r="W96" s="2" t="n">
        <v>4.75</v>
      </c>
      <c r="X96" s="0" t="n">
        <f aca="false">V96^0.15</f>
        <v>5.29687869540926</v>
      </c>
      <c r="Y96" s="3" t="n">
        <v>40229</v>
      </c>
      <c r="Z96" s="0" t="n">
        <v>154</v>
      </c>
      <c r="AA96" s="0" t="n">
        <v>4115.2</v>
      </c>
      <c r="AB96" s="0" t="n">
        <v>57</v>
      </c>
      <c r="AC96" s="0" t="n">
        <v>1.39601637472122</v>
      </c>
      <c r="AD96" s="0" t="n">
        <v>0.981048731493535</v>
      </c>
      <c r="AE96" s="0" t="n">
        <v>0.0411040150659613</v>
      </c>
      <c r="AF96" s="0" t="n">
        <v>1.25292387757003</v>
      </c>
      <c r="AG96" s="0" t="n">
        <v>0.982256638065957</v>
      </c>
      <c r="AH96" s="0" t="n">
        <v>0.0356738545228549</v>
      </c>
    </row>
    <row r="97" customFormat="false" ht="14.25" hidden="false" customHeight="false" outlineLevel="0" collapsed="false">
      <c r="A97" s="0" t="n">
        <v>5108402</v>
      </c>
      <c r="B97" s="0" t="s">
        <v>137</v>
      </c>
      <c r="C97" s="0" t="s">
        <v>38</v>
      </c>
      <c r="D97" s="0" t="s">
        <v>39</v>
      </c>
      <c r="E97" s="0" t="n">
        <v>252596</v>
      </c>
      <c r="F97" s="0" t="n">
        <v>284.45</v>
      </c>
      <c r="H97" s="0" t="n">
        <v>23480</v>
      </c>
      <c r="I97" s="0" t="n">
        <v>20145</v>
      </c>
      <c r="J97" s="0" t="n">
        <v>1174234</v>
      </c>
      <c r="K97" s="0" t="n">
        <f aca="false">J97/I97</f>
        <v>58.2891039960288</v>
      </c>
      <c r="L97" s="0" t="n">
        <v>730.92</v>
      </c>
      <c r="M97" s="0" t="n">
        <v>3908580</v>
      </c>
      <c r="N97" s="0" t="n">
        <v>7892654</v>
      </c>
      <c r="O97" s="0" t="n">
        <v>0.734</v>
      </c>
      <c r="P97" s="0" t="n">
        <v>4.3041672717244</v>
      </c>
      <c r="Q97" s="0" t="n">
        <v>6.0697546512406</v>
      </c>
      <c r="R97" s="0" t="n">
        <f aca="false">LOG10(E97)</f>
        <v>5.40242646897592</v>
      </c>
      <c r="S97" s="0" t="n">
        <f aca="false">LOG10(L97)</f>
        <v>2.86386984554905</v>
      </c>
      <c r="T97" s="0" t="n">
        <f aca="false">LOG10(M97)</f>
        <v>6.59201900543296</v>
      </c>
      <c r="U97" s="0" t="n">
        <f aca="false">LOG10(N97)</f>
        <v>6.89722306452025</v>
      </c>
      <c r="V97" s="0" t="n">
        <v>20145</v>
      </c>
      <c r="W97" s="2" t="n">
        <v>3.54</v>
      </c>
      <c r="X97" s="0" t="n">
        <f aca="false">V97^0.15</f>
        <v>4.42206468198932</v>
      </c>
      <c r="Y97" s="3" t="n">
        <v>17120</v>
      </c>
      <c r="Z97" s="0" t="n">
        <v>81</v>
      </c>
      <c r="AA97" s="0" t="n">
        <v>888</v>
      </c>
      <c r="AB97" s="0" t="n">
        <v>15</v>
      </c>
    </row>
    <row r="98" customFormat="false" ht="14.25" hidden="false" customHeight="false" outlineLevel="0" collapsed="false">
      <c r="A98" s="0" t="n">
        <v>3205200</v>
      </c>
      <c r="B98" s="0" t="s">
        <v>138</v>
      </c>
      <c r="C98" s="0" t="s">
        <v>44</v>
      </c>
      <c r="D98" s="0" t="s">
        <v>39</v>
      </c>
      <c r="E98" s="0" t="n">
        <v>414586</v>
      </c>
      <c r="F98" s="0" t="n">
        <v>1951.99</v>
      </c>
      <c r="H98" s="0" t="n">
        <v>62468</v>
      </c>
      <c r="I98" s="0" t="n">
        <v>58418</v>
      </c>
      <c r="J98" s="0" t="n">
        <v>5207745</v>
      </c>
      <c r="K98" s="0" t="n">
        <f aca="false">J98/I98</f>
        <v>89.1462391728577</v>
      </c>
      <c r="L98" s="0" t="n">
        <v>1384.33</v>
      </c>
      <c r="M98" s="0" t="n">
        <v>7928905</v>
      </c>
      <c r="N98" s="0" t="n">
        <v>10994894</v>
      </c>
      <c r="O98" s="0" t="n">
        <v>0.8</v>
      </c>
      <c r="P98" s="0" t="n">
        <v>4.76654668437611</v>
      </c>
      <c r="Q98" s="0" t="n">
        <v>6.71664971062078</v>
      </c>
      <c r="R98" s="0" t="n">
        <f aca="false">LOG10(E98)</f>
        <v>5.61761463247708</v>
      </c>
      <c r="S98" s="0" t="n">
        <f aca="false">LOG10(L98)</f>
        <v>3.14123963065218</v>
      </c>
      <c r="T98" s="0" t="n">
        <f aca="false">LOG10(M98)</f>
        <v>6.89921321439281</v>
      </c>
      <c r="U98" s="0" t="n">
        <f aca="false">LOG10(N98)</f>
        <v>7.04119104675393</v>
      </c>
      <c r="V98" s="0" t="n">
        <v>58418</v>
      </c>
      <c r="W98" s="2" t="n">
        <v>5.1</v>
      </c>
      <c r="X98" s="0" t="n">
        <f aca="false">V98^0.15</f>
        <v>5.18778540085484</v>
      </c>
      <c r="Y98" s="3" t="n">
        <v>14424</v>
      </c>
      <c r="Z98" s="0" t="n">
        <v>30</v>
      </c>
      <c r="AA98" s="0" t="n">
        <v>212.4</v>
      </c>
      <c r="AB98" s="0" t="n">
        <v>33</v>
      </c>
      <c r="AC98" s="0" t="n">
        <v>1.35691230290943</v>
      </c>
      <c r="AD98" s="0" t="n">
        <v>0.99653226790141</v>
      </c>
      <c r="AE98" s="0" t="n">
        <v>0.0169569893744818</v>
      </c>
      <c r="AF98" s="0" t="n">
        <v>1.43107008910017</v>
      </c>
      <c r="AG98" s="0" t="n">
        <v>0.993850147749293</v>
      </c>
      <c r="AH98" s="0" t="n">
        <v>0.0238480390326313</v>
      </c>
    </row>
    <row r="99" customFormat="false" ht="14.25" hidden="false" customHeight="false" outlineLevel="0" collapsed="false">
      <c r="A99" s="0" t="n">
        <v>3205309</v>
      </c>
      <c r="B99" s="0" t="s">
        <v>139</v>
      </c>
      <c r="C99" s="0" t="s">
        <v>44</v>
      </c>
      <c r="D99" s="0" t="s">
        <v>39</v>
      </c>
      <c r="E99" s="0" t="n">
        <v>327801</v>
      </c>
      <c r="F99" s="0" t="n">
        <v>3327.73</v>
      </c>
      <c r="H99" s="0" t="n">
        <v>36188</v>
      </c>
      <c r="I99" s="0" t="n">
        <v>31132</v>
      </c>
      <c r="J99" s="0" t="n">
        <v>5286026</v>
      </c>
      <c r="K99" s="0" t="n">
        <f aca="false">J99/I99</f>
        <v>169.793974045998</v>
      </c>
      <c r="L99" s="0" t="n">
        <v>2215.07</v>
      </c>
      <c r="M99" s="0" t="n">
        <v>21183940</v>
      </c>
      <c r="N99" s="0" t="n">
        <v>20255652</v>
      </c>
      <c r="O99" s="0" t="n">
        <v>0.845</v>
      </c>
      <c r="P99" s="0" t="n">
        <v>4.49320702177673</v>
      </c>
      <c r="Q99" s="0" t="n">
        <v>6.72312929493431</v>
      </c>
      <c r="R99" s="0" t="n">
        <f aca="false">LOG10(E99)</f>
        <v>5.51561027410885</v>
      </c>
      <c r="S99" s="0" t="n">
        <f aca="false">LOG10(L99)</f>
        <v>3.34538745522427</v>
      </c>
      <c r="T99" s="0" t="n">
        <f aca="false">LOG10(M99)</f>
        <v>7.32600673769419</v>
      </c>
      <c r="U99" s="0" t="n">
        <f aca="false">LOG10(N99)</f>
        <v>7.3065462270528</v>
      </c>
      <c r="V99" s="0" t="n">
        <v>31132</v>
      </c>
      <c r="W99" s="2" t="n">
        <v>5.05</v>
      </c>
      <c r="X99" s="0" t="n">
        <f aca="false">V99^0.15</f>
        <v>4.72042447270551</v>
      </c>
      <c r="Y99" s="3" t="n">
        <v>8786</v>
      </c>
      <c r="Z99" s="0" t="n">
        <v>140</v>
      </c>
      <c r="AA99" s="0" t="n">
        <v>98.5</v>
      </c>
      <c r="AB99" s="0" t="n">
        <v>41</v>
      </c>
      <c r="AC99" s="0" t="n">
        <v>1.34353102922585</v>
      </c>
      <c r="AD99" s="0" t="n">
        <v>0.958534077852637</v>
      </c>
      <c r="AE99" s="0" t="n">
        <v>0.0591983316966767</v>
      </c>
      <c r="AF99" s="0" t="n">
        <v>1.17930700786152</v>
      </c>
      <c r="AG99" s="0" t="n">
        <v>0.913332585077736</v>
      </c>
      <c r="AH99" s="0" t="n">
        <v>0.0769591400274676</v>
      </c>
    </row>
    <row r="100" customFormat="false" ht="14.25" hidden="false" customHeight="false" outlineLevel="0" collapsed="false">
      <c r="A100" s="0" t="n">
        <v>2933307</v>
      </c>
      <c r="B100" s="0" t="s">
        <v>140</v>
      </c>
      <c r="C100" s="0" t="s">
        <v>42</v>
      </c>
      <c r="D100" s="0" t="s">
        <v>39</v>
      </c>
      <c r="E100" s="0" t="n">
        <v>306866</v>
      </c>
      <c r="F100" s="0" t="n">
        <v>90.11</v>
      </c>
      <c r="H100" s="0" t="n">
        <v>52934</v>
      </c>
      <c r="I100" s="0" t="n">
        <v>47132</v>
      </c>
      <c r="J100" s="0" t="n">
        <v>5659647</v>
      </c>
      <c r="K100" s="0" t="n">
        <f aca="false">J100/I100</f>
        <v>120.080773147755</v>
      </c>
      <c r="L100" s="0" t="n">
        <v>652.09</v>
      </c>
      <c r="M100" s="0" t="n">
        <v>3506824</v>
      </c>
      <c r="N100" s="0" t="n">
        <v>6482663</v>
      </c>
      <c r="O100" s="0" t="n">
        <v>0.677999999999999</v>
      </c>
      <c r="P100" s="0" t="n">
        <v>4.67331586900926</v>
      </c>
      <c r="Q100" s="0" t="n">
        <v>6.75278934448633</v>
      </c>
      <c r="R100" s="0" t="n">
        <f aca="false">LOG10(E100)</f>
        <v>5.48694877233416</v>
      </c>
      <c r="S100" s="0" t="n">
        <f aca="false">LOG10(L100)</f>
        <v>2.81430754021955</v>
      </c>
      <c r="T100" s="0" t="n">
        <f aca="false">LOG10(M100)</f>
        <v>6.54491397011679</v>
      </c>
      <c r="U100" s="0" t="n">
        <f aca="false">LOG10(N100)</f>
        <v>6.81175344547387</v>
      </c>
      <c r="V100" s="0" t="n">
        <v>47132</v>
      </c>
      <c r="W100" s="2" t="n">
        <v>4.65</v>
      </c>
      <c r="X100" s="0" t="n">
        <f aca="false">V100^0.15</f>
        <v>5.0233955941919</v>
      </c>
      <c r="Y100" s="3" t="n">
        <v>28435</v>
      </c>
      <c r="Z100" s="0" t="n">
        <v>123</v>
      </c>
      <c r="AA100" s="0" t="n">
        <v>3405.6</v>
      </c>
      <c r="AB100" s="0" t="n">
        <v>19</v>
      </c>
      <c r="AC100" s="0" t="n">
        <v>1.22647924606524</v>
      </c>
      <c r="AD100" s="0" t="n">
        <v>0.997817286421207</v>
      </c>
      <c r="AE100" s="0" t="n">
        <v>0.012152145158569</v>
      </c>
      <c r="AF100" s="0" t="n">
        <v>1.06289081148748</v>
      </c>
      <c r="AG100" s="0" t="n">
        <v>0.98273442233708</v>
      </c>
      <c r="AH100" s="0" t="n">
        <v>0.0298456475924941</v>
      </c>
    </row>
    <row r="101" customFormat="false" ht="14.25" hidden="false" customHeight="false" outlineLevel="0" collapsed="false">
      <c r="A101" s="0" t="n">
        <v>2303501</v>
      </c>
      <c r="B101" s="0" t="s">
        <v>141</v>
      </c>
      <c r="C101" s="0" t="s">
        <v>42</v>
      </c>
      <c r="D101" s="0" t="s">
        <v>39</v>
      </c>
      <c r="E101" s="0" t="n">
        <v>286142</v>
      </c>
      <c r="F101" s="0" t="n">
        <v>78.99</v>
      </c>
      <c r="G101" s="0" t="n">
        <f aca="false">IF(F101&lt;1100,0,1)</f>
        <v>0</v>
      </c>
      <c r="H101" s="0" t="n">
        <v>39404</v>
      </c>
      <c r="I101" s="0" t="n">
        <v>32412</v>
      </c>
      <c r="J101" s="0" t="n">
        <v>5104830</v>
      </c>
      <c r="K101" s="0" t="n">
        <f aca="false">J101/I101</f>
        <v>157.498148833765</v>
      </c>
      <c r="L101" s="0" t="n">
        <v>1160.69</v>
      </c>
      <c r="M101" s="0" t="n">
        <v>5317063</v>
      </c>
      <c r="N101" s="0" t="n">
        <v>11374861</v>
      </c>
      <c r="O101" s="0" t="n">
        <v>0.645999999999999</v>
      </c>
      <c r="P101" s="0" t="n">
        <v>4.51070583023508</v>
      </c>
      <c r="Q101" s="0" t="n">
        <v>6.70798128387812</v>
      </c>
      <c r="R101" s="0" t="n">
        <f aca="false">LOG10(E101)</f>
        <v>5.45658160834532</v>
      </c>
      <c r="S101" s="0" t="n">
        <f aca="false">LOG10(L101)</f>
        <v>3.06471624276474</v>
      </c>
      <c r="T101" s="0" t="n">
        <f aca="false">LOG10(M101)</f>
        <v>6.72567180614647</v>
      </c>
      <c r="U101" s="0" t="n">
        <f aca="false">LOG10(N101)</f>
        <v>7.05594609831361</v>
      </c>
      <c r="V101" s="0" t="n">
        <v>32412</v>
      </c>
      <c r="W101" s="2" t="n">
        <v>4.82</v>
      </c>
      <c r="X101" s="0" t="n">
        <f aca="false">V101^0.15</f>
        <v>4.74904051374985</v>
      </c>
      <c r="Y101" s="3" t="n">
        <v>20226</v>
      </c>
      <c r="Z101" s="0" t="n">
        <v>117</v>
      </c>
      <c r="AA101" s="0" t="n">
        <v>2100.8</v>
      </c>
      <c r="AB101" s="0" t="n">
        <v>17</v>
      </c>
    </row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0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1" activeCellId="0" sqref="B11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5.73"/>
    <col collapsed="false" customWidth="true" hidden="false" outlineLevel="0" max="2" min="2" style="0" width="109"/>
  </cols>
  <sheetData>
    <row r="1" customFormat="false" ht="15" hidden="false" customHeight="true" outlineLevel="0" collapsed="false">
      <c r="A1" s="20" t="s">
        <v>781</v>
      </c>
      <c r="B1" s="21" t="s">
        <v>782</v>
      </c>
    </row>
    <row r="2" customFormat="false" ht="15" hidden="false" customHeight="true" outlineLevel="0" collapsed="false">
      <c r="A2" s="22" t="n">
        <v>1</v>
      </c>
      <c r="B2" s="23" t="s">
        <v>783</v>
      </c>
    </row>
    <row r="3" customFormat="false" ht="15" hidden="false" customHeight="true" outlineLevel="0" collapsed="false">
      <c r="A3" s="20" t="n">
        <v>1</v>
      </c>
      <c r="B3" s="21" t="s">
        <v>784</v>
      </c>
    </row>
    <row r="4" customFormat="false" ht="15" hidden="false" customHeight="true" outlineLevel="0" collapsed="false">
      <c r="A4" s="22" t="n">
        <v>1</v>
      </c>
      <c r="B4" s="23" t="s">
        <v>785</v>
      </c>
    </row>
    <row r="5" customFormat="false" ht="15" hidden="false" customHeight="true" outlineLevel="0" collapsed="false">
      <c r="A5" s="20" t="n">
        <v>1</v>
      </c>
      <c r="B5" s="21" t="s">
        <v>786</v>
      </c>
    </row>
    <row r="6" customFormat="false" ht="15" hidden="false" customHeight="true" outlineLevel="0" collapsed="false">
      <c r="A6" s="22" t="n">
        <v>2</v>
      </c>
      <c r="B6" s="23" t="s">
        <v>787</v>
      </c>
    </row>
    <row r="7" customFormat="false" ht="15" hidden="false" customHeight="true" outlineLevel="0" collapsed="false">
      <c r="A7" s="20" t="n">
        <v>2</v>
      </c>
      <c r="B7" s="21" t="s">
        <v>788</v>
      </c>
    </row>
    <row r="8" customFormat="false" ht="15" hidden="false" customHeight="true" outlineLevel="0" collapsed="false">
      <c r="A8" s="22" t="n">
        <v>2</v>
      </c>
      <c r="B8" s="23" t="s">
        <v>789</v>
      </c>
    </row>
    <row r="9" customFormat="false" ht="15" hidden="false" customHeight="true" outlineLevel="0" collapsed="false">
      <c r="A9" s="20" t="n">
        <v>2</v>
      </c>
      <c r="B9" s="21" t="s">
        <v>790</v>
      </c>
    </row>
    <row r="10" customFormat="false" ht="15" hidden="false" customHeight="true" outlineLevel="0" collapsed="false">
      <c r="A10" s="22" t="n">
        <v>2</v>
      </c>
      <c r="B10" s="23" t="s">
        <v>791</v>
      </c>
    </row>
    <row r="11" customFormat="false" ht="15" hidden="false" customHeight="true" outlineLevel="0" collapsed="false">
      <c r="A11" s="20" t="n">
        <v>3</v>
      </c>
      <c r="B11" s="21" t="s">
        <v>792</v>
      </c>
    </row>
    <row r="12" customFormat="false" ht="15" hidden="false" customHeight="true" outlineLevel="0" collapsed="false">
      <c r="A12" s="22" t="n">
        <v>3</v>
      </c>
      <c r="B12" s="23" t="s">
        <v>793</v>
      </c>
    </row>
    <row r="13" customFormat="false" ht="15" hidden="false" customHeight="true" outlineLevel="0" collapsed="false">
      <c r="A13" s="20" t="n">
        <v>3</v>
      </c>
      <c r="B13" s="21" t="s">
        <v>794</v>
      </c>
    </row>
    <row r="14" customFormat="false" ht="15" hidden="false" customHeight="true" outlineLevel="0" collapsed="false">
      <c r="A14" s="22" t="n">
        <v>3</v>
      </c>
      <c r="B14" s="23" t="s">
        <v>795</v>
      </c>
    </row>
    <row r="15" customFormat="false" ht="15" hidden="false" customHeight="true" outlineLevel="0" collapsed="false">
      <c r="A15" s="20" t="n">
        <v>3</v>
      </c>
      <c r="B15" s="21" t="s">
        <v>796</v>
      </c>
    </row>
    <row r="16" customFormat="false" ht="15" hidden="false" customHeight="true" outlineLevel="0" collapsed="false">
      <c r="A16" s="22" t="n">
        <v>3</v>
      </c>
      <c r="B16" s="23" t="s">
        <v>797</v>
      </c>
    </row>
    <row r="17" customFormat="false" ht="15" hidden="false" customHeight="true" outlineLevel="0" collapsed="false">
      <c r="A17" s="20" t="n">
        <v>3</v>
      </c>
      <c r="B17" s="21" t="s">
        <v>798</v>
      </c>
    </row>
    <row r="18" customFormat="false" ht="15" hidden="false" customHeight="true" outlineLevel="0" collapsed="false">
      <c r="A18" s="22" t="n">
        <v>3</v>
      </c>
      <c r="B18" s="23" t="s">
        <v>799</v>
      </c>
    </row>
    <row r="19" customFormat="false" ht="15" hidden="false" customHeight="true" outlineLevel="0" collapsed="false">
      <c r="A19" s="20" t="n">
        <v>3</v>
      </c>
      <c r="B19" s="21" t="s">
        <v>800</v>
      </c>
    </row>
    <row r="20" customFormat="false" ht="15" hidden="false" customHeight="true" outlineLevel="0" collapsed="false">
      <c r="A20" s="22" t="n">
        <v>3</v>
      </c>
      <c r="B20" s="23" t="s">
        <v>801</v>
      </c>
    </row>
    <row r="21" customFormat="false" ht="15" hidden="false" customHeight="true" outlineLevel="0" collapsed="false">
      <c r="A21" s="20" t="n">
        <v>3</v>
      </c>
      <c r="B21" s="21" t="s">
        <v>802</v>
      </c>
    </row>
    <row r="22" customFormat="false" ht="15" hidden="false" customHeight="true" outlineLevel="0" collapsed="false">
      <c r="A22" s="22" t="n">
        <v>3</v>
      </c>
      <c r="B22" s="23" t="s">
        <v>803</v>
      </c>
    </row>
    <row r="23" customFormat="false" ht="15" hidden="false" customHeight="true" outlineLevel="0" collapsed="false">
      <c r="A23" s="20" t="n">
        <v>3</v>
      </c>
      <c r="B23" s="21" t="s">
        <v>804</v>
      </c>
    </row>
    <row r="24" customFormat="false" ht="15" hidden="false" customHeight="true" outlineLevel="0" collapsed="false">
      <c r="A24" s="22" t="n">
        <v>3</v>
      </c>
      <c r="B24" s="23" t="s">
        <v>805</v>
      </c>
    </row>
    <row r="25" customFormat="false" ht="15" hidden="false" customHeight="true" outlineLevel="0" collapsed="false">
      <c r="A25" s="20" t="n">
        <v>3</v>
      </c>
      <c r="B25" s="21" t="s">
        <v>806</v>
      </c>
    </row>
    <row r="26" customFormat="false" ht="15" hidden="false" customHeight="true" outlineLevel="0" collapsed="false">
      <c r="A26" s="22" t="n">
        <v>3</v>
      </c>
      <c r="B26" s="23" t="s">
        <v>807</v>
      </c>
    </row>
    <row r="27" customFormat="false" ht="15" hidden="false" customHeight="true" outlineLevel="0" collapsed="false">
      <c r="A27" s="20" t="n">
        <v>3</v>
      </c>
      <c r="B27" s="21" t="s">
        <v>808</v>
      </c>
    </row>
    <row r="28" customFormat="false" ht="15" hidden="false" customHeight="true" outlineLevel="0" collapsed="false">
      <c r="A28" s="22" t="n">
        <v>4</v>
      </c>
      <c r="B28" s="23" t="s">
        <v>809</v>
      </c>
    </row>
    <row r="29" customFormat="false" ht="15" hidden="false" customHeight="true" outlineLevel="0" collapsed="false">
      <c r="A29" s="20" t="n">
        <v>4</v>
      </c>
      <c r="B29" s="21" t="s">
        <v>810</v>
      </c>
    </row>
    <row r="30" customFormat="false" ht="15" hidden="false" customHeight="true" outlineLevel="0" collapsed="false">
      <c r="A30" s="22" t="n">
        <v>4</v>
      </c>
      <c r="B30" s="23" t="s">
        <v>811</v>
      </c>
    </row>
    <row r="31" customFormat="false" ht="15" hidden="false" customHeight="true" outlineLevel="0" collapsed="false">
      <c r="A31" s="20" t="n">
        <v>4</v>
      </c>
      <c r="B31" s="21" t="s">
        <v>812</v>
      </c>
    </row>
    <row r="32" customFormat="false" ht="15" hidden="false" customHeight="true" outlineLevel="0" collapsed="false">
      <c r="A32" s="22" t="n">
        <v>4</v>
      </c>
      <c r="B32" s="23" t="s">
        <v>813</v>
      </c>
    </row>
    <row r="33" customFormat="false" ht="15" hidden="false" customHeight="true" outlineLevel="0" collapsed="false">
      <c r="A33" s="20" t="n">
        <v>4</v>
      </c>
      <c r="B33" s="21" t="s">
        <v>814</v>
      </c>
    </row>
    <row r="34" customFormat="false" ht="15" hidden="false" customHeight="true" outlineLevel="0" collapsed="false">
      <c r="A34" s="22" t="n">
        <v>4</v>
      </c>
      <c r="B34" s="23" t="s">
        <v>815</v>
      </c>
    </row>
    <row r="35" customFormat="false" ht="15" hidden="false" customHeight="true" outlineLevel="0" collapsed="false">
      <c r="A35" s="20" t="n">
        <v>4</v>
      </c>
      <c r="B35" s="21" t="s">
        <v>816</v>
      </c>
    </row>
    <row r="36" customFormat="false" ht="15" hidden="false" customHeight="true" outlineLevel="0" collapsed="false">
      <c r="A36" s="22" t="n">
        <v>4</v>
      </c>
      <c r="B36" s="23" t="s">
        <v>817</v>
      </c>
    </row>
    <row r="37" customFormat="false" ht="15" hidden="false" customHeight="true" outlineLevel="0" collapsed="false">
      <c r="A37" s="20" t="n">
        <v>4</v>
      </c>
      <c r="B37" s="21" t="s">
        <v>818</v>
      </c>
    </row>
    <row r="38" customFormat="false" ht="15" hidden="false" customHeight="true" outlineLevel="0" collapsed="false">
      <c r="A38" s="22" t="n">
        <v>4</v>
      </c>
      <c r="B38" s="23" t="s">
        <v>819</v>
      </c>
    </row>
    <row r="39" customFormat="false" ht="15" hidden="false" customHeight="true" outlineLevel="0" collapsed="false">
      <c r="A39" s="20" t="n">
        <v>4</v>
      </c>
      <c r="B39" s="21" t="s">
        <v>820</v>
      </c>
    </row>
    <row r="40" customFormat="false" ht="15" hidden="false" customHeight="true" outlineLevel="0" collapsed="false">
      <c r="A40" s="22" t="n">
        <v>4</v>
      </c>
      <c r="B40" s="23" t="s">
        <v>821</v>
      </c>
    </row>
    <row r="41" customFormat="false" ht="15" hidden="false" customHeight="true" outlineLevel="0" collapsed="false">
      <c r="A41" s="20" t="n">
        <v>4</v>
      </c>
      <c r="B41" s="21" t="s">
        <v>822</v>
      </c>
    </row>
    <row r="42" customFormat="false" ht="15" hidden="false" customHeight="true" outlineLevel="0" collapsed="false">
      <c r="A42" s="22" t="n">
        <v>4</v>
      </c>
      <c r="B42" s="23" t="s">
        <v>823</v>
      </c>
    </row>
    <row r="43" customFormat="false" ht="15" hidden="false" customHeight="true" outlineLevel="0" collapsed="false">
      <c r="A43" s="20" t="n">
        <v>4</v>
      </c>
      <c r="B43" s="21" t="s">
        <v>824</v>
      </c>
    </row>
    <row r="44" customFormat="false" ht="15" hidden="false" customHeight="true" outlineLevel="0" collapsed="false">
      <c r="A44" s="22" t="n">
        <v>4</v>
      </c>
      <c r="B44" s="23" t="s">
        <v>825</v>
      </c>
    </row>
    <row r="45" customFormat="false" ht="15" hidden="false" customHeight="true" outlineLevel="0" collapsed="false">
      <c r="A45" s="20" t="n">
        <v>4</v>
      </c>
      <c r="B45" s="21" t="s">
        <v>826</v>
      </c>
    </row>
    <row r="46" customFormat="false" ht="15" hidden="false" customHeight="true" outlineLevel="0" collapsed="false">
      <c r="A46" s="22" t="n">
        <v>5</v>
      </c>
      <c r="B46" s="23" t="s">
        <v>827</v>
      </c>
    </row>
    <row r="47" customFormat="false" ht="15" hidden="false" customHeight="true" outlineLevel="0" collapsed="false">
      <c r="A47" s="20" t="n">
        <v>5</v>
      </c>
      <c r="B47" s="21" t="s">
        <v>828</v>
      </c>
    </row>
    <row r="48" customFormat="false" ht="15" hidden="false" customHeight="true" outlineLevel="0" collapsed="false">
      <c r="A48" s="22" t="n">
        <v>5</v>
      </c>
      <c r="B48" s="23" t="s">
        <v>829</v>
      </c>
    </row>
    <row r="49" customFormat="false" ht="15" hidden="false" customHeight="true" outlineLevel="0" collapsed="false">
      <c r="A49" s="20" t="n">
        <v>5</v>
      </c>
      <c r="B49" s="21" t="s">
        <v>830</v>
      </c>
    </row>
    <row r="50" customFormat="false" ht="15" hidden="false" customHeight="true" outlineLevel="0" collapsed="false">
      <c r="A50" s="22" t="n">
        <v>5</v>
      </c>
      <c r="B50" s="23" t="s">
        <v>831</v>
      </c>
    </row>
    <row r="51" customFormat="false" ht="15" hidden="false" customHeight="true" outlineLevel="0" collapsed="false">
      <c r="A51" s="20" t="n">
        <v>6</v>
      </c>
      <c r="B51" s="21" t="s">
        <v>832</v>
      </c>
    </row>
    <row r="52" customFormat="false" ht="15" hidden="false" customHeight="true" outlineLevel="0" collapsed="false">
      <c r="A52" s="22" t="n">
        <v>6</v>
      </c>
      <c r="B52" s="23" t="s">
        <v>833</v>
      </c>
    </row>
    <row r="53" customFormat="false" ht="15" hidden="false" customHeight="true" outlineLevel="0" collapsed="false">
      <c r="A53" s="20" t="n">
        <v>6</v>
      </c>
      <c r="B53" s="21" t="s">
        <v>834</v>
      </c>
    </row>
    <row r="54" customFormat="false" ht="15" hidden="false" customHeight="true" outlineLevel="0" collapsed="false">
      <c r="A54" s="22" t="n">
        <v>6</v>
      </c>
      <c r="B54" s="23" t="s">
        <v>835</v>
      </c>
    </row>
    <row r="55" customFormat="false" ht="15" hidden="false" customHeight="true" outlineLevel="0" collapsed="false">
      <c r="A55" s="20" t="n">
        <v>6</v>
      </c>
      <c r="B55" s="21" t="s">
        <v>836</v>
      </c>
    </row>
    <row r="56" customFormat="false" ht="15" hidden="false" customHeight="true" outlineLevel="0" collapsed="false">
      <c r="A56" s="22" t="n">
        <v>7</v>
      </c>
      <c r="B56" s="23" t="s">
        <v>837</v>
      </c>
    </row>
    <row r="57" customFormat="false" ht="15" hidden="false" customHeight="true" outlineLevel="0" collapsed="false">
      <c r="A57" s="20" t="n">
        <v>7</v>
      </c>
      <c r="B57" s="21" t="s">
        <v>838</v>
      </c>
    </row>
    <row r="58" customFormat="false" ht="15" hidden="false" customHeight="true" outlineLevel="0" collapsed="false">
      <c r="A58" s="22" t="n">
        <v>8</v>
      </c>
      <c r="B58" s="23" t="s">
        <v>839</v>
      </c>
    </row>
    <row r="59" customFormat="false" ht="15" hidden="false" customHeight="true" outlineLevel="0" collapsed="false">
      <c r="A59" s="20" t="n">
        <v>8</v>
      </c>
      <c r="B59" s="21" t="s">
        <v>840</v>
      </c>
    </row>
    <row r="60" customFormat="false" ht="15" hidden="false" customHeight="true" outlineLevel="0" collapsed="false">
      <c r="A60" s="22" t="n">
        <v>8</v>
      </c>
      <c r="B60" s="23" t="s">
        <v>841</v>
      </c>
    </row>
    <row r="61" customFormat="false" ht="15" hidden="false" customHeight="true" outlineLevel="0" collapsed="false">
      <c r="A61" s="20" t="n">
        <v>8</v>
      </c>
      <c r="B61" s="21" t="s">
        <v>842</v>
      </c>
    </row>
    <row r="62" customFormat="false" ht="15" hidden="false" customHeight="true" outlineLevel="0" collapsed="false">
      <c r="A62" s="22" t="n">
        <v>8</v>
      </c>
      <c r="B62" s="23" t="s">
        <v>843</v>
      </c>
    </row>
    <row r="63" customFormat="false" ht="15" hidden="false" customHeight="true" outlineLevel="0" collapsed="false">
      <c r="A63" s="20" t="n">
        <v>8</v>
      </c>
      <c r="B63" s="21" t="s">
        <v>844</v>
      </c>
    </row>
    <row r="64" customFormat="false" ht="15" hidden="false" customHeight="true" outlineLevel="0" collapsed="false">
      <c r="A64" s="22" t="n">
        <v>9</v>
      </c>
      <c r="B64" s="23" t="s">
        <v>845</v>
      </c>
    </row>
    <row r="65" customFormat="false" ht="15" hidden="false" customHeight="true" outlineLevel="0" collapsed="false">
      <c r="A65" s="20" t="n">
        <v>9</v>
      </c>
      <c r="B65" s="21" t="s">
        <v>846</v>
      </c>
    </row>
    <row r="66" customFormat="false" ht="15" hidden="false" customHeight="true" outlineLevel="0" collapsed="false">
      <c r="A66" s="22" t="n">
        <v>10</v>
      </c>
      <c r="B66" s="23" t="s">
        <v>847</v>
      </c>
    </row>
    <row r="67" customFormat="false" ht="15" hidden="false" customHeight="true" outlineLevel="0" collapsed="false">
      <c r="A67" s="20" t="n">
        <v>10</v>
      </c>
      <c r="B67" s="21" t="s">
        <v>848</v>
      </c>
    </row>
    <row r="68" customFormat="false" ht="15" hidden="false" customHeight="true" outlineLevel="0" collapsed="false">
      <c r="A68" s="22" t="n">
        <v>10</v>
      </c>
      <c r="B68" s="23" t="s">
        <v>849</v>
      </c>
    </row>
    <row r="69" customFormat="false" ht="15" hidden="false" customHeight="true" outlineLevel="0" collapsed="false">
      <c r="A69" s="20" t="n">
        <v>10</v>
      </c>
      <c r="B69" s="21" t="s">
        <v>850</v>
      </c>
    </row>
    <row r="70" customFormat="false" ht="15" hidden="false" customHeight="true" outlineLevel="0" collapsed="false">
      <c r="A70" s="22" t="n">
        <v>10</v>
      </c>
      <c r="B70" s="23" t="s">
        <v>851</v>
      </c>
    </row>
    <row r="71" customFormat="false" ht="15" hidden="false" customHeight="true" outlineLevel="0" collapsed="false">
      <c r="A71" s="20" t="n">
        <v>10</v>
      </c>
      <c r="B71" s="21" t="s">
        <v>852</v>
      </c>
    </row>
    <row r="72" customFormat="false" ht="15" hidden="false" customHeight="true" outlineLevel="0" collapsed="false">
      <c r="A72" s="22" t="n">
        <v>10</v>
      </c>
      <c r="B72" s="23" t="s">
        <v>853</v>
      </c>
    </row>
    <row r="73" customFormat="false" ht="15" hidden="false" customHeight="true" outlineLevel="0" collapsed="false">
      <c r="A73" s="20" t="n">
        <v>10</v>
      </c>
      <c r="B73" s="21" t="s">
        <v>854</v>
      </c>
    </row>
    <row r="74" customFormat="false" ht="15" hidden="false" customHeight="true" outlineLevel="0" collapsed="false">
      <c r="A74" s="22" t="n">
        <v>10</v>
      </c>
      <c r="B74" s="23" t="s">
        <v>855</v>
      </c>
    </row>
    <row r="75" customFormat="false" ht="15" hidden="false" customHeight="true" outlineLevel="0" collapsed="false">
      <c r="A75" s="20" t="n">
        <v>10</v>
      </c>
      <c r="B75" s="21" t="s">
        <v>856</v>
      </c>
    </row>
    <row r="76" customFormat="false" ht="15" hidden="false" customHeight="true" outlineLevel="0" collapsed="false">
      <c r="A76" s="22" t="n">
        <v>11</v>
      </c>
      <c r="B76" s="23" t="s">
        <v>857</v>
      </c>
    </row>
    <row r="77" customFormat="false" ht="15" hidden="false" customHeight="true" outlineLevel="0" collapsed="false">
      <c r="A77" s="20" t="n">
        <v>11</v>
      </c>
      <c r="B77" s="21" t="s">
        <v>858</v>
      </c>
    </row>
    <row r="78" customFormat="false" ht="15" hidden="false" customHeight="true" outlineLevel="0" collapsed="false">
      <c r="A78" s="22" t="n">
        <v>11</v>
      </c>
      <c r="B78" s="23" t="s">
        <v>859</v>
      </c>
    </row>
    <row r="79" customFormat="false" ht="15" hidden="false" customHeight="true" outlineLevel="0" collapsed="false">
      <c r="A79" s="20" t="n">
        <v>11</v>
      </c>
      <c r="B79" s="21" t="s">
        <v>860</v>
      </c>
    </row>
    <row r="80" customFormat="false" ht="15" hidden="false" customHeight="true" outlineLevel="0" collapsed="false">
      <c r="A80" s="22" t="n">
        <v>11</v>
      </c>
      <c r="B80" s="23" t="s">
        <v>861</v>
      </c>
    </row>
    <row r="81" customFormat="false" ht="15" hidden="false" customHeight="true" outlineLevel="0" collapsed="false">
      <c r="A81" s="20" t="n">
        <v>11</v>
      </c>
      <c r="B81" s="21" t="s">
        <v>862</v>
      </c>
    </row>
    <row r="82" customFormat="false" ht="15" hidden="false" customHeight="true" outlineLevel="0" collapsed="false">
      <c r="A82" s="22" t="n">
        <v>12</v>
      </c>
      <c r="B82" s="23" t="s">
        <v>863</v>
      </c>
    </row>
    <row r="83" customFormat="false" ht="15" hidden="false" customHeight="true" outlineLevel="0" collapsed="false">
      <c r="A83" s="20" t="n">
        <v>12</v>
      </c>
      <c r="B83" s="21" t="s">
        <v>864</v>
      </c>
    </row>
    <row r="84" customFormat="false" ht="15" hidden="false" customHeight="true" outlineLevel="0" collapsed="false">
      <c r="A84" s="22" t="n">
        <v>12</v>
      </c>
      <c r="B84" s="23" t="s">
        <v>865</v>
      </c>
    </row>
    <row r="85" customFormat="false" ht="15" hidden="false" customHeight="true" outlineLevel="0" collapsed="false">
      <c r="A85" s="20" t="n">
        <v>13</v>
      </c>
      <c r="B85" s="21" t="s">
        <v>866</v>
      </c>
    </row>
    <row r="86" customFormat="false" ht="15" hidden="false" customHeight="true" outlineLevel="0" collapsed="false">
      <c r="A86" s="22" t="n">
        <v>13</v>
      </c>
      <c r="B86" s="23" t="s">
        <v>867</v>
      </c>
    </row>
    <row r="87" customFormat="false" ht="15" hidden="false" customHeight="true" outlineLevel="0" collapsed="false">
      <c r="A87" s="20" t="n">
        <v>13</v>
      </c>
      <c r="B87" s="21" t="s">
        <v>868</v>
      </c>
    </row>
    <row r="88" customFormat="false" ht="15" hidden="false" customHeight="true" outlineLevel="0" collapsed="false">
      <c r="A88" s="22" t="n">
        <v>13</v>
      </c>
      <c r="B88" s="23" t="s">
        <v>869</v>
      </c>
    </row>
    <row r="89" customFormat="false" ht="15" hidden="false" customHeight="true" outlineLevel="0" collapsed="false">
      <c r="A89" s="20" t="n">
        <v>14</v>
      </c>
      <c r="B89" s="21" t="s">
        <v>870</v>
      </c>
    </row>
    <row r="90" customFormat="false" ht="15" hidden="false" customHeight="true" outlineLevel="0" collapsed="false">
      <c r="A90" s="22" t="n">
        <v>15</v>
      </c>
      <c r="B90" s="23" t="s">
        <v>871</v>
      </c>
    </row>
    <row r="91" customFormat="false" ht="15" hidden="false" customHeight="true" outlineLevel="0" collapsed="false">
      <c r="A91" s="20" t="n">
        <v>15</v>
      </c>
      <c r="B91" s="21" t="s">
        <v>872</v>
      </c>
    </row>
    <row r="92" customFormat="false" ht="15" hidden="false" customHeight="true" outlineLevel="0" collapsed="false">
      <c r="A92" s="22" t="n">
        <v>15</v>
      </c>
      <c r="B92" s="23" t="s">
        <v>873</v>
      </c>
    </row>
    <row r="93" customFormat="false" ht="15" hidden="false" customHeight="true" outlineLevel="0" collapsed="false">
      <c r="A93" s="20" t="n">
        <v>16</v>
      </c>
      <c r="B93" s="21" t="s">
        <v>874</v>
      </c>
    </row>
    <row r="94" customFormat="false" ht="15" hidden="false" customHeight="true" outlineLevel="0" collapsed="false">
      <c r="A94" s="22" t="n">
        <v>16</v>
      </c>
      <c r="B94" s="23" t="s">
        <v>875</v>
      </c>
    </row>
    <row r="95" customFormat="false" ht="15" hidden="false" customHeight="true" outlineLevel="0" collapsed="false">
      <c r="A95" s="20" t="n">
        <v>16</v>
      </c>
      <c r="B95" s="21" t="s">
        <v>876</v>
      </c>
    </row>
    <row r="96" customFormat="false" ht="15" hidden="false" customHeight="true" outlineLevel="0" collapsed="false">
      <c r="A96" s="22" t="n">
        <v>16</v>
      </c>
      <c r="B96" s="23" t="s">
        <v>877</v>
      </c>
    </row>
    <row r="97" customFormat="false" ht="15" hidden="false" customHeight="true" outlineLevel="0" collapsed="false">
      <c r="A97" s="20" t="n">
        <v>16</v>
      </c>
      <c r="B97" s="21" t="s">
        <v>878</v>
      </c>
    </row>
    <row r="98" customFormat="false" ht="15" hidden="false" customHeight="true" outlineLevel="0" collapsed="false">
      <c r="A98" s="22" t="n">
        <v>16</v>
      </c>
      <c r="B98" s="23" t="s">
        <v>879</v>
      </c>
    </row>
    <row r="99" customFormat="false" ht="15" hidden="false" customHeight="true" outlineLevel="0" collapsed="false">
      <c r="A99" s="20" t="n">
        <v>16</v>
      </c>
      <c r="B99" s="21" t="s">
        <v>880</v>
      </c>
    </row>
    <row r="100" customFormat="false" ht="15" hidden="false" customHeight="true" outlineLevel="0" collapsed="false">
      <c r="A100" s="22" t="n">
        <v>17</v>
      </c>
      <c r="B100" s="23" t="s">
        <v>881</v>
      </c>
    </row>
    <row r="101" customFormat="false" ht="15" hidden="false" customHeight="true" outlineLevel="0" collapsed="false">
      <c r="A101" s="20" t="n">
        <v>17</v>
      </c>
      <c r="B101" s="21" t="s">
        <v>882</v>
      </c>
    </row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0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22.73"/>
    <col collapsed="false" customWidth="true" hidden="false" outlineLevel="0" max="2" min="2" style="0" width="20.73"/>
    <col collapsed="false" customWidth="true" hidden="false" outlineLevel="0" max="3" min="3" style="0" width="23"/>
    <col collapsed="false" customWidth="true" hidden="false" outlineLevel="0" max="4" min="4" style="0" width="22.73"/>
    <col collapsed="false" customWidth="true" hidden="false" outlineLevel="0" max="5" min="5" style="0" width="20.73"/>
    <col collapsed="false" customWidth="true" hidden="false" outlineLevel="0" max="6" min="6" style="0" width="23"/>
  </cols>
  <sheetData>
    <row r="1" customFormat="false" ht="14.25" hidden="false" customHeight="false" outlineLevel="0" collapsed="false">
      <c r="A1" s="0" t="s">
        <v>28</v>
      </c>
      <c r="B1" s="0" t="s">
        <v>29</v>
      </c>
      <c r="C1" s="0" t="s">
        <v>30</v>
      </c>
      <c r="D1" s="0" t="s">
        <v>31</v>
      </c>
      <c r="E1" s="0" t="s">
        <v>32</v>
      </c>
      <c r="F1" s="0" t="s">
        <v>33</v>
      </c>
    </row>
    <row r="2" customFormat="false" ht="14.25" hidden="false" customHeight="false" outlineLevel="0" collapsed="false">
      <c r="A2" s="3" t="n">
        <v>19272676418352300</v>
      </c>
      <c r="B2" s="0" t="s">
        <v>142</v>
      </c>
      <c r="C2" s="0" t="s">
        <v>143</v>
      </c>
      <c r="D2" s="3" t="n">
        <v>18816407867544400</v>
      </c>
      <c r="E2" s="0" t="s">
        <v>144</v>
      </c>
      <c r="F2" s="0" t="s">
        <v>145</v>
      </c>
    </row>
    <row r="3" customFormat="false" ht="14.25" hidden="false" customHeight="false" outlineLevel="0" collapsed="false">
      <c r="A3" s="3" t="n">
        <v>11444679060840600</v>
      </c>
      <c r="B3" s="0" t="s">
        <v>146</v>
      </c>
      <c r="C3" s="0" t="s">
        <v>147</v>
      </c>
      <c r="D3" s="3" t="n">
        <v>10133286777179400</v>
      </c>
      <c r="E3" s="0" t="s">
        <v>148</v>
      </c>
      <c r="F3" s="0" t="s">
        <v>149</v>
      </c>
    </row>
    <row r="4" customFormat="false" ht="14.25" hidden="false" customHeight="false" outlineLevel="0" collapsed="false">
      <c r="A4" s="3" t="n">
        <v>16237089268103200</v>
      </c>
      <c r="B4" s="0" t="s">
        <v>150</v>
      </c>
      <c r="C4" s="0" t="s">
        <v>151</v>
      </c>
      <c r="D4" s="3" t="n">
        <v>15695929438747300</v>
      </c>
      <c r="E4" s="0" t="s">
        <v>152</v>
      </c>
      <c r="F4" s="0" t="s">
        <v>153</v>
      </c>
    </row>
    <row r="5" customFormat="false" ht="14.25" hidden="false" customHeight="false" outlineLevel="0" collapsed="false">
      <c r="A5" s="3" t="n">
        <v>127825258932653</v>
      </c>
      <c r="B5" s="0" t="s">
        <v>154</v>
      </c>
      <c r="C5" s="0" t="s">
        <v>155</v>
      </c>
      <c r="D5" s="3" t="n">
        <v>14152000521326400</v>
      </c>
      <c r="E5" s="0" t="s">
        <v>156</v>
      </c>
      <c r="F5" s="0" t="s">
        <v>157</v>
      </c>
    </row>
    <row r="6" customFormat="false" ht="14.25" hidden="false" customHeight="false" outlineLevel="0" collapsed="false">
      <c r="A6" s="0" t="s">
        <v>158</v>
      </c>
      <c r="B6" s="0" t="s">
        <v>159</v>
      </c>
      <c r="C6" s="0" t="s">
        <v>160</v>
      </c>
      <c r="D6" s="0" t="s">
        <v>161</v>
      </c>
      <c r="E6" s="0" t="s">
        <v>162</v>
      </c>
      <c r="F6" s="0" t="s">
        <v>163</v>
      </c>
    </row>
    <row r="8" customFormat="false" ht="14.25" hidden="false" customHeight="false" outlineLevel="0" collapsed="false">
      <c r="A8" s="3" t="n">
        <v>14307090334499800</v>
      </c>
      <c r="B8" s="0" t="s">
        <v>164</v>
      </c>
      <c r="C8" s="0" t="s">
        <v>165</v>
      </c>
      <c r="D8" s="3" t="n">
        <v>16946461025758300</v>
      </c>
      <c r="E8" s="0" t="s">
        <v>166</v>
      </c>
      <c r="F8" s="0" t="s">
        <v>167</v>
      </c>
    </row>
    <row r="9" customFormat="false" ht="14.25" hidden="false" customHeight="false" outlineLevel="0" collapsed="false">
      <c r="A9" s="3" t="n">
        <v>1440862853886520</v>
      </c>
      <c r="B9" s="0" t="s">
        <v>168</v>
      </c>
      <c r="C9" s="0" t="s">
        <v>169</v>
      </c>
      <c r="D9" s="3" t="n">
        <v>1439788999135010</v>
      </c>
      <c r="E9" s="0" t="s">
        <v>170</v>
      </c>
      <c r="F9" s="0" t="s">
        <v>171</v>
      </c>
    </row>
    <row r="10" customFormat="false" ht="14.25" hidden="false" customHeight="false" outlineLevel="0" collapsed="false">
      <c r="A10" s="3" t="n">
        <v>17130844616784700</v>
      </c>
      <c r="B10" s="0" t="s">
        <v>172</v>
      </c>
      <c r="C10" s="0" t="s">
        <v>173</v>
      </c>
      <c r="D10" s="3" t="n">
        <v>1920005048991720</v>
      </c>
      <c r="E10" s="0" t="s">
        <v>174</v>
      </c>
      <c r="F10" s="0" t="s">
        <v>175</v>
      </c>
    </row>
    <row r="11" customFormat="false" ht="14.25" hidden="false" customHeight="false" outlineLevel="0" collapsed="false">
      <c r="A11" s="3" t="n">
        <v>17617130055192500</v>
      </c>
      <c r="B11" s="0" t="s">
        <v>176</v>
      </c>
      <c r="C11" s="0" t="s">
        <v>177</v>
      </c>
      <c r="D11" s="3" t="n">
        <v>17168399446131900</v>
      </c>
      <c r="E11" s="0" t="s">
        <v>178</v>
      </c>
      <c r="F11" s="0" t="s">
        <v>179</v>
      </c>
    </row>
    <row r="12" customFormat="false" ht="14.25" hidden="false" customHeight="false" outlineLevel="0" collapsed="false">
      <c r="A12" s="3" t="n">
        <v>1490833109200320</v>
      </c>
      <c r="B12" s="0" t="s">
        <v>180</v>
      </c>
      <c r="C12" s="0" t="s">
        <v>181</v>
      </c>
      <c r="D12" s="3" t="n">
        <v>12592746289157200</v>
      </c>
      <c r="E12" s="0" t="s">
        <v>182</v>
      </c>
      <c r="F12" s="0" t="s">
        <v>183</v>
      </c>
    </row>
    <row r="13" customFormat="false" ht="14.25" hidden="false" customHeight="false" outlineLevel="0" collapsed="false">
      <c r="A13" s="3" t="n">
        <v>13204586293362800</v>
      </c>
      <c r="B13" s="0" t="s">
        <v>184</v>
      </c>
      <c r="C13" s="0" t="s">
        <v>185</v>
      </c>
      <c r="D13" s="3" t="n">
        <v>1459665048092380</v>
      </c>
      <c r="E13" s="0" t="s">
        <v>186</v>
      </c>
      <c r="F13" s="0" t="s">
        <v>187</v>
      </c>
    </row>
    <row r="14" customFormat="false" ht="14.25" hidden="false" customHeight="false" outlineLevel="0" collapsed="false">
      <c r="A14" s="3" t="n">
        <v>10609021484482900</v>
      </c>
      <c r="B14" s="0" t="s">
        <v>188</v>
      </c>
      <c r="C14" s="0" t="s">
        <v>189</v>
      </c>
      <c r="D14" s="0" t="s">
        <v>190</v>
      </c>
      <c r="E14" s="0" t="s">
        <v>191</v>
      </c>
      <c r="F14" s="0" t="s">
        <v>192</v>
      </c>
    </row>
    <row r="15" customFormat="false" ht="14.25" hidden="false" customHeight="false" outlineLevel="0" collapsed="false">
      <c r="A15" s="3" t="n">
        <v>15980322214088200</v>
      </c>
      <c r="B15" s="0" t="s">
        <v>193</v>
      </c>
      <c r="C15" s="0" t="s">
        <v>194</v>
      </c>
      <c r="D15" s="3" t="n">
        <v>12814440526909700</v>
      </c>
      <c r="E15" s="0" t="s">
        <v>195</v>
      </c>
      <c r="F15" s="0" t="s">
        <v>196</v>
      </c>
    </row>
    <row r="16" customFormat="false" ht="14.25" hidden="false" customHeight="false" outlineLevel="0" collapsed="false">
      <c r="A16" s="0" t="s">
        <v>197</v>
      </c>
      <c r="B16" s="0" t="s">
        <v>198</v>
      </c>
      <c r="C16" s="0" t="s">
        <v>199</v>
      </c>
      <c r="D16" s="0" t="s">
        <v>200</v>
      </c>
      <c r="E16" s="0" t="s">
        <v>201</v>
      </c>
      <c r="F16" s="0" t="s">
        <v>202</v>
      </c>
    </row>
    <row r="17" customFormat="false" ht="14.25" hidden="false" customHeight="false" outlineLevel="0" collapsed="false">
      <c r="A17" s="3" t="n">
        <v>1362892631333750</v>
      </c>
      <c r="B17" s="0" t="s">
        <v>203</v>
      </c>
      <c r="C17" s="0" t="s">
        <v>204</v>
      </c>
      <c r="D17" s="3" t="n">
        <v>1238415173767180</v>
      </c>
      <c r="E17" s="0" t="s">
        <v>205</v>
      </c>
      <c r="F17" s="0" t="s">
        <v>206</v>
      </c>
    </row>
    <row r="18" customFormat="false" ht="14.25" hidden="false" customHeight="false" outlineLevel="0" collapsed="false">
      <c r="A18" s="3" t="n">
        <v>11806339221039500</v>
      </c>
      <c r="B18" s="0" t="s">
        <v>207</v>
      </c>
      <c r="C18" s="0" t="s">
        <v>208</v>
      </c>
      <c r="D18" s="3" t="n">
        <v>17414951777157900</v>
      </c>
      <c r="E18" s="0" t="s">
        <v>209</v>
      </c>
      <c r="F18" s="0" t="s">
        <v>210</v>
      </c>
    </row>
    <row r="19" customFormat="false" ht="14.25" hidden="false" customHeight="false" outlineLevel="0" collapsed="false">
      <c r="A19" s="3" t="n">
        <v>15364319307122300</v>
      </c>
      <c r="B19" s="0" t="s">
        <v>211</v>
      </c>
      <c r="C19" s="0" t="s">
        <v>212</v>
      </c>
      <c r="D19" s="3" t="n">
        <v>17292603443334400</v>
      </c>
      <c r="E19" s="0" t="s">
        <v>213</v>
      </c>
      <c r="F19" s="0" t="s">
        <v>214</v>
      </c>
    </row>
    <row r="20" customFormat="false" ht="14.25" hidden="false" customHeight="false" outlineLevel="0" collapsed="false">
      <c r="A20" s="3" t="n">
        <v>14409052510559600</v>
      </c>
      <c r="B20" s="0" t="s">
        <v>215</v>
      </c>
      <c r="C20" s="0" t="s">
        <v>216</v>
      </c>
      <c r="D20" s="3" t="n">
        <v>13953589492993800</v>
      </c>
      <c r="E20" s="0" t="s">
        <v>217</v>
      </c>
      <c r="F20" s="0" t="s">
        <v>218</v>
      </c>
    </row>
    <row r="21" customFormat="false" ht="14.25" hidden="false" customHeight="false" outlineLevel="0" collapsed="false">
      <c r="A21" s="3" t="n">
        <v>14108548157225200</v>
      </c>
      <c r="B21" s="0" t="s">
        <v>219</v>
      </c>
      <c r="C21" s="0" t="s">
        <v>220</v>
      </c>
      <c r="D21" s="3" t="n">
        <v>14532206018607300</v>
      </c>
      <c r="E21" s="0" t="s">
        <v>221</v>
      </c>
      <c r="F21" s="0" t="s">
        <v>222</v>
      </c>
    </row>
    <row r="22" customFormat="false" ht="14.25" hidden="false" customHeight="false" outlineLevel="0" collapsed="false">
      <c r="A22" s="3" t="n">
        <v>10189483978969300</v>
      </c>
      <c r="B22" s="0" t="s">
        <v>223</v>
      </c>
      <c r="C22" s="0" t="s">
        <v>224</v>
      </c>
      <c r="D22" s="0" t="s">
        <v>225</v>
      </c>
      <c r="E22" s="0" t="s">
        <v>226</v>
      </c>
      <c r="F22" s="0" t="s">
        <v>227</v>
      </c>
    </row>
    <row r="23" customFormat="false" ht="14.25" hidden="false" customHeight="false" outlineLevel="0" collapsed="false">
      <c r="A23" s="3"/>
    </row>
    <row r="24" customFormat="false" ht="14.25" hidden="false" customHeight="false" outlineLevel="0" collapsed="false">
      <c r="A24" s="3" t="n">
        <v>16401851348954100</v>
      </c>
      <c r="B24" s="0" t="s">
        <v>228</v>
      </c>
      <c r="C24" s="0" t="s">
        <v>229</v>
      </c>
      <c r="D24" s="3" t="n">
        <v>17454047062187700</v>
      </c>
      <c r="E24" s="0" t="s">
        <v>230</v>
      </c>
      <c r="F24" s="0" t="s">
        <v>231</v>
      </c>
    </row>
    <row r="25" customFormat="false" ht="14.25" hidden="false" customHeight="false" outlineLevel="0" collapsed="false">
      <c r="A25" s="3" t="n">
        <v>10349152553668600</v>
      </c>
      <c r="B25" s="0" t="s">
        <v>232</v>
      </c>
      <c r="C25" s="0" t="s">
        <v>233</v>
      </c>
      <c r="D25" s="0" t="s">
        <v>234</v>
      </c>
      <c r="E25" s="0" t="s">
        <v>235</v>
      </c>
      <c r="F25" s="0" t="s">
        <v>236</v>
      </c>
    </row>
    <row r="26" customFormat="false" ht="14.25" hidden="false" customHeight="false" outlineLevel="0" collapsed="false">
      <c r="A26" s="3" t="n">
        <v>17394548910215100</v>
      </c>
      <c r="B26" s="0" t="s">
        <v>237</v>
      </c>
      <c r="C26" s="0" t="s">
        <v>238</v>
      </c>
      <c r="D26" s="3" t="n">
        <v>1983947388860170</v>
      </c>
      <c r="E26" s="0" t="s">
        <v>239</v>
      </c>
      <c r="F26" s="0" t="s">
        <v>240</v>
      </c>
    </row>
    <row r="27" customFormat="false" ht="14.25" hidden="false" customHeight="false" outlineLevel="0" collapsed="false">
      <c r="A27" s="3" t="n">
        <v>15809200816476400</v>
      </c>
      <c r="B27" s="0" t="s">
        <v>241</v>
      </c>
      <c r="C27" s="0" t="s">
        <v>242</v>
      </c>
      <c r="D27" s="3" t="n">
        <v>16265401101145200</v>
      </c>
      <c r="E27" s="0" t="s">
        <v>243</v>
      </c>
      <c r="F27" s="0" t="s">
        <v>244</v>
      </c>
    </row>
    <row r="28" customFormat="false" ht="14.25" hidden="false" customHeight="false" outlineLevel="0" collapsed="false">
      <c r="A28" s="3" t="n">
        <v>15694111193358700</v>
      </c>
      <c r="B28" s="0" t="s">
        <v>245</v>
      </c>
      <c r="C28" s="0" t="s">
        <v>246</v>
      </c>
      <c r="D28" s="3" t="n">
        <v>13669404030189800</v>
      </c>
      <c r="E28" s="0" t="s">
        <v>247</v>
      </c>
      <c r="F28" s="0" t="s">
        <v>248</v>
      </c>
    </row>
    <row r="29" customFormat="false" ht="14.25" hidden="false" customHeight="false" outlineLevel="0" collapsed="false">
      <c r="A29" s="3" t="n">
        <v>15517053322171200</v>
      </c>
      <c r="B29" s="0" t="s">
        <v>249</v>
      </c>
      <c r="C29" s="0" t="s">
        <v>250</v>
      </c>
      <c r="D29" s="3" t="n">
        <v>15248555319572400</v>
      </c>
      <c r="E29" s="0" t="s">
        <v>251</v>
      </c>
      <c r="F29" s="0" t="s">
        <v>252</v>
      </c>
    </row>
    <row r="30" customFormat="false" ht="14.25" hidden="false" customHeight="false" outlineLevel="0" collapsed="false">
      <c r="A30" s="3" t="n">
        <v>12692871084577900</v>
      </c>
      <c r="B30" s="0" t="s">
        <v>253</v>
      </c>
      <c r="C30" s="0" t="s">
        <v>254</v>
      </c>
      <c r="D30" s="3" t="n">
        <v>14230170190266500</v>
      </c>
      <c r="E30" s="0" t="s">
        <v>255</v>
      </c>
      <c r="F30" s="0" t="s">
        <v>256</v>
      </c>
    </row>
    <row r="31" customFormat="false" ht="14.25" hidden="false" customHeight="false" outlineLevel="0" collapsed="false">
      <c r="A31" s="3" t="n">
        <v>14855219696497700</v>
      </c>
      <c r="B31" s="0" t="s">
        <v>257</v>
      </c>
      <c r="C31" s="0" t="s">
        <v>258</v>
      </c>
      <c r="D31" s="3" t="n">
        <v>1436390638367990</v>
      </c>
      <c r="E31" s="0" t="s">
        <v>259</v>
      </c>
      <c r="F31" s="0" t="s">
        <v>260</v>
      </c>
    </row>
    <row r="32" customFormat="false" ht="14.25" hidden="false" customHeight="false" outlineLevel="0" collapsed="false">
      <c r="A32" s="3" t="n">
        <v>19040204652614100</v>
      </c>
      <c r="B32" s="0" t="s">
        <v>261</v>
      </c>
      <c r="C32" s="0" t="s">
        <v>262</v>
      </c>
      <c r="D32" s="3" t="n">
        <v>14604028625687400</v>
      </c>
      <c r="E32" s="0" t="s">
        <v>263</v>
      </c>
      <c r="F32" s="0" t="s">
        <v>264</v>
      </c>
    </row>
    <row r="33" customFormat="false" ht="14.25" hidden="false" customHeight="false" outlineLevel="0" collapsed="false">
      <c r="A33" s="3" t="n">
        <v>19772392738802900</v>
      </c>
      <c r="B33" s="0" t="s">
        <v>265</v>
      </c>
      <c r="C33" s="0" t="s">
        <v>266</v>
      </c>
      <c r="D33" s="3" t="n">
        <v>2027560834990270</v>
      </c>
      <c r="E33" s="0" t="s">
        <v>267</v>
      </c>
      <c r="F33" s="0" t="s">
        <v>268</v>
      </c>
    </row>
    <row r="34" customFormat="false" ht="14.25" hidden="false" customHeight="false" outlineLevel="0" collapsed="false">
      <c r="A34" s="3" t="n">
        <v>13561701398625700</v>
      </c>
      <c r="B34" s="0" t="s">
        <v>269</v>
      </c>
      <c r="C34" s="0" t="s">
        <v>270</v>
      </c>
      <c r="D34" s="3" t="n">
        <v>1390419478525810</v>
      </c>
      <c r="E34" s="0" t="s">
        <v>271</v>
      </c>
      <c r="F34" s="0" t="s">
        <v>272</v>
      </c>
    </row>
    <row r="35" customFormat="false" ht="14.25" hidden="false" customHeight="false" outlineLevel="0" collapsed="false">
      <c r="A35" s="3" t="n">
        <v>13366398563073800</v>
      </c>
      <c r="B35" s="0" t="s">
        <v>273</v>
      </c>
      <c r="C35" s="0" t="s">
        <v>274</v>
      </c>
      <c r="D35" s="3" t="n">
        <v>10818754673774200</v>
      </c>
      <c r="E35" s="0" t="s">
        <v>275</v>
      </c>
      <c r="F35" s="0" t="s">
        <v>276</v>
      </c>
    </row>
    <row r="36" customFormat="false" ht="14.25" hidden="false" customHeight="false" outlineLevel="0" collapsed="false">
      <c r="A36" s="3" t="n">
        <v>16867675942425000</v>
      </c>
      <c r="B36" s="0" t="s">
        <v>277</v>
      </c>
      <c r="C36" s="0" t="s">
        <v>278</v>
      </c>
      <c r="D36" s="3" t="n">
        <v>16967999391976500</v>
      </c>
      <c r="E36" s="0" t="s">
        <v>279</v>
      </c>
      <c r="F36" s="0" t="s">
        <v>280</v>
      </c>
    </row>
    <row r="37" customFormat="false" ht="14.25" hidden="false" customHeight="false" outlineLevel="0" collapsed="false">
      <c r="A37" s="3" t="n">
        <v>12134574573721800</v>
      </c>
      <c r="B37" s="0" t="s">
        <v>281</v>
      </c>
      <c r="C37" s="0" t="s">
        <v>282</v>
      </c>
      <c r="D37" s="3" t="n">
        <v>1158327825712780</v>
      </c>
      <c r="E37" s="0" t="s">
        <v>283</v>
      </c>
      <c r="F37" s="0" t="s">
        <v>284</v>
      </c>
    </row>
    <row r="38" customFormat="false" ht="14.25" hidden="false" customHeight="false" outlineLevel="0" collapsed="false">
      <c r="A38" s="3" t="n">
        <v>18756973211800900</v>
      </c>
      <c r="B38" s="0" t="s">
        <v>285</v>
      </c>
      <c r="C38" s="0" t="s">
        <v>286</v>
      </c>
      <c r="D38" s="3" t="n">
        <v>17686729376464500</v>
      </c>
      <c r="E38" s="0" t="s">
        <v>287</v>
      </c>
      <c r="F38" s="0" t="s">
        <v>288</v>
      </c>
    </row>
    <row r="39" customFormat="false" ht="14.25" hidden="false" customHeight="false" outlineLevel="0" collapsed="false">
      <c r="A39" s="3" t="n">
        <v>2006084427540250</v>
      </c>
      <c r="B39" s="0" t="s">
        <v>289</v>
      </c>
      <c r="C39" s="0" t="s">
        <v>290</v>
      </c>
      <c r="D39" s="3" t="n">
        <v>18542663921472300</v>
      </c>
      <c r="E39" s="0" t="s">
        <v>291</v>
      </c>
      <c r="F39" s="0" t="s">
        <v>292</v>
      </c>
    </row>
    <row r="40" customFormat="false" ht="14.25" hidden="false" customHeight="false" outlineLevel="0" collapsed="false">
      <c r="A40" s="3" t="n">
        <v>20384469706151900</v>
      </c>
      <c r="B40" s="0" t="s">
        <v>293</v>
      </c>
      <c r="C40" s="0" t="s">
        <v>294</v>
      </c>
      <c r="D40" s="3" t="n">
        <v>23606687288653000</v>
      </c>
      <c r="E40" s="0" t="s">
        <v>295</v>
      </c>
      <c r="F40" s="0" t="s">
        <v>296</v>
      </c>
    </row>
    <row r="41" customFormat="false" ht="14.25" hidden="false" customHeight="false" outlineLevel="0" collapsed="false">
      <c r="A41" s="3" t="n">
        <v>16795816368245900</v>
      </c>
      <c r="B41" s="0" t="s">
        <v>297</v>
      </c>
      <c r="C41" s="0" t="s">
        <v>298</v>
      </c>
      <c r="D41" s="3" t="n">
        <v>15481924473104400</v>
      </c>
      <c r="E41" s="0" t="s">
        <v>299</v>
      </c>
      <c r="F41" s="0" t="s">
        <v>300</v>
      </c>
    </row>
    <row r="42" customFormat="false" ht="14.25" hidden="false" customHeight="false" outlineLevel="0" collapsed="false">
      <c r="A42" s="3" t="n">
        <v>13197265376960200</v>
      </c>
      <c r="B42" s="0" t="s">
        <v>301</v>
      </c>
      <c r="C42" s="0" t="s">
        <v>302</v>
      </c>
      <c r="D42" s="3" t="n">
        <v>13155350004905400</v>
      </c>
      <c r="E42" s="0" t="s">
        <v>303</v>
      </c>
      <c r="F42" s="0" t="s">
        <v>304</v>
      </c>
    </row>
    <row r="43" customFormat="false" ht="14.25" hidden="false" customHeight="false" outlineLevel="0" collapsed="false">
      <c r="A43" s="3" t="n">
        <v>13547353560643800</v>
      </c>
      <c r="B43" s="0" t="s">
        <v>305</v>
      </c>
      <c r="C43" s="0" t="s">
        <v>306</v>
      </c>
      <c r="D43" s="3" t="n">
        <v>12487259437853200</v>
      </c>
      <c r="E43" s="0" t="s">
        <v>307</v>
      </c>
      <c r="F43" s="0" t="s">
        <v>308</v>
      </c>
    </row>
    <row r="44" customFormat="false" ht="14.25" hidden="false" customHeight="false" outlineLevel="0" collapsed="false">
      <c r="A44" s="3" t="n">
        <v>1001082705122360</v>
      </c>
      <c r="B44" s="0" t="s">
        <v>309</v>
      </c>
      <c r="C44" s="0" t="s">
        <v>310</v>
      </c>
      <c r="D44" s="3" t="n">
        <v>11405977127503300</v>
      </c>
      <c r="E44" s="0" t="s">
        <v>311</v>
      </c>
      <c r="F44" s="0" t="s">
        <v>312</v>
      </c>
    </row>
    <row r="45" customFormat="false" ht="14.25" hidden="false" customHeight="false" outlineLevel="0" collapsed="false">
      <c r="A45" s="3" t="n">
        <v>15453780580620000</v>
      </c>
      <c r="B45" s="0" t="s">
        <v>313</v>
      </c>
      <c r="C45" s="0" t="s">
        <v>314</v>
      </c>
      <c r="D45" s="3" t="n">
        <v>14207504048427000</v>
      </c>
      <c r="E45" s="0" t="s">
        <v>315</v>
      </c>
      <c r="F45" s="0" t="s">
        <v>316</v>
      </c>
    </row>
    <row r="46" customFormat="false" ht="14.25" hidden="false" customHeight="false" outlineLevel="0" collapsed="false">
      <c r="A46" s="3" t="n">
        <v>15890028589465200</v>
      </c>
      <c r="B46" s="0" t="s">
        <v>317</v>
      </c>
      <c r="C46" s="0" t="s">
        <v>318</v>
      </c>
      <c r="D46" s="3" t="n">
        <v>14412175783928100</v>
      </c>
      <c r="E46" s="0" t="s">
        <v>319</v>
      </c>
      <c r="F46" s="0" t="s">
        <v>320</v>
      </c>
    </row>
    <row r="47" customFormat="false" ht="14.25" hidden="false" customHeight="false" outlineLevel="0" collapsed="false">
      <c r="A47" s="3" t="n">
        <v>18984253282574500</v>
      </c>
      <c r="B47" s="0" t="s">
        <v>321</v>
      </c>
      <c r="C47" s="0" t="s">
        <v>322</v>
      </c>
      <c r="D47" s="3" t="n">
        <v>2073773265056040</v>
      </c>
      <c r="E47" s="0" t="s">
        <v>323</v>
      </c>
      <c r="F47" s="0" t="s">
        <v>324</v>
      </c>
    </row>
    <row r="48" customFormat="false" ht="14.25" hidden="false" customHeight="false" outlineLevel="0" collapsed="false">
      <c r="A48" s="3" t="n">
        <v>1647624513116060</v>
      </c>
      <c r="B48" s="0" t="s">
        <v>325</v>
      </c>
      <c r="C48" s="0" t="s">
        <v>326</v>
      </c>
      <c r="D48" s="3" t="n">
        <v>1589860048295390</v>
      </c>
      <c r="E48" s="0" t="s">
        <v>327</v>
      </c>
      <c r="F48" s="0" t="s">
        <v>328</v>
      </c>
    </row>
    <row r="49" customFormat="false" ht="14.25" hidden="false" customHeight="false" outlineLevel="0" collapsed="false">
      <c r="A49" s="3" t="n">
        <v>1406104077255410</v>
      </c>
      <c r="B49" s="0" t="s">
        <v>329</v>
      </c>
      <c r="C49" s="0" t="s">
        <v>330</v>
      </c>
      <c r="D49" s="3" t="n">
        <v>16303370487942100</v>
      </c>
      <c r="E49" s="0" t="s">
        <v>331</v>
      </c>
      <c r="F49" s="0" t="s">
        <v>332</v>
      </c>
    </row>
    <row r="50" customFormat="false" ht="14.25" hidden="false" customHeight="false" outlineLevel="0" collapsed="false">
      <c r="A50" s="3" t="n">
        <v>1607041176518030</v>
      </c>
      <c r="B50" s="0" t="s">
        <v>333</v>
      </c>
      <c r="C50" s="0" t="s">
        <v>334</v>
      </c>
      <c r="D50" s="3" t="n">
        <v>14418366686191000</v>
      </c>
      <c r="E50" s="0" t="s">
        <v>335</v>
      </c>
      <c r="F50" s="0" t="s">
        <v>336</v>
      </c>
    </row>
    <row r="51" customFormat="false" ht="14.25" hidden="false" customHeight="false" outlineLevel="0" collapsed="false">
      <c r="A51" s="3" t="n">
        <v>10408801053062600</v>
      </c>
      <c r="B51" s="0" t="s">
        <v>337</v>
      </c>
      <c r="C51" s="0" t="s">
        <v>338</v>
      </c>
      <c r="D51" s="3" t="n">
        <v>11466364335845500</v>
      </c>
      <c r="E51" s="0" t="s">
        <v>339</v>
      </c>
      <c r="F51" s="0" t="s">
        <v>340</v>
      </c>
    </row>
    <row r="52" customFormat="false" ht="14.25" hidden="false" customHeight="false" outlineLevel="0" collapsed="false">
      <c r="A52" s="3" t="n">
        <v>13374637496230700</v>
      </c>
      <c r="B52" s="0" t="s">
        <v>341</v>
      </c>
      <c r="C52" s="0" t="s">
        <v>342</v>
      </c>
      <c r="D52" s="3" t="n">
        <v>1560468260585110</v>
      </c>
      <c r="E52" s="0" t="s">
        <v>343</v>
      </c>
      <c r="F52" s="0" t="s">
        <v>344</v>
      </c>
    </row>
    <row r="53" customFormat="false" ht="14.25" hidden="false" customHeight="false" outlineLevel="0" collapsed="false">
      <c r="A53" s="3" t="n">
        <v>1424034653767730</v>
      </c>
      <c r="B53" s="0" t="s">
        <v>345</v>
      </c>
      <c r="C53" s="0" t="s">
        <v>346</v>
      </c>
      <c r="D53" s="3" t="n">
        <v>12459802510516900</v>
      </c>
      <c r="E53" s="0" t="s">
        <v>347</v>
      </c>
      <c r="F53" s="0" t="s">
        <v>348</v>
      </c>
    </row>
    <row r="54" customFormat="false" ht="14.25" hidden="false" customHeight="false" outlineLevel="0" collapsed="false">
      <c r="A54" s="3" t="n">
        <v>1857229159983940</v>
      </c>
      <c r="B54" s="0" t="s">
        <v>349</v>
      </c>
      <c r="C54" s="0" t="s">
        <v>350</v>
      </c>
      <c r="D54" s="3" t="n">
        <v>14942798714761600</v>
      </c>
      <c r="E54" s="0" t="s">
        <v>351</v>
      </c>
      <c r="F54" s="0" t="s">
        <v>352</v>
      </c>
    </row>
    <row r="55" customFormat="false" ht="14.25" hidden="false" customHeight="false" outlineLevel="0" collapsed="false">
      <c r="A55" s="3" t="n">
        <v>12590956976247500</v>
      </c>
      <c r="B55" s="0" t="s">
        <v>353</v>
      </c>
      <c r="C55" s="0" t="s">
        <v>354</v>
      </c>
      <c r="D55" s="3" t="n">
        <v>11793792711920900</v>
      </c>
      <c r="E55" s="0" t="s">
        <v>355</v>
      </c>
      <c r="F55" s="0" t="s">
        <v>356</v>
      </c>
    </row>
    <row r="56" customFormat="false" ht="14.25" hidden="false" customHeight="false" outlineLevel="0" collapsed="false">
      <c r="A56" s="3" t="n">
        <v>18309971330442300</v>
      </c>
      <c r="B56" s="0" t="s">
        <v>357</v>
      </c>
      <c r="C56" s="0" t="s">
        <v>358</v>
      </c>
      <c r="D56" s="3" t="n">
        <v>2236579865527330</v>
      </c>
      <c r="E56" s="0" t="s">
        <v>359</v>
      </c>
      <c r="F56" s="0" t="s">
        <v>360</v>
      </c>
    </row>
    <row r="57" customFormat="false" ht="14.25" hidden="false" customHeight="false" outlineLevel="0" collapsed="false">
      <c r="A57" s="3" t="n">
        <v>12368176472185300</v>
      </c>
      <c r="B57" s="0" t="s">
        <v>361</v>
      </c>
      <c r="C57" s="0" t="s">
        <v>362</v>
      </c>
      <c r="D57" s="3" t="n">
        <v>1262981897675940</v>
      </c>
      <c r="E57" s="0" t="s">
        <v>363</v>
      </c>
      <c r="F57" s="0" t="s">
        <v>364</v>
      </c>
    </row>
    <row r="58" customFormat="false" ht="14.25" hidden="false" customHeight="false" outlineLevel="0" collapsed="false">
      <c r="A58" s="3" t="n">
        <v>17079327406492100</v>
      </c>
      <c r="B58" s="0" t="s">
        <v>365</v>
      </c>
      <c r="C58" s="0" t="s">
        <v>366</v>
      </c>
      <c r="D58" s="3" t="n">
        <v>1799465233223200</v>
      </c>
      <c r="E58" s="0" t="s">
        <v>367</v>
      </c>
      <c r="F58" s="0" t="s">
        <v>368</v>
      </c>
    </row>
    <row r="59" customFormat="false" ht="14.25" hidden="false" customHeight="false" outlineLevel="0" collapsed="false">
      <c r="A59" s="3" t="n">
        <v>15846579914148800</v>
      </c>
      <c r="B59" s="0" t="s">
        <v>369</v>
      </c>
      <c r="C59" s="0" t="s">
        <v>370</v>
      </c>
      <c r="D59" s="3" t="n">
        <v>19533498320463000</v>
      </c>
      <c r="E59" s="0" t="s">
        <v>371</v>
      </c>
      <c r="F59" s="0" t="s">
        <v>372</v>
      </c>
    </row>
    <row r="60" customFormat="false" ht="14.25" hidden="false" customHeight="false" outlineLevel="0" collapsed="false">
      <c r="A60" s="3" t="n">
        <v>138817218012012</v>
      </c>
      <c r="B60" s="0" t="s">
        <v>373</v>
      </c>
      <c r="C60" s="0" t="s">
        <v>374</v>
      </c>
      <c r="D60" s="3" t="n">
        <v>17407259814848100</v>
      </c>
      <c r="E60" s="0" t="s">
        <v>375</v>
      </c>
      <c r="F60" s="0" t="s">
        <v>376</v>
      </c>
    </row>
    <row r="61" customFormat="false" ht="14.25" hidden="false" customHeight="false" outlineLevel="0" collapsed="false">
      <c r="A61" s="3" t="n">
        <v>14642035585911800</v>
      </c>
      <c r="B61" s="0" t="s">
        <v>377</v>
      </c>
      <c r="C61" s="0" t="s">
        <v>378</v>
      </c>
      <c r="D61" s="3" t="n">
        <v>1936222886966360</v>
      </c>
      <c r="E61" s="0" t="s">
        <v>379</v>
      </c>
      <c r="F61" s="0" t="s">
        <v>380</v>
      </c>
    </row>
    <row r="62" customFormat="false" ht="14.25" hidden="false" customHeight="false" outlineLevel="0" collapsed="false">
      <c r="A62" s="3" t="n">
        <v>16680278113350800</v>
      </c>
      <c r="B62" s="0" t="s">
        <v>381</v>
      </c>
      <c r="C62" s="0" t="s">
        <v>382</v>
      </c>
      <c r="D62" s="3" t="n">
        <v>17910226937061900</v>
      </c>
      <c r="E62" s="0" t="s">
        <v>383</v>
      </c>
      <c r="F62" s="0" t="s">
        <v>384</v>
      </c>
    </row>
    <row r="63" customFormat="false" ht="14.25" hidden="false" customHeight="false" outlineLevel="0" collapsed="false">
      <c r="A63" s="3" t="n">
        <v>13576565959707700</v>
      </c>
      <c r="B63" s="0" t="s">
        <v>385</v>
      </c>
      <c r="C63" s="0" t="s">
        <v>386</v>
      </c>
      <c r="D63" s="3" t="n">
        <v>11892358226848100</v>
      </c>
      <c r="E63" s="0" t="s">
        <v>387</v>
      </c>
      <c r="F63" s="0" t="s">
        <v>388</v>
      </c>
    </row>
    <row r="64" customFormat="false" ht="14.25" hidden="false" customHeight="false" outlineLevel="0" collapsed="false">
      <c r="A64" s="3" t="n">
        <v>147551700400855</v>
      </c>
      <c r="B64" s="0" t="s">
        <v>389</v>
      </c>
      <c r="C64" s="0" t="s">
        <v>390</v>
      </c>
      <c r="D64" s="3" t="n">
        <v>22455494213799600</v>
      </c>
      <c r="E64" s="0" t="s">
        <v>391</v>
      </c>
      <c r="F64" s="0" t="s">
        <v>392</v>
      </c>
    </row>
    <row r="65" customFormat="false" ht="14.25" hidden="false" customHeight="false" outlineLevel="0" collapsed="false">
      <c r="A65" s="3" t="n">
        <v>11193833019577300</v>
      </c>
      <c r="B65" s="0" t="s">
        <v>393</v>
      </c>
      <c r="C65" s="0" t="s">
        <v>394</v>
      </c>
      <c r="D65" s="0" t="s">
        <v>395</v>
      </c>
      <c r="E65" s="0" t="s">
        <v>396</v>
      </c>
      <c r="F65" s="0" t="s">
        <v>397</v>
      </c>
    </row>
    <row r="66" customFormat="false" ht="14.25" hidden="false" customHeight="false" outlineLevel="0" collapsed="false">
      <c r="A66" s="3" t="n">
        <v>12463427503259400</v>
      </c>
      <c r="B66" s="0" t="s">
        <v>398</v>
      </c>
      <c r="C66" s="0" t="s">
        <v>399</v>
      </c>
      <c r="D66" s="3" t="n">
        <v>13663619254533300</v>
      </c>
      <c r="E66" s="0" t="s">
        <v>400</v>
      </c>
      <c r="F66" s="0" t="s">
        <v>401</v>
      </c>
    </row>
    <row r="67" customFormat="false" ht="14.25" hidden="false" customHeight="false" outlineLevel="0" collapsed="false">
      <c r="A67" s="3" t="n">
        <v>19966983734692300</v>
      </c>
      <c r="B67" s="0" t="s">
        <v>402</v>
      </c>
      <c r="C67" s="0" t="s">
        <v>403</v>
      </c>
      <c r="D67" s="3" t="n">
        <v>19610980389477100</v>
      </c>
      <c r="E67" s="0" t="s">
        <v>404</v>
      </c>
      <c r="F67" s="0" t="s">
        <v>405</v>
      </c>
    </row>
    <row r="68" customFormat="false" ht="14.25" hidden="false" customHeight="false" outlineLevel="0" collapsed="false">
      <c r="A68" s="3" t="n">
        <v>15182893800252200</v>
      </c>
      <c r="B68" s="0" t="s">
        <v>406</v>
      </c>
      <c r="C68" s="0" t="s">
        <v>407</v>
      </c>
      <c r="D68" s="3" t="n">
        <v>14268690363110900</v>
      </c>
      <c r="E68" s="0" t="s">
        <v>408</v>
      </c>
      <c r="F68" s="0" t="s">
        <v>409</v>
      </c>
    </row>
    <row r="69" customFormat="false" ht="14.25" hidden="false" customHeight="false" outlineLevel="0" collapsed="false">
      <c r="A69" s="0" t="s">
        <v>410</v>
      </c>
      <c r="B69" s="0" t="s">
        <v>411</v>
      </c>
      <c r="C69" s="0" t="s">
        <v>412</v>
      </c>
      <c r="D69" s="0" t="s">
        <v>413</v>
      </c>
      <c r="E69" s="0" t="s">
        <v>414</v>
      </c>
      <c r="F69" s="0" t="s">
        <v>415</v>
      </c>
    </row>
    <row r="70" customFormat="false" ht="14.25" hidden="false" customHeight="false" outlineLevel="0" collapsed="false">
      <c r="A70" s="3" t="n">
        <v>14507268741171000</v>
      </c>
      <c r="B70" s="0" t="s">
        <v>416</v>
      </c>
      <c r="C70" s="0" t="s">
        <v>417</v>
      </c>
      <c r="D70" s="3" t="n">
        <v>15386980704068000</v>
      </c>
      <c r="E70" s="0" t="s">
        <v>418</v>
      </c>
      <c r="F70" s="0" t="s">
        <v>419</v>
      </c>
    </row>
    <row r="71" customFormat="false" ht="14.25" hidden="false" customHeight="false" outlineLevel="0" collapsed="false">
      <c r="A71" s="3" t="n">
        <v>21038630979879700</v>
      </c>
      <c r="B71" s="0" t="s">
        <v>420</v>
      </c>
      <c r="C71" s="0" t="s">
        <v>421</v>
      </c>
      <c r="D71" s="3" t="n">
        <v>24488304952241400</v>
      </c>
      <c r="E71" s="0" t="s">
        <v>422</v>
      </c>
      <c r="F71" s="0" t="s">
        <v>423</v>
      </c>
    </row>
    <row r="72" customFormat="false" ht="14.25" hidden="false" customHeight="false" outlineLevel="0" collapsed="false">
      <c r="A72" s="3" t="n">
        <v>1396995283221940</v>
      </c>
      <c r="B72" s="0" t="s">
        <v>424</v>
      </c>
      <c r="C72" s="0" t="s">
        <v>425</v>
      </c>
      <c r="D72" s="3" t="n">
        <v>1291433510664700</v>
      </c>
      <c r="E72" s="0" t="s">
        <v>426</v>
      </c>
      <c r="F72" s="0" t="s">
        <v>427</v>
      </c>
    </row>
    <row r="73" customFormat="false" ht="14.25" hidden="false" customHeight="false" outlineLevel="0" collapsed="false">
      <c r="A73" s="3"/>
      <c r="D73" s="3"/>
    </row>
    <row r="74" customFormat="false" ht="14.25" hidden="false" customHeight="false" outlineLevel="0" collapsed="false">
      <c r="A74" s="3" t="n">
        <v>15240980284385200</v>
      </c>
      <c r="B74" s="0" t="s">
        <v>428</v>
      </c>
      <c r="C74" s="0" t="s">
        <v>429</v>
      </c>
      <c r="D74" s="3" t="n">
        <v>17101918544183100</v>
      </c>
      <c r="E74" s="0" t="s">
        <v>430</v>
      </c>
      <c r="F74" s="0" t="s">
        <v>431</v>
      </c>
    </row>
    <row r="75" customFormat="false" ht="14.25" hidden="false" customHeight="false" outlineLevel="0" collapsed="false">
      <c r="A75" s="3" t="n">
        <v>15800577887157900</v>
      </c>
      <c r="B75" s="0" t="s">
        <v>432</v>
      </c>
      <c r="C75" s="0" t="s">
        <v>433</v>
      </c>
      <c r="D75" s="3" t="n">
        <v>18561047068358800</v>
      </c>
      <c r="E75" s="0" t="s">
        <v>434</v>
      </c>
      <c r="F75" s="0" t="s">
        <v>435</v>
      </c>
    </row>
    <row r="76" customFormat="false" ht="14.25" hidden="false" customHeight="false" outlineLevel="0" collapsed="false">
      <c r="A76" s="3" t="n">
        <v>11935180573479300</v>
      </c>
      <c r="B76" s="0" t="s">
        <v>436</v>
      </c>
      <c r="C76" s="0" t="s">
        <v>437</v>
      </c>
      <c r="D76" s="3" t="n">
        <v>10611930951232000</v>
      </c>
      <c r="E76" s="0" t="s">
        <v>438</v>
      </c>
      <c r="F76" s="0" t="s">
        <v>439</v>
      </c>
    </row>
    <row r="77" customFormat="false" ht="14.25" hidden="false" customHeight="false" outlineLevel="0" collapsed="false">
      <c r="A77" s="3" t="n">
        <v>15277458355384800</v>
      </c>
      <c r="B77" s="0" t="s">
        <v>440</v>
      </c>
      <c r="C77" s="0" t="s">
        <v>441</v>
      </c>
      <c r="D77" s="3" t="n">
        <v>14595159787136800</v>
      </c>
      <c r="E77" s="0" t="s">
        <v>442</v>
      </c>
      <c r="F77" s="0" t="s">
        <v>443</v>
      </c>
    </row>
    <row r="78" customFormat="false" ht="14.25" hidden="false" customHeight="false" outlineLevel="0" collapsed="false">
      <c r="A78" s="3" t="n">
        <v>18373737917303100</v>
      </c>
      <c r="B78" s="0" t="s">
        <v>444</v>
      </c>
      <c r="C78" s="0" t="s">
        <v>445</v>
      </c>
      <c r="D78" s="3" t="n">
        <v>21667921458898700</v>
      </c>
      <c r="E78" s="0" t="s">
        <v>446</v>
      </c>
      <c r="F78" s="0" t="s">
        <v>447</v>
      </c>
    </row>
    <row r="79" customFormat="false" ht="14.25" hidden="false" customHeight="false" outlineLevel="0" collapsed="false">
      <c r="A79" s="3" t="n">
        <v>14677274152932600</v>
      </c>
      <c r="B79" s="0" t="s">
        <v>448</v>
      </c>
      <c r="C79" s="0" t="s">
        <v>449</v>
      </c>
      <c r="D79" s="3" t="n">
        <v>1139637200172050</v>
      </c>
      <c r="E79" s="0" t="s">
        <v>450</v>
      </c>
      <c r="F79" s="0" t="s">
        <v>451</v>
      </c>
    </row>
    <row r="80" customFormat="false" ht="14.25" hidden="false" customHeight="false" outlineLevel="0" collapsed="false">
      <c r="A80" s="3" t="n">
        <v>11973720531889700</v>
      </c>
      <c r="B80" s="0" t="s">
        <v>452</v>
      </c>
      <c r="C80" s="0" t="s">
        <v>453</v>
      </c>
      <c r="D80" s="3" t="n">
        <v>1280655483951650</v>
      </c>
      <c r="E80" s="0" t="s">
        <v>454</v>
      </c>
      <c r="F80" s="0" t="s">
        <v>455</v>
      </c>
    </row>
    <row r="81" customFormat="false" ht="14.25" hidden="false" customHeight="false" outlineLevel="0" collapsed="false">
      <c r="A81" s="3" t="n">
        <v>14648893584291600</v>
      </c>
      <c r="B81" s="0" t="s">
        <v>456</v>
      </c>
      <c r="C81" s="0" t="s">
        <v>457</v>
      </c>
      <c r="D81" s="3" t="n">
        <v>13030870365598800</v>
      </c>
      <c r="E81" s="0" t="s">
        <v>458</v>
      </c>
      <c r="F81" s="0" t="s">
        <v>459</v>
      </c>
    </row>
    <row r="82" customFormat="false" ht="14.25" hidden="false" customHeight="false" outlineLevel="0" collapsed="false">
      <c r="A82" s="3" t="n">
        <v>17288755392698800</v>
      </c>
      <c r="B82" s="0" t="s">
        <v>460</v>
      </c>
      <c r="C82" s="0" t="s">
        <v>461</v>
      </c>
      <c r="D82" s="3" t="n">
        <v>17280954492016900</v>
      </c>
      <c r="E82" s="0" t="s">
        <v>462</v>
      </c>
      <c r="F82" s="0" t="s">
        <v>463</v>
      </c>
    </row>
    <row r="83" customFormat="false" ht="14.25" hidden="false" customHeight="false" outlineLevel="0" collapsed="false">
      <c r="A83" s="3" t="n">
        <v>18694020118951100</v>
      </c>
      <c r="B83" s="0" t="s">
        <v>464</v>
      </c>
      <c r="C83" s="0" t="s">
        <v>465</v>
      </c>
      <c r="D83" s="3" t="n">
        <v>17102886914449300</v>
      </c>
      <c r="E83" s="0" t="s">
        <v>466</v>
      </c>
      <c r="F83" s="0" t="s">
        <v>467</v>
      </c>
    </row>
    <row r="84" customFormat="false" ht="14.25" hidden="false" customHeight="false" outlineLevel="0" collapsed="false">
      <c r="A84" s="3" t="n">
        <v>17172489648965800</v>
      </c>
      <c r="B84" s="0" t="s">
        <v>468</v>
      </c>
      <c r="C84" s="0" t="s">
        <v>469</v>
      </c>
      <c r="D84" s="3" t="n">
        <v>16780500600566700</v>
      </c>
      <c r="E84" s="0" t="s">
        <v>470</v>
      </c>
      <c r="F84" s="0" t="s">
        <v>471</v>
      </c>
    </row>
    <row r="85" customFormat="false" ht="14.25" hidden="false" customHeight="false" outlineLevel="0" collapsed="false">
      <c r="A85" s="3" t="n">
        <v>15129138122456500</v>
      </c>
      <c r="B85" s="0" t="s">
        <v>472</v>
      </c>
      <c r="C85" s="0" t="s">
        <v>473</v>
      </c>
      <c r="D85" s="3" t="n">
        <v>15889194323873200</v>
      </c>
      <c r="E85" s="0" t="s">
        <v>474</v>
      </c>
      <c r="F85" s="0" t="s">
        <v>475</v>
      </c>
    </row>
    <row r="86" customFormat="false" ht="14.25" hidden="false" customHeight="false" outlineLevel="0" collapsed="false">
      <c r="A86" s="3" t="n">
        <v>19247022247228900</v>
      </c>
      <c r="B86" s="0" t="s">
        <v>476</v>
      </c>
      <c r="C86" s="0" t="s">
        <v>477</v>
      </c>
      <c r="D86" s="3" t="n">
        <v>1715213714504460</v>
      </c>
      <c r="E86" s="0" t="s">
        <v>478</v>
      </c>
      <c r="F86" s="0" t="s">
        <v>479</v>
      </c>
    </row>
    <row r="87" customFormat="false" ht="14.25" hidden="false" customHeight="false" outlineLevel="0" collapsed="false">
      <c r="A87" s="3" t="n">
        <v>16373531666419700</v>
      </c>
      <c r="B87" s="0" t="s">
        <v>480</v>
      </c>
      <c r="C87" s="0" t="s">
        <v>481</v>
      </c>
      <c r="D87" s="3" t="n">
        <v>16014124286352300</v>
      </c>
      <c r="E87" s="0" t="s">
        <v>482</v>
      </c>
      <c r="F87" s="0" t="s">
        <v>483</v>
      </c>
    </row>
    <row r="88" customFormat="false" ht="14.25" hidden="false" customHeight="false" outlineLevel="0" collapsed="false">
      <c r="A88" s="3" t="n">
        <v>184411848879478</v>
      </c>
      <c r="B88" s="0" t="s">
        <v>484</v>
      </c>
      <c r="C88" s="0" t="s">
        <v>485</v>
      </c>
      <c r="D88" s="3" t="n">
        <v>19455594913950000</v>
      </c>
      <c r="E88" s="0" t="s">
        <v>486</v>
      </c>
      <c r="F88" s="0" t="s">
        <v>487</v>
      </c>
    </row>
    <row r="89" customFormat="false" ht="14.25" hidden="false" customHeight="false" outlineLevel="0" collapsed="false">
      <c r="A89" s="3" t="n">
        <v>19228463831268700</v>
      </c>
      <c r="B89" s="0" t="s">
        <v>488</v>
      </c>
      <c r="C89" s="0" t="s">
        <v>489</v>
      </c>
      <c r="D89" s="3" t="n">
        <v>18938437974290700</v>
      </c>
      <c r="E89" s="0" t="s">
        <v>490</v>
      </c>
      <c r="F89" s="0" t="s">
        <v>491</v>
      </c>
    </row>
    <row r="90" customFormat="false" ht="14.25" hidden="false" customHeight="false" outlineLevel="0" collapsed="false">
      <c r="A90" s="3" t="n">
        <v>15302346344774600</v>
      </c>
      <c r="B90" s="0" t="s">
        <v>492</v>
      </c>
      <c r="C90" s="0" t="s">
        <v>493</v>
      </c>
      <c r="D90" s="3" t="n">
        <v>1349199087348110</v>
      </c>
      <c r="E90" s="0" t="s">
        <v>494</v>
      </c>
      <c r="F90" s="0" t="s">
        <v>495</v>
      </c>
    </row>
    <row r="91" customFormat="false" ht="14.25" hidden="false" customHeight="false" outlineLevel="0" collapsed="false">
      <c r="A91" s="3" t="n">
        <v>19944236030334400</v>
      </c>
      <c r="B91" s="0" t="s">
        <v>496</v>
      </c>
      <c r="C91" s="0" t="s">
        <v>497</v>
      </c>
      <c r="D91" s="3" t="n">
        <v>19412951535302000</v>
      </c>
      <c r="E91" s="0" t="s">
        <v>498</v>
      </c>
      <c r="F91" s="0" t="s">
        <v>499</v>
      </c>
    </row>
    <row r="92" customFormat="false" ht="14.25" hidden="false" customHeight="false" outlineLevel="0" collapsed="false">
      <c r="A92" s="0" t="s">
        <v>500</v>
      </c>
      <c r="B92" s="0" t="s">
        <v>501</v>
      </c>
      <c r="C92" s="0" t="s">
        <v>502</v>
      </c>
      <c r="D92" s="0" t="s">
        <v>503</v>
      </c>
      <c r="E92" s="0" t="s">
        <v>504</v>
      </c>
      <c r="F92" s="0" t="s">
        <v>505</v>
      </c>
    </row>
    <row r="93" customFormat="false" ht="14.25" hidden="false" customHeight="false" outlineLevel="0" collapsed="false">
      <c r="A93" s="3" t="n">
        <v>1566293852633200</v>
      </c>
      <c r="B93" s="0" t="s">
        <v>506</v>
      </c>
      <c r="C93" s="0" t="s">
        <v>507</v>
      </c>
      <c r="D93" s="3" t="n">
        <v>15344618862373000</v>
      </c>
      <c r="E93" s="0" t="s">
        <v>508</v>
      </c>
      <c r="F93" s="0" t="s">
        <v>509</v>
      </c>
    </row>
    <row r="94" customFormat="false" ht="14.25" hidden="false" customHeight="false" outlineLevel="0" collapsed="false">
      <c r="A94" s="3" t="n">
        <v>1360440581891670</v>
      </c>
      <c r="B94" s="0" t="s">
        <v>510</v>
      </c>
      <c r="C94" s="0" t="s">
        <v>511</v>
      </c>
      <c r="D94" s="3" t="n">
        <v>14114245454622000</v>
      </c>
      <c r="E94" s="0" t="s">
        <v>512</v>
      </c>
      <c r="F94" s="0" t="s">
        <v>513</v>
      </c>
    </row>
    <row r="95" customFormat="false" ht="14.25" hidden="false" customHeight="false" outlineLevel="0" collapsed="false">
      <c r="A95" s="3" t="n">
        <v>13945288845161400</v>
      </c>
      <c r="B95" s="0" t="s">
        <v>514</v>
      </c>
      <c r="C95" s="0" t="s">
        <v>515</v>
      </c>
      <c r="D95" s="3" t="n">
        <v>1260641998190070</v>
      </c>
      <c r="E95" s="0" t="s">
        <v>516</v>
      </c>
      <c r="F95" s="0" t="s">
        <v>517</v>
      </c>
    </row>
    <row r="96" customFormat="false" ht="14.25" hidden="false" customHeight="false" outlineLevel="0" collapsed="false">
      <c r="A96" s="3" t="n">
        <v>14668536426630000</v>
      </c>
      <c r="B96" s="0" t="s">
        <v>518</v>
      </c>
      <c r="C96" s="0" t="s">
        <v>519</v>
      </c>
      <c r="D96" s="3" t="n">
        <v>11692908213872000</v>
      </c>
      <c r="E96" s="0" t="s">
        <v>520</v>
      </c>
      <c r="F96" s="0" t="s">
        <v>521</v>
      </c>
    </row>
    <row r="97" customFormat="false" ht="14.25" hidden="false" customHeight="false" outlineLevel="0" collapsed="false">
      <c r="A97" s="3" t="n">
        <v>1396016374721220</v>
      </c>
      <c r="B97" s="0" t="s">
        <v>522</v>
      </c>
      <c r="C97" s="0" t="s">
        <v>523</v>
      </c>
      <c r="D97" s="3" t="n">
        <v>12529238775700300</v>
      </c>
      <c r="E97" s="0" t="s">
        <v>524</v>
      </c>
      <c r="F97" s="0" t="s">
        <v>525</v>
      </c>
    </row>
    <row r="98" customFormat="false" ht="14.25" hidden="false" customHeight="false" outlineLevel="0" collapsed="false">
      <c r="A98" s="3"/>
      <c r="D98" s="3"/>
    </row>
    <row r="99" customFormat="false" ht="14.25" hidden="false" customHeight="false" outlineLevel="0" collapsed="false">
      <c r="A99" s="3" t="n">
        <v>1356912302909430</v>
      </c>
      <c r="B99" s="0" t="s">
        <v>526</v>
      </c>
      <c r="C99" s="0" t="s">
        <v>527</v>
      </c>
      <c r="D99" s="3" t="n">
        <v>1431070089100170</v>
      </c>
      <c r="E99" s="0" t="s">
        <v>528</v>
      </c>
      <c r="F99" s="0" t="s">
        <v>529</v>
      </c>
    </row>
    <row r="100" customFormat="false" ht="14.25" hidden="false" customHeight="false" outlineLevel="0" collapsed="false">
      <c r="A100" s="3" t="n">
        <v>1343531029225850</v>
      </c>
      <c r="B100" s="0" t="s">
        <v>530</v>
      </c>
      <c r="C100" s="0" t="s">
        <v>531</v>
      </c>
      <c r="D100" s="3" t="n">
        <v>11793070078615200</v>
      </c>
      <c r="E100" s="0" t="s">
        <v>532</v>
      </c>
      <c r="F100" s="0" t="s">
        <v>533</v>
      </c>
    </row>
    <row r="101" customFormat="false" ht="14.25" hidden="false" customHeight="false" outlineLevel="0" collapsed="false">
      <c r="A101" s="3" t="n">
        <v>12264792460652400</v>
      </c>
      <c r="B101" s="0" t="s">
        <v>534</v>
      </c>
      <c r="C101" s="0" t="s">
        <v>535</v>
      </c>
      <c r="D101" s="3" t="n">
        <v>10628908114874800</v>
      </c>
      <c r="E101" s="0" t="s">
        <v>536</v>
      </c>
      <c r="F101" s="0" t="s">
        <v>537</v>
      </c>
    </row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S5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K1" activeCellId="0" sqref="K1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8"/>
    <col collapsed="false" customWidth="true" hidden="false" outlineLevel="0" max="2" min="2" style="0" width="22.82"/>
    <col collapsed="false" customWidth="true" hidden="false" outlineLevel="0" max="3" min="3" style="0" width="19.73"/>
    <col collapsed="false" customWidth="true" hidden="false" outlineLevel="0" max="4" min="4" style="0" width="38.45"/>
    <col collapsed="false" customWidth="true" hidden="false" outlineLevel="0" max="5" min="5" style="0" width="18.18"/>
    <col collapsed="false" customWidth="true" hidden="false" outlineLevel="0" max="6" min="6" style="0" width="15.27"/>
    <col collapsed="false" customWidth="true" hidden="false" outlineLevel="0" max="7" min="7" style="0" width="14.27"/>
    <col collapsed="false" customWidth="true" hidden="false" outlineLevel="0" max="8" min="8" style="0" width="19.27"/>
    <col collapsed="false" customWidth="true" hidden="false" outlineLevel="0" max="9" min="9" style="0" width="8"/>
    <col collapsed="false" customWidth="true" hidden="false" outlineLevel="0" max="10" min="10" style="0" width="10"/>
    <col collapsed="false" customWidth="true" hidden="false" outlineLevel="0" max="11" min="11" style="0" width="12"/>
    <col collapsed="false" customWidth="true" hidden="false" outlineLevel="0" max="12" min="12" style="0" width="10"/>
    <col collapsed="false" customWidth="true" hidden="false" outlineLevel="0" max="13" min="13" style="0" width="12"/>
    <col collapsed="false" customWidth="true" hidden="false" outlineLevel="0" max="14" min="14" style="0" width="22.73"/>
    <col collapsed="false" customWidth="true" hidden="false" outlineLevel="0" max="15" min="15" style="4" width="11"/>
    <col collapsed="false" customWidth="true" hidden="false" outlineLevel="0" max="17" min="17" style="0" width="14.82"/>
    <col collapsed="false" customWidth="true" hidden="false" outlineLevel="0" max="18" min="18" style="0" width="16.45"/>
    <col collapsed="false" customWidth="true" hidden="false" outlineLevel="0" max="19" min="19" style="0" width="19.73"/>
    <col collapsed="false" customWidth="true" hidden="false" outlineLevel="0" max="21" min="20" style="0" width="14.82"/>
    <col collapsed="false" customWidth="true" hidden="false" outlineLevel="0" max="22" min="22" style="0" width="15.82"/>
    <col collapsed="false" customWidth="true" hidden="false" outlineLevel="0" max="27" min="23" style="0" width="14.82"/>
    <col collapsed="false" customWidth="true" hidden="false" outlineLevel="0" max="28" min="28" style="4" width="14.82"/>
    <col collapsed="false" customWidth="true" hidden="false" outlineLevel="0" max="29" min="29" style="0" width="17.82"/>
    <col collapsed="false" customWidth="true" hidden="false" outlineLevel="0" max="34" min="30" style="0" width="16"/>
    <col collapsed="false" customWidth="true" hidden="false" outlineLevel="0" max="35" min="35" style="4" width="16"/>
    <col collapsed="false" customWidth="true" hidden="false" outlineLevel="0" max="37" min="37" style="0" width="13.18"/>
    <col collapsed="false" customWidth="true" hidden="false" outlineLevel="0" max="38" min="38" style="0" width="17.45"/>
    <col collapsed="false" customWidth="true" hidden="false" outlineLevel="0" max="39" min="39" style="0" width="14.82"/>
    <col collapsed="false" customWidth="true" hidden="false" outlineLevel="0" max="40" min="40" style="0" width="18.18"/>
    <col collapsed="false" customWidth="true" hidden="false" outlineLevel="0" max="41" min="41" style="0" width="17.27"/>
    <col collapsed="false" customWidth="true" hidden="false" outlineLevel="0" max="42" min="42" style="4" width="14"/>
  </cols>
  <sheetData>
    <row r="1" customFormat="false" ht="14.25" hidden="false" customHeight="false" outlineLevel="0" collapsed="false">
      <c r="A1" s="0" t="s">
        <v>538</v>
      </c>
      <c r="B1" s="0" t="s">
        <v>539</v>
      </c>
      <c r="C1" s="0" t="s">
        <v>540</v>
      </c>
      <c r="D1" s="0" t="s">
        <v>541</v>
      </c>
      <c r="E1" s="0" t="s">
        <v>542</v>
      </c>
      <c r="F1" s="0" t="s">
        <v>543</v>
      </c>
      <c r="G1" s="0" t="s">
        <v>544</v>
      </c>
      <c r="H1" s="0" t="s">
        <v>545</v>
      </c>
      <c r="I1" s="0" t="s">
        <v>546</v>
      </c>
      <c r="J1" s="0" t="s">
        <v>547</v>
      </c>
      <c r="K1" s="1" t="s">
        <v>21</v>
      </c>
      <c r="L1" s="1" t="s">
        <v>22</v>
      </c>
      <c r="M1" s="1" t="s">
        <v>23</v>
      </c>
      <c r="N1" s="5" t="s">
        <v>548</v>
      </c>
      <c r="O1" s="5" t="s">
        <v>549</v>
      </c>
      <c r="P1" s="5" t="s">
        <v>14</v>
      </c>
      <c r="Q1" s="5" t="s">
        <v>550</v>
      </c>
      <c r="R1" s="6" t="s">
        <v>551</v>
      </c>
      <c r="S1" s="5" t="s">
        <v>552</v>
      </c>
      <c r="T1" s="0" t="s">
        <v>15</v>
      </c>
      <c r="U1" s="0" t="s">
        <v>17</v>
      </c>
      <c r="V1" s="0" t="s">
        <v>16</v>
      </c>
      <c r="W1" s="0" t="s">
        <v>18</v>
      </c>
      <c r="X1" s="0" t="s">
        <v>19</v>
      </c>
      <c r="Y1" s="1" t="s">
        <v>553</v>
      </c>
      <c r="Z1" s="1" t="s">
        <v>554</v>
      </c>
      <c r="AA1" s="1" t="s">
        <v>555</v>
      </c>
      <c r="AB1" s="1" t="s">
        <v>556</v>
      </c>
      <c r="AC1" s="1" t="s">
        <v>557</v>
      </c>
      <c r="AD1" s="1" t="s">
        <v>558</v>
      </c>
      <c r="AE1" s="7" t="s">
        <v>559</v>
      </c>
      <c r="AF1" s="8" t="s">
        <v>560</v>
      </c>
      <c r="AG1" s="8" t="s">
        <v>561</v>
      </c>
      <c r="AH1" s="8" t="s">
        <v>555</v>
      </c>
      <c r="AI1" s="8" t="s">
        <v>556</v>
      </c>
      <c r="AJ1" s="8" t="s">
        <v>557</v>
      </c>
      <c r="AK1" s="8" t="s">
        <v>558</v>
      </c>
      <c r="AL1" s="9" t="s">
        <v>562</v>
      </c>
      <c r="AM1" s="10" t="s">
        <v>563</v>
      </c>
      <c r="AN1" s="10" t="s">
        <v>564</v>
      </c>
      <c r="AO1" s="10" t="s">
        <v>555</v>
      </c>
      <c r="AP1" s="10" t="s">
        <v>556</v>
      </c>
      <c r="AQ1" s="10" t="s">
        <v>557</v>
      </c>
      <c r="AR1" s="10" t="s">
        <v>558</v>
      </c>
      <c r="AS1" s="11" t="s">
        <v>565</v>
      </c>
    </row>
    <row r="2" customFormat="false" ht="14.25" hidden="false" customHeight="false" outlineLevel="0" collapsed="false">
      <c r="A2" s="0" t="n">
        <v>1500800</v>
      </c>
      <c r="B2" s="0" t="s">
        <v>34</v>
      </c>
      <c r="C2" s="0" t="s">
        <v>566</v>
      </c>
      <c r="D2" s="0" t="s">
        <v>567</v>
      </c>
      <c r="E2" s="0" t="s">
        <v>36</v>
      </c>
      <c r="F2" s="0" t="n">
        <v>471980</v>
      </c>
      <c r="G2" s="0" t="n">
        <v>2477.56</v>
      </c>
      <c r="H2" s="0" t="n">
        <v>53268</v>
      </c>
      <c r="I2" s="0" t="n">
        <v>47257</v>
      </c>
      <c r="J2" s="0" t="n">
        <v>6477977</v>
      </c>
      <c r="K2" s="0" t="n">
        <v>47257</v>
      </c>
      <c r="L2" s="2" t="n">
        <v>4.62</v>
      </c>
      <c r="M2" s="0" t="n">
        <f aca="false">I2^0.15</f>
        <v>5.02539174703086</v>
      </c>
      <c r="N2" s="0" t="n">
        <v>628.17</v>
      </c>
      <c r="O2" s="4" t="n">
        <v>6979135</v>
      </c>
      <c r="P2" s="0" t="n">
        <v>0.718</v>
      </c>
      <c r="Q2" s="0" t="s">
        <v>568</v>
      </c>
      <c r="R2" s="4" t="str">
        <f aca="false">IF(P2&lt;P$53,"1st Q",IF(P2&lt;P$54,"2nd Q",IF(P2&lt;P$55,"3rd Q","4th Q")))</f>
        <v>1st Q</v>
      </c>
      <c r="S2" s="0" t="n">
        <v>0.52</v>
      </c>
      <c r="T2" s="0" t="n">
        <f aca="false">LOG10(I2)</f>
        <v>4.67446614800308</v>
      </c>
      <c r="U2" s="0" t="n">
        <f aca="false">LOG10(F2)</f>
        <v>5.67392359593564</v>
      </c>
      <c r="V2" s="0" t="n">
        <f aca="false">LOG10(J2)</f>
        <v>6.81143940171818</v>
      </c>
      <c r="W2" s="0" t="n">
        <f aca="false">LOG10(N2)</f>
        <v>2.79807719162064</v>
      </c>
      <c r="X2" s="0" t="n">
        <f aca="false">LOG10(O2)</f>
        <v>6.8438015991266</v>
      </c>
      <c r="Y2" s="0" t="n">
        <v>6.71870599445683</v>
      </c>
      <c r="Z2" s="0" t="n">
        <v>0.0927334072613553</v>
      </c>
      <c r="AA2" s="0" t="n">
        <v>6.67543208360591</v>
      </c>
      <c r="AB2" s="4" t="n">
        <v>6.76197990530774</v>
      </c>
      <c r="AC2" s="0" t="n">
        <v>6.45129001579134</v>
      </c>
      <c r="AD2" s="0" t="n">
        <v>6.98612197312231</v>
      </c>
      <c r="AE2" s="4" t="str">
        <f aca="false">IF(AND(V2&gt;=AA2,V2&lt;=AB2),"IN","OUT")</f>
        <v>OUT</v>
      </c>
      <c r="AF2" s="0" t="n">
        <v>2.96950216657592</v>
      </c>
      <c r="AG2" s="0" t="n">
        <v>-0.253507174838388</v>
      </c>
      <c r="AH2" s="0" t="n">
        <v>2.91333013997519</v>
      </c>
      <c r="AI2" s="4" t="n">
        <v>3.02567419317665</v>
      </c>
      <c r="AJ2" s="0" t="n">
        <v>2.60144239265691</v>
      </c>
      <c r="AK2" s="0" t="n">
        <v>3.33756194049493</v>
      </c>
      <c r="AL2" s="4" t="str">
        <f aca="false">IF(AND(W2&gt;=AH2,AI2&lt;=AK2),"IN","OUT")</f>
        <v>OUT</v>
      </c>
      <c r="AM2" s="0" t="n">
        <v>7.16239732207294</v>
      </c>
      <c r="AN2" s="0" t="n">
        <v>-0.318595722946339</v>
      </c>
      <c r="AO2" s="0" t="n">
        <v>7.08533249561169</v>
      </c>
      <c r="AP2" s="4" t="n">
        <v>7.23946214853419</v>
      </c>
      <c r="AQ2" s="0" t="n">
        <v>6.65619880018235</v>
      </c>
      <c r="AR2" s="0" t="n">
        <v>7.66859584396354</v>
      </c>
      <c r="AS2" s="4" t="str">
        <f aca="false">IF(AND(X2&gt;=AO2,X2&lt;=AP2),"IN","OUT")</f>
        <v>OUT</v>
      </c>
    </row>
    <row r="3" customFormat="false" ht="14.25" hidden="false" customHeight="false" outlineLevel="0" collapsed="false">
      <c r="A3" s="0" t="n">
        <v>5201405</v>
      </c>
      <c r="B3" s="0" t="s">
        <v>40</v>
      </c>
      <c r="C3" s="0" t="s">
        <v>569</v>
      </c>
      <c r="D3" s="0" t="s">
        <v>570</v>
      </c>
      <c r="E3" s="0" t="s">
        <v>39</v>
      </c>
      <c r="F3" s="0" t="n">
        <v>455657</v>
      </c>
      <c r="G3" s="0" t="n">
        <v>1580.27</v>
      </c>
      <c r="H3" s="0" t="n">
        <v>103177</v>
      </c>
      <c r="I3" s="0" t="n">
        <v>93154</v>
      </c>
      <c r="J3" s="0" t="n">
        <v>11079217</v>
      </c>
      <c r="K3" s="0" t="n">
        <v>93154</v>
      </c>
      <c r="L3" s="2" t="n">
        <v>5.28</v>
      </c>
      <c r="M3" s="0" t="n">
        <f aca="false">I3^0.15</f>
        <v>5.5639116634591</v>
      </c>
      <c r="N3" s="0" t="n">
        <v>760.31</v>
      </c>
      <c r="O3" s="4" t="n">
        <v>12882844</v>
      </c>
      <c r="P3" s="0" t="n">
        <v>0.718</v>
      </c>
      <c r="Q3" s="0" t="s">
        <v>568</v>
      </c>
      <c r="R3" s="4" t="str">
        <f aca="false">IF(P3&lt;P$53,"1st Q",IF(P3&lt;P$54,"2nd Q",IF(P3&lt;P$55,"3rd Q","4th Q")))</f>
        <v>1st Q</v>
      </c>
      <c r="S3" s="0" t="n">
        <v>0.47</v>
      </c>
      <c r="T3" s="0" t="n">
        <f aca="false">LOG10(I3)</f>
        <v>4.96920150808497</v>
      </c>
      <c r="U3" s="0" t="n">
        <f aca="false">LOG10(F3)</f>
        <v>5.65863804648052</v>
      </c>
      <c r="V3" s="0" t="n">
        <f aca="false">LOG10(J3)</f>
        <v>7.04450906864193</v>
      </c>
      <c r="W3" s="0" t="n">
        <f aca="false">LOG10(N3)</f>
        <v>2.88099070259547</v>
      </c>
      <c r="X3" s="0" t="n">
        <f aca="false">LOG10(O3)</f>
        <v>7.11001174789672</v>
      </c>
      <c r="Y3" s="0" t="n">
        <v>7.05884743988231</v>
      </c>
      <c r="Z3" s="0" t="n">
        <v>-0.0143383712403731</v>
      </c>
      <c r="AA3" s="0" t="n">
        <v>7.02151476974861</v>
      </c>
      <c r="AB3" s="4" t="n">
        <v>7.096180110016</v>
      </c>
      <c r="AC3" s="0" t="n">
        <v>6.7923283926369</v>
      </c>
      <c r="AD3" s="0" t="n">
        <v>7.32536648712771</v>
      </c>
      <c r="AE3" s="4" t="str">
        <f aca="false">IF(AND(V3&gt;=AA3,V3&lt;=AB3),"IN","OUT")</f>
        <v>IN</v>
      </c>
      <c r="AF3" s="0" t="n">
        <v>3.00110756511429</v>
      </c>
      <c r="AG3" s="0" t="n">
        <v>-0.16967934540618</v>
      </c>
      <c r="AH3" s="0" t="n">
        <v>2.94959887906076</v>
      </c>
      <c r="AI3" s="4" t="n">
        <v>3.05261625116782</v>
      </c>
      <c r="AJ3" s="0" t="n">
        <v>2.63373058523689</v>
      </c>
      <c r="AK3" s="0" t="n">
        <v>3.36848454499169</v>
      </c>
      <c r="AL3" s="4" t="str">
        <f aca="false">IF(AND(W3&gt;=AH3,AI3&lt;=AK3),"IN","OUT")</f>
        <v>OUT</v>
      </c>
      <c r="AM3" s="0" t="n">
        <v>7.14490822095659</v>
      </c>
      <c r="AN3" s="0" t="n">
        <v>-0.0348964730598773</v>
      </c>
      <c r="AO3" s="0" t="n">
        <v>7.06658819809522</v>
      </c>
      <c r="AP3" s="4" t="n">
        <v>7.22322824381797</v>
      </c>
      <c r="AQ3" s="0" t="n">
        <v>6.63851708550128</v>
      </c>
      <c r="AR3" s="0" t="n">
        <v>7.65129935641191</v>
      </c>
      <c r="AS3" s="4" t="str">
        <f aca="false">IF(AND(X3&gt;=AO3,X3&lt;=AP3),"IN","OUT")</f>
        <v>IN</v>
      </c>
    </row>
    <row r="4" customFormat="false" ht="14.25" hidden="false" customHeight="false" outlineLevel="0" collapsed="false">
      <c r="A4" s="0" t="n">
        <v>2800308</v>
      </c>
      <c r="B4" s="0" t="s">
        <v>41</v>
      </c>
      <c r="C4" s="0" t="s">
        <v>571</v>
      </c>
      <c r="D4" s="0" t="s">
        <v>572</v>
      </c>
      <c r="E4" s="0" t="s">
        <v>36</v>
      </c>
      <c r="F4" s="0" t="n">
        <v>571149</v>
      </c>
      <c r="G4" s="0" t="n">
        <v>3140.67</v>
      </c>
      <c r="H4" s="0" t="n">
        <v>94550</v>
      </c>
      <c r="I4" s="0" t="n">
        <v>86756</v>
      </c>
      <c r="J4" s="0" t="n">
        <v>11756031</v>
      </c>
      <c r="K4" s="0" t="n">
        <v>86756</v>
      </c>
      <c r="L4" s="2" t="n">
        <v>4.9</v>
      </c>
      <c r="M4" s="0" t="n">
        <f aca="false">I4^0.15</f>
        <v>5.50484288281358</v>
      </c>
      <c r="N4" s="0" t="n">
        <v>1239.56</v>
      </c>
      <c r="O4" s="4" t="n">
        <v>16373280</v>
      </c>
      <c r="P4" s="0" t="n">
        <v>0.77</v>
      </c>
      <c r="Q4" s="0" t="s">
        <v>568</v>
      </c>
      <c r="R4" s="4" t="str">
        <f aca="false">IF(P4&lt;P$53,"1st Q",IF(P4&lt;P$54,"2nd Q",IF(P4&lt;P$55,"3rd Q","4th Q")))</f>
        <v>3rd Q</v>
      </c>
      <c r="S4" s="0" t="n">
        <v>0.62</v>
      </c>
      <c r="T4" s="0" t="n">
        <f aca="false">LOG10(I4)</f>
        <v>4.93829952008288</v>
      </c>
      <c r="U4" s="0" t="n">
        <f aca="false">LOG10(F4)</f>
        <v>5.7567494207439</v>
      </c>
      <c r="V4" s="0" t="n">
        <f aca="false">LOG10(J4)</f>
        <v>7.07026072261248</v>
      </c>
      <c r="W4" s="0" t="n">
        <f aca="false">LOG10(N4)</f>
        <v>3.09326755332107</v>
      </c>
      <c r="X4" s="0" t="n">
        <f aca="false">LOG10(O4)</f>
        <v>7.21413568877114</v>
      </c>
      <c r="Y4" s="0" t="n">
        <v>7.02318478012329</v>
      </c>
      <c r="Z4" s="0" t="n">
        <v>0.047075942489192</v>
      </c>
      <c r="AA4" s="0" t="n">
        <v>6.98583781600603</v>
      </c>
      <c r="AB4" s="4" t="n">
        <v>7.06053174424055</v>
      </c>
      <c r="AC4" s="0" t="n">
        <v>6.75666373027157</v>
      </c>
      <c r="AD4" s="0" t="n">
        <v>7.28970582997501</v>
      </c>
      <c r="AE4" s="4" t="str">
        <f aca="false">IF(AND(V4&gt;=AA4,V4&lt;=AB4),"IN","OUT")</f>
        <v>OUT</v>
      </c>
      <c r="AF4" s="0" t="n">
        <v>2.994533428738</v>
      </c>
      <c r="AG4" s="0" t="n">
        <v>-0.0363375856332224</v>
      </c>
      <c r="AH4" s="0" t="n">
        <v>2.94264783787296</v>
      </c>
      <c r="AI4" s="4" t="n">
        <v>3.04641901960304</v>
      </c>
      <c r="AJ4" s="0" t="n">
        <v>2.62710341479753</v>
      </c>
      <c r="AK4" s="0" t="n">
        <v>3.36196344267847</v>
      </c>
      <c r="AL4" s="4" t="str">
        <f aca="false">IF(AND(W4&gt;=AH4,AI4&lt;=AK4),"IN","OUT")</f>
        <v>IN</v>
      </c>
      <c r="AM4" s="0" t="n">
        <v>7.25716324654094</v>
      </c>
      <c r="AN4" s="0" t="n">
        <v>-0.0430275577698005</v>
      </c>
      <c r="AO4" s="0" t="n">
        <v>7.18502568283793</v>
      </c>
      <c r="AP4" s="4" t="n">
        <v>7.32930081024395</v>
      </c>
      <c r="AQ4" s="0" t="n">
        <v>6.75169140342431</v>
      </c>
      <c r="AR4" s="0" t="n">
        <v>7.76263508965757</v>
      </c>
      <c r="AS4" s="4" t="str">
        <f aca="false">IF(AND(X4&gt;=AO4,X4&lt;=AP4),"IN","OUT")</f>
        <v>IN</v>
      </c>
    </row>
    <row r="5" customFormat="false" ht="14.25" hidden="false" customHeight="false" outlineLevel="0" collapsed="false">
      <c r="A5" s="0" t="n">
        <v>1501402</v>
      </c>
      <c r="B5" s="0" t="s">
        <v>45</v>
      </c>
      <c r="C5" s="0" t="s">
        <v>566</v>
      </c>
      <c r="D5" s="0" t="s">
        <v>567</v>
      </c>
      <c r="E5" s="0" t="s">
        <v>39</v>
      </c>
      <c r="F5" s="0" t="n">
        <v>1393399</v>
      </c>
      <c r="G5" s="0" t="n">
        <v>1315.27</v>
      </c>
      <c r="H5" s="0" t="n">
        <v>314925</v>
      </c>
      <c r="I5" s="0" t="n">
        <v>284771</v>
      </c>
      <c r="J5" s="0" t="n">
        <v>33095486</v>
      </c>
      <c r="K5" s="0" t="n">
        <v>284771</v>
      </c>
      <c r="L5" s="2" t="n">
        <v>6.92</v>
      </c>
      <c r="M5" s="0" t="n">
        <f aca="false">I5^0.15</f>
        <v>6.57921932133146</v>
      </c>
      <c r="N5" s="0" t="n">
        <v>1017.36</v>
      </c>
      <c r="O5" s="4" t="n">
        <v>30238484</v>
      </c>
      <c r="P5" s="0" t="n">
        <v>0.746</v>
      </c>
      <c r="Q5" s="0" t="s">
        <v>568</v>
      </c>
      <c r="R5" s="4" t="str">
        <f aca="false">IF(P5&lt;P$53,"1st Q",IF(P5&lt;P$54,"2nd Q",IF(P5&lt;P$55,"3rd Q","4th Q")))</f>
        <v>2nd Q</v>
      </c>
      <c r="S5" s="0" t="n">
        <v>0.61</v>
      </c>
      <c r="T5" s="0" t="n">
        <f aca="false">LOG10(I5)</f>
        <v>5.45449576031158</v>
      </c>
      <c r="U5" s="0" t="n">
        <f aca="false">LOG10(F5)</f>
        <v>6.14407549451875</v>
      </c>
      <c r="V5" s="0" t="n">
        <f aca="false">LOG10(J5)</f>
        <v>7.51976876299088</v>
      </c>
      <c r="W5" s="0" t="n">
        <f aca="false">LOG10(N5)</f>
        <v>3.00747465827983</v>
      </c>
      <c r="X5" s="0" t="n">
        <f aca="false">LOG10(O5)</f>
        <v>7.48056001411295</v>
      </c>
      <c r="Y5" s="0" t="n">
        <v>7.61890473454545</v>
      </c>
      <c r="Z5" s="0" t="n">
        <v>-0.0991359715545723</v>
      </c>
      <c r="AA5" s="0" t="n">
        <v>7.56517437627906</v>
      </c>
      <c r="AB5" s="4" t="n">
        <v>7.67263509281185</v>
      </c>
      <c r="AC5" s="0" t="n">
        <v>7.34959891269096</v>
      </c>
      <c r="AD5" s="0" t="n">
        <v>7.88821055639994</v>
      </c>
      <c r="AE5" s="4" t="str">
        <f aca="false">IF(AND(V5&gt;=AA5,V5&lt;=AB5),"IN","OUT")</f>
        <v>OUT</v>
      </c>
      <c r="AF5" s="0" t="n">
        <v>3.10067899507558</v>
      </c>
      <c r="AG5" s="0" t="n">
        <v>0.155184231145136</v>
      </c>
      <c r="AH5" s="0" t="n">
        <v>3.02150484591373</v>
      </c>
      <c r="AI5" s="4" t="n">
        <v>3.17985314423744</v>
      </c>
      <c r="AJ5" s="0" t="n">
        <v>2.72841397321564</v>
      </c>
      <c r="AK5" s="0" t="n">
        <v>3.47294401693552</v>
      </c>
      <c r="AL5" s="4" t="str">
        <f aca="false">IF(AND(W5&gt;=AH5,AI5&lt;=AK5),"IN","OUT")</f>
        <v>OUT</v>
      </c>
      <c r="AM5" s="0" t="n">
        <v>7.70032591394335</v>
      </c>
      <c r="AN5" s="0" t="n">
        <v>-0.219765899830398</v>
      </c>
      <c r="AO5" s="0" t="n">
        <v>7.6055927661855</v>
      </c>
      <c r="AP5" s="4" t="n">
        <v>7.7950590617012</v>
      </c>
      <c r="AQ5" s="0" t="n">
        <v>7.19113800622084</v>
      </c>
      <c r="AR5" s="0" t="n">
        <v>8.20951382166586</v>
      </c>
      <c r="AS5" s="4" t="str">
        <f aca="false">IF(AND(X5&gt;=AO5,X5&lt;=AP5),"IN","OUT")</f>
        <v>OUT</v>
      </c>
    </row>
    <row r="6" customFormat="false" ht="14.25" hidden="false" customHeight="false" outlineLevel="0" collapsed="false">
      <c r="A6" s="0" t="n">
        <v>3300456</v>
      </c>
      <c r="B6" s="0" t="s">
        <v>46</v>
      </c>
      <c r="C6" s="0" t="s">
        <v>573</v>
      </c>
      <c r="D6" s="0" t="s">
        <v>574</v>
      </c>
      <c r="E6" s="0" t="s">
        <v>47</v>
      </c>
      <c r="F6" s="0" t="n">
        <v>469332</v>
      </c>
      <c r="G6" s="0" t="n">
        <v>6031.38</v>
      </c>
      <c r="H6" s="0" t="n">
        <v>55674</v>
      </c>
      <c r="I6" s="0" t="n">
        <v>50135</v>
      </c>
      <c r="J6" s="0" t="n">
        <v>6216470</v>
      </c>
      <c r="K6" s="0" t="n">
        <v>50135</v>
      </c>
      <c r="L6" s="2" t="n">
        <v>4.97</v>
      </c>
      <c r="M6" s="0" t="n">
        <f aca="false">I6^0.15</f>
        <v>5.07015402534298</v>
      </c>
      <c r="N6" s="0" t="n">
        <v>519.99</v>
      </c>
      <c r="O6" s="4" t="n">
        <v>8187373</v>
      </c>
      <c r="P6" s="0" t="n">
        <v>0.684</v>
      </c>
      <c r="Q6" s="0" t="s">
        <v>575</v>
      </c>
      <c r="R6" s="4" t="str">
        <f aca="false">IF(P6&lt;P$53,"1st Q",IF(P6&lt;P$54,"2nd Q",IF(P6&lt;P$55,"3rd Q","4th Q")))</f>
        <v>1st Q</v>
      </c>
      <c r="S6" s="0" t="n">
        <v>0.42</v>
      </c>
      <c r="T6" s="0" t="n">
        <f aca="false">LOG10(I6)</f>
        <v>4.70014101927742</v>
      </c>
      <c r="U6" s="0" t="n">
        <f aca="false">LOG10(F6)</f>
        <v>5.67148016629354</v>
      </c>
      <c r="V6" s="0" t="n">
        <f aca="false">LOG10(J6)</f>
        <v>6.79354384213296</v>
      </c>
      <c r="W6" s="0" t="n">
        <f aca="false">LOG10(N6)</f>
        <v>2.71599499173753</v>
      </c>
      <c r="X6" s="0" t="n">
        <f aca="false">LOG10(O6)</f>
        <v>6.91314457641029</v>
      </c>
      <c r="Y6" s="0" t="n">
        <v>6.7483362628574</v>
      </c>
      <c r="Z6" s="0" t="n">
        <v>0.0452075792755515</v>
      </c>
      <c r="AA6" s="0" t="n">
        <v>6.70603646057426</v>
      </c>
      <c r="AB6" s="4" t="n">
        <v>6.79063606514055</v>
      </c>
      <c r="AC6" s="0" t="n">
        <v>6.4810761881016</v>
      </c>
      <c r="AD6" s="0" t="n">
        <v>7.01559633761321</v>
      </c>
      <c r="AE6" s="4" t="str">
        <f aca="false">IF(AND(V6&gt;=AA6,V6&lt;=AB6),"IN","OUT")</f>
        <v>OUT</v>
      </c>
      <c r="AF6" s="0" t="n">
        <v>2.99171856108474</v>
      </c>
      <c r="AG6" s="0" t="n">
        <v>0.103293788062274</v>
      </c>
      <c r="AH6" s="0" t="n">
        <v>2.93957149130794</v>
      </c>
      <c r="AI6" s="4" t="n">
        <v>3.04386563086155</v>
      </c>
      <c r="AJ6" s="0" t="n">
        <v>2.62425153196351</v>
      </c>
      <c r="AK6" s="0" t="n">
        <v>3.35918559020598</v>
      </c>
      <c r="AL6" s="4" t="str">
        <f aca="false">IF(AND(W6&gt;=AH6,AI6&lt;=AK6),"IN","OUT")</f>
        <v>OUT</v>
      </c>
      <c r="AM6" s="0" t="n">
        <v>7.1596016497154</v>
      </c>
      <c r="AN6" s="0" t="n">
        <v>-0.246457073305119</v>
      </c>
      <c r="AO6" s="0" t="n">
        <v>7.08234284629495</v>
      </c>
      <c r="AP6" s="4" t="n">
        <v>7.23686045313586</v>
      </c>
      <c r="AQ6" s="0" t="n">
        <v>6.65337356002393</v>
      </c>
      <c r="AR6" s="0" t="n">
        <v>7.66582973940688</v>
      </c>
      <c r="AS6" s="4" t="str">
        <f aca="false">IF(AND(X6&gt;=AO6,X6&lt;=AP6),"IN","OUT")</f>
        <v>OUT</v>
      </c>
    </row>
    <row r="7" customFormat="false" ht="14.25" hidden="false" customHeight="false" outlineLevel="0" collapsed="false">
      <c r="A7" s="0" t="n">
        <v>3106200</v>
      </c>
      <c r="B7" s="0" t="s">
        <v>48</v>
      </c>
      <c r="C7" s="0" t="s">
        <v>573</v>
      </c>
      <c r="D7" s="0" t="s">
        <v>576</v>
      </c>
      <c r="E7" s="0" t="s">
        <v>39</v>
      </c>
      <c r="F7" s="0" t="n">
        <v>2375151</v>
      </c>
      <c r="G7" s="0" t="n">
        <v>7167.02</v>
      </c>
      <c r="H7" s="0" t="n">
        <v>552753</v>
      </c>
      <c r="I7" s="0" t="n">
        <v>523367</v>
      </c>
      <c r="J7" s="0" t="n">
        <v>85502801</v>
      </c>
      <c r="K7" s="0" t="n">
        <v>523367</v>
      </c>
      <c r="L7" s="2" t="n">
        <v>7.67</v>
      </c>
      <c r="M7" s="0" t="n">
        <f aca="false">I7^0.15</f>
        <v>7.20810244344462</v>
      </c>
      <c r="N7" s="0" t="n">
        <v>1766.47</v>
      </c>
      <c r="O7" s="4" t="n">
        <v>88951168</v>
      </c>
      <c r="P7" s="0" t="n">
        <v>0.81</v>
      </c>
      <c r="Q7" s="0" t="s">
        <v>577</v>
      </c>
      <c r="R7" s="4" t="str">
        <f aca="false">IF(P7&lt;P$53,"1st Q",IF(P7&lt;P$54,"2nd Q",IF(P7&lt;P$55,"3rd Q","4th Q")))</f>
        <v>4th Q</v>
      </c>
      <c r="S7" s="0" t="n">
        <v>0.6</v>
      </c>
      <c r="T7" s="0" t="n">
        <f aca="false">LOG10(I7)</f>
        <v>5.71880633548055</v>
      </c>
      <c r="U7" s="0" t="n">
        <f aca="false">LOG10(F7)</f>
        <v>6.37569122506916</v>
      </c>
      <c r="V7" s="0" t="n">
        <f aca="false">LOG10(J7)</f>
        <v>7.93198034208394</v>
      </c>
      <c r="W7" s="0" t="n">
        <f aca="false">LOG10(N7)</f>
        <v>3.24710626620048</v>
      </c>
      <c r="X7" s="0" t="n">
        <f aca="false">LOG10(O7)</f>
        <v>7.94915165509138</v>
      </c>
      <c r="Y7" s="0" t="n">
        <v>7.92393423984211</v>
      </c>
      <c r="Z7" s="0" t="n">
        <v>0.00804610224183655</v>
      </c>
      <c r="AA7" s="0" t="n">
        <v>7.85397365356735</v>
      </c>
      <c r="AB7" s="4" t="n">
        <v>7.99389482611687</v>
      </c>
      <c r="AC7" s="0" t="n">
        <v>7.65092662471536</v>
      </c>
      <c r="AD7" s="0" t="n">
        <v>8.19694185496886</v>
      </c>
      <c r="AE7" s="4" t="str">
        <f aca="false">IF(AND(V7&gt;=AA7,V7&lt;=AB7),"IN","OUT")</f>
        <v>IN</v>
      </c>
      <c r="AF7" s="0" t="n">
        <v>3.13416905844191</v>
      </c>
      <c r="AG7" s="0" t="n">
        <v>-0.136655986890661</v>
      </c>
      <c r="AH7" s="0" t="n">
        <v>3.03795169781919</v>
      </c>
      <c r="AI7" s="4" t="n">
        <v>3.23038641906462</v>
      </c>
      <c r="AJ7" s="0" t="n">
        <v>2.75791052885078</v>
      </c>
      <c r="AK7" s="0" t="n">
        <v>3.51042758803304</v>
      </c>
      <c r="AL7" s="4" t="str">
        <f aca="false">IF(AND(W7&gt;=AH7,AI7&lt;=AK7),"IN","OUT")</f>
        <v>IN</v>
      </c>
      <c r="AM7" s="0" t="n">
        <v>7.96533116898008</v>
      </c>
      <c r="AN7" s="0" t="n">
        <v>-0.0161795138886971</v>
      </c>
      <c r="AO7" s="0" t="n">
        <v>7.83531649641424</v>
      </c>
      <c r="AP7" s="4" t="n">
        <v>8.09534584154592</v>
      </c>
      <c r="AQ7" s="0" t="n">
        <v>7.44841553643534</v>
      </c>
      <c r="AR7" s="0" t="n">
        <v>8.48224680152481</v>
      </c>
      <c r="AS7" s="4" t="str">
        <f aca="false">IF(AND(X7&gt;=AO7,X7&lt;=AP7),"IN","OUT")</f>
        <v>IN</v>
      </c>
    </row>
    <row r="8" customFormat="false" ht="14.25" hidden="false" customHeight="false" outlineLevel="0" collapsed="false">
      <c r="A8" s="0" t="n">
        <v>3106705</v>
      </c>
      <c r="B8" s="0" t="s">
        <v>49</v>
      </c>
      <c r="C8" s="0" t="s">
        <v>573</v>
      </c>
      <c r="D8" s="0" t="s">
        <v>576</v>
      </c>
      <c r="E8" s="0" t="s">
        <v>47</v>
      </c>
      <c r="F8" s="0" t="n">
        <v>378089</v>
      </c>
      <c r="G8" s="0" t="n">
        <v>1102.8</v>
      </c>
      <c r="H8" s="0" t="n">
        <v>43343</v>
      </c>
      <c r="I8" s="0" t="n">
        <v>38343</v>
      </c>
      <c r="J8" s="0" t="n">
        <v>5693553</v>
      </c>
      <c r="K8" s="0" t="n">
        <v>38343</v>
      </c>
      <c r="L8" s="2" t="n">
        <v>5.41</v>
      </c>
      <c r="M8" s="0" t="n">
        <f aca="false">I8^0.15</f>
        <v>4.87026859777085</v>
      </c>
      <c r="N8" s="0" t="n">
        <v>757.03</v>
      </c>
      <c r="O8" s="4" t="n">
        <v>23088153</v>
      </c>
      <c r="P8" s="0" t="n">
        <v>0.749</v>
      </c>
      <c r="Q8" s="0" t="s">
        <v>568</v>
      </c>
      <c r="R8" s="4" t="str">
        <f aca="false">IF(P8&lt;P$53,"1st Q",IF(P8&lt;P$54,"2nd Q",IF(P8&lt;P$55,"3rd Q","4th Q")))</f>
        <v>2nd Q</v>
      </c>
      <c r="S8" s="0" t="n">
        <v>0.47</v>
      </c>
      <c r="T8" s="0" t="n">
        <f aca="false">LOG10(I8)</f>
        <v>4.58368608956643</v>
      </c>
      <c r="U8" s="0" t="n">
        <f aca="false">LOG10(F8)</f>
        <v>5.57759404232209</v>
      </c>
      <c r="V8" s="0" t="n">
        <f aca="false">LOG10(J8)</f>
        <v>6.75538336775408</v>
      </c>
      <c r="W8" s="0" t="n">
        <f aca="false">LOG10(N8)</f>
        <v>2.87911309030099</v>
      </c>
      <c r="X8" s="0" t="n">
        <f aca="false">LOG10(O8)</f>
        <v>7.36338919173086</v>
      </c>
      <c r="Y8" s="0" t="n">
        <v>6.61394062024495</v>
      </c>
      <c r="Z8" s="0" t="n">
        <v>0.141442747509127</v>
      </c>
      <c r="AA8" s="0" t="n">
        <v>6.56670621613954</v>
      </c>
      <c r="AB8" s="4" t="n">
        <v>6.66117502435037</v>
      </c>
      <c r="AC8" s="0" t="n">
        <v>6.34585525470539</v>
      </c>
      <c r="AD8" s="0" t="n">
        <v>6.88202598578451</v>
      </c>
      <c r="AE8" s="4" t="str">
        <f aca="false">IF(AND(V8&gt;=AA8,V8&lt;=AB8),"IN","OUT")</f>
        <v>OUT</v>
      </c>
      <c r="AF8" s="0" t="n">
        <v>2.95005768762228</v>
      </c>
      <c r="AG8" s="0" t="n">
        <v>-0.0778314670336262</v>
      </c>
      <c r="AH8" s="0" t="n">
        <v>2.88793503793501</v>
      </c>
      <c r="AI8" s="4" t="n">
        <v>3.01218033730956</v>
      </c>
      <c r="AJ8" s="0" t="n">
        <v>2.58104288546789</v>
      </c>
      <c r="AK8" s="0" t="n">
        <v>3.31907248977668</v>
      </c>
      <c r="AL8" s="4" t="str">
        <f aca="false">IF(AND(W8&gt;=AH8,AI8&lt;=AK8),"IN","OUT")</f>
        <v>OUT</v>
      </c>
      <c r="AM8" s="0" t="n">
        <v>7.05218098287063</v>
      </c>
      <c r="AN8" s="0" t="n">
        <v>0.311208208860232</v>
      </c>
      <c r="AO8" s="0" t="n">
        <v>6.96571044127926</v>
      </c>
      <c r="AP8" s="4" t="n">
        <v>7.138651524462</v>
      </c>
      <c r="AQ8" s="0" t="n">
        <v>6.54446540240276</v>
      </c>
      <c r="AR8" s="0" t="n">
        <v>7.5598965633385</v>
      </c>
      <c r="AS8" s="4" t="str">
        <f aca="false">IF(AND(X8&gt;=AO8,X8&lt;=AP8),"IN","OUT")</f>
        <v>OUT</v>
      </c>
    </row>
    <row r="9" customFormat="false" ht="14.25" hidden="false" customHeight="false" outlineLevel="0" collapsed="false">
      <c r="A9" s="0" t="n">
        <v>3509502</v>
      </c>
      <c r="B9" s="0" t="s">
        <v>56</v>
      </c>
      <c r="C9" s="0" t="s">
        <v>573</v>
      </c>
      <c r="D9" s="0" t="s">
        <v>578</v>
      </c>
      <c r="E9" s="0" t="s">
        <v>39</v>
      </c>
      <c r="F9" s="0" t="n">
        <v>1080113</v>
      </c>
      <c r="G9" s="0" t="n">
        <v>1358.63</v>
      </c>
      <c r="H9" s="0" t="n">
        <v>160860</v>
      </c>
      <c r="I9" s="0" t="n">
        <v>142842</v>
      </c>
      <c r="J9" s="0" t="n">
        <v>24016889</v>
      </c>
      <c r="K9" s="0" t="n">
        <v>142842</v>
      </c>
      <c r="L9" s="2" t="n">
        <v>5.32</v>
      </c>
      <c r="M9" s="0" t="n">
        <f aca="false">I9^0.15</f>
        <v>5.9323721629185</v>
      </c>
      <c r="N9" s="0" t="n">
        <v>1628.55</v>
      </c>
      <c r="O9" s="4" t="n">
        <v>59053563</v>
      </c>
      <c r="P9" s="0" t="n">
        <v>0.805</v>
      </c>
      <c r="Q9" s="0" t="s">
        <v>577</v>
      </c>
      <c r="R9" s="4" t="str">
        <f aca="false">IF(P9&lt;P$53,"1st Q",IF(P9&lt;P$54,"2nd Q",IF(P9&lt;P$55,"3rd Q","4th Q")))</f>
        <v>4th Q</v>
      </c>
      <c r="S9" s="0" t="n">
        <v>0.56</v>
      </c>
      <c r="T9" s="0" t="n">
        <f aca="false">LOG10(I9)</f>
        <v>5.15485592233062</v>
      </c>
      <c r="U9" s="0" t="n">
        <f aca="false">LOG10(F9)</f>
        <v>6.03346919318072</v>
      </c>
      <c r="V9" s="0" t="n">
        <f aca="false">LOG10(J9)</f>
        <v>7.38051675087557</v>
      </c>
      <c r="W9" s="0" t="n">
        <f aca="false">LOG10(N9)</f>
        <v>3.21180109688354</v>
      </c>
      <c r="X9" s="0" t="n">
        <f aca="false">LOG10(O9)</f>
        <v>7.77124610592171</v>
      </c>
      <c r="Y9" s="0" t="n">
        <v>7.27310324140402</v>
      </c>
      <c r="Z9" s="0" t="n">
        <v>0.107413509471558</v>
      </c>
      <c r="AA9" s="0" t="n">
        <v>7.2327342243508</v>
      </c>
      <c r="AB9" s="4" t="n">
        <v>7.31347225845723</v>
      </c>
      <c r="AC9" s="0" t="n">
        <v>7.0061419486608</v>
      </c>
      <c r="AD9" s="0" t="n">
        <v>7.54006453414723</v>
      </c>
      <c r="AE9" s="4" t="str">
        <f aca="false">IF(AND(V9&gt;=AA9,V9&lt;=AB9),"IN","OUT")</f>
        <v>OUT</v>
      </c>
      <c r="AF9" s="0" t="n">
        <v>3.01260641960982</v>
      </c>
      <c r="AG9" s="0" t="n">
        <v>0.0471197808818169</v>
      </c>
      <c r="AH9" s="0" t="n">
        <v>2.9609568549061</v>
      </c>
      <c r="AI9" s="4" t="n">
        <v>3.06425598431353</v>
      </c>
      <c r="AJ9" s="0" t="n">
        <v>2.64520966113342</v>
      </c>
      <c r="AK9" s="0" t="n">
        <v>3.38000317808621</v>
      </c>
      <c r="AL9" s="4" t="str">
        <f aca="false">IF(AND(W9&gt;=AH9,AI9&lt;=AK9),"IN","OUT")</f>
        <v>IN</v>
      </c>
      <c r="AM9" s="0" t="n">
        <v>7.57377470334509</v>
      </c>
      <c r="AN9" s="0" t="n">
        <v>0.197471402576618</v>
      </c>
      <c r="AO9" s="0" t="n">
        <v>7.49200627476758</v>
      </c>
      <c r="AP9" s="4" t="n">
        <v>7.65554313192261</v>
      </c>
      <c r="AQ9" s="0" t="n">
        <v>7.06683877840117</v>
      </c>
      <c r="AR9" s="0" t="n">
        <v>8.08071062828902</v>
      </c>
      <c r="AS9" s="4" t="str">
        <f aca="false">IF(AND(X9&gt;=AO9,X9&lt;=AP9),"IN","OUT")</f>
        <v>OUT</v>
      </c>
    </row>
    <row r="10" customFormat="false" ht="14.25" hidden="false" customHeight="false" outlineLevel="0" collapsed="false">
      <c r="A10" s="0" t="n">
        <v>4304606</v>
      </c>
      <c r="B10" s="0" t="s">
        <v>59</v>
      </c>
      <c r="C10" s="0" t="s">
        <v>579</v>
      </c>
      <c r="D10" s="0" t="s">
        <v>580</v>
      </c>
      <c r="E10" s="0" t="s">
        <v>36</v>
      </c>
      <c r="F10" s="0" t="n">
        <v>323827</v>
      </c>
      <c r="G10" s="0" t="n">
        <v>2470.13</v>
      </c>
      <c r="H10" s="0" t="n">
        <v>37881</v>
      </c>
      <c r="I10" s="0" t="n">
        <v>32243</v>
      </c>
      <c r="J10" s="0" t="n">
        <v>4443711</v>
      </c>
      <c r="K10" s="0" t="n">
        <v>32243</v>
      </c>
      <c r="L10" s="2" t="n">
        <v>4.16</v>
      </c>
      <c r="M10" s="0" t="n">
        <f aca="false">I10^0.15</f>
        <v>4.74531794747035</v>
      </c>
      <c r="N10" s="0" t="n">
        <v>1084.78</v>
      </c>
      <c r="O10" s="4" t="n">
        <v>18947513</v>
      </c>
      <c r="P10" s="0" t="n">
        <v>0.75</v>
      </c>
      <c r="Q10" s="0" t="s">
        <v>568</v>
      </c>
      <c r="R10" s="4" t="str">
        <f aca="false">IF(P10&lt;P$53,"1st Q",IF(P10&lt;P$54,"2nd Q",IF(P10&lt;P$55,"3rd Q","4th Q")))</f>
        <v>2nd Q</v>
      </c>
      <c r="S10" s="0" t="n">
        <v>0.51</v>
      </c>
      <c r="T10" s="0" t="n">
        <f aca="false">LOG10(I10)</f>
        <v>4.50843544327051</v>
      </c>
      <c r="U10" s="0" t="n">
        <f aca="false">LOG10(F10)</f>
        <v>5.51031305646848</v>
      </c>
      <c r="V10" s="0" t="n">
        <f aca="false">LOG10(J10)</f>
        <v>6.64774580652749</v>
      </c>
      <c r="W10" s="0" t="n">
        <f aca="false">LOG10(N10)</f>
        <v>3.03534166954501</v>
      </c>
      <c r="X10" s="0" t="n">
        <f aca="false">LOG10(O10)</f>
        <v>7.27755221370999</v>
      </c>
      <c r="Y10" s="0" t="n">
        <v>6.52709707492625</v>
      </c>
      <c r="Z10" s="0" t="n">
        <v>0.120648731601237</v>
      </c>
      <c r="AA10" s="0" t="n">
        <v>6.47607221487244</v>
      </c>
      <c r="AB10" s="4" t="n">
        <v>6.57812193498006</v>
      </c>
      <c r="AC10" s="0" t="n">
        <v>6.25831796370516</v>
      </c>
      <c r="AD10" s="0" t="n">
        <v>6.79587618614734</v>
      </c>
      <c r="AE10" s="4" t="str">
        <f aca="false">IF(AND(V10&gt;=AA10,V10&lt;=AB10),"IN","OUT")</f>
        <v>OUT</v>
      </c>
      <c r="AF10" s="0" t="n">
        <v>2.9237020025826</v>
      </c>
      <c r="AG10" s="0" t="n">
        <v>-0.195120985711226</v>
      </c>
      <c r="AH10" s="0" t="n">
        <v>2.85094435231902</v>
      </c>
      <c r="AI10" s="4" t="n">
        <v>2.99645965284618</v>
      </c>
      <c r="AJ10" s="0" t="n">
        <v>2.55274866821727</v>
      </c>
      <c r="AK10" s="0" t="n">
        <v>3.29465533694793</v>
      </c>
      <c r="AL10" s="4" t="str">
        <f aca="false">IF(AND(W10&gt;=AH10,AI10&lt;=AK10),"IN","OUT")</f>
        <v>IN</v>
      </c>
      <c r="AM10" s="0" t="n">
        <v>6.97520082796973</v>
      </c>
      <c r="AN10" s="0" t="n">
        <v>0.302351385740259</v>
      </c>
      <c r="AO10" s="0" t="n">
        <v>6.8803998607414</v>
      </c>
      <c r="AP10" s="4" t="n">
        <v>7.07000179519806</v>
      </c>
      <c r="AQ10" s="0" t="n">
        <v>6.46600029824284</v>
      </c>
      <c r="AR10" s="0" t="n">
        <v>7.48440135769662</v>
      </c>
      <c r="AS10" s="4" t="str">
        <f aca="false">IF(AND(X10&gt;=AO10,X10&lt;=AP10),"IN","OUT")</f>
        <v>OUT</v>
      </c>
    </row>
    <row r="11" customFormat="false" ht="14.25" hidden="false" customHeight="false" outlineLevel="0" collapsed="false">
      <c r="A11" s="0" t="n">
        <v>3510609</v>
      </c>
      <c r="B11" s="0" t="s">
        <v>60</v>
      </c>
      <c r="C11" s="0" t="s">
        <v>573</v>
      </c>
      <c r="D11" s="0" t="s">
        <v>581</v>
      </c>
      <c r="E11" s="0" t="s">
        <v>39</v>
      </c>
      <c r="F11" s="0" t="n">
        <v>369584</v>
      </c>
      <c r="G11" s="0" t="n">
        <v>10680.08</v>
      </c>
      <c r="H11" s="0" t="n">
        <v>51563</v>
      </c>
      <c r="I11" s="0" t="n">
        <v>43184</v>
      </c>
      <c r="J11" s="0" t="n">
        <v>3049934</v>
      </c>
      <c r="K11" s="0" t="n">
        <v>43184</v>
      </c>
      <c r="L11" s="2" t="n">
        <v>4.81</v>
      </c>
      <c r="M11" s="0" t="n">
        <f aca="false">I11^0.15</f>
        <v>4.95790761683867</v>
      </c>
      <c r="N11" s="0" t="n">
        <v>752.6</v>
      </c>
      <c r="O11" s="4" t="n">
        <v>5494357</v>
      </c>
      <c r="P11" s="0" t="n">
        <v>0.749</v>
      </c>
      <c r="Q11" s="0" t="s">
        <v>568</v>
      </c>
      <c r="R11" s="4" t="str">
        <f aca="false">IF(P11&lt;P$53,"1st Q",IF(P11&lt;P$54,"2nd Q",IF(P11&lt;P$55,"3rd Q","4th Q")))</f>
        <v>2nd Q</v>
      </c>
      <c r="S11" s="0" t="n">
        <v>0.46</v>
      </c>
      <c r="T11" s="0" t="n">
        <f aca="false">LOG10(I11)</f>
        <v>4.63532286721244</v>
      </c>
      <c r="U11" s="0" t="n">
        <f aca="false">LOG10(F11)</f>
        <v>5.5677131615142</v>
      </c>
      <c r="V11" s="0" t="n">
        <f aca="false">LOG10(J11)</f>
        <v>6.4842904413973</v>
      </c>
      <c r="W11" s="0" t="n">
        <f aca="false">LOG10(N11)</f>
        <v>2.87656421398385</v>
      </c>
      <c r="X11" s="0" t="n">
        <f aca="false">LOG10(O11)</f>
        <v>6.73991687461365</v>
      </c>
      <c r="Y11" s="0" t="n">
        <v>6.67353241194836</v>
      </c>
      <c r="Z11" s="0" t="n">
        <v>-0.189241970551062</v>
      </c>
      <c r="AA11" s="0" t="n">
        <v>6.6286435428548</v>
      </c>
      <c r="AB11" s="4" t="n">
        <v>6.71842128104192</v>
      </c>
      <c r="AC11" s="0" t="n">
        <v>6.40585035268068</v>
      </c>
      <c r="AD11" s="0" t="n">
        <v>6.94121447121604</v>
      </c>
      <c r="AE11" s="4" t="str">
        <f aca="false">IF(AND(V11&gt;=AA11,V11&lt;=AB11),"IN","OUT")</f>
        <v>OUT</v>
      </c>
      <c r="AF11" s="0" t="n">
        <v>2.9337584352981</v>
      </c>
      <c r="AG11" s="0" t="n">
        <v>0.411629019926167</v>
      </c>
      <c r="AH11" s="0" t="n">
        <v>2.86533977053754</v>
      </c>
      <c r="AI11" s="4" t="n">
        <v>3.00217710005866</v>
      </c>
      <c r="AJ11" s="0" t="n">
        <v>2.56363168093887</v>
      </c>
      <c r="AK11" s="0" t="n">
        <v>3.30388518965733</v>
      </c>
      <c r="AL11" s="4" t="str">
        <f aca="false">IF(AND(W11&gt;=AH11,AI11&lt;=AK11),"IN","OUT")</f>
        <v>IN</v>
      </c>
      <c r="AM11" s="0" t="n">
        <v>7.04087568278475</v>
      </c>
      <c r="AN11" s="0" t="n">
        <v>-0.300958808171101</v>
      </c>
      <c r="AO11" s="0" t="n">
        <v>6.9532602033898</v>
      </c>
      <c r="AP11" s="4" t="n">
        <v>7.1284911621797</v>
      </c>
      <c r="AQ11" s="0" t="n">
        <v>6.53296385154204</v>
      </c>
      <c r="AR11" s="0" t="n">
        <v>7.54878751402747</v>
      </c>
      <c r="AS11" s="4" t="str">
        <f aca="false">IF(AND(X11&gt;=AO11,X11&lt;=AP11),"IN","OUT")</f>
        <v>OUT</v>
      </c>
    </row>
    <row r="12" customFormat="false" ht="14.25" hidden="false" customHeight="false" outlineLevel="0" collapsed="false">
      <c r="A12" s="0" t="n">
        <v>3201308</v>
      </c>
      <c r="B12" s="0" t="s">
        <v>61</v>
      </c>
      <c r="C12" s="0" t="s">
        <v>573</v>
      </c>
      <c r="D12" s="0" t="s">
        <v>582</v>
      </c>
      <c r="E12" s="0" t="s">
        <v>39</v>
      </c>
      <c r="F12" s="0" t="n">
        <v>348738</v>
      </c>
      <c r="G12" s="0" t="n">
        <v>1245.6</v>
      </c>
      <c r="H12" s="0" t="n">
        <v>38611</v>
      </c>
      <c r="I12" s="0" t="n">
        <v>33641</v>
      </c>
      <c r="J12" s="0" t="n">
        <v>4209677</v>
      </c>
      <c r="K12" s="0" t="n">
        <v>33641</v>
      </c>
      <c r="L12" s="2" t="n">
        <v>5.24</v>
      </c>
      <c r="M12" s="0" t="n">
        <f aca="false">I12^0.15</f>
        <v>4.77562629230566</v>
      </c>
      <c r="N12" s="0" t="n">
        <v>668.81</v>
      </c>
      <c r="O12" s="4" t="n">
        <v>7973675</v>
      </c>
      <c r="P12" s="0" t="n">
        <v>0.718</v>
      </c>
      <c r="Q12" s="0" t="s">
        <v>568</v>
      </c>
      <c r="R12" s="4" t="str">
        <f aca="false">IF(P12&lt;P$53,"1st Q",IF(P12&lt;P$54,"2nd Q",IF(P12&lt;P$55,"3rd Q","4th Q")))</f>
        <v>1st Q</v>
      </c>
      <c r="S12" s="0" t="n">
        <v>0.45</v>
      </c>
      <c r="T12" s="0" t="n">
        <f aca="false">LOG10(I12)</f>
        <v>4.52686889699588</v>
      </c>
      <c r="U12" s="0" t="n">
        <f aca="false">LOG10(F12)</f>
        <v>5.54249927255851</v>
      </c>
      <c r="V12" s="0" t="n">
        <f aca="false">LOG10(J12)</f>
        <v>6.62424877457697</v>
      </c>
      <c r="W12" s="0" t="n">
        <f aca="false">LOG10(N12)</f>
        <v>2.82530275802</v>
      </c>
      <c r="X12" s="0" t="n">
        <f aca="false">LOG10(O12)</f>
        <v>6.90165853022491</v>
      </c>
      <c r="Y12" s="0" t="n">
        <v>6.54837033373235</v>
      </c>
      <c r="Z12" s="0" t="n">
        <v>0.0758784408446198</v>
      </c>
      <c r="AA12" s="0" t="n">
        <v>6.49831048660748</v>
      </c>
      <c r="AB12" s="4" t="n">
        <v>6.59843018085723</v>
      </c>
      <c r="AC12" s="0" t="n">
        <v>6.27977274889687</v>
      </c>
      <c r="AD12" s="0" t="n">
        <v>6.81696791856783</v>
      </c>
      <c r="AE12" s="4" t="str">
        <f aca="false">IF(AND(V12&gt;=AA12,V12&lt;=AB12),"IN","OUT")</f>
        <v>OUT</v>
      </c>
      <c r="AF12" s="0" t="n">
        <v>2.93992455963067</v>
      </c>
      <c r="AG12" s="0" t="n">
        <v>-0.114621801610664</v>
      </c>
      <c r="AH12" s="0" t="n">
        <v>2.87400548866629</v>
      </c>
      <c r="AI12" s="4" t="n">
        <v>3.00584363059505</v>
      </c>
      <c r="AJ12" s="0" t="n">
        <v>2.57025169814137</v>
      </c>
      <c r="AK12" s="0" t="n">
        <v>3.30959742111996</v>
      </c>
      <c r="AL12" s="4" t="str">
        <f aca="false">IF(AND(W12&gt;=AH12,AI12&lt;=AK12),"IN","OUT")</f>
        <v>OUT</v>
      </c>
      <c r="AM12" s="0" t="n">
        <v>7.01202698128555</v>
      </c>
      <c r="AN12" s="0" t="n">
        <v>-0.110368451060635</v>
      </c>
      <c r="AO12" s="0" t="n">
        <v>6.92136212809277</v>
      </c>
      <c r="AP12" s="4" t="n">
        <v>7.10269183447833</v>
      </c>
      <c r="AQ12" s="0" t="n">
        <v>6.50358025674974</v>
      </c>
      <c r="AR12" s="0" t="n">
        <v>7.52047370582135</v>
      </c>
      <c r="AS12" s="4" t="str">
        <f aca="false">IF(AND(X12&gt;=AO12,X12&lt;=AP12),"IN","OUT")</f>
        <v>OUT</v>
      </c>
    </row>
    <row r="13" customFormat="false" ht="14.25" hidden="false" customHeight="false" outlineLevel="0" collapsed="false">
      <c r="A13" s="0" t="n">
        <v>3118601</v>
      </c>
      <c r="B13" s="0" t="s">
        <v>65</v>
      </c>
      <c r="C13" s="0" t="s">
        <v>573</v>
      </c>
      <c r="D13" s="0" t="s">
        <v>576</v>
      </c>
      <c r="E13" s="0" t="s">
        <v>39</v>
      </c>
      <c r="F13" s="0" t="n">
        <v>603442</v>
      </c>
      <c r="G13" s="0" t="n">
        <v>3090.33</v>
      </c>
      <c r="H13" s="0" t="n">
        <v>98717</v>
      </c>
      <c r="I13" s="0" t="n">
        <v>90178</v>
      </c>
      <c r="J13" s="0" t="n">
        <v>10143286</v>
      </c>
      <c r="K13" s="0" t="n">
        <v>90178</v>
      </c>
      <c r="L13" s="2" t="n">
        <v>5.3</v>
      </c>
      <c r="M13" s="0" t="n">
        <f aca="false">I13^0.15</f>
        <v>5.53687972791322</v>
      </c>
      <c r="N13" s="0" t="n">
        <v>908.23</v>
      </c>
      <c r="O13" s="4" t="n">
        <v>28988053</v>
      </c>
      <c r="P13" s="0" t="n">
        <v>0.756</v>
      </c>
      <c r="Q13" s="0" t="s">
        <v>568</v>
      </c>
      <c r="R13" s="4" t="str">
        <f aca="false">IF(P13&lt;P$53,"1st Q",IF(P13&lt;P$54,"2nd Q",IF(P13&lt;P$55,"3rd Q","4th Q")))</f>
        <v>2nd Q</v>
      </c>
      <c r="S13" s="0" t="n">
        <v>0.48</v>
      </c>
      <c r="T13" s="0" t="n">
        <f aca="false">LOG10(I13)</f>
        <v>4.95510059913871</v>
      </c>
      <c r="U13" s="0" t="n">
        <f aca="false">LOG10(F13)</f>
        <v>5.78063553410124</v>
      </c>
      <c r="V13" s="0" t="n">
        <f aca="false">LOG10(J13)</f>
        <v>7.00617867102134</v>
      </c>
      <c r="W13" s="0" t="n">
        <f aca="false">LOG10(N13)</f>
        <v>2.95819584310478</v>
      </c>
      <c r="X13" s="0" t="n">
        <f aca="false">LOG10(O13)</f>
        <v>7.46221904668469</v>
      </c>
      <c r="Y13" s="0" t="n">
        <v>7.04257418529398</v>
      </c>
      <c r="Z13" s="0" t="n">
        <v>-0.0363955142726367</v>
      </c>
      <c r="AA13" s="0" t="n">
        <v>7.00525411929049</v>
      </c>
      <c r="AB13" s="4" t="n">
        <v>7.07989425129747</v>
      </c>
      <c r="AC13" s="0" t="n">
        <v>6.77605690328061</v>
      </c>
      <c r="AD13" s="0" t="n">
        <v>7.30909146730734</v>
      </c>
      <c r="AE13" s="4" t="str">
        <f aca="false">IF(AND(V13&gt;=AA13,V13&lt;=AB13),"IN","OUT")</f>
        <v>IN</v>
      </c>
      <c r="AF13" s="0" t="n">
        <v>2.96655724069447</v>
      </c>
      <c r="AG13" s="0" t="n">
        <v>-0.0855665380989943</v>
      </c>
      <c r="AH13" s="0" t="n">
        <v>2.90961364057686</v>
      </c>
      <c r="AI13" s="4" t="n">
        <v>3.02350084081207</v>
      </c>
      <c r="AJ13" s="0" t="n">
        <v>2.59837892221383</v>
      </c>
      <c r="AK13" s="0" t="n">
        <v>3.33473555917511</v>
      </c>
      <c r="AL13" s="4" t="str">
        <f aca="false">IF(AND(W13&gt;=AH13,AI13&lt;=AK13),"IN","OUT")</f>
        <v>IN</v>
      </c>
      <c r="AM13" s="0" t="n">
        <v>7.28449276145366</v>
      </c>
      <c r="AN13" s="0" t="n">
        <v>0.177726285231032</v>
      </c>
      <c r="AO13" s="0" t="n">
        <v>7.21312950633221</v>
      </c>
      <c r="AP13" s="4" t="n">
        <v>7.3558560165751</v>
      </c>
      <c r="AQ13" s="0" t="n">
        <v>6.77913084137237</v>
      </c>
      <c r="AR13" s="0" t="n">
        <v>7.78985468153495</v>
      </c>
      <c r="AS13" s="4" t="str">
        <f aca="false">IF(AND(X13&gt;=AO13,X13&lt;=AP13),"IN","OUT")</f>
        <v>OUT</v>
      </c>
    </row>
    <row r="14" customFormat="false" ht="14.25" hidden="false" customHeight="false" outlineLevel="0" collapsed="false">
      <c r="A14" s="0" t="n">
        <v>4106902</v>
      </c>
      <c r="B14" s="0" t="s">
        <v>67</v>
      </c>
      <c r="C14" s="0" t="s">
        <v>579</v>
      </c>
      <c r="D14" s="0" t="s">
        <v>583</v>
      </c>
      <c r="E14" s="0" t="s">
        <v>47</v>
      </c>
      <c r="F14" s="0" t="n">
        <v>1751907</v>
      </c>
      <c r="G14" s="0" t="n">
        <v>4024.84</v>
      </c>
      <c r="H14" s="0" t="n">
        <v>277131</v>
      </c>
      <c r="I14" s="0" t="n">
        <v>262361</v>
      </c>
      <c r="J14" s="0" t="n">
        <v>36978071</v>
      </c>
      <c r="K14" s="0" t="n">
        <v>262361</v>
      </c>
      <c r="L14" s="2" t="n">
        <v>6.23</v>
      </c>
      <c r="M14" s="0" t="n">
        <f aca="false">I14^0.15</f>
        <v>6.49882573575452</v>
      </c>
      <c r="N14" s="0" t="n">
        <v>1802.45</v>
      </c>
      <c r="O14" s="4" t="n">
        <v>84702357</v>
      </c>
      <c r="P14" s="0" t="n">
        <v>0.823</v>
      </c>
      <c r="Q14" s="0" t="s">
        <v>577</v>
      </c>
      <c r="R14" s="4" t="str">
        <f aca="false">IF(P14&lt;P$53,"1st Q",IF(P14&lt;P$54,"2nd Q",IF(P14&lt;P$55,"3rd Q","4th Q")))</f>
        <v>4th Q</v>
      </c>
      <c r="S14" s="0" t="n">
        <v>0.55</v>
      </c>
      <c r="T14" s="0" t="n">
        <f aca="false">LOG10(I14)</f>
        <v>5.41889927756486</v>
      </c>
      <c r="U14" s="0" t="n">
        <f aca="false">LOG10(F14)</f>
        <v>6.2435110479172</v>
      </c>
      <c r="V14" s="0" t="n">
        <f aca="false">LOG10(J14)</f>
        <v>7.56794425198523</v>
      </c>
      <c r="W14" s="0" t="n">
        <f aca="false">LOG10(N14)</f>
        <v>3.25586322622072</v>
      </c>
      <c r="X14" s="0" t="n">
        <f aca="false">LOG10(O14)</f>
        <v>7.92789549554737</v>
      </c>
      <c r="Y14" s="0" t="n">
        <v>7.57782435962821</v>
      </c>
      <c r="Z14" s="0" t="n">
        <v>-0.00988010764297975</v>
      </c>
      <c r="AA14" s="0" t="n">
        <v>7.52604662983627</v>
      </c>
      <c r="AB14" s="4" t="n">
        <v>7.62960208942015</v>
      </c>
      <c r="AC14" s="0" t="n">
        <v>7.30890130820329</v>
      </c>
      <c r="AD14" s="0" t="n">
        <v>7.84674741105314</v>
      </c>
      <c r="AE14" s="4" t="str">
        <f aca="false">IF(AND(V14&gt;=AA14,V14&lt;=AB14),"IN","OUT")</f>
        <v>IN</v>
      </c>
      <c r="AF14" s="0" t="n">
        <v>3.07787665877882</v>
      </c>
      <c r="AG14" s="0" t="n">
        <v>-0.0704020004989889</v>
      </c>
      <c r="AH14" s="0" t="n">
        <v>3.00899968087813</v>
      </c>
      <c r="AI14" s="4" t="n">
        <v>3.14675363667951</v>
      </c>
      <c r="AJ14" s="0" t="n">
        <v>2.70766491032989</v>
      </c>
      <c r="AK14" s="0" t="n">
        <v>3.44808840722774</v>
      </c>
      <c r="AL14" s="4" t="str">
        <f aca="false">IF(AND(W14&gt;=AH14,AI14&lt;=AK14),"IN","OUT")</f>
        <v>IN</v>
      </c>
      <c r="AM14" s="0" t="n">
        <v>7.81409601118785</v>
      </c>
      <c r="AN14" s="0" t="n">
        <v>0.113799484359523</v>
      </c>
      <c r="AO14" s="0" t="n">
        <v>7.70520017110081</v>
      </c>
      <c r="AP14" s="4" t="n">
        <v>7.92299185127488</v>
      </c>
      <c r="AQ14" s="0" t="n">
        <v>7.30208403859836</v>
      </c>
      <c r="AR14" s="0" t="n">
        <v>8.32610798377734</v>
      </c>
      <c r="AS14" s="4" t="str">
        <f aca="false">IF(AND(X14&gt;=AO14,X14&lt;=AP14),"IN","OUT")</f>
        <v>OUT</v>
      </c>
    </row>
    <row r="15" customFormat="false" ht="14.25" hidden="false" customHeight="false" outlineLevel="0" collapsed="false">
      <c r="A15" s="0" t="n">
        <v>3513801</v>
      </c>
      <c r="B15" s="0" t="s">
        <v>68</v>
      </c>
      <c r="C15" s="0" t="s">
        <v>573</v>
      </c>
      <c r="D15" s="0" t="s">
        <v>581</v>
      </c>
      <c r="E15" s="0" t="s">
        <v>36</v>
      </c>
      <c r="F15" s="0" t="n">
        <v>386089</v>
      </c>
      <c r="G15" s="0" t="n">
        <v>12519.1</v>
      </c>
      <c r="H15" s="0" t="n">
        <v>40985</v>
      </c>
      <c r="I15" s="0" t="n">
        <v>33165</v>
      </c>
      <c r="J15" s="0" t="n">
        <v>4234581</v>
      </c>
      <c r="K15" s="0" t="n">
        <v>33165</v>
      </c>
      <c r="L15" s="2" t="n">
        <v>4.74</v>
      </c>
      <c r="M15" s="0" t="n">
        <f aca="false">I15^0.15</f>
        <v>4.76542896550227</v>
      </c>
      <c r="N15" s="0" t="n">
        <v>745.12</v>
      </c>
      <c r="O15" s="4" t="n">
        <v>13412703</v>
      </c>
      <c r="P15" s="0" t="n">
        <v>0.757</v>
      </c>
      <c r="Q15" s="0" t="s">
        <v>568</v>
      </c>
      <c r="R15" s="4" t="str">
        <f aca="false">IF(P15&lt;P$53,"1st Q",IF(P15&lt;P$54,"2nd Q",IF(P15&lt;P$55,"3rd Q","4th Q")))</f>
        <v>2nd Q</v>
      </c>
      <c r="S15" s="0" t="n">
        <v>0.43</v>
      </c>
      <c r="T15" s="0" t="n">
        <f aca="false">LOG10(I15)</f>
        <v>4.5206800016344</v>
      </c>
      <c r="U15" s="0" t="n">
        <f aca="false">LOG10(F15)</f>
        <v>5.58668742838563</v>
      </c>
      <c r="V15" s="0" t="n">
        <f aca="false">LOG10(J15)</f>
        <v>6.62681044456276</v>
      </c>
      <c r="W15" s="0" t="n">
        <f aca="false">LOG10(N15)</f>
        <v>2.87222622058866</v>
      </c>
      <c r="X15" s="0" t="n">
        <f aca="false">LOG10(O15)</f>
        <v>7.12751630802994</v>
      </c>
      <c r="Y15" s="0" t="n">
        <v>6.54122799487875</v>
      </c>
      <c r="Z15" s="0" t="n">
        <v>0.0855824496840052</v>
      </c>
      <c r="AA15" s="0" t="n">
        <v>6.49084662386076</v>
      </c>
      <c r="AB15" s="4" t="n">
        <v>6.59160936589675</v>
      </c>
      <c r="AC15" s="0" t="n">
        <v>6.27257030034733</v>
      </c>
      <c r="AD15" s="0" t="n">
        <v>6.80988568941018</v>
      </c>
      <c r="AE15" s="4" t="str">
        <f aca="false">IF(AND(V15&gt;=AA15,V15&lt;=AB15),"IN","OUT")</f>
        <v>OUT</v>
      </c>
      <c r="AF15" s="0" t="n">
        <v>2.92181383304178</v>
      </c>
      <c r="AG15" s="0" t="n">
        <v>0.017140969291729</v>
      </c>
      <c r="AH15" s="0" t="n">
        <v>2.84820905631779</v>
      </c>
      <c r="AI15" s="4" t="n">
        <v>2.99541860976577</v>
      </c>
      <c r="AJ15" s="0" t="n">
        <v>2.55069341624763</v>
      </c>
      <c r="AK15" s="0" t="n">
        <v>3.29293424983594</v>
      </c>
      <c r="AL15" s="4" t="str">
        <f aca="false">IF(AND(W15&gt;=AH15,AI15&lt;=AK15),"IN","OUT")</f>
        <v>IN</v>
      </c>
      <c r="AM15" s="0" t="n">
        <v>7.0625852636472</v>
      </c>
      <c r="AN15" s="0" t="n">
        <v>0.0649310443827389</v>
      </c>
      <c r="AO15" s="0" t="n">
        <v>6.97714199462894</v>
      </c>
      <c r="AP15" s="4" t="n">
        <v>7.14802853266546</v>
      </c>
      <c r="AQ15" s="0" t="n">
        <v>6.55504363155457</v>
      </c>
      <c r="AR15" s="0" t="n">
        <v>7.57012689573983</v>
      </c>
      <c r="AS15" s="4" t="str">
        <f aca="false">IF(AND(X15&gt;=AO15,X15&lt;=AP15),"IN","OUT")</f>
        <v>IN</v>
      </c>
    </row>
    <row r="16" customFormat="false" ht="14.25" hidden="false" customHeight="false" outlineLevel="0" collapsed="false">
      <c r="A16" s="0" t="n">
        <v>3301702</v>
      </c>
      <c r="B16" s="0" t="s">
        <v>69</v>
      </c>
      <c r="C16" s="0" t="s">
        <v>573</v>
      </c>
      <c r="D16" s="0" t="s">
        <v>574</v>
      </c>
      <c r="E16" s="0" t="s">
        <v>39</v>
      </c>
      <c r="F16" s="0" t="n">
        <v>855048</v>
      </c>
      <c r="G16" s="0" t="n">
        <v>1828.51</v>
      </c>
      <c r="H16" s="0" t="n">
        <v>168895</v>
      </c>
      <c r="I16" s="0" t="n">
        <v>153811</v>
      </c>
      <c r="J16" s="0" t="n">
        <v>21244387</v>
      </c>
      <c r="K16" s="0" t="n">
        <v>153811</v>
      </c>
      <c r="L16" s="2" t="n">
        <v>5.72</v>
      </c>
      <c r="M16" s="0" t="n">
        <f aca="false">I16^0.15</f>
        <v>5.9985752232815</v>
      </c>
      <c r="N16" s="0" t="n">
        <v>642.68</v>
      </c>
      <c r="O16" s="4" t="n">
        <v>40892161</v>
      </c>
      <c r="P16" s="0" t="n">
        <v>0.711</v>
      </c>
      <c r="Q16" s="0" t="s">
        <v>568</v>
      </c>
      <c r="R16" s="4" t="str">
        <f aca="false">IF(P16&lt;P$53,"1st Q",IF(P16&lt;P$54,"2nd Q",IF(P16&lt;P$55,"3rd Q","4th Q")))</f>
        <v>1st Q</v>
      </c>
      <c r="S16" s="0" t="n">
        <v>0.46</v>
      </c>
      <c r="T16" s="0" t="n">
        <f aca="false">LOG10(I16)</f>
        <v>5.18698739572856</v>
      </c>
      <c r="U16" s="0" t="n">
        <f aca="false">LOG10(F16)</f>
        <v>5.93199049548841</v>
      </c>
      <c r="V16" s="0" t="n">
        <f aca="false">LOG10(J16)</f>
        <v>7.32724420417779</v>
      </c>
      <c r="W16" s="0" t="n">
        <f aca="false">LOG10(N16)</f>
        <v>2.80799478501264</v>
      </c>
      <c r="X16" s="0" t="n">
        <f aca="false">LOG10(O16)</f>
        <v>7.61164006202356</v>
      </c>
      <c r="Y16" s="0" t="n">
        <v>7.31018479755726</v>
      </c>
      <c r="Z16" s="0" t="n">
        <v>0.0170594066205334</v>
      </c>
      <c r="AA16" s="0" t="n">
        <v>7.26880037010208</v>
      </c>
      <c r="AB16" s="4" t="n">
        <v>7.35156922501244</v>
      </c>
      <c r="AC16" s="0" t="n">
        <v>7.04306807190894</v>
      </c>
      <c r="AD16" s="0" t="n">
        <v>7.57730152320558</v>
      </c>
      <c r="AE16" s="4" t="str">
        <f aca="false">IF(AND(V16&gt;=AA16,V16&lt;=AB16),"IN","OUT")</f>
        <v>IN</v>
      </c>
      <c r="AF16" s="0" t="n">
        <v>3.0525126718199</v>
      </c>
      <c r="AG16" s="0" t="n">
        <v>0.159288425063644</v>
      </c>
      <c r="AH16" s="0" t="n">
        <v>2.99306186308605</v>
      </c>
      <c r="AI16" s="4" t="n">
        <v>3.11196348055375</v>
      </c>
      <c r="AJ16" s="0" t="n">
        <v>2.68393825699436</v>
      </c>
      <c r="AK16" s="0" t="n">
        <v>3.42108708664544</v>
      </c>
      <c r="AL16" s="4" t="str">
        <f aca="false">IF(AND(W16&gt;=AH16,AI16&lt;=AK16),"IN","OUT")</f>
        <v>OUT</v>
      </c>
      <c r="AM16" s="0" t="n">
        <v>7.45766692388279</v>
      </c>
      <c r="AN16" s="0" t="n">
        <v>0.153973138140767</v>
      </c>
      <c r="AO16" s="0" t="n">
        <v>7.38392030425717</v>
      </c>
      <c r="AP16" s="4" t="n">
        <v>7.53141354350842</v>
      </c>
      <c r="AQ16" s="0" t="n">
        <v>6.95196293932965</v>
      </c>
      <c r="AR16" s="0" t="n">
        <v>7.96337090843594</v>
      </c>
      <c r="AS16" s="4" t="str">
        <f aca="false">IF(AND(X16&gt;=AO16,X16&lt;=AP16),"IN","OUT")</f>
        <v>OUT</v>
      </c>
    </row>
    <row r="17" customFormat="false" ht="14.25" hidden="false" customHeight="false" outlineLevel="0" collapsed="false">
      <c r="A17" s="0" t="n">
        <v>2304400</v>
      </c>
      <c r="B17" s="0" t="s">
        <v>72</v>
      </c>
      <c r="C17" s="0" t="s">
        <v>571</v>
      </c>
      <c r="D17" s="0" t="s">
        <v>584</v>
      </c>
      <c r="E17" s="0" t="s">
        <v>39</v>
      </c>
      <c r="F17" s="0" t="n">
        <v>2452185</v>
      </c>
      <c r="G17" s="0" t="n">
        <v>7786.52</v>
      </c>
      <c r="H17" s="0" t="n">
        <v>502240</v>
      </c>
      <c r="I17" s="0" t="n">
        <v>475213</v>
      </c>
      <c r="J17" s="0" t="n">
        <v>79215646</v>
      </c>
      <c r="K17" s="0" t="n">
        <v>475213</v>
      </c>
      <c r="L17" s="2" t="n">
        <v>6.81</v>
      </c>
      <c r="M17" s="0" t="n">
        <f aca="false">I17^0.15</f>
        <v>7.10449555569486</v>
      </c>
      <c r="N17" s="0" t="n">
        <v>994.29</v>
      </c>
      <c r="O17" s="4" t="n">
        <v>61579403</v>
      </c>
      <c r="P17" s="0" t="n">
        <v>0.754</v>
      </c>
      <c r="Q17" s="0" t="s">
        <v>568</v>
      </c>
      <c r="R17" s="4" t="str">
        <f aca="false">IF(P17&lt;P$53,"1st Q",IF(P17&lt;P$54,"2nd Q",IF(P17&lt;P$55,"3rd Q","4th Q")))</f>
        <v>2nd Q</v>
      </c>
      <c r="S17" s="0" t="n">
        <v>0.61</v>
      </c>
      <c r="T17" s="0" t="n">
        <f aca="false">LOG10(I17)</f>
        <v>5.67688831276236</v>
      </c>
      <c r="U17" s="0" t="n">
        <f aca="false">LOG10(F17)</f>
        <v>6.38955323152679</v>
      </c>
      <c r="V17" s="0" t="n">
        <f aca="false">LOG10(J17)</f>
        <v>7.89881096821042</v>
      </c>
      <c r="W17" s="0" t="n">
        <f aca="false">LOG10(N17)</f>
        <v>2.99751307155124</v>
      </c>
      <c r="X17" s="0" t="n">
        <f aca="false">LOG10(O17)</f>
        <v>7.78943547418942</v>
      </c>
      <c r="Y17" s="0" t="n">
        <v>7.87555844661262</v>
      </c>
      <c r="Z17" s="0" t="n">
        <v>0.023252521597799</v>
      </c>
      <c r="AA17" s="0" t="n">
        <v>7.80832817467327</v>
      </c>
      <c r="AB17" s="4" t="n">
        <v>7.94278871855197</v>
      </c>
      <c r="AC17" s="0" t="n">
        <v>7.60323770970424</v>
      </c>
      <c r="AD17" s="0" t="n">
        <v>8.147879183521</v>
      </c>
      <c r="AE17" s="4" t="str">
        <f aca="false">IF(AND(V17&gt;=AA17,V17&lt;=AB17),"IN","OUT")</f>
        <v>IN</v>
      </c>
      <c r="AF17" s="0" t="n">
        <v>3.14285493685704</v>
      </c>
      <c r="AG17" s="0" t="n">
        <v>-0.0911661506734376</v>
      </c>
      <c r="AH17" s="0" t="n">
        <v>3.04196474480995</v>
      </c>
      <c r="AI17" s="4" t="n">
        <v>3.24374512890413</v>
      </c>
      <c r="AJ17" s="0" t="n">
        <v>2.76537443212047</v>
      </c>
      <c r="AK17" s="0" t="n">
        <v>3.52033544159361</v>
      </c>
      <c r="AL17" s="4" t="str">
        <f aca="false">IF(AND(W17&gt;=AH17,AI17&lt;=AK17),"IN","OUT")</f>
        <v>OUT</v>
      </c>
      <c r="AM17" s="0" t="n">
        <v>7.9811915103649</v>
      </c>
      <c r="AN17" s="0" t="n">
        <v>-0.191756036175484</v>
      </c>
      <c r="AO17" s="0" t="n">
        <v>7.84885449851337</v>
      </c>
      <c r="AP17" s="4" t="n">
        <v>8.11352852221644</v>
      </c>
      <c r="AQ17" s="0" t="n">
        <v>7.46368688160057</v>
      </c>
      <c r="AR17" s="0" t="n">
        <v>8.49869613912924</v>
      </c>
      <c r="AS17" s="4" t="str">
        <f aca="false">IF(AND(X17&gt;=AO17,X17&lt;=AP17),"IN","OUT")</f>
        <v>OUT</v>
      </c>
    </row>
    <row r="18" customFormat="false" ht="14.25" hidden="false" customHeight="false" outlineLevel="0" collapsed="false">
      <c r="A18" s="0" t="n">
        <v>5208707</v>
      </c>
      <c r="B18" s="0" t="s">
        <v>74</v>
      </c>
      <c r="C18" s="0" t="s">
        <v>569</v>
      </c>
      <c r="D18" s="0" t="s">
        <v>570</v>
      </c>
      <c r="E18" s="0" t="s">
        <v>39</v>
      </c>
      <c r="F18" s="0" t="n">
        <v>1302001</v>
      </c>
      <c r="G18" s="0" t="n">
        <v>1776.75</v>
      </c>
      <c r="H18" s="0" t="n">
        <v>239103</v>
      </c>
      <c r="I18" s="0" t="n">
        <v>212392</v>
      </c>
      <c r="J18" s="0" t="n">
        <v>31174321</v>
      </c>
      <c r="K18" s="0" t="n">
        <v>212392</v>
      </c>
      <c r="L18" s="2" t="n">
        <v>5.79</v>
      </c>
      <c r="M18" s="0" t="n">
        <f aca="false">I18^0.15</f>
        <v>6.29608703847924</v>
      </c>
      <c r="N18" s="0" t="n">
        <v>1521.61</v>
      </c>
      <c r="O18" s="4" t="n">
        <v>49023142</v>
      </c>
      <c r="P18" s="0" t="n">
        <v>0.799</v>
      </c>
      <c r="Q18" s="0" t="s">
        <v>568</v>
      </c>
      <c r="R18" s="4" t="str">
        <f aca="false">IF(P18&lt;P$53,"1st Q",IF(P18&lt;P$54,"2nd Q",IF(P18&lt;P$55,"3rd Q","4th Q")))</f>
        <v>4th Q</v>
      </c>
      <c r="S18" s="0" t="n">
        <v>0.58</v>
      </c>
      <c r="T18" s="0" t="n">
        <f aca="false">LOG10(I18)</f>
        <v>5.32713815449377</v>
      </c>
      <c r="U18" s="0" t="n">
        <f aca="false">LOG10(F18)</f>
        <v>6.11461131779156</v>
      </c>
      <c r="V18" s="0" t="n">
        <f aca="false">LOG10(J18)</f>
        <v>7.49379700299534</v>
      </c>
      <c r="W18" s="0" t="n">
        <f aca="false">LOG10(N18)</f>
        <v>3.18230335378008</v>
      </c>
      <c r="X18" s="0" t="n">
        <f aca="false">LOG10(O18)</f>
        <v>7.69040114268784</v>
      </c>
      <c r="Y18" s="0" t="n">
        <v>7.47192678077444</v>
      </c>
      <c r="Z18" s="0" t="n">
        <v>0.0218702222208984</v>
      </c>
      <c r="AA18" s="0" t="n">
        <v>7.42480672414156</v>
      </c>
      <c r="AB18" s="4" t="n">
        <v>7.51904683740733</v>
      </c>
      <c r="AC18" s="0" t="n">
        <v>7.20386153867399</v>
      </c>
      <c r="AD18" s="0" t="n">
        <v>7.73999202287489</v>
      </c>
      <c r="AE18" s="4" t="str">
        <f aca="false">IF(AND(V18&gt;=AA18,V18&lt;=AB18),"IN","OUT")</f>
        <v>IN</v>
      </c>
      <c r="AF18" s="0" t="n">
        <v>3.07112000038573</v>
      </c>
      <c r="AG18" s="0" t="n">
        <v>0.111183353394351</v>
      </c>
      <c r="AH18" s="0" t="n">
        <v>3.00500058518183</v>
      </c>
      <c r="AI18" s="4" t="n">
        <v>3.13723941558963</v>
      </c>
      <c r="AJ18" s="0" t="n">
        <v>2.70141136149318</v>
      </c>
      <c r="AK18" s="0" t="n">
        <v>3.44082863927828</v>
      </c>
      <c r="AL18" s="4" t="str">
        <f aca="false">IF(AND(W18&gt;=AH18,AI18&lt;=AK18),"IN","OUT")</f>
        <v>IN</v>
      </c>
      <c r="AM18" s="0" t="n">
        <v>7.66661420684348</v>
      </c>
      <c r="AN18" s="0" t="n">
        <v>0.0237869358443552</v>
      </c>
      <c r="AO18" s="0" t="n">
        <v>7.575673800904</v>
      </c>
      <c r="AP18" s="4" t="n">
        <v>7.75755461278297</v>
      </c>
      <c r="AQ18" s="0" t="n">
        <v>7.15811827419588</v>
      </c>
      <c r="AR18" s="0" t="n">
        <v>8.17511013949109</v>
      </c>
      <c r="AS18" s="4" t="str">
        <f aca="false">IF(AND(X18&gt;=AO18,X18&lt;=AP18),"IN","OUT")</f>
        <v>IN</v>
      </c>
    </row>
    <row r="19" customFormat="false" ht="14.25" hidden="false" customHeight="false" outlineLevel="0" collapsed="false">
      <c r="A19" s="0" t="n">
        <v>3518701</v>
      </c>
      <c r="B19" s="0" t="s">
        <v>76</v>
      </c>
      <c r="C19" s="0" t="s">
        <v>573</v>
      </c>
      <c r="D19" s="0" t="s">
        <v>585</v>
      </c>
      <c r="E19" s="0" t="s">
        <v>39</v>
      </c>
      <c r="F19" s="0" t="n">
        <v>290752</v>
      </c>
      <c r="G19" s="0" t="n">
        <v>2034.91</v>
      </c>
      <c r="H19" s="0" t="n">
        <v>32430</v>
      </c>
      <c r="I19" s="0" t="n">
        <v>29412</v>
      </c>
      <c r="J19" s="0" t="n">
        <v>3416343</v>
      </c>
      <c r="K19" s="0" t="n">
        <v>29412</v>
      </c>
      <c r="L19" s="2" t="n">
        <v>4.43</v>
      </c>
      <c r="M19" s="0" t="n">
        <f aca="false">I19^0.15</f>
        <v>4.68035379829013</v>
      </c>
      <c r="N19" s="0" t="n">
        <v>868.87</v>
      </c>
      <c r="O19" s="4" t="n">
        <v>8589741</v>
      </c>
      <c r="P19" s="0" t="n">
        <v>0.751</v>
      </c>
      <c r="Q19" s="0" t="s">
        <v>568</v>
      </c>
      <c r="R19" s="4" t="str">
        <f aca="false">IF(P19&lt;P$53,"1st Q",IF(P19&lt;P$54,"2nd Q",IF(P19&lt;P$55,"3rd Q","4th Q")))</f>
        <v>2nd Q</v>
      </c>
      <c r="S19" s="0" t="n">
        <v>0.5</v>
      </c>
      <c r="T19" s="0" t="n">
        <f aca="false">LOG10(I19)</f>
        <v>4.4685245572997</v>
      </c>
      <c r="U19" s="0" t="n">
        <f aca="false">LOG10(F19)</f>
        <v>5.46352271079851</v>
      </c>
      <c r="V19" s="0" t="n">
        <f aca="false">LOG10(J19)</f>
        <v>6.53356146726554</v>
      </c>
      <c r="W19" s="0" t="n">
        <f aca="false">LOG10(N19)</f>
        <v>2.93895480233351</v>
      </c>
      <c r="X19" s="0" t="n">
        <f aca="false">LOG10(O19)</f>
        <v>6.93398006907378</v>
      </c>
      <c r="Y19" s="0" t="n">
        <v>6.48103763218226</v>
      </c>
      <c r="Z19" s="0" t="n">
        <v>0.0525238350832771</v>
      </c>
      <c r="AA19" s="0" t="n">
        <v>6.42785138508642</v>
      </c>
      <c r="AB19" s="4" t="n">
        <v>6.5342238792781</v>
      </c>
      <c r="AC19" s="0" t="n">
        <v>6.21183984027931</v>
      </c>
      <c r="AD19" s="0" t="n">
        <v>6.75023542408522</v>
      </c>
      <c r="AE19" s="4" t="str">
        <f aca="false">IF(AND(V19&gt;=AA19,V19&lt;=AB19),"IN","OUT")</f>
        <v>IN</v>
      </c>
      <c r="AF19" s="0" t="n">
        <v>2.91162605001209</v>
      </c>
      <c r="AG19" s="0" t="n">
        <v>-0.0333800846134578</v>
      </c>
      <c r="AH19" s="0" t="n">
        <v>2.83329595804808</v>
      </c>
      <c r="AI19" s="4" t="n">
        <v>2.9899561419761</v>
      </c>
      <c r="AJ19" s="0" t="n">
        <v>2.53953963006107</v>
      </c>
      <c r="AK19" s="0" t="n">
        <v>3.28371246996311</v>
      </c>
      <c r="AL19" s="4" t="str">
        <f aca="false">IF(AND(W19&gt;=AH19,AI19&lt;=AK19),"IN","OUT")</f>
        <v>IN</v>
      </c>
      <c r="AM19" s="0" t="n">
        <v>6.92166522631581</v>
      </c>
      <c r="AN19" s="0" t="n">
        <v>0.0123148427579691</v>
      </c>
      <c r="AO19" s="0" t="n">
        <v>6.82042948105517</v>
      </c>
      <c r="AP19" s="4" t="n">
        <v>7.02290097157645</v>
      </c>
      <c r="AQ19" s="0" t="n">
        <v>6.41122753941838</v>
      </c>
      <c r="AR19" s="0" t="n">
        <v>7.43210291321324</v>
      </c>
      <c r="AS19" s="4" t="str">
        <f aca="false">IF(AND(X19&gt;=AO19,X19&lt;=AP19),"IN","OUT")</f>
        <v>IN</v>
      </c>
    </row>
    <row r="20" customFormat="false" ht="14.25" hidden="false" customHeight="false" outlineLevel="0" collapsed="false">
      <c r="A20" s="0" t="n">
        <v>3518800</v>
      </c>
      <c r="B20" s="0" t="s">
        <v>77</v>
      </c>
      <c r="C20" s="0" t="s">
        <v>573</v>
      </c>
      <c r="D20" s="0" t="s">
        <v>581</v>
      </c>
      <c r="E20" s="0" t="s">
        <v>39</v>
      </c>
      <c r="F20" s="0" t="n">
        <v>1221979</v>
      </c>
      <c r="G20" s="0" t="n">
        <v>3828.36</v>
      </c>
      <c r="H20" s="0" t="n">
        <v>161584</v>
      </c>
      <c r="I20" s="0" t="n">
        <v>147137</v>
      </c>
      <c r="J20" s="0" t="n">
        <v>24960642</v>
      </c>
      <c r="K20" s="0" t="n">
        <v>147137</v>
      </c>
      <c r="L20" s="2" t="n">
        <v>6.12</v>
      </c>
      <c r="M20" s="0" t="n">
        <f aca="false">I20^0.15</f>
        <v>5.95879280270738</v>
      </c>
      <c r="N20" s="0" t="n">
        <v>916.06</v>
      </c>
      <c r="O20" s="4" t="n">
        <v>55743650</v>
      </c>
      <c r="P20" s="0" t="n">
        <v>0.763</v>
      </c>
      <c r="Q20" s="0" t="s">
        <v>568</v>
      </c>
      <c r="R20" s="4" t="str">
        <f aca="false">IF(P20&lt;P$53,"1st Q",IF(P20&lt;P$54,"2nd Q",IF(P20&lt;P$55,"3rd Q","4th Q")))</f>
        <v>3rd Q</v>
      </c>
      <c r="S20" s="0" t="n">
        <v>0.51</v>
      </c>
      <c r="T20" s="0" t="n">
        <f aca="false">LOG10(I20)</f>
        <v>5.16772189689659</v>
      </c>
      <c r="U20" s="0" t="n">
        <f aca="false">LOG10(F20)</f>
        <v>6.08706374251661</v>
      </c>
      <c r="V20" s="0" t="n">
        <f aca="false">LOG10(J20)</f>
        <v>7.39725575142191</v>
      </c>
      <c r="W20" s="0" t="n">
        <f aca="false">LOG10(N20)</f>
        <v>2.96192391997302</v>
      </c>
      <c r="X20" s="0" t="n">
        <f aca="false">LOG10(O20)</f>
        <v>7.74619540217708</v>
      </c>
      <c r="Y20" s="0" t="n">
        <v>7.28795131115872</v>
      </c>
      <c r="Z20" s="0" t="n">
        <v>0.109304440263194</v>
      </c>
      <c r="AA20" s="0" t="n">
        <v>7.24719099528159</v>
      </c>
      <c r="AB20" s="4" t="n">
        <v>7.32871162703585</v>
      </c>
      <c r="AC20" s="0" t="n">
        <v>7.02093056732841</v>
      </c>
      <c r="AD20" s="0" t="n">
        <v>7.55497205498903</v>
      </c>
      <c r="AE20" s="4" t="str">
        <f aca="false">IF(AND(V20&gt;=AA20,V20&lt;=AB20),"IN","OUT")</f>
        <v>OUT</v>
      </c>
      <c r="AF20" s="0" t="n">
        <v>3.04481049955506</v>
      </c>
      <c r="AG20" s="0" t="n">
        <v>-0.184520417777964</v>
      </c>
      <c r="AH20" s="0" t="n">
        <v>2.98764044386349</v>
      </c>
      <c r="AI20" s="4" t="n">
        <v>3.10198055524662</v>
      </c>
      <c r="AJ20" s="0" t="n">
        <v>2.67659708878264</v>
      </c>
      <c r="AK20" s="0" t="n">
        <v>3.41302391032747</v>
      </c>
      <c r="AL20" s="4" t="str">
        <f aca="false">IF(AND(W20&gt;=AH20,AI20&lt;=AK20),"IN","OUT")</f>
        <v>OUT</v>
      </c>
      <c r="AM20" s="0" t="n">
        <v>7.63509539681261</v>
      </c>
      <c r="AN20" s="0" t="n">
        <v>0.111100005364468</v>
      </c>
      <c r="AO20" s="0" t="n">
        <v>7.54749446918851</v>
      </c>
      <c r="AP20" s="4" t="n">
        <v>7.72269632443672</v>
      </c>
      <c r="AQ20" s="0" t="n">
        <v>7.12718607556784</v>
      </c>
      <c r="AR20" s="0" t="n">
        <v>8.14300471805738</v>
      </c>
      <c r="AS20" s="4" t="str">
        <f aca="false">IF(AND(X20&gt;=AO20,X20&lt;=AP20),"IN","OUT")</f>
        <v>OUT</v>
      </c>
    </row>
    <row r="21" customFormat="false" ht="14.25" hidden="false" customHeight="false" outlineLevel="0" collapsed="false">
      <c r="A21" s="0" t="n">
        <v>3523107</v>
      </c>
      <c r="B21" s="0" t="s">
        <v>78</v>
      </c>
      <c r="C21" s="0" t="s">
        <v>573</v>
      </c>
      <c r="D21" s="0" t="s">
        <v>581</v>
      </c>
      <c r="E21" s="0" t="s">
        <v>36</v>
      </c>
      <c r="F21" s="0" t="n">
        <v>321770</v>
      </c>
      <c r="G21" s="0" t="n">
        <v>3877.73</v>
      </c>
      <c r="H21" s="0" t="n">
        <v>36369</v>
      </c>
      <c r="I21" s="0" t="n">
        <v>31983</v>
      </c>
      <c r="J21" s="0" t="n">
        <v>2105176</v>
      </c>
      <c r="K21" s="0" t="n">
        <v>31983</v>
      </c>
      <c r="L21" s="2" t="n">
        <v>4.25</v>
      </c>
      <c r="M21" s="0" t="n">
        <f aca="false">I21^0.15</f>
        <v>4.73955840844993</v>
      </c>
      <c r="N21" s="0" t="n">
        <v>545.77</v>
      </c>
      <c r="O21" s="4" t="n">
        <v>6932298</v>
      </c>
      <c r="P21" s="0" t="n">
        <v>0.714</v>
      </c>
      <c r="Q21" s="0" t="s">
        <v>568</v>
      </c>
      <c r="R21" s="4" t="str">
        <f aca="false">IF(P21&lt;P$53,"1st Q",IF(P21&lt;P$54,"2nd Q",IF(P21&lt;P$55,"3rd Q","4th Q")))</f>
        <v>1st Q</v>
      </c>
      <c r="S21" s="0" t="n">
        <v>0.42</v>
      </c>
      <c r="T21" s="0" t="n">
        <f aca="false">LOG10(I21)</f>
        <v>4.50491919806996</v>
      </c>
      <c r="U21" s="0" t="n">
        <f aca="false">LOG10(F21)</f>
        <v>5.50754555050942</v>
      </c>
      <c r="V21" s="0" t="n">
        <f aca="false">LOG10(J21)</f>
        <v>6.32328841021139</v>
      </c>
      <c r="W21" s="0" t="n">
        <f aca="false">LOG10(N21)</f>
        <v>2.73700965959966</v>
      </c>
      <c r="X21" s="0" t="n">
        <f aca="false">LOG10(O21)</f>
        <v>6.84087722354186</v>
      </c>
      <c r="Y21" s="0" t="n">
        <v>6.52303912706193</v>
      </c>
      <c r="Z21" s="0" t="n">
        <v>-0.199750716850539</v>
      </c>
      <c r="AA21" s="0" t="n">
        <v>6.47182771041642</v>
      </c>
      <c r="AB21" s="4" t="n">
        <v>6.57425054370744</v>
      </c>
      <c r="AC21" s="0" t="n">
        <v>6.25422453765107</v>
      </c>
      <c r="AD21" s="0" t="n">
        <v>6.79185371647279</v>
      </c>
      <c r="AE21" s="4" t="str">
        <f aca="false">IF(AND(V21&gt;=AA21,V21&lt;=AB21),"IN","OUT")</f>
        <v>OUT</v>
      </c>
      <c r="AF21" s="0" t="n">
        <v>2.94570655164124</v>
      </c>
      <c r="AG21" s="0" t="n">
        <v>-0.0691423376573934</v>
      </c>
      <c r="AH21" s="0" t="n">
        <v>2.88200456790193</v>
      </c>
      <c r="AI21" s="4" t="n">
        <v>3.00940853538055</v>
      </c>
      <c r="AJ21" s="0" t="n">
        <v>2.57642259133806</v>
      </c>
      <c r="AK21" s="0" t="n">
        <v>3.31499051194442</v>
      </c>
      <c r="AL21" s="4" t="str">
        <f aca="false">IF(AND(W21&gt;=AH21,AI21&lt;=AK21),"IN","OUT")</f>
        <v>OUT</v>
      </c>
      <c r="AM21" s="0" t="n">
        <v>6.97203436073214</v>
      </c>
      <c r="AN21" s="0" t="n">
        <v>-0.131157137190281</v>
      </c>
      <c r="AO21" s="0" t="n">
        <v>6.87686602705678</v>
      </c>
      <c r="AP21" s="4" t="n">
        <v>7.06720269440751</v>
      </c>
      <c r="AQ21" s="0" t="n">
        <v>6.46276530824489</v>
      </c>
      <c r="AR21" s="0" t="n">
        <v>7.4813034132194</v>
      </c>
      <c r="AS21" s="4" t="str">
        <f aca="false">IF(AND(X21&gt;=AO21,X21&lt;=AP21),"IN","OUT")</f>
        <v>OUT</v>
      </c>
    </row>
    <row r="22" customFormat="false" ht="14.25" hidden="false" customHeight="false" outlineLevel="0" collapsed="false">
      <c r="A22" s="0" t="n">
        <v>2607901</v>
      </c>
      <c r="B22" s="0" t="s">
        <v>79</v>
      </c>
      <c r="C22" s="0" t="s">
        <v>571</v>
      </c>
      <c r="D22" s="0" t="s">
        <v>586</v>
      </c>
      <c r="E22" s="0" t="s">
        <v>39</v>
      </c>
      <c r="F22" s="0" t="n">
        <v>644620</v>
      </c>
      <c r="G22" s="0" t="n">
        <v>2493.06</v>
      </c>
      <c r="H22" s="0" t="n">
        <v>154695</v>
      </c>
      <c r="I22" s="0" t="n">
        <v>140193</v>
      </c>
      <c r="J22" s="0" t="n">
        <v>11296312</v>
      </c>
      <c r="K22" s="0" t="n">
        <v>140193</v>
      </c>
      <c r="L22" s="2" t="n">
        <v>5.27</v>
      </c>
      <c r="M22" s="0" t="n">
        <f aca="false">I22^0.15</f>
        <v>5.91573824468524</v>
      </c>
      <c r="N22" s="0" t="n">
        <v>678.31</v>
      </c>
      <c r="O22" s="4" t="n">
        <v>13545569</v>
      </c>
      <c r="P22" s="0" t="n">
        <v>0.717</v>
      </c>
      <c r="Q22" s="0" t="s">
        <v>568</v>
      </c>
      <c r="R22" s="4" t="str">
        <f aca="false">IF(P22&lt;P$53,"1st Q",IF(P22&lt;P$54,"2nd Q",IF(P22&lt;P$55,"3rd Q","4th Q")))</f>
        <v>1st Q</v>
      </c>
      <c r="S22" s="0" t="n">
        <v>0.58</v>
      </c>
      <c r="T22" s="0" t="n">
        <f aca="false">LOG10(I22)</f>
        <v>5.14672632934199</v>
      </c>
      <c r="U22" s="0" t="n">
        <f aca="false">LOG10(F22)</f>
        <v>5.80930377581934</v>
      </c>
      <c r="V22" s="0" t="n">
        <f aca="false">LOG10(J22)</f>
        <v>7.05293667892791</v>
      </c>
      <c r="W22" s="0" t="n">
        <f aca="false">LOG10(N22)</f>
        <v>2.83142821970811</v>
      </c>
      <c r="X22" s="0" t="n">
        <f aca="false">LOG10(O22)</f>
        <v>7.13179725288118</v>
      </c>
      <c r="Y22" s="0" t="n">
        <v>7.2637212266057</v>
      </c>
      <c r="Z22" s="0" t="n">
        <v>-0.210784547677795</v>
      </c>
      <c r="AA22" s="0" t="n">
        <v>7.22358860607761</v>
      </c>
      <c r="AB22" s="4" t="n">
        <v>7.30385384713379</v>
      </c>
      <c r="AC22" s="0" t="n">
        <v>6.99679557868902</v>
      </c>
      <c r="AD22" s="0" t="n">
        <v>7.53064687452238</v>
      </c>
      <c r="AE22" s="4" t="str">
        <f aca="false">IF(AND(V22&gt;=AA22,V22&lt;=AB22),"IN","OUT")</f>
        <v>OUT</v>
      </c>
      <c r="AF22" s="0" t="n">
        <v>3.03790401581936</v>
      </c>
      <c r="AG22" s="0" t="n">
        <v>-0.0754636454221584</v>
      </c>
      <c r="AH22" s="0" t="n">
        <v>2.98249591464302</v>
      </c>
      <c r="AI22" s="4" t="n">
        <v>3.09331211699571</v>
      </c>
      <c r="AJ22" s="0" t="n">
        <v>2.6699600550307</v>
      </c>
      <c r="AK22" s="0" t="n">
        <v>3.40584797660802</v>
      </c>
      <c r="AL22" s="4" t="str">
        <f aca="false">IF(AND(W22&gt;=AH22,AI22&lt;=AK22),"IN","OUT")</f>
        <v>OUT</v>
      </c>
      <c r="AM22" s="0" t="n">
        <v>7.31729379223816</v>
      </c>
      <c r="AN22" s="0" t="n">
        <v>-0.185496539356977</v>
      </c>
      <c r="AO22" s="0" t="n">
        <v>7.24644893063931</v>
      </c>
      <c r="AP22" s="4" t="n">
        <v>7.38813865383701</v>
      </c>
      <c r="AQ22" s="0" t="n">
        <v>6.81200481501653</v>
      </c>
      <c r="AR22" s="0" t="n">
        <v>7.82258276945979</v>
      </c>
      <c r="AS22" s="4" t="str">
        <f aca="false">IF(AND(X22&gt;=AO22,X22&lt;=AP22),"IN","OUT")</f>
        <v>OUT</v>
      </c>
    </row>
    <row r="23" customFormat="false" ht="14.25" hidden="false" customHeight="false" outlineLevel="0" collapsed="false">
      <c r="A23" s="0" t="n">
        <v>2507507</v>
      </c>
      <c r="B23" s="0" t="s">
        <v>80</v>
      </c>
      <c r="C23" s="0" t="s">
        <v>571</v>
      </c>
      <c r="D23" s="0" t="s">
        <v>587</v>
      </c>
      <c r="E23" s="0" t="s">
        <v>36</v>
      </c>
      <c r="F23" s="0" t="n">
        <v>723515</v>
      </c>
      <c r="G23" s="0" t="n">
        <v>3421.3</v>
      </c>
      <c r="H23" s="0" t="n">
        <v>160093</v>
      </c>
      <c r="I23" s="0" t="n">
        <v>148091</v>
      </c>
      <c r="J23" s="0" t="n">
        <v>19535571</v>
      </c>
      <c r="K23" s="0" t="n">
        <v>148091</v>
      </c>
      <c r="L23" s="2" t="n">
        <v>5.29</v>
      </c>
      <c r="M23" s="0" t="n">
        <f aca="false">I23^0.15</f>
        <v>5.96457219807919</v>
      </c>
      <c r="N23" s="0" t="n">
        <v>1147.43</v>
      </c>
      <c r="O23" s="4" t="n">
        <v>19737917</v>
      </c>
      <c r="P23" s="0" t="n">
        <v>0.763</v>
      </c>
      <c r="Q23" s="0" t="s">
        <v>568</v>
      </c>
      <c r="R23" s="4" t="str">
        <f aca="false">IF(P23&lt;P$53,"1st Q",IF(P23&lt;P$54,"2nd Q",IF(P23&lt;P$55,"3rd Q","4th Q")))</f>
        <v>3rd Q</v>
      </c>
      <c r="S23" s="0" t="n">
        <v>0.62</v>
      </c>
      <c r="T23" s="0" t="n">
        <f aca="false">LOG10(I23)</f>
        <v>5.17052866575209</v>
      </c>
      <c r="U23" s="0" t="n">
        <f aca="false">LOG10(F23)</f>
        <v>5.85944753939383</v>
      </c>
      <c r="V23" s="0" t="n">
        <f aca="false">LOG10(J23)</f>
        <v>7.29082610962402</v>
      </c>
      <c r="W23" s="0" t="n">
        <f aca="false">LOG10(N23)</f>
        <v>3.05972620049163</v>
      </c>
      <c r="X23" s="0" t="n">
        <f aca="false">LOG10(O23)</f>
        <v>7.29530131838739</v>
      </c>
      <c r="Y23" s="0" t="n">
        <v>7.29119048278449</v>
      </c>
      <c r="Z23" s="0" t="n">
        <v>-0.000364373160463671</v>
      </c>
      <c r="AA23" s="0" t="n">
        <v>7.25034205567973</v>
      </c>
      <c r="AB23" s="4" t="n">
        <v>7.33203890988925</v>
      </c>
      <c r="AC23" s="0" t="n">
        <v>7.02415627470953</v>
      </c>
      <c r="AD23" s="0" t="n">
        <v>7.55822469085945</v>
      </c>
      <c r="AE23" s="4" t="str">
        <f aca="false">IF(AND(V23&gt;=AA23,V23&lt;=AB23),"IN","OUT")</f>
        <v>IN</v>
      </c>
      <c r="AF23" s="0" t="n">
        <v>3.0230787881069</v>
      </c>
      <c r="AG23" s="0" t="n">
        <v>0.0300611440474294</v>
      </c>
      <c r="AH23" s="0" t="n">
        <v>2.97042453326842</v>
      </c>
      <c r="AI23" s="4" t="n">
        <v>3.07573304294538</v>
      </c>
      <c r="AJ23" s="0" t="n">
        <v>2.65553944169964</v>
      </c>
      <c r="AK23" s="0" t="n">
        <v>3.39061813451416</v>
      </c>
      <c r="AL23" s="4" t="str">
        <f aca="false">IF(AND(W23&gt;=AH23,AI23&lt;=AK23),"IN","OUT")</f>
        <v>IN</v>
      </c>
      <c r="AM23" s="0" t="n">
        <v>7.37466623763718</v>
      </c>
      <c r="AN23" s="0" t="n">
        <v>-0.0793649192497918</v>
      </c>
      <c r="AO23" s="0" t="n">
        <v>7.30362761204939</v>
      </c>
      <c r="AP23" s="4" t="n">
        <v>7.44570486322497</v>
      </c>
      <c r="AQ23" s="0" t="n">
        <v>6.86935005700161</v>
      </c>
      <c r="AR23" s="0" t="n">
        <v>7.87998241827276</v>
      </c>
      <c r="AS23" s="4" t="str">
        <f aca="false">IF(AND(X23&gt;=AO23,X23&lt;=AP23),"IN","OUT")</f>
        <v>OUT</v>
      </c>
    </row>
    <row r="24" customFormat="false" ht="14.25" hidden="false" customHeight="false" outlineLevel="0" collapsed="false">
      <c r="A24" s="0" t="n">
        <v>2704302</v>
      </c>
      <c r="B24" s="0" t="s">
        <v>87</v>
      </c>
      <c r="C24" s="0" t="s">
        <v>571</v>
      </c>
      <c r="D24" s="0" t="s">
        <v>588</v>
      </c>
      <c r="E24" s="0" t="s">
        <v>47</v>
      </c>
      <c r="F24" s="0" t="n">
        <v>932748</v>
      </c>
      <c r="G24" s="0" t="n">
        <v>1854.12</v>
      </c>
      <c r="H24" s="0" t="n">
        <v>168108</v>
      </c>
      <c r="I24" s="0" t="n">
        <v>152854</v>
      </c>
      <c r="J24" s="0" t="n">
        <v>16792296</v>
      </c>
      <c r="K24" s="0" t="n">
        <v>152854</v>
      </c>
      <c r="L24" s="2" t="n">
        <v>5.18</v>
      </c>
      <c r="M24" s="0" t="n">
        <f aca="false">I24^0.15</f>
        <v>5.99296196247487</v>
      </c>
      <c r="N24" s="0" t="n">
        <v>917.15</v>
      </c>
      <c r="O24" s="4" t="n">
        <v>21827917</v>
      </c>
      <c r="P24" s="0" t="n">
        <v>0.721</v>
      </c>
      <c r="Q24" s="0" t="s">
        <v>568</v>
      </c>
      <c r="R24" s="4" t="str">
        <f aca="false">IF(P24&lt;P$53,"1st Q",IF(P24&lt;P$54,"2nd Q",IF(P24&lt;P$55,"3rd Q","4th Q")))</f>
        <v>1st Q</v>
      </c>
      <c r="S24" s="0" t="n">
        <v>0.63</v>
      </c>
      <c r="T24" s="0" t="n">
        <f aca="false">LOG10(I24)</f>
        <v>5.1842768081599</v>
      </c>
      <c r="U24" s="0" t="n">
        <f aca="false">LOG10(F24)</f>
        <v>5.96976432649883</v>
      </c>
      <c r="V24" s="0" t="n">
        <f aca="false">LOG10(J24)</f>
        <v>7.22511008100751</v>
      </c>
      <c r="W24" s="0" t="n">
        <f aca="false">LOG10(N24)</f>
        <v>2.9624403703972</v>
      </c>
      <c r="X24" s="0" t="n">
        <f aca="false">LOG10(O24)</f>
        <v>7.3390122937225</v>
      </c>
      <c r="Y24" s="0" t="n">
        <v>7.3070566246319</v>
      </c>
      <c r="Z24" s="0" t="n">
        <v>-0.0819465436243902</v>
      </c>
      <c r="AA24" s="0" t="n">
        <v>7.26576271228814</v>
      </c>
      <c r="AB24" s="4" t="n">
        <v>7.34835053697565</v>
      </c>
      <c r="AC24" s="0" t="n">
        <v>7.03995390753239</v>
      </c>
      <c r="AD24" s="0" t="n">
        <v>7.57415934173141</v>
      </c>
      <c r="AE24" s="4" t="str">
        <f aca="false">IF(AND(V24&gt;=AA24,V24&lt;=AB24),"IN","OUT")</f>
        <v>OUT</v>
      </c>
      <c r="AF24" s="0" t="n">
        <v>3.0292418062929</v>
      </c>
      <c r="AG24" s="0" t="n">
        <v>-0.221247021280258</v>
      </c>
      <c r="AH24" s="0" t="n">
        <v>2.97562335899725</v>
      </c>
      <c r="AI24" s="4" t="n">
        <v>3.08286025358855</v>
      </c>
      <c r="AJ24" s="0" t="n">
        <v>2.66156308989056</v>
      </c>
      <c r="AK24" s="0" t="n">
        <v>3.39692052269525</v>
      </c>
      <c r="AL24" s="4" t="str">
        <f aca="false">IF(AND(W24&gt;=AH24,AI24&lt;=AK24),"IN","OUT")</f>
        <v>OUT</v>
      </c>
      <c r="AM24" s="0" t="n">
        <v>7.50088619787961</v>
      </c>
      <c r="AN24" s="0" t="n">
        <v>-0.16187390415711</v>
      </c>
      <c r="AO24" s="0" t="n">
        <v>7.42467809474116</v>
      </c>
      <c r="AP24" s="4" t="n">
        <v>7.57709430101806</v>
      </c>
      <c r="AQ24" s="0" t="n">
        <v>6.99481739715121</v>
      </c>
      <c r="AR24" s="0" t="n">
        <v>8.00695499860801</v>
      </c>
      <c r="AS24" s="4" t="str">
        <f aca="false">IF(AND(X24&gt;=AO24,X24&lt;=AP24),"IN","OUT")</f>
        <v>OUT</v>
      </c>
    </row>
    <row r="25" customFormat="false" ht="14.25" hidden="false" customHeight="false" outlineLevel="0" collapsed="false">
      <c r="A25" s="0" t="n">
        <v>3529401</v>
      </c>
      <c r="B25" s="0" t="s">
        <v>90</v>
      </c>
      <c r="C25" s="0" t="s">
        <v>573</v>
      </c>
      <c r="D25" s="0" t="s">
        <v>581</v>
      </c>
      <c r="E25" s="0" t="s">
        <v>36</v>
      </c>
      <c r="F25" s="0" t="n">
        <v>417064</v>
      </c>
      <c r="G25" s="0" t="n">
        <v>6803.54</v>
      </c>
      <c r="H25" s="0" t="n">
        <v>48600</v>
      </c>
      <c r="I25" s="0" t="n">
        <v>41227</v>
      </c>
      <c r="J25" s="0" t="n">
        <v>2788622</v>
      </c>
      <c r="K25" s="0" t="n">
        <v>41227</v>
      </c>
      <c r="L25" s="2" t="n">
        <v>4.82</v>
      </c>
      <c r="M25" s="0" t="n">
        <f aca="false">I25^0.15</f>
        <v>4.92353761257986</v>
      </c>
      <c r="N25" s="0" t="n">
        <v>786.83</v>
      </c>
      <c r="O25" s="4" t="n">
        <v>16286409</v>
      </c>
      <c r="P25" s="0" t="n">
        <v>0.766</v>
      </c>
      <c r="Q25" s="0" t="s">
        <v>568</v>
      </c>
      <c r="R25" s="4" t="str">
        <f aca="false">IF(P25&lt;P$53,"1st Q",IF(P25&lt;P$54,"2nd Q",IF(P25&lt;P$55,"3rd Q","4th Q")))</f>
        <v>3rd Q</v>
      </c>
      <c r="S25" s="0" t="n">
        <v>0.44</v>
      </c>
      <c r="T25" s="0" t="n">
        <f aca="false">LOG10(I25)</f>
        <v>4.61518173327702</v>
      </c>
      <c r="U25" s="0" t="n">
        <f aca="false">LOG10(F25)</f>
        <v>5.6202027041683</v>
      </c>
      <c r="V25" s="0" t="n">
        <f aca="false">LOG10(J25)</f>
        <v>6.44538964928222</v>
      </c>
      <c r="W25" s="0" t="n">
        <f aca="false">LOG10(N25)</f>
        <v>2.89588091020266</v>
      </c>
      <c r="X25" s="0" t="n">
        <f aca="false">LOG10(O25)</f>
        <v>7.21182533701538</v>
      </c>
      <c r="Y25" s="0" t="n">
        <v>6.65028839261047</v>
      </c>
      <c r="Z25" s="0" t="n">
        <v>-0.204898743328247</v>
      </c>
      <c r="AA25" s="0" t="n">
        <v>6.60451209881085</v>
      </c>
      <c r="AB25" s="4" t="n">
        <v>6.69606468641009</v>
      </c>
      <c r="AC25" s="0" t="n">
        <v>6.3824560880628</v>
      </c>
      <c r="AD25" s="0" t="n">
        <v>6.91812069715814</v>
      </c>
      <c r="AE25" s="4" t="str">
        <f aca="false">IF(AND(V25&gt;=AA25,V25&lt;=AB25),"IN","OUT")</f>
        <v>OUT</v>
      </c>
      <c r="AF25" s="0" t="n">
        <v>2.93254368932501</v>
      </c>
      <c r="AG25" s="0" t="n">
        <v>0.102797980220003</v>
      </c>
      <c r="AH25" s="0" t="n">
        <v>2.86361740238857</v>
      </c>
      <c r="AI25" s="4" t="n">
        <v>3.00146997626145</v>
      </c>
      <c r="AJ25" s="0" t="n">
        <v>2.56232276388221</v>
      </c>
      <c r="AK25" s="0" t="n">
        <v>3.30276461476781</v>
      </c>
      <c r="AL25" s="4" t="str">
        <f aca="false">IF(AND(W25&gt;=AH25,AI25&lt;=AK25),"IN","OUT")</f>
        <v>IN</v>
      </c>
      <c r="AM25" s="0" t="n">
        <v>7.10093207275773</v>
      </c>
      <c r="AN25" s="0" t="n">
        <v>0.110893264257653</v>
      </c>
      <c r="AO25" s="0" t="n">
        <v>7.01904079365271</v>
      </c>
      <c r="AP25" s="4" t="n">
        <v>7.18282335186275</v>
      </c>
      <c r="AQ25" s="0" t="n">
        <v>6.59397631760726</v>
      </c>
      <c r="AR25" s="0" t="n">
        <v>7.60788782790819</v>
      </c>
      <c r="AS25" s="4" t="str">
        <f aca="false">IF(AND(X25&gt;=AO25,X25&lt;=AP25),"IN","OUT")</f>
        <v>OUT</v>
      </c>
    </row>
    <row r="26" customFormat="false" ht="14.25" hidden="false" customHeight="false" outlineLevel="0" collapsed="false">
      <c r="A26" s="0" t="n">
        <v>2408102</v>
      </c>
      <c r="B26" s="0" t="s">
        <v>94</v>
      </c>
      <c r="C26" s="0" t="s">
        <v>571</v>
      </c>
      <c r="D26" s="0" t="s">
        <v>589</v>
      </c>
      <c r="E26" s="0" t="s">
        <v>47</v>
      </c>
      <c r="F26" s="0" t="n">
        <v>803739</v>
      </c>
      <c r="G26" s="0" t="n">
        <v>4808.2</v>
      </c>
      <c r="H26" s="0" t="n">
        <v>185927</v>
      </c>
      <c r="I26" s="0" t="n">
        <v>171246</v>
      </c>
      <c r="J26" s="0" t="n">
        <v>20383518</v>
      </c>
      <c r="K26" s="0" t="n">
        <v>171246</v>
      </c>
      <c r="L26" s="2" t="n">
        <v>6.06</v>
      </c>
      <c r="M26" s="0" t="n">
        <f aca="false">I26^0.15</f>
        <v>6.09597342968954</v>
      </c>
      <c r="N26" s="0" t="n">
        <v>1130.16</v>
      </c>
      <c r="O26" s="4" t="n">
        <v>23454683</v>
      </c>
      <c r="P26" s="0" t="n">
        <v>0.763</v>
      </c>
      <c r="Q26" s="0" t="s">
        <v>568</v>
      </c>
      <c r="R26" s="4" t="str">
        <f aca="false">IF(P26&lt;P$53,"1st Q",IF(P26&lt;P$54,"2nd Q",IF(P26&lt;P$55,"3rd Q","4th Q")))</f>
        <v>3rd Q</v>
      </c>
      <c r="S26" s="0" t="n">
        <v>0.61</v>
      </c>
      <c r="T26" s="0" t="n">
        <f aca="false">LOG10(I26)</f>
        <v>5.2336204359413</v>
      </c>
      <c r="U26" s="0" t="n">
        <f aca="false">LOG10(F26)</f>
        <v>5.90511504220352</v>
      </c>
      <c r="V26" s="0" t="n">
        <f aca="false">LOG10(J26)</f>
        <v>7.30927914120789</v>
      </c>
      <c r="W26" s="0" t="n">
        <f aca="false">LOG10(N26)</f>
        <v>3.05313993215433</v>
      </c>
      <c r="X26" s="0" t="n">
        <f aca="false">LOG10(O26)</f>
        <v>7.37022956764851</v>
      </c>
      <c r="Y26" s="0" t="n">
        <v>7.36400199037098</v>
      </c>
      <c r="Z26" s="0" t="n">
        <v>-0.0547228491630936</v>
      </c>
      <c r="AA26" s="0" t="n">
        <v>7.32092891680036</v>
      </c>
      <c r="AB26" s="4" t="n">
        <v>7.40707506394159</v>
      </c>
      <c r="AC26" s="0" t="n">
        <v>7.0966184382364</v>
      </c>
      <c r="AD26" s="0" t="n">
        <v>7.63138554250556</v>
      </c>
      <c r="AE26" s="4" t="str">
        <f aca="false">IF(AND(V26&gt;=AA26,V26&lt;=AB26),"IN","OUT")</f>
        <v>OUT</v>
      </c>
      <c r="AF26" s="0" t="n">
        <v>3.06480285270453</v>
      </c>
      <c r="AG26" s="0" t="n">
        <v>-0.102878932731514</v>
      </c>
      <c r="AH26" s="0" t="n">
        <v>3.00111144902112</v>
      </c>
      <c r="AI26" s="4" t="n">
        <v>3.12849425638795</v>
      </c>
      <c r="AJ26" s="0" t="n">
        <v>2.69552071732829</v>
      </c>
      <c r="AK26" s="0" t="n">
        <v>3.43408498808078</v>
      </c>
      <c r="AL26" s="4" t="str">
        <f aca="false">IF(AND(W26&gt;=AH26,AI26&lt;=AK26),"IN","OUT")</f>
        <v>IN</v>
      </c>
      <c r="AM26" s="0" t="n">
        <v>7.42691712836992</v>
      </c>
      <c r="AN26" s="0" t="n">
        <v>-0.0566875607214117</v>
      </c>
      <c r="AO26" s="0" t="n">
        <v>7.35449665558314</v>
      </c>
      <c r="AP26" s="4" t="n">
        <v>7.49933760115671</v>
      </c>
      <c r="AQ26" s="0" t="n">
        <v>6.92140483280691</v>
      </c>
      <c r="AR26" s="0" t="n">
        <v>7.93242942393293</v>
      </c>
      <c r="AS26" s="4" t="str">
        <f aca="false">IF(AND(X26&gt;=AO26,X26&lt;=AP26),"IN","OUT")</f>
        <v>IN</v>
      </c>
    </row>
    <row r="27" customFormat="false" ht="14.25" hidden="false" customHeight="false" outlineLevel="0" collapsed="false">
      <c r="A27" s="0" t="n">
        <v>3303302</v>
      </c>
      <c r="B27" s="0" t="s">
        <v>95</v>
      </c>
      <c r="C27" s="0" t="s">
        <v>573</v>
      </c>
      <c r="D27" s="0" t="s">
        <v>574</v>
      </c>
      <c r="E27" s="0" t="s">
        <v>36</v>
      </c>
      <c r="F27" s="0" t="n">
        <v>487562</v>
      </c>
      <c r="G27" s="0" t="n">
        <v>3640.8</v>
      </c>
      <c r="H27" s="0" t="n">
        <v>58529</v>
      </c>
      <c r="I27" s="0" t="n">
        <v>52134</v>
      </c>
      <c r="J27" s="0" t="n">
        <v>9551519</v>
      </c>
      <c r="K27" s="0" t="n">
        <v>52134</v>
      </c>
      <c r="L27" s="2" t="n">
        <v>5.52</v>
      </c>
      <c r="M27" s="0" t="n">
        <f aca="false">I27^0.15</f>
        <v>5.09997629107214</v>
      </c>
      <c r="N27" s="0" t="n">
        <v>2303.46</v>
      </c>
      <c r="O27" s="4" t="n">
        <v>27471324</v>
      </c>
      <c r="P27" s="0" t="n">
        <v>0.837</v>
      </c>
      <c r="Q27" s="0" t="s">
        <v>577</v>
      </c>
      <c r="R27" s="4" t="str">
        <f aca="false">IF(P27&lt;P$53,"1st Q",IF(P27&lt;P$54,"2nd Q",IF(P27&lt;P$55,"3rd Q","4th Q")))</f>
        <v>4th Q</v>
      </c>
      <c r="S27" s="0" t="n">
        <v>0.59</v>
      </c>
      <c r="T27" s="0" t="n">
        <f aca="false">LOG10(I27)</f>
        <v>4.71712104760653</v>
      </c>
      <c r="U27" s="0" t="n">
        <f aca="false">LOG10(F27)</f>
        <v>5.68802984987207</v>
      </c>
      <c r="V27" s="0" t="n">
        <f aca="false">LOG10(J27)</f>
        <v>6.980072443925</v>
      </c>
      <c r="W27" s="0" t="n">
        <f aca="false">LOG10(N27)</f>
        <v>3.36238067505186</v>
      </c>
      <c r="X27" s="0" t="n">
        <f aca="false">LOG10(O27)</f>
        <v>7.43887959105643</v>
      </c>
      <c r="Y27" s="0" t="n">
        <v>6.76793218571385</v>
      </c>
      <c r="Z27" s="0" t="n">
        <v>0.212140258211152</v>
      </c>
      <c r="AA27" s="0" t="n">
        <v>6.72623673842665</v>
      </c>
      <c r="AB27" s="4" t="n">
        <v>6.80962763300105</v>
      </c>
      <c r="AC27" s="0" t="n">
        <v>6.50076709703315</v>
      </c>
      <c r="AD27" s="0" t="n">
        <v>7.03509727439455</v>
      </c>
      <c r="AE27" s="4" t="str">
        <f aca="false">IF(AND(V27&gt;=AA27,V27&lt;=AB27),"IN","OUT")</f>
        <v>OUT</v>
      </c>
      <c r="AF27" s="0" t="n">
        <v>2.95829959596777</v>
      </c>
      <c r="AG27" s="0" t="n">
        <v>0.34572321028058</v>
      </c>
      <c r="AH27" s="0" t="n">
        <v>2.89893537464523</v>
      </c>
      <c r="AI27" s="4" t="n">
        <v>3.01766381729032</v>
      </c>
      <c r="AJ27" s="0" t="n">
        <v>2.58973913772773</v>
      </c>
      <c r="AK27" s="0" t="n">
        <v>3.32686005420781</v>
      </c>
      <c r="AL27" s="4" t="str">
        <f aca="false">IF(AND(W27&gt;=AH27,AI27&lt;=AK27),"IN","OUT")</f>
        <v>IN</v>
      </c>
      <c r="AM27" s="0" t="n">
        <v>7.17853712144301</v>
      </c>
      <c r="AN27" s="0" t="n">
        <v>0.260342469613422</v>
      </c>
      <c r="AO27" s="0" t="n">
        <v>7.10254101309052</v>
      </c>
      <c r="AP27" s="4" t="n">
        <v>7.25453322979551</v>
      </c>
      <c r="AQ27" s="0" t="n">
        <v>6.67250020127666</v>
      </c>
      <c r="AR27" s="0" t="n">
        <v>7.68457404160936</v>
      </c>
      <c r="AS27" s="4" t="str">
        <f aca="false">IF(AND(X27&gt;=AO27,X27&lt;=AP27),"IN","OUT")</f>
        <v>OUT</v>
      </c>
    </row>
    <row r="28" customFormat="false" ht="14.25" hidden="false" customHeight="false" outlineLevel="0" collapsed="false">
      <c r="A28" s="0" t="n">
        <v>3303500</v>
      </c>
      <c r="B28" s="0" t="s">
        <v>96</v>
      </c>
      <c r="C28" s="0" t="s">
        <v>573</v>
      </c>
      <c r="D28" s="0" t="s">
        <v>574</v>
      </c>
      <c r="E28" s="0" t="s">
        <v>47</v>
      </c>
      <c r="F28" s="0" t="n">
        <v>796257</v>
      </c>
      <c r="G28" s="0" t="n">
        <v>1527.6</v>
      </c>
      <c r="H28" s="0" t="n">
        <v>146141</v>
      </c>
      <c r="I28" s="0" t="n">
        <v>138130</v>
      </c>
      <c r="J28" s="0" t="n">
        <v>18056838</v>
      </c>
      <c r="K28" s="0" t="n">
        <v>138130</v>
      </c>
      <c r="L28" s="2" t="n">
        <v>5.28</v>
      </c>
      <c r="M28" s="0" t="n">
        <f aca="false">I28^0.15</f>
        <v>5.90259793790547</v>
      </c>
      <c r="N28" s="0" t="n">
        <v>640.45</v>
      </c>
      <c r="O28" s="4" t="n">
        <v>16833644</v>
      </c>
      <c r="P28" s="0" t="n">
        <v>0.713</v>
      </c>
      <c r="Q28" s="0" t="s">
        <v>568</v>
      </c>
      <c r="R28" s="4" t="str">
        <f aca="false">IF(P28&lt;P$53,"1st Q",IF(P28&lt;P$54,"2nd Q",IF(P28&lt;P$55,"3rd Q","4th Q")))</f>
        <v>1st Q</v>
      </c>
      <c r="S28" s="0" t="n">
        <v>0.48</v>
      </c>
      <c r="T28" s="0" t="n">
        <f aca="false">LOG10(I28)</f>
        <v>5.14028801181187</v>
      </c>
      <c r="U28" s="0" t="n">
        <f aca="false">LOG10(F28)</f>
        <v>5.90105326330009</v>
      </c>
      <c r="V28" s="0" t="n">
        <f aca="false">LOG10(J28)</f>
        <v>7.25664170171496</v>
      </c>
      <c r="W28" s="0" t="n">
        <f aca="false">LOG10(N28)</f>
        <v>2.80648522998748</v>
      </c>
      <c r="X28" s="0" t="n">
        <f aca="false">LOG10(O28)</f>
        <v>7.2261781384232</v>
      </c>
      <c r="Y28" s="0" t="n">
        <v>7.2562910403186</v>
      </c>
      <c r="Z28" s="0" t="n">
        <v>0.00035066139635731</v>
      </c>
      <c r="AA28" s="0" t="n">
        <v>7.21633955306854</v>
      </c>
      <c r="AB28" s="4" t="n">
        <v>7.29624252756866</v>
      </c>
      <c r="AC28" s="0" t="n">
        <v>6.98939256595283</v>
      </c>
      <c r="AD28" s="0" t="n">
        <v>7.52318951468438</v>
      </c>
      <c r="AE28" s="4" t="str">
        <f aca="false">IF(AND(V28&gt;=AA28,V28&lt;=AB28),"IN","OUT")</f>
        <v>IN</v>
      </c>
      <c r="AF28" s="0" t="n">
        <v>2.98905591922574</v>
      </c>
      <c r="AG28" s="0" t="n">
        <v>0.104211634095323</v>
      </c>
      <c r="AH28" s="0" t="n">
        <v>2.93660735714817</v>
      </c>
      <c r="AI28" s="4" t="n">
        <v>3.04150448130332</v>
      </c>
      <c r="AJ28" s="0" t="n">
        <v>2.62154598430033</v>
      </c>
      <c r="AK28" s="0" t="n">
        <v>3.35656585415116</v>
      </c>
      <c r="AL28" s="4" t="str">
        <f aca="false">IF(AND(W28&gt;=AH28,AI28&lt;=AK28),"IN","OUT")</f>
        <v>OUT</v>
      </c>
      <c r="AM28" s="0" t="n">
        <v>7.42226980691362</v>
      </c>
      <c r="AN28" s="0" t="n">
        <v>-0.196091668490415</v>
      </c>
      <c r="AO28" s="0" t="n">
        <v>7.3500174468706</v>
      </c>
      <c r="AP28" s="4" t="n">
        <v>7.49452216695664</v>
      </c>
      <c r="AQ28" s="0" t="n">
        <v>6.91678156806081</v>
      </c>
      <c r="AR28" s="0" t="n">
        <v>7.92775804576642</v>
      </c>
      <c r="AS28" s="4" t="str">
        <f aca="false">IF(AND(X28&gt;=AO28,X28&lt;=AP28),"IN","OUT")</f>
        <v>OUT</v>
      </c>
    </row>
    <row r="29" customFormat="false" ht="14.25" hidden="false" customHeight="false" outlineLevel="0" collapsed="false">
      <c r="A29" s="0" t="n">
        <v>2609600</v>
      </c>
      <c r="B29" s="0" t="s">
        <v>97</v>
      </c>
      <c r="C29" s="0" t="s">
        <v>571</v>
      </c>
      <c r="D29" s="0" t="s">
        <v>586</v>
      </c>
      <c r="E29" s="0" t="s">
        <v>36</v>
      </c>
      <c r="F29" s="0" t="n">
        <v>377779</v>
      </c>
      <c r="G29" s="0" t="n">
        <v>9068.36</v>
      </c>
      <c r="H29" s="0" t="n">
        <v>47111</v>
      </c>
      <c r="I29" s="0" t="n">
        <v>44351</v>
      </c>
      <c r="J29" s="0" t="n">
        <v>7061356</v>
      </c>
      <c r="K29" s="0" t="n">
        <v>44351</v>
      </c>
      <c r="L29" s="2" t="n">
        <v>5.2</v>
      </c>
      <c r="M29" s="0" t="n">
        <f aca="false">I29^0.15</f>
        <v>4.97777786849756</v>
      </c>
      <c r="N29" s="0" t="n">
        <v>730.69</v>
      </c>
      <c r="O29" s="4" t="n">
        <v>5438691</v>
      </c>
      <c r="P29" s="0" t="n">
        <v>0.735</v>
      </c>
      <c r="Q29" s="0" t="s">
        <v>568</v>
      </c>
      <c r="R29" s="4" t="str">
        <f aca="false">IF(P29&lt;P$53,"1st Q",IF(P29&lt;P$54,"2nd Q",IF(P29&lt;P$55,"3rd Q","4th Q")))</f>
        <v>2nd Q</v>
      </c>
      <c r="S29" s="0" t="n">
        <v>0.55</v>
      </c>
      <c r="T29" s="0" t="n">
        <f aca="false">LOG10(I29)</f>
        <v>4.64690341649211</v>
      </c>
      <c r="U29" s="0" t="n">
        <f aca="false">LOG10(F29)</f>
        <v>5.57723781267104</v>
      </c>
      <c r="V29" s="0" t="n">
        <f aca="false">LOG10(J29)</f>
        <v>6.84888810710987</v>
      </c>
      <c r="W29" s="0" t="n">
        <f aca="false">LOG10(N29)</f>
        <v>2.86373316376435</v>
      </c>
      <c r="X29" s="0" t="n">
        <f aca="false">LOG10(O29)</f>
        <v>6.73549438501355</v>
      </c>
      <c r="Y29" s="0" t="n">
        <v>6.6868970274791</v>
      </c>
      <c r="Z29" s="0" t="n">
        <v>0.161991079630774</v>
      </c>
      <c r="AA29" s="0" t="n">
        <v>6.64250149114343</v>
      </c>
      <c r="AB29" s="4" t="n">
        <v>6.73129256381477</v>
      </c>
      <c r="AC29" s="0" t="n">
        <v>6.41929725555876</v>
      </c>
      <c r="AD29" s="0" t="n">
        <v>6.95449679939944</v>
      </c>
      <c r="AE29" s="4" t="str">
        <f aca="false">IF(AND(V29&gt;=AA29,V29&lt;=AB29),"IN","OUT")</f>
        <v>OUT</v>
      </c>
      <c r="AF29" s="0" t="n">
        <v>2.94797241288895</v>
      </c>
      <c r="AG29" s="0" t="n">
        <v>-0.0688593225879517</v>
      </c>
      <c r="AH29" s="0" t="n">
        <v>2.88510287120039</v>
      </c>
      <c r="AI29" s="4" t="n">
        <v>3.0108419545775</v>
      </c>
      <c r="AJ29" s="0" t="n">
        <v>2.57883113928627</v>
      </c>
      <c r="AK29" s="0" t="n">
        <v>3.31711368649162</v>
      </c>
      <c r="AL29" s="4" t="str">
        <f aca="false">IF(AND(W29&gt;=AH29,AI29&lt;=AK29),"IN","OUT")</f>
        <v>OUT</v>
      </c>
      <c r="AM29" s="0" t="n">
        <v>7.05177339945951</v>
      </c>
      <c r="AN29" s="0" t="n">
        <v>-0.316279014445964</v>
      </c>
      <c r="AO29" s="0" t="n">
        <v>6.96526209304223</v>
      </c>
      <c r="AP29" s="4" t="n">
        <v>7.13828470587679</v>
      </c>
      <c r="AQ29" s="0" t="n">
        <v>6.54405087462459</v>
      </c>
      <c r="AR29" s="0" t="n">
        <v>7.55949592429443</v>
      </c>
      <c r="AS29" s="4" t="str">
        <f aca="false">IF(AND(X29&gt;=AO29,X29&lt;=AP29),"IN","OUT")</f>
        <v>OUT</v>
      </c>
    </row>
    <row r="30" customFormat="false" ht="14.25" hidden="false" customHeight="false" outlineLevel="0" collapsed="false">
      <c r="A30" s="0" t="n">
        <v>3534401</v>
      </c>
      <c r="B30" s="0" t="s">
        <v>98</v>
      </c>
      <c r="C30" s="0" t="s">
        <v>573</v>
      </c>
      <c r="D30" s="0" t="s">
        <v>581</v>
      </c>
      <c r="E30" s="0" t="s">
        <v>36</v>
      </c>
      <c r="F30" s="0" t="n">
        <v>666740</v>
      </c>
      <c r="G30" s="0" t="n">
        <v>10411.79</v>
      </c>
      <c r="H30" s="0" t="n">
        <v>63928</v>
      </c>
      <c r="I30" s="0" t="n">
        <v>58012</v>
      </c>
      <c r="J30" s="0" t="n">
        <v>7580384</v>
      </c>
      <c r="K30" s="0" t="n">
        <v>58012</v>
      </c>
      <c r="L30" s="2" t="n">
        <v>5.43</v>
      </c>
      <c r="M30" s="0" t="n">
        <f aca="false">I30^0.15</f>
        <v>5.18236115944173</v>
      </c>
      <c r="N30" s="0" t="n">
        <v>1114.77</v>
      </c>
      <c r="O30" s="4" t="n">
        <v>77910496</v>
      </c>
      <c r="P30" s="0" t="n">
        <v>0.776</v>
      </c>
      <c r="Q30" s="0" t="s">
        <v>568</v>
      </c>
      <c r="R30" s="4" t="str">
        <f aca="false">IF(P30&lt;P$53,"1st Q",IF(P30&lt;P$54,"2nd Q",IF(P30&lt;P$55,"3rd Q","4th Q")))</f>
        <v>3rd Q</v>
      </c>
      <c r="S30" s="0" t="n">
        <v>0.53</v>
      </c>
      <c r="T30" s="0" t="n">
        <f aca="false">LOG10(I30)</f>
        <v>4.76351783829971</v>
      </c>
      <c r="U30" s="0" t="n">
        <f aca="false">LOG10(F30)</f>
        <v>5.82395651071004</v>
      </c>
      <c r="V30" s="0" t="n">
        <f aca="false">LOG10(J30)</f>
        <v>6.87969120627281</v>
      </c>
      <c r="W30" s="0" t="n">
        <f aca="false">LOG10(N30)</f>
        <v>3.04718527273434</v>
      </c>
      <c r="X30" s="0" t="n">
        <f aca="false">LOG10(O30)</f>
        <v>7.89159596919786</v>
      </c>
      <c r="Y30" s="0" t="n">
        <v>6.82147673308372</v>
      </c>
      <c r="Z30" s="0" t="n">
        <v>0.0582144731890937</v>
      </c>
      <c r="AA30" s="0" t="n">
        <v>6.78125822530527</v>
      </c>
      <c r="AB30" s="4" t="n">
        <v>6.86169524086217</v>
      </c>
      <c r="AC30" s="0" t="n">
        <v>6.55453815840181</v>
      </c>
      <c r="AD30" s="0" t="n">
        <v>7.08841530776564</v>
      </c>
      <c r="AE30" s="4" t="str">
        <f aca="false">IF(AND(V30&gt;=AA30,V30&lt;=AB30),"IN","OUT")</f>
        <v>OUT</v>
      </c>
      <c r="AF30" s="0" t="n">
        <v>2.96721426570386</v>
      </c>
      <c r="AG30" s="0" t="n">
        <v>-0.148473859816777</v>
      </c>
      <c r="AH30" s="0" t="n">
        <v>2.91044716626861</v>
      </c>
      <c r="AI30" s="4" t="n">
        <v>3.02398136513911</v>
      </c>
      <c r="AJ30" s="0" t="n">
        <v>2.5990632040686</v>
      </c>
      <c r="AK30" s="0" t="n">
        <v>3.33536532733912</v>
      </c>
      <c r="AL30" s="4" t="str">
        <f aca="false">IF(AND(W30&gt;=AH30,AI30&lt;=AK30),"IN","OUT")</f>
        <v>IN</v>
      </c>
      <c r="AM30" s="0" t="n">
        <v>7.3340588527868</v>
      </c>
      <c r="AN30" s="0" t="n">
        <v>0.557537116411057</v>
      </c>
      <c r="AO30" s="0" t="n">
        <v>7.263302634977</v>
      </c>
      <c r="AP30" s="4" t="n">
        <v>7.40481507059661</v>
      </c>
      <c r="AQ30" s="0" t="n">
        <v>6.82878229638876</v>
      </c>
      <c r="AR30" s="0" t="n">
        <v>7.83933540918485</v>
      </c>
      <c r="AS30" s="4" t="str">
        <f aca="false">IF(AND(X30&gt;=AO30,X30&lt;=AP30),"IN","OUT")</f>
        <v>OUT</v>
      </c>
    </row>
    <row r="31" customFormat="false" ht="14.25" hidden="false" customHeight="false" outlineLevel="0" collapsed="false">
      <c r="A31" s="0" t="n">
        <v>2610707</v>
      </c>
      <c r="B31" s="0" t="s">
        <v>100</v>
      </c>
      <c r="C31" s="0" t="s">
        <v>571</v>
      </c>
      <c r="D31" s="0" t="s">
        <v>586</v>
      </c>
      <c r="E31" s="0" t="s">
        <v>39</v>
      </c>
      <c r="F31" s="0" t="n">
        <v>300466</v>
      </c>
      <c r="G31" s="0" t="n">
        <v>3086.01</v>
      </c>
      <c r="H31" s="0" t="n">
        <v>49413</v>
      </c>
      <c r="I31" s="0" t="n">
        <v>42129</v>
      </c>
      <c r="J31" s="0" t="n">
        <v>5347653</v>
      </c>
      <c r="K31" s="0" t="n">
        <v>42129</v>
      </c>
      <c r="L31" s="2" t="n">
        <v>4.16</v>
      </c>
      <c r="M31" s="0" t="n">
        <f aca="false">I31^0.15</f>
        <v>4.93954757400113</v>
      </c>
      <c r="N31" s="0" t="n">
        <v>580.26</v>
      </c>
      <c r="O31" s="4" t="n">
        <v>4019150</v>
      </c>
      <c r="P31" s="0" t="n">
        <v>0.732</v>
      </c>
      <c r="Q31" s="0" t="s">
        <v>568</v>
      </c>
      <c r="R31" s="4" t="str">
        <f aca="false">IF(P31&lt;P$53,"1st Q",IF(P31&lt;P$54,"2nd Q",IF(P31&lt;P$55,"3rd Q","4th Q")))</f>
        <v>1st Q</v>
      </c>
      <c r="S31" s="0" t="n">
        <v>0.49</v>
      </c>
      <c r="T31" s="0" t="n">
        <f aca="false">LOG10(I31)</f>
        <v>4.62458115056677</v>
      </c>
      <c r="U31" s="0" t="n">
        <f aca="false">LOG10(F31)</f>
        <v>5.47779533541431</v>
      </c>
      <c r="V31" s="0" t="n">
        <f aca="false">LOG10(J31)</f>
        <v>6.72816321888268</v>
      </c>
      <c r="W31" s="0" t="n">
        <f aca="false">LOG10(N31)</f>
        <v>2.76362263367323</v>
      </c>
      <c r="X31" s="0" t="n">
        <f aca="false">LOG10(O31)</f>
        <v>6.60413421493964</v>
      </c>
      <c r="Y31" s="0" t="n">
        <v>6.66113585720449</v>
      </c>
      <c r="Z31" s="0" t="n">
        <v>0.0670273616781971</v>
      </c>
      <c r="AA31" s="0" t="n">
        <v>6.61577825263208</v>
      </c>
      <c r="AB31" s="4" t="n">
        <v>6.70649346177689</v>
      </c>
      <c r="AC31" s="0" t="n">
        <v>6.39337479472931</v>
      </c>
      <c r="AD31" s="0" t="n">
        <v>6.92889691967966</v>
      </c>
      <c r="AE31" s="4" t="str">
        <f aca="false">IF(AND(V31&gt;=AA31,V31&lt;=AB31),"IN","OUT")</f>
        <v>OUT</v>
      </c>
      <c r="AF31" s="0" t="n">
        <v>2.95714984414286</v>
      </c>
      <c r="AG31" s="0" t="n">
        <v>0.184089786509325</v>
      </c>
      <c r="AH31" s="0" t="n">
        <v>2.89742033284485</v>
      </c>
      <c r="AI31" s="4" t="n">
        <v>3.01687935544087</v>
      </c>
      <c r="AJ31" s="0" t="n">
        <v>2.5885303721602</v>
      </c>
      <c r="AK31" s="0" t="n">
        <v>3.32576931612552</v>
      </c>
      <c r="AL31" s="4" t="str">
        <f aca="false">IF(AND(W31&gt;=AH31,AI31&lt;=AK31),"IN","OUT")</f>
        <v>OUT</v>
      </c>
      <c r="AM31" s="0" t="n">
        <v>6.93799538021928</v>
      </c>
      <c r="AN31" s="0" t="n">
        <v>-0.33386116527964</v>
      </c>
      <c r="AO31" s="0" t="n">
        <v>6.83877079151921</v>
      </c>
      <c r="AP31" s="4" t="n">
        <v>7.03721996891936</v>
      </c>
      <c r="AQ31" s="0" t="n">
        <v>6.42795275936352</v>
      </c>
      <c r="AR31" s="0" t="n">
        <v>7.44803800107505</v>
      </c>
      <c r="AS31" s="4" t="str">
        <f aca="false">IF(AND(X31&gt;=AO31,X31&lt;=AP31),"IN","OUT")</f>
        <v>OUT</v>
      </c>
    </row>
    <row r="32" customFormat="false" ht="14.25" hidden="false" customHeight="false" outlineLevel="0" collapsed="false">
      <c r="A32" s="0" t="n">
        <v>4314902</v>
      </c>
      <c r="B32" s="0" t="s">
        <v>106</v>
      </c>
      <c r="C32" s="0" t="s">
        <v>579</v>
      </c>
      <c r="D32" s="0" t="s">
        <v>580</v>
      </c>
      <c r="E32" s="0" t="s">
        <v>36</v>
      </c>
      <c r="F32" s="0" t="n">
        <v>1409351</v>
      </c>
      <c r="G32" s="0" t="n">
        <v>2837.52</v>
      </c>
      <c r="H32" s="0" t="n">
        <v>354948</v>
      </c>
      <c r="I32" s="0" t="n">
        <v>320012</v>
      </c>
      <c r="J32" s="0" t="n">
        <v>40680460</v>
      </c>
      <c r="K32" s="0" t="n">
        <v>320012</v>
      </c>
      <c r="L32" s="2" t="n">
        <v>6.29</v>
      </c>
      <c r="M32" s="0" t="n">
        <f aca="false">I32^0.15</f>
        <v>6.6953755127799</v>
      </c>
      <c r="N32" s="0" t="n">
        <v>2125.19</v>
      </c>
      <c r="O32" s="4" t="n">
        <v>73862306</v>
      </c>
      <c r="P32" s="0" t="n">
        <v>0.805</v>
      </c>
      <c r="Q32" s="0" t="s">
        <v>577</v>
      </c>
      <c r="R32" s="4" t="str">
        <f aca="false">IF(P32&lt;P$53,"1st Q",IF(P32&lt;P$54,"2nd Q",IF(P32&lt;P$55,"3rd Q","4th Q")))</f>
        <v>4th Q</v>
      </c>
      <c r="S32" s="0" t="n">
        <v>0.6</v>
      </c>
      <c r="T32" s="0" t="n">
        <f aca="false">LOG10(I32)</f>
        <v>5.50516626405762</v>
      </c>
      <c r="U32" s="0" t="n">
        <f aca="false">LOG10(F32)</f>
        <v>6.14901916797043</v>
      </c>
      <c r="V32" s="0" t="n">
        <f aca="false">LOG10(J32)</f>
        <v>7.60938585512416</v>
      </c>
      <c r="W32" s="0" t="n">
        <f aca="false">LOG10(N32)</f>
        <v>3.32739776368649</v>
      </c>
      <c r="X32" s="0" t="n">
        <f aca="false">LOG10(O32)</f>
        <v>7.86842286231092</v>
      </c>
      <c r="Y32" s="0" t="n">
        <v>7.67738139095963</v>
      </c>
      <c r="Z32" s="0" t="n">
        <v>-0.067995535835462</v>
      </c>
      <c r="AA32" s="0" t="n">
        <v>7.62075489376862</v>
      </c>
      <c r="AB32" s="4" t="n">
        <v>7.73400788815063</v>
      </c>
      <c r="AC32" s="0" t="n">
        <v>7.40748282766332</v>
      </c>
      <c r="AD32" s="0" t="n">
        <v>7.94727995425593</v>
      </c>
      <c r="AE32" s="4" t="str">
        <f aca="false">IF(AND(V32&gt;=AA32,V32&lt;=AB32),"IN","OUT")</f>
        <v>OUT</v>
      </c>
      <c r="AF32" s="0" t="n">
        <v>3.07901033079787</v>
      </c>
      <c r="AG32" s="0" t="n">
        <v>0.24838743288862</v>
      </c>
      <c r="AH32" s="0" t="n">
        <v>3.0096557517001</v>
      </c>
      <c r="AI32" s="4" t="n">
        <v>3.14836490989564</v>
      </c>
      <c r="AJ32" s="0" t="n">
        <v>2.70870942849447</v>
      </c>
      <c r="AK32" s="0" t="n">
        <v>3.44931123310126</v>
      </c>
      <c r="AL32" s="4" t="str">
        <f aca="false">IF(AND(W32&gt;=AH32,AI32&lt;=AK32),"IN","OUT")</f>
        <v>IN</v>
      </c>
      <c r="AM32" s="0" t="n">
        <v>7.7059822631074</v>
      </c>
      <c r="AN32" s="0" t="n">
        <v>0.16244059920352</v>
      </c>
      <c r="AO32" s="0" t="n">
        <v>7.61059222438031</v>
      </c>
      <c r="AP32" s="4" t="n">
        <v>7.8013723018345</v>
      </c>
      <c r="AQ32" s="0" t="n">
        <v>7.19667173349401</v>
      </c>
      <c r="AR32" s="0" t="n">
        <v>8.2152927927208</v>
      </c>
      <c r="AS32" s="4" t="str">
        <f aca="false">IF(AND(X32&gt;=AO32,X32&lt;=AP32),"IN","OUT")</f>
        <v>OUT</v>
      </c>
    </row>
    <row r="33" customFormat="false" ht="14.25" hidden="false" customHeight="false" outlineLevel="0" collapsed="false">
      <c r="A33" s="0" t="n">
        <v>3541000</v>
      </c>
      <c r="B33" s="0" t="s">
        <v>108</v>
      </c>
      <c r="C33" s="0" t="s">
        <v>573</v>
      </c>
      <c r="D33" s="0" t="s">
        <v>585</v>
      </c>
      <c r="E33" s="0" t="s">
        <v>39</v>
      </c>
      <c r="F33" s="0" t="n">
        <v>262051</v>
      </c>
      <c r="G33" s="0" t="n">
        <v>1776.09</v>
      </c>
      <c r="H33" s="0" t="n">
        <v>36615</v>
      </c>
      <c r="I33" s="0" t="n">
        <v>31531</v>
      </c>
      <c r="J33" s="0" t="n">
        <v>1683671</v>
      </c>
      <c r="K33" s="0" t="n">
        <v>31531</v>
      </c>
      <c r="L33" s="2" t="n">
        <v>4.22</v>
      </c>
      <c r="M33" s="0" t="n">
        <f aca="false">I33^0.15</f>
        <v>4.72945025305498</v>
      </c>
      <c r="N33" s="0" t="n">
        <v>983.27</v>
      </c>
      <c r="O33" s="4" t="n">
        <v>6688614</v>
      </c>
      <c r="P33" s="0" t="n">
        <v>0.754</v>
      </c>
      <c r="Q33" s="0" t="s">
        <v>568</v>
      </c>
      <c r="R33" s="4" t="str">
        <f aca="false">IF(P33&lt;P$53,"1st Q",IF(P33&lt;P$54,"2nd Q",IF(P33&lt;P$55,"3rd Q","4th Q")))</f>
        <v>2nd Q</v>
      </c>
      <c r="S33" s="0" t="n">
        <v>0.49</v>
      </c>
      <c r="T33" s="0" t="n">
        <f aca="false">LOG10(I33)</f>
        <v>4.49873774453779</v>
      </c>
      <c r="U33" s="0" t="n">
        <f aca="false">LOG10(F33)</f>
        <v>5.4183858213317</v>
      </c>
      <c r="V33" s="0" t="n">
        <f aca="false">LOG10(J33)</f>
        <v>6.2262572315557</v>
      </c>
      <c r="W33" s="0" t="n">
        <f aca="false">LOG10(N33)</f>
        <v>2.99267278884868</v>
      </c>
      <c r="X33" s="0" t="n">
        <f aca="false">LOG10(O33)</f>
        <v>6.82533613353566</v>
      </c>
      <c r="Y33" s="0" t="n">
        <v>6.51590537650455</v>
      </c>
      <c r="Z33" s="0" t="n">
        <v>-0.289648144948846</v>
      </c>
      <c r="AA33" s="0" t="n">
        <v>6.46436413057343</v>
      </c>
      <c r="AB33" s="4" t="n">
        <v>6.56744662243567</v>
      </c>
      <c r="AC33" s="0" t="n">
        <v>6.24702775691263</v>
      </c>
      <c r="AD33" s="0" t="n">
        <v>6.78478299609647</v>
      </c>
      <c r="AE33" s="4" t="str">
        <f aca="false">IF(AND(V33&gt;=AA33,V33&lt;=AB33),"IN","OUT")</f>
        <v>OUT</v>
      </c>
      <c r="AF33" s="0" t="n">
        <v>2.95774333489185</v>
      </c>
      <c r="AG33" s="0" t="n">
        <v>-0.061862424689199</v>
      </c>
      <c r="AH33" s="0" t="n">
        <v>2.89820320607028</v>
      </c>
      <c r="AI33" s="4" t="n">
        <v>3.01728346371343</v>
      </c>
      <c r="AJ33" s="0" t="n">
        <v>2.5891545022545</v>
      </c>
      <c r="AK33" s="0" t="n">
        <v>3.32633216752921</v>
      </c>
      <c r="AL33" s="4" t="str">
        <f aca="false">IF(AND(W33&gt;=AH33,AI33&lt;=AK33),"IN","OUT")</f>
        <v>IN</v>
      </c>
      <c r="AM33" s="0" t="n">
        <v>6.87002144168904</v>
      </c>
      <c r="AN33" s="0" t="n">
        <v>-0.0446853081533751</v>
      </c>
      <c r="AO33" s="0" t="n">
        <v>6.76217988717457</v>
      </c>
      <c r="AP33" s="4" t="n">
        <v>6.97786299620351</v>
      </c>
      <c r="AQ33" s="0" t="n">
        <v>6.35823266009372</v>
      </c>
      <c r="AR33" s="0" t="n">
        <v>7.38181022328436</v>
      </c>
      <c r="AS33" s="4" t="str">
        <f aca="false">IF(AND(X33&gt;=AO33,X33&lt;=AP33),"IN","OUT")</f>
        <v>IN</v>
      </c>
    </row>
    <row r="34" customFormat="false" ht="14.25" hidden="false" customHeight="false" outlineLevel="0" collapsed="false">
      <c r="A34" s="0" t="n">
        <v>2611606</v>
      </c>
      <c r="B34" s="0" t="s">
        <v>109</v>
      </c>
      <c r="C34" s="0" t="s">
        <v>571</v>
      </c>
      <c r="D34" s="0" t="s">
        <v>586</v>
      </c>
      <c r="E34" s="0" t="s">
        <v>47</v>
      </c>
      <c r="F34" s="0" t="n">
        <v>1537704</v>
      </c>
      <c r="G34" s="0" t="n">
        <v>7037.61</v>
      </c>
      <c r="H34" s="0" t="n">
        <v>322924</v>
      </c>
      <c r="I34" s="0" t="n">
        <v>293876</v>
      </c>
      <c r="J34" s="0" t="n">
        <v>38339455</v>
      </c>
      <c r="K34" s="0" t="n">
        <v>293876</v>
      </c>
      <c r="L34" s="2" t="n">
        <v>6.02</v>
      </c>
      <c r="M34" s="0" t="n">
        <f aca="false">I34^0.15</f>
        <v>6.61035248389998</v>
      </c>
      <c r="N34" s="0" t="n">
        <v>1361.17</v>
      </c>
      <c r="O34" s="4" t="n">
        <v>51859618</v>
      </c>
      <c r="P34" s="0" t="n">
        <v>0.772</v>
      </c>
      <c r="Q34" s="0" t="s">
        <v>568</v>
      </c>
      <c r="R34" s="4" t="str">
        <f aca="false">IF(P34&lt;P$53,"1st Q",IF(P34&lt;P$54,"2nd Q",IF(P34&lt;P$55,"3rd Q","4th Q")))</f>
        <v>3rd Q</v>
      </c>
      <c r="S34" s="0" t="n">
        <v>0.68</v>
      </c>
      <c r="T34" s="0" t="n">
        <f aca="false">LOG10(I34)</f>
        <v>5.46816411995092</v>
      </c>
      <c r="U34" s="0" t="n">
        <f aca="false">LOG10(F34)</f>
        <v>6.18687274408793</v>
      </c>
      <c r="V34" s="0" t="n">
        <f aca="false">LOG10(J34)</f>
        <v>7.58364593503722</v>
      </c>
      <c r="W34" s="0" t="n">
        <f aca="false">LOG10(N34)</f>
        <v>3.13391236873847</v>
      </c>
      <c r="X34" s="0" t="n">
        <f aca="false">LOG10(O34)</f>
        <v>7.71482931341476</v>
      </c>
      <c r="Y34" s="0" t="n">
        <v>7.63467880251962</v>
      </c>
      <c r="Z34" s="0" t="n">
        <v>-0.0510328674823954</v>
      </c>
      <c r="AA34" s="0" t="n">
        <v>7.58018002050075</v>
      </c>
      <c r="AB34" s="4" t="n">
        <v>7.68917758453848</v>
      </c>
      <c r="AC34" s="0" t="n">
        <v>7.36521861709916</v>
      </c>
      <c r="AD34" s="0" t="n">
        <v>7.90413898794007</v>
      </c>
      <c r="AE34" s="4" t="str">
        <f aca="false">IF(AND(V34&gt;=AA34,V34&lt;=AB34),"IN","OUT")</f>
        <v>IN</v>
      </c>
      <c r="AF34" s="0" t="n">
        <v>3.08769082729199</v>
      </c>
      <c r="AG34" s="0" t="n">
        <v>0.0462215414464793</v>
      </c>
      <c r="AH34" s="0" t="n">
        <v>3.01455077590541</v>
      </c>
      <c r="AI34" s="4" t="n">
        <v>3.16083087867857</v>
      </c>
      <c r="AJ34" s="0" t="n">
        <v>2.7166623004619</v>
      </c>
      <c r="AK34" s="0" t="n">
        <v>3.45871935412209</v>
      </c>
      <c r="AL34" s="4" t="str">
        <f aca="false">IF(AND(W34&gt;=AH34,AI34&lt;=AK34),"IN","OUT")</f>
        <v>IN</v>
      </c>
      <c r="AM34" s="0" t="n">
        <v>7.74929277819735</v>
      </c>
      <c r="AN34" s="0" t="n">
        <v>-0.0344634647825846</v>
      </c>
      <c r="AO34" s="0" t="n">
        <v>7.64869621449486</v>
      </c>
      <c r="AP34" s="4" t="n">
        <v>7.84988934189983</v>
      </c>
      <c r="AQ34" s="0" t="n">
        <v>7.2389814764261</v>
      </c>
      <c r="AR34" s="0" t="n">
        <v>8.2596040799686</v>
      </c>
      <c r="AS34" s="4" t="str">
        <f aca="false">IF(AND(X34&gt;=AO34,X34&lt;=AP34),"IN","OUT")</f>
        <v>IN</v>
      </c>
    </row>
    <row r="35" customFormat="false" ht="14.25" hidden="false" customHeight="false" outlineLevel="0" collapsed="false">
      <c r="A35" s="0" t="n">
        <v>3154606</v>
      </c>
      <c r="B35" s="0" t="s">
        <v>110</v>
      </c>
      <c r="C35" s="0" t="s">
        <v>573</v>
      </c>
      <c r="D35" s="0" t="s">
        <v>576</v>
      </c>
      <c r="E35" s="0" t="s">
        <v>39</v>
      </c>
      <c r="F35" s="0" t="n">
        <v>296317</v>
      </c>
      <c r="G35" s="0" t="n">
        <v>1917.9</v>
      </c>
      <c r="H35" s="0" t="n">
        <v>33726</v>
      </c>
      <c r="I35" s="0" t="n">
        <v>30346</v>
      </c>
      <c r="J35" s="0" t="n">
        <v>3267718</v>
      </c>
      <c r="K35" s="0" t="n">
        <v>30346</v>
      </c>
      <c r="L35" s="2" t="n">
        <v>5.4</v>
      </c>
      <c r="M35" s="0" t="n">
        <f aca="false">I35^0.15</f>
        <v>4.70235289220531</v>
      </c>
      <c r="N35" s="0" t="n">
        <v>535.28</v>
      </c>
      <c r="O35" s="4" t="n">
        <v>3855401</v>
      </c>
      <c r="P35" s="0" t="n">
        <v>0.684</v>
      </c>
      <c r="Q35" s="0" t="s">
        <v>575</v>
      </c>
      <c r="R35" s="4" t="str">
        <f aca="false">IF(P35&lt;P$53,"1st Q",IF(P35&lt;P$54,"2nd Q",IF(P35&lt;P$55,"3rd Q","4th Q")))</f>
        <v>1st Q</v>
      </c>
      <c r="S35" s="0" t="n">
        <v>0.39</v>
      </c>
      <c r="T35" s="0" t="n">
        <f aca="false">LOG10(I35)</f>
        <v>4.4821014534866</v>
      </c>
      <c r="U35" s="0" t="n">
        <f aca="false">LOG10(F35)</f>
        <v>5.4717565680997</v>
      </c>
      <c r="V35" s="0" t="n">
        <f aca="false">LOG10(J35)</f>
        <v>6.51424457040374</v>
      </c>
      <c r="W35" s="0" t="n">
        <f aca="false">LOG10(N35)</f>
        <v>2.72858101687137</v>
      </c>
      <c r="X35" s="0" t="n">
        <f aca="false">LOG10(O35)</f>
        <v>6.58606955567625</v>
      </c>
      <c r="Y35" s="0" t="n">
        <v>6.49670614610648</v>
      </c>
      <c r="Z35" s="0" t="n">
        <v>0.0175384242972614</v>
      </c>
      <c r="AA35" s="0" t="n">
        <v>6.44426570963191</v>
      </c>
      <c r="AB35" s="4" t="n">
        <v>6.54914658258105</v>
      </c>
      <c r="AC35" s="0" t="n">
        <v>6.22765471298833</v>
      </c>
      <c r="AD35" s="0" t="n">
        <v>6.76575757922463</v>
      </c>
      <c r="AE35" s="4" t="str">
        <f aca="false">IF(AND(V35&gt;=AA35,V35&lt;=AB35),"IN","OUT")</f>
        <v>IN</v>
      </c>
      <c r="AF35" s="0" t="n">
        <v>2.93190905111538</v>
      </c>
      <c r="AG35" s="0" t="n">
        <v>-0.194899391515725</v>
      </c>
      <c r="AH35" s="0" t="n">
        <v>2.86271566558407</v>
      </c>
      <c r="AI35" s="4" t="n">
        <v>3.0011024366467</v>
      </c>
      <c r="AJ35" s="0" t="n">
        <v>2.5616383053007</v>
      </c>
      <c r="AK35" s="0" t="n">
        <v>3.30217979693007</v>
      </c>
      <c r="AL35" s="4" t="str">
        <f aca="false">IF(AND(W35&gt;=AH35,AI35&lt;=AK35),"IN","OUT")</f>
        <v>OUT</v>
      </c>
      <c r="AM35" s="0" t="n">
        <v>6.93108606940299</v>
      </c>
      <c r="AN35" s="0" t="n">
        <v>-0.345016513726741</v>
      </c>
      <c r="AO35" s="0" t="n">
        <v>6.83101545883016</v>
      </c>
      <c r="AP35" s="4" t="n">
        <v>7.03115667997582</v>
      </c>
      <c r="AQ35" s="0" t="n">
        <v>6.42087818707743</v>
      </c>
      <c r="AR35" s="0" t="n">
        <v>7.44129395172856</v>
      </c>
      <c r="AS35" s="4" t="str">
        <f aca="false">IF(AND(X35&gt;=AO35,X35&lt;=AP35),"IN","OUT")</f>
        <v>OUT</v>
      </c>
    </row>
    <row r="36" customFormat="false" ht="14.25" hidden="false" customHeight="false" outlineLevel="0" collapsed="false">
      <c r="A36" s="0" t="n">
        <v>3304557</v>
      </c>
      <c r="B36" s="0" t="s">
        <v>113</v>
      </c>
      <c r="C36" s="0" t="s">
        <v>573</v>
      </c>
      <c r="D36" s="0" t="s">
        <v>574</v>
      </c>
      <c r="E36" s="0" t="s">
        <v>47</v>
      </c>
      <c r="F36" s="0" t="n">
        <v>6320446</v>
      </c>
      <c r="G36" s="0" t="n">
        <v>5265.81</v>
      </c>
      <c r="H36" s="0" t="n">
        <v>2096281</v>
      </c>
      <c r="I36" s="0" t="n">
        <v>1927071</v>
      </c>
      <c r="J36" s="0" t="n">
        <v>399599972</v>
      </c>
      <c r="K36" s="0" t="n">
        <v>1927071</v>
      </c>
      <c r="L36" s="2" t="n">
        <v>9.05</v>
      </c>
      <c r="M36" s="0" t="n">
        <f aca="false">I36^0.15</f>
        <v>8.76465160132932</v>
      </c>
      <c r="N36" s="0" t="n">
        <v>1784.44</v>
      </c>
      <c r="O36" s="4" t="n">
        <v>337594462</v>
      </c>
      <c r="P36" s="0" t="n">
        <v>0.799</v>
      </c>
      <c r="Q36" s="0" t="s">
        <v>568</v>
      </c>
      <c r="R36" s="4" t="str">
        <f aca="false">IF(P36&lt;P$53,"1st Q",IF(P36&lt;P$54,"2nd Q",IF(P36&lt;P$55,"3rd Q","4th Q")))</f>
        <v>4th Q</v>
      </c>
      <c r="S36" s="0" t="n">
        <v>0.62</v>
      </c>
      <c r="T36" s="0" t="n">
        <f aca="false">LOG10(I36)</f>
        <v>6.28489771586987</v>
      </c>
      <c r="U36" s="0" t="n">
        <f aca="false">LOG10(F36)</f>
        <v>6.80074772519769</v>
      </c>
      <c r="V36" s="0" t="n">
        <f aca="false">LOG10(J36)</f>
        <v>8.6016254491229</v>
      </c>
      <c r="W36" s="0" t="n">
        <f aca="false">LOG10(N36)</f>
        <v>3.25150194982209</v>
      </c>
      <c r="X36" s="0" t="n">
        <f aca="false">LOG10(O36)</f>
        <v>8.52839531371615</v>
      </c>
      <c r="Y36" s="0" t="n">
        <v>8.57723603679998</v>
      </c>
      <c r="Z36" s="0" t="n">
        <v>0.0243894123229165</v>
      </c>
      <c r="AA36" s="0" t="n">
        <v>8.46756525765693</v>
      </c>
      <c r="AB36" s="4" t="n">
        <v>8.68690681594303</v>
      </c>
      <c r="AC36" s="0" t="n">
        <v>8.29146278038306</v>
      </c>
      <c r="AD36" s="0" t="n">
        <v>8.8630092932169</v>
      </c>
      <c r="AE36" s="4" t="str">
        <f aca="false">IF(AND(V36&gt;=AA36,V36&lt;=AB36),"IN","OUT")</f>
        <v>IN</v>
      </c>
      <c r="AF36" s="0" t="n">
        <v>3.2284632500827</v>
      </c>
      <c r="AG36" s="0" t="n">
        <v>0.023038699739387</v>
      </c>
      <c r="AH36" s="0" t="n">
        <v>3.07856700260109</v>
      </c>
      <c r="AI36" s="4" t="n">
        <v>3.37835949756431</v>
      </c>
      <c r="AJ36" s="0" t="n">
        <v>2.83504034071678</v>
      </c>
      <c r="AK36" s="0" t="n">
        <v>3.62188615944862</v>
      </c>
      <c r="AL36" s="4" t="str">
        <f aca="false">IF(AND(W36&gt;=AH36,AI36&lt;=AK36),"IN","OUT")</f>
        <v>IN</v>
      </c>
      <c r="AM36" s="0" t="n">
        <v>8.4516634485446</v>
      </c>
      <c r="AN36" s="0" t="n">
        <v>0.0767318651715581</v>
      </c>
      <c r="AO36" s="0" t="n">
        <v>8.24549668870946</v>
      </c>
      <c r="AP36" s="4" t="n">
        <v>8.65783020837974</v>
      </c>
      <c r="AQ36" s="0" t="n">
        <v>7.91055099355244</v>
      </c>
      <c r="AR36" s="0" t="n">
        <v>8.99277590353676</v>
      </c>
      <c r="AS36" s="4" t="str">
        <f aca="false">IF(AND(X36&gt;=AO36,X36&lt;=AP36),"IN","OUT")</f>
        <v>IN</v>
      </c>
    </row>
    <row r="37" customFormat="false" ht="14.25" hidden="false" customHeight="false" outlineLevel="0" collapsed="false">
      <c r="A37" s="0" t="n">
        <v>2927408</v>
      </c>
      <c r="B37" s="0" t="s">
        <v>114</v>
      </c>
      <c r="C37" s="0" t="s">
        <v>571</v>
      </c>
      <c r="D37" s="0" t="s">
        <v>590</v>
      </c>
      <c r="E37" s="0" t="s">
        <v>47</v>
      </c>
      <c r="F37" s="0" t="n">
        <v>2675656</v>
      </c>
      <c r="G37" s="0" t="n">
        <v>3859.35</v>
      </c>
      <c r="H37" s="0" t="n">
        <v>599753</v>
      </c>
      <c r="I37" s="0" t="n">
        <v>542529</v>
      </c>
      <c r="J37" s="0" t="n">
        <v>78638503</v>
      </c>
      <c r="K37" s="0" t="n">
        <v>542529</v>
      </c>
      <c r="L37" s="2" t="n">
        <v>7.15</v>
      </c>
      <c r="M37" s="0" t="n">
        <f aca="false">I37^0.15</f>
        <v>7.24708647716418</v>
      </c>
      <c r="N37" s="0" t="n">
        <v>1126.39</v>
      </c>
      <c r="O37" s="4" t="n">
        <v>62717483</v>
      </c>
      <c r="P37" s="0" t="n">
        <v>0.759</v>
      </c>
      <c r="Q37" s="0" t="s">
        <v>568</v>
      </c>
      <c r="R37" s="4" t="str">
        <f aca="false">IF(P37&lt;P$53,"1st Q",IF(P37&lt;P$54,"2nd Q",IF(P37&lt;P$55,"3rd Q","4th Q")))</f>
        <v>2nd Q</v>
      </c>
      <c r="S37" s="0" t="n">
        <v>0.63</v>
      </c>
      <c r="T37" s="0" t="n">
        <f aca="false">LOG10(I37)</f>
        <v>5.73442295764197</v>
      </c>
      <c r="U37" s="0" t="n">
        <f aca="false">LOG10(F37)</f>
        <v>6.42743027691899</v>
      </c>
      <c r="V37" s="0" t="n">
        <f aca="false">LOG10(J37)</f>
        <v>7.89563523746615</v>
      </c>
      <c r="W37" s="0" t="n">
        <f aca="false">LOG10(N37)</f>
        <v>3.0516887861836</v>
      </c>
      <c r="X37" s="0" t="n">
        <f aca="false">LOG10(O37)</f>
        <v>7.79738862076781</v>
      </c>
      <c r="Y37" s="0" t="n">
        <v>7.94195671408196</v>
      </c>
      <c r="Z37" s="0" t="n">
        <v>-0.0463214766158089</v>
      </c>
      <c r="AA37" s="0" t="n">
        <v>7.8709676466979</v>
      </c>
      <c r="AB37" s="4" t="n">
        <v>8.01294578146602</v>
      </c>
      <c r="AC37" s="0" t="n">
        <v>7.66868373339535</v>
      </c>
      <c r="AD37" s="0" t="n">
        <v>8.21522969476857</v>
      </c>
      <c r="AE37" s="4" t="str">
        <f aca="false">IF(AND(V37&gt;=AA37,V37&lt;=AB37),"IN","OUT")</f>
        <v>IN</v>
      </c>
      <c r="AF37" s="0" t="n">
        <v>3.13099025446092</v>
      </c>
      <c r="AG37" s="0" t="n">
        <v>0.116116011739559</v>
      </c>
      <c r="AH37" s="0" t="n">
        <v>3.03646138108311</v>
      </c>
      <c r="AI37" s="4" t="n">
        <v>3.22551912783873</v>
      </c>
      <c r="AJ37" s="0" t="n">
        <v>2.75515996229841</v>
      </c>
      <c r="AK37" s="0" t="n">
        <v>3.50682054662343</v>
      </c>
      <c r="AL37" s="4" t="str">
        <f aca="false">IF(AND(W37&gt;=AH37,AI37&lt;=AK37),"IN","OUT")</f>
        <v>IN</v>
      </c>
      <c r="AM37" s="0" t="n">
        <v>8.02452887803999</v>
      </c>
      <c r="AN37" s="0" t="n">
        <v>-0.227140257272177</v>
      </c>
      <c r="AO37" s="0" t="n">
        <v>7.88576487064851</v>
      </c>
      <c r="AP37" s="4" t="n">
        <v>8.16329288543147</v>
      </c>
      <c r="AQ37" s="0" t="n">
        <v>7.50534354905422</v>
      </c>
      <c r="AR37" s="0" t="n">
        <v>8.54371420702576</v>
      </c>
      <c r="AS37" s="4" t="str">
        <f aca="false">IF(AND(X37&gt;=AO37,X37&lt;=AP37),"IN","OUT")</f>
        <v>OUT</v>
      </c>
    </row>
    <row r="38" customFormat="false" ht="14.25" hidden="false" customHeight="false" outlineLevel="0" collapsed="false">
      <c r="A38" s="0" t="n">
        <v>3547809</v>
      </c>
      <c r="B38" s="0" t="s">
        <v>117</v>
      </c>
      <c r="C38" s="0" t="s">
        <v>573</v>
      </c>
      <c r="D38" s="0" t="s">
        <v>581</v>
      </c>
      <c r="E38" s="0" t="s">
        <v>39</v>
      </c>
      <c r="F38" s="0" t="n">
        <v>676407</v>
      </c>
      <c r="G38" s="0" t="n">
        <v>3866.35</v>
      </c>
      <c r="H38" s="0" t="n">
        <v>60590</v>
      </c>
      <c r="I38" s="0" t="n">
        <v>55212</v>
      </c>
      <c r="J38" s="0" t="n">
        <v>6595742</v>
      </c>
      <c r="K38" s="0" t="n">
        <v>55212</v>
      </c>
      <c r="L38" s="2" t="n">
        <v>4.95</v>
      </c>
      <c r="M38" s="0" t="n">
        <f aca="false">I38^0.15</f>
        <v>5.1440481123461</v>
      </c>
      <c r="N38" s="0" t="n">
        <v>1458.49</v>
      </c>
      <c r="O38" s="4" t="n">
        <v>27470680</v>
      </c>
      <c r="P38" s="0" t="n">
        <v>0.815</v>
      </c>
      <c r="Q38" s="0" t="s">
        <v>577</v>
      </c>
      <c r="R38" s="4" t="str">
        <f aca="false">IF(P38&lt;P$53,"1st Q",IF(P38&lt;P$54,"2nd Q",IF(P38&lt;P$55,"3rd Q","4th Q")))</f>
        <v>4th Q</v>
      </c>
      <c r="S38" s="0" t="n">
        <v>0.53</v>
      </c>
      <c r="T38" s="0" t="n">
        <f aca="false">LOG10(I38)</f>
        <v>4.74203347931242</v>
      </c>
      <c r="U38" s="0" t="n">
        <f aca="false">LOG10(F38)</f>
        <v>5.83020809337521</v>
      </c>
      <c r="V38" s="0" t="n">
        <f aca="false">LOG10(J38)</f>
        <v>6.81926365937883</v>
      </c>
      <c r="W38" s="0" t="n">
        <f aca="false">LOG10(N38)</f>
        <v>3.16390345576855</v>
      </c>
      <c r="X38" s="0" t="n">
        <f aca="false">LOG10(O38)</f>
        <v>7.43886940993358</v>
      </c>
      <c r="Y38" s="0" t="n">
        <v>6.79668255528996</v>
      </c>
      <c r="Z38" s="0" t="n">
        <v>0.0225811040888635</v>
      </c>
      <c r="AA38" s="0" t="n">
        <v>6.75581296137113</v>
      </c>
      <c r="AB38" s="4" t="n">
        <v>6.83755214920879</v>
      </c>
      <c r="AC38" s="0" t="n">
        <v>6.529645108492</v>
      </c>
      <c r="AD38" s="0" t="n">
        <v>7.06372000208793</v>
      </c>
      <c r="AE38" s="4" t="str">
        <f aca="false">IF(AND(V38&gt;=AA38,V38&lt;=AB38),"IN","OUT")</f>
        <v>IN</v>
      </c>
      <c r="AF38" s="0" t="n">
        <v>2.94789072311075</v>
      </c>
      <c r="AG38" s="0" t="n">
        <v>-0.0841575593463944</v>
      </c>
      <c r="AH38" s="0" t="n">
        <v>2.88499154282072</v>
      </c>
      <c r="AI38" s="4" t="n">
        <v>3.01078990340078</v>
      </c>
      <c r="AJ38" s="0" t="n">
        <v>2.5787444005149</v>
      </c>
      <c r="AK38" s="0" t="n">
        <v>3.31703704570659</v>
      </c>
      <c r="AL38" s="4" t="str">
        <f aca="false">IF(AND(W38&gt;=AH38,AI38&lt;=AK38),"IN","OUT")</f>
        <v>IN</v>
      </c>
      <c r="AM38" s="0" t="n">
        <v>7.34121165823153</v>
      </c>
      <c r="AN38" s="0" t="n">
        <v>0.0976577517020481</v>
      </c>
      <c r="AO38" s="0" t="n">
        <v>7.27045672806039</v>
      </c>
      <c r="AP38" s="4" t="n">
        <v>7.41196658840267</v>
      </c>
      <c r="AQ38" s="0" t="n">
        <v>6.83593528214588</v>
      </c>
      <c r="AR38" s="0" t="n">
        <v>7.84648803431718</v>
      </c>
      <c r="AS38" s="4" t="str">
        <f aca="false">IF(AND(X38&gt;=AO38,X38&lt;=AP38),"IN","OUT")</f>
        <v>OUT</v>
      </c>
    </row>
    <row r="39" customFormat="false" ht="14.25" hidden="false" customHeight="false" outlineLevel="0" collapsed="false">
      <c r="A39" s="0" t="n">
        <v>3548500</v>
      </c>
      <c r="B39" s="0" t="s">
        <v>118</v>
      </c>
      <c r="C39" s="0" t="s">
        <v>573</v>
      </c>
      <c r="D39" s="0" t="s">
        <v>585</v>
      </c>
      <c r="E39" s="0" t="s">
        <v>36</v>
      </c>
      <c r="F39" s="0" t="n">
        <v>419400</v>
      </c>
      <c r="G39" s="0" t="n">
        <v>1492.23</v>
      </c>
      <c r="H39" s="0" t="n">
        <v>54183</v>
      </c>
      <c r="I39" s="0" t="n">
        <v>49143</v>
      </c>
      <c r="J39" s="0" t="n">
        <v>6776663</v>
      </c>
      <c r="K39" s="0" t="n">
        <v>49143</v>
      </c>
      <c r="L39" s="2" t="n">
        <v>4.93</v>
      </c>
      <c r="M39" s="0" t="n">
        <f aca="false">I39^0.15</f>
        <v>5.05497776648304</v>
      </c>
      <c r="N39" s="0" t="n">
        <v>2013.83</v>
      </c>
      <c r="O39" s="4" t="n">
        <v>22532672</v>
      </c>
      <c r="P39" s="0" t="n">
        <v>0.84</v>
      </c>
      <c r="Q39" s="0" t="s">
        <v>577</v>
      </c>
      <c r="R39" s="4" t="str">
        <f aca="false">IF(P39&lt;P$53,"1st Q",IF(P39&lt;P$54,"2nd Q",IF(P39&lt;P$55,"3rd Q","4th Q")))</f>
        <v>4th Q</v>
      </c>
      <c r="S39" s="0" t="n">
        <v>0.55</v>
      </c>
      <c r="T39" s="0" t="n">
        <f aca="false">LOG10(I39)</f>
        <v>4.6914616650394</v>
      </c>
      <c r="U39" s="0" t="n">
        <f aca="false">LOG10(F39)</f>
        <v>5.62262842612933</v>
      </c>
      <c r="V39" s="0" t="n">
        <f aca="false">LOG10(J39)</f>
        <v>6.8310158889336</v>
      </c>
      <c r="W39" s="0" t="n">
        <f aca="false">LOG10(N39)</f>
        <v>3.30402280624835</v>
      </c>
      <c r="X39" s="0" t="n">
        <f aca="false">LOG10(O39)</f>
        <v>7.35281269487735</v>
      </c>
      <c r="Y39" s="0" t="n">
        <v>6.73831979216634</v>
      </c>
      <c r="Z39" s="0" t="n">
        <v>0.0926960967672548</v>
      </c>
      <c r="AA39" s="0" t="n">
        <v>6.69569863301144</v>
      </c>
      <c r="AB39" s="4" t="n">
        <v>6.78094095132124</v>
      </c>
      <c r="AC39" s="0" t="n">
        <v>6.47100866727066</v>
      </c>
      <c r="AD39" s="0" t="n">
        <v>7.00563091706202</v>
      </c>
      <c r="AE39" s="4" t="str">
        <f aca="false">IF(AND(V39&gt;=AA39,V39&lt;=AB39),"IN","OUT")</f>
        <v>OUT</v>
      </c>
      <c r="AF39" s="0" t="n">
        <v>2.97006248833723</v>
      </c>
      <c r="AG39" s="0" t="n">
        <v>-0.171985296716586</v>
      </c>
      <c r="AH39" s="0" t="n">
        <v>2.91403149522951</v>
      </c>
      <c r="AI39" s="4" t="n">
        <v>3.02609348144494</v>
      </c>
      <c r="AJ39" s="0" t="n">
        <v>2.60202421207576</v>
      </c>
      <c r="AK39" s="0" t="n">
        <v>3.3381007645987</v>
      </c>
      <c r="AL39" s="4" t="str">
        <f aca="false">IF(AND(W39&gt;=AH39,AI39&lt;=AK39),"IN","OUT")</f>
        <v>IN</v>
      </c>
      <c r="AM39" s="0" t="n">
        <v>7.10370748471012</v>
      </c>
      <c r="AN39" s="0" t="n">
        <v>0.249105210167235</v>
      </c>
      <c r="AO39" s="0" t="n">
        <v>7.02205814814679</v>
      </c>
      <c r="AP39" s="4" t="n">
        <v>7.18535682127344</v>
      </c>
      <c r="AQ39" s="0" t="n">
        <v>6.5967907556037</v>
      </c>
      <c r="AR39" s="0" t="n">
        <v>7.61062421381654</v>
      </c>
      <c r="AS39" s="4" t="str">
        <f aca="false">IF(AND(X39&gt;=AO39,X39&lt;=AP39),"IN","OUT")</f>
        <v>OUT</v>
      </c>
    </row>
    <row r="40" customFormat="false" ht="14.25" hidden="false" customHeight="false" outlineLevel="0" collapsed="false">
      <c r="A40" s="0" t="n">
        <v>3548708</v>
      </c>
      <c r="B40" s="0" t="s">
        <v>119</v>
      </c>
      <c r="C40" s="0" t="s">
        <v>573</v>
      </c>
      <c r="D40" s="0" t="s">
        <v>581</v>
      </c>
      <c r="E40" s="0" t="s">
        <v>39</v>
      </c>
      <c r="F40" s="0" t="n">
        <v>765463</v>
      </c>
      <c r="G40" s="0" t="n">
        <v>1872.59</v>
      </c>
      <c r="H40" s="0" t="n">
        <v>77129</v>
      </c>
      <c r="I40" s="0" t="n">
        <v>70325</v>
      </c>
      <c r="J40" s="0" t="n">
        <v>8992712</v>
      </c>
      <c r="K40" s="0" t="n">
        <v>70325</v>
      </c>
      <c r="L40" s="2" t="n">
        <v>4.57</v>
      </c>
      <c r="M40" s="0" t="n">
        <f aca="false">I40^0.15</f>
        <v>5.33416519250482</v>
      </c>
      <c r="N40" s="0" t="n">
        <v>1369.48</v>
      </c>
      <c r="O40" s="4" t="n">
        <v>44680389</v>
      </c>
      <c r="P40" s="0" t="n">
        <v>0.805</v>
      </c>
      <c r="Q40" s="0" t="s">
        <v>577</v>
      </c>
      <c r="R40" s="4" t="str">
        <f aca="false">IF(P40&lt;P$53,"1st Q",IF(P40&lt;P$54,"2nd Q",IF(P40&lt;P$55,"3rd Q","4th Q")))</f>
        <v>4th Q</v>
      </c>
      <c r="S40" s="0" t="n">
        <v>0.54</v>
      </c>
      <c r="T40" s="0" t="n">
        <f aca="false">LOG10(I40)</f>
        <v>4.84710974083724</v>
      </c>
      <c r="U40" s="0" t="n">
        <f aca="false">LOG10(F40)</f>
        <v>5.88392420315422</v>
      </c>
      <c r="V40" s="0" t="n">
        <f aca="false">LOG10(J40)</f>
        <v>6.95389068494981</v>
      </c>
      <c r="W40" s="0" t="n">
        <f aca="false">LOG10(N40)</f>
        <v>3.1365556941635</v>
      </c>
      <c r="X40" s="0" t="n">
        <f aca="false">LOG10(O40)</f>
        <v>7.65011694554962</v>
      </c>
      <c r="Y40" s="0" t="n">
        <v>6.91794656468818</v>
      </c>
      <c r="Z40" s="0" t="n">
        <v>0.0359441202616306</v>
      </c>
      <c r="AA40" s="0" t="n">
        <v>6.87967052080238</v>
      </c>
      <c r="AB40" s="4" t="n">
        <v>6.95622260857398</v>
      </c>
      <c r="AC40" s="0" t="n">
        <v>6.65129373829994</v>
      </c>
      <c r="AD40" s="0" t="n">
        <v>7.18459939107641</v>
      </c>
      <c r="AE40" s="4" t="str">
        <f aca="false">IF(AND(V40&gt;=AA40,V40&lt;=AB40),"IN","OUT")</f>
        <v>IN</v>
      </c>
      <c r="AF40" s="0" t="n">
        <v>2.97329730259785</v>
      </c>
      <c r="AG40" s="0" t="n">
        <v>0.389083372454012</v>
      </c>
      <c r="AH40" s="0" t="n">
        <v>2.91804333501183</v>
      </c>
      <c r="AI40" s="4" t="n">
        <v>3.02855127018386</v>
      </c>
      <c r="AJ40" s="0" t="n">
        <v>2.60537652099008</v>
      </c>
      <c r="AK40" s="0" t="n">
        <v>3.34121808420562</v>
      </c>
      <c r="AL40" s="4" t="str">
        <f aca="false">IF(AND(W40&gt;=AH40,AI40&lt;=AK40),"IN","OUT")</f>
        <v>IN</v>
      </c>
      <c r="AM40" s="0" t="n">
        <v>7.40267143619109</v>
      </c>
      <c r="AN40" s="0" t="n">
        <v>0.247445509358525</v>
      </c>
      <c r="AO40" s="0" t="n">
        <v>7.33103202269771</v>
      </c>
      <c r="AP40" s="4" t="n">
        <v>7.47431084968447</v>
      </c>
      <c r="AQ40" s="0" t="n">
        <v>6.89727044524193</v>
      </c>
      <c r="AR40" s="0" t="n">
        <v>7.90807242714025</v>
      </c>
      <c r="AS40" s="4" t="str">
        <f aca="false">IF(AND(X40&gt;=AO40,X40&lt;=AP40),"IN","OUT")</f>
        <v>OUT</v>
      </c>
    </row>
    <row r="41" customFormat="false" ht="14.25" hidden="false" customHeight="false" outlineLevel="0" collapsed="false">
      <c r="A41" s="0" t="n">
        <v>3304904</v>
      </c>
      <c r="B41" s="0" t="s">
        <v>120</v>
      </c>
      <c r="C41" s="0" t="s">
        <v>573</v>
      </c>
      <c r="D41" s="0" t="s">
        <v>574</v>
      </c>
      <c r="E41" s="0" t="s">
        <v>39</v>
      </c>
      <c r="F41" s="0" t="n">
        <v>999728</v>
      </c>
      <c r="G41" s="0" t="n">
        <v>4035.9</v>
      </c>
      <c r="H41" s="0" t="n">
        <v>154589</v>
      </c>
      <c r="I41" s="0" t="n">
        <v>141973</v>
      </c>
      <c r="J41" s="0" t="n">
        <v>20006047</v>
      </c>
      <c r="K41" s="0" t="n">
        <v>141973</v>
      </c>
      <c r="L41" s="2" t="n">
        <v>5.82</v>
      </c>
      <c r="M41" s="0" t="n">
        <f aca="false">I41^0.15</f>
        <v>5.926944546318</v>
      </c>
      <c r="N41" s="0" t="n">
        <v>724.92</v>
      </c>
      <c r="O41" s="4" t="n">
        <v>17225904</v>
      </c>
      <c r="P41" s="0" t="n">
        <v>0.739</v>
      </c>
      <c r="Q41" s="0" t="s">
        <v>568</v>
      </c>
      <c r="R41" s="4" t="str">
        <f aca="false">IF(P41&lt;P$53,"1st Q",IF(P41&lt;P$54,"2nd Q",IF(P41&lt;P$55,"3rd Q","4th Q")))</f>
        <v>2nd Q</v>
      </c>
      <c r="S41" s="0" t="n">
        <v>0.43</v>
      </c>
      <c r="T41" s="0" t="n">
        <f aca="false">LOG10(I41)</f>
        <v>5.15220575941162</v>
      </c>
      <c r="U41" s="0" t="n">
        <f aca="false">LOG10(F41)</f>
        <v>5.99988185583259</v>
      </c>
      <c r="V41" s="0" t="n">
        <f aca="false">LOG10(J41)</f>
        <v>7.30116128475396</v>
      </c>
      <c r="W41" s="0" t="n">
        <f aca="false">LOG10(N41)</f>
        <v>2.86029008177709</v>
      </c>
      <c r="X41" s="0" t="n">
        <f aca="false">LOG10(O41)</f>
        <v>7.23618202256281</v>
      </c>
      <c r="Y41" s="0" t="n">
        <v>7.27004480197676</v>
      </c>
      <c r="Z41" s="0" t="n">
        <v>0.0311164827772021</v>
      </c>
      <c r="AA41" s="0" t="n">
        <v>7.22975378158346</v>
      </c>
      <c r="AB41" s="4" t="n">
        <v>7.31033582237005</v>
      </c>
      <c r="AC41" s="0" t="n">
        <v>7.00309529250049</v>
      </c>
      <c r="AD41" s="0" t="n">
        <v>7.53699431145302</v>
      </c>
      <c r="AE41" s="4" t="str">
        <f aca="false">IF(AND(V41&gt;=AA41,V41&lt;=AB41),"IN","OUT")</f>
        <v>IN</v>
      </c>
      <c r="AF41" s="0" t="n">
        <v>3.02214735015183</v>
      </c>
      <c r="AG41" s="0" t="n">
        <v>-0.215662120164343</v>
      </c>
      <c r="AH41" s="0" t="n">
        <v>2.96961532388921</v>
      </c>
      <c r="AI41" s="4" t="n">
        <v>3.07467937641445</v>
      </c>
      <c r="AJ41" s="0" t="n">
        <v>2.65462549449133</v>
      </c>
      <c r="AK41" s="0" t="n">
        <v>3.38966920581232</v>
      </c>
      <c r="AL41" s="4" t="str">
        <f aca="false">IF(AND(W41&gt;=AH41,AI41&lt;=AK41),"IN","OUT")</f>
        <v>OUT</v>
      </c>
      <c r="AM41" s="0" t="n">
        <v>7.53534544433581</v>
      </c>
      <c r="AN41" s="0" t="n">
        <v>-0.299163421772996</v>
      </c>
      <c r="AO41" s="0" t="n">
        <v>7.45671395529222</v>
      </c>
      <c r="AP41" s="4" t="n">
        <v>7.6139769333794</v>
      </c>
      <c r="AQ41" s="0" t="n">
        <v>7.02890604306856</v>
      </c>
      <c r="AR41" s="0" t="n">
        <v>8.04178484560306</v>
      </c>
      <c r="AS41" s="4" t="str">
        <f aca="false">IF(AND(X41&gt;=AO41,X41&lt;=AP41),"IN","OUT")</f>
        <v>OUT</v>
      </c>
    </row>
    <row r="42" customFormat="false" ht="14.25" hidden="false" customHeight="false" outlineLevel="0" collapsed="false">
      <c r="A42" s="0" t="n">
        <v>3305109</v>
      </c>
      <c r="B42" s="0" t="s">
        <v>121</v>
      </c>
      <c r="C42" s="0" t="s">
        <v>573</v>
      </c>
      <c r="D42" s="0" t="s">
        <v>574</v>
      </c>
      <c r="E42" s="0" t="s">
        <v>39</v>
      </c>
      <c r="F42" s="0" t="n">
        <v>458673</v>
      </c>
      <c r="G42" s="0" t="n">
        <v>13545.21</v>
      </c>
      <c r="H42" s="0" t="n">
        <v>53712</v>
      </c>
      <c r="I42" s="0" t="n">
        <v>49912</v>
      </c>
      <c r="J42" s="0" t="n">
        <v>7840554</v>
      </c>
      <c r="K42" s="0" t="n">
        <v>49912</v>
      </c>
      <c r="L42" s="2" t="n">
        <v>5.39</v>
      </c>
      <c r="M42" s="0" t="n">
        <f aca="false">I42^0.15</f>
        <v>5.06676481343192</v>
      </c>
      <c r="N42" s="0" t="n">
        <v>658.78</v>
      </c>
      <c r="O42" s="4" t="n">
        <v>9194527</v>
      </c>
      <c r="P42" s="0" t="n">
        <v>0.719</v>
      </c>
      <c r="Q42" s="0" t="s">
        <v>568</v>
      </c>
      <c r="R42" s="4" t="str">
        <f aca="false">IF(P42&lt;P$53,"1st Q",IF(P42&lt;P$54,"2nd Q",IF(P42&lt;P$55,"3rd Q","4th Q")))</f>
        <v>1st Q</v>
      </c>
      <c r="S42" s="0" t="n">
        <v>0.43</v>
      </c>
      <c r="T42" s="0" t="n">
        <f aca="false">LOG10(I42)</f>
        <v>4.69820497262231</v>
      </c>
      <c r="U42" s="0" t="n">
        <f aca="false">LOG10(F42)</f>
        <v>5.66150317593723</v>
      </c>
      <c r="V42" s="0" t="n">
        <f aca="false">LOG10(J42)</f>
        <v>6.8943467502664</v>
      </c>
      <c r="W42" s="0" t="n">
        <f aca="false">LOG10(N42)</f>
        <v>2.81874040588708</v>
      </c>
      <c r="X42" s="0" t="n">
        <f aca="false">LOG10(O42)</f>
        <v>6.96352939245679</v>
      </c>
      <c r="Y42" s="0" t="n">
        <v>6.74610195440016</v>
      </c>
      <c r="Z42" s="0" t="n">
        <v>0.148244795866248</v>
      </c>
      <c r="AA42" s="0" t="n">
        <v>6.70373118657701</v>
      </c>
      <c r="AB42" s="4" t="n">
        <v>6.78847272222331</v>
      </c>
      <c r="AC42" s="0" t="n">
        <v>6.47883063859689</v>
      </c>
      <c r="AD42" s="0" t="n">
        <v>7.01337327020342</v>
      </c>
      <c r="AE42" s="4" t="str">
        <f aca="false">IF(AND(V42&gt;=AA42,V42&lt;=AB42),"IN","OUT")</f>
        <v>OUT</v>
      </c>
      <c r="AF42" s="0" t="n">
        <v>3.00590129595474</v>
      </c>
      <c r="AG42" s="0" t="n">
        <v>0.158002159813807</v>
      </c>
      <c r="AH42" s="0" t="n">
        <v>2.95445799572555</v>
      </c>
      <c r="AI42" s="4" t="n">
        <v>3.05734459618393</v>
      </c>
      <c r="AJ42" s="0" t="n">
        <v>2.63853347789857</v>
      </c>
      <c r="AK42" s="0" t="n">
        <v>3.3732691140109</v>
      </c>
      <c r="AL42" s="4" t="str">
        <f aca="false">IF(AND(W42&gt;=AH42,AI42&lt;=AK42),"IN","OUT")</f>
        <v>OUT</v>
      </c>
      <c r="AM42" s="0" t="n">
        <v>7.14818638501128</v>
      </c>
      <c r="AN42" s="0" t="n">
        <v>-0.184656992554496</v>
      </c>
      <c r="AO42" s="0" t="n">
        <v>7.07010912055381</v>
      </c>
      <c r="AP42" s="4" t="n">
        <v>7.22626364946876</v>
      </c>
      <c r="AQ42" s="0" t="n">
        <v>6.6418327385231</v>
      </c>
      <c r="AR42" s="0" t="n">
        <v>7.65454003149947</v>
      </c>
      <c r="AS42" s="4" t="str">
        <f aca="false">IF(AND(X42&gt;=AO42,X42&lt;=AP42),"IN","OUT")</f>
        <v>OUT</v>
      </c>
    </row>
    <row r="43" customFormat="false" ht="14.25" hidden="false" customHeight="false" outlineLevel="0" collapsed="false">
      <c r="A43" s="0" t="n">
        <v>2111300</v>
      </c>
      <c r="B43" s="0" t="s">
        <v>125</v>
      </c>
      <c r="C43" s="0" t="s">
        <v>571</v>
      </c>
      <c r="D43" s="0" t="s">
        <v>591</v>
      </c>
      <c r="E43" s="0" t="s">
        <v>36</v>
      </c>
      <c r="F43" s="0" t="n">
        <v>1014837</v>
      </c>
      <c r="G43" s="0" t="n">
        <v>1215.69</v>
      </c>
      <c r="H43" s="0" t="n">
        <v>202622</v>
      </c>
      <c r="I43" s="0" t="n">
        <v>184721</v>
      </c>
      <c r="J43" s="0" t="n">
        <v>28926636</v>
      </c>
      <c r="K43" s="0" t="n">
        <v>184721</v>
      </c>
      <c r="L43" s="2" t="n">
        <v>5.7</v>
      </c>
      <c r="M43" s="0" t="n">
        <f aca="false">I43^0.15</f>
        <v>6.16562973774859</v>
      </c>
      <c r="N43" s="0" t="n">
        <v>917.87</v>
      </c>
      <c r="O43" s="4" t="n">
        <v>29727650</v>
      </c>
      <c r="P43" s="0" t="n">
        <v>0.768</v>
      </c>
      <c r="Q43" s="0" t="s">
        <v>568</v>
      </c>
      <c r="R43" s="4" t="str">
        <f aca="false">IF(P43&lt;P$53,"1st Q",IF(P43&lt;P$54,"2nd Q",IF(P43&lt;P$55,"3rd Q","4th Q")))</f>
        <v>3rd Q</v>
      </c>
      <c r="S43" s="0" t="n">
        <v>0.61</v>
      </c>
      <c r="T43" s="0" t="n">
        <f aca="false">LOG10(I43)</f>
        <v>5.26651627099891</v>
      </c>
      <c r="U43" s="0" t="n">
        <f aca="false">LOG10(F43)</f>
        <v>6.0063962928056</v>
      </c>
      <c r="V43" s="0" t="n">
        <f aca="false">LOG10(J43)</f>
        <v>7.46129793065508</v>
      </c>
      <c r="W43" s="0" t="n">
        <f aca="false">LOG10(N43)</f>
        <v>2.96278117544894</v>
      </c>
      <c r="X43" s="0" t="n">
        <f aca="false">LOG10(O43)</f>
        <v>7.47316057915547</v>
      </c>
      <c r="Y43" s="0" t="n">
        <v>7.40196566355177</v>
      </c>
      <c r="Z43" s="0" t="n">
        <v>0.0593322671033025</v>
      </c>
      <c r="AA43" s="0" t="n">
        <v>7.35756222623059</v>
      </c>
      <c r="AB43" s="4" t="n">
        <v>7.44636910087296</v>
      </c>
      <c r="AC43" s="0" t="n">
        <v>7.13436458072283</v>
      </c>
      <c r="AD43" s="0" t="n">
        <v>7.66956674638072</v>
      </c>
      <c r="AE43" s="4" t="str">
        <f aca="false">IF(AND(V43&gt;=AA43,V43&lt;=AB43),"IN","OUT")</f>
        <v>OUT</v>
      </c>
      <c r="AF43" s="0" t="n">
        <v>3.04630437551356</v>
      </c>
      <c r="AG43" s="0" t="n">
        <v>-0.0835232000646249</v>
      </c>
      <c r="AH43" s="0" t="n">
        <v>2.98871693206214</v>
      </c>
      <c r="AI43" s="4" t="n">
        <v>3.10389181896499</v>
      </c>
      <c r="AJ43" s="0" t="n">
        <v>2.67802592888907</v>
      </c>
      <c r="AK43" s="0" t="n">
        <v>3.41458282213805</v>
      </c>
      <c r="AL43" s="4" t="str">
        <f aca="false">IF(AND(W43&gt;=AH43,AI43&lt;=AK43),"IN","OUT")</f>
        <v>OUT</v>
      </c>
      <c r="AM43" s="0" t="n">
        <v>7.54279899693931</v>
      </c>
      <c r="AN43" s="0" t="n">
        <v>-0.0696384177838416</v>
      </c>
      <c r="AO43" s="0" t="n">
        <v>7.46359343427153</v>
      </c>
      <c r="AP43" s="4" t="n">
        <v>7.62200455960709</v>
      </c>
      <c r="AQ43" s="0" t="n">
        <v>7.03627014559494</v>
      </c>
      <c r="AR43" s="0" t="n">
        <v>8.04932784828367</v>
      </c>
      <c r="AS43" s="4" t="str">
        <f aca="false">IF(AND(X43&gt;=AO43,X43&lt;=AP43),"IN","OUT")</f>
        <v>IN</v>
      </c>
    </row>
    <row r="44" customFormat="false" ht="14.25" hidden="false" customHeight="false" outlineLevel="0" collapsed="false">
      <c r="A44" s="0" t="n">
        <v>3550308</v>
      </c>
      <c r="B44" s="0" t="s">
        <v>126</v>
      </c>
      <c r="C44" s="0" t="s">
        <v>573</v>
      </c>
      <c r="D44" s="0" t="s">
        <v>581</v>
      </c>
      <c r="E44" s="0" t="s">
        <v>39</v>
      </c>
      <c r="F44" s="0" t="n">
        <v>11253503</v>
      </c>
      <c r="G44" s="0" t="n">
        <v>7387.69</v>
      </c>
      <c r="H44" s="0" t="n">
        <v>3385287</v>
      </c>
      <c r="I44" s="0" t="n">
        <v>3125127</v>
      </c>
      <c r="J44" s="0" t="n">
        <v>713447056</v>
      </c>
      <c r="K44" s="0" t="n">
        <v>3125127</v>
      </c>
      <c r="L44" s="2" t="n">
        <v>9.6</v>
      </c>
      <c r="M44" s="0" t="n">
        <f aca="false">I44^0.15</f>
        <v>9.42388875165409</v>
      </c>
      <c r="N44" s="0" t="n">
        <v>1789.02</v>
      </c>
      <c r="O44" s="4" t="n">
        <v>699288352</v>
      </c>
      <c r="P44" s="0" t="n">
        <v>0.805</v>
      </c>
      <c r="Q44" s="0" t="s">
        <v>577</v>
      </c>
      <c r="R44" s="4" t="str">
        <f aca="false">IF(P44&lt;P$53,"1st Q",IF(P44&lt;P$54,"2nd Q",IF(P44&lt;P$55,"3rd Q","4th Q")))</f>
        <v>4th Q</v>
      </c>
      <c r="S44" s="0" t="n">
        <v>0.62</v>
      </c>
      <c r="T44" s="0" t="n">
        <f aca="false">LOG10(I44)</f>
        <v>6.49486767104921</v>
      </c>
      <c r="U44" s="0" t="n">
        <f aca="false">LOG10(F44)</f>
        <v>7.05128773104867</v>
      </c>
      <c r="V44" s="0" t="n">
        <f aca="false">LOG10(J44)</f>
        <v>8.85336175020444</v>
      </c>
      <c r="W44" s="0" t="n">
        <f aca="false">LOG10(N44)</f>
        <v>3.25261519570493</v>
      </c>
      <c r="X44" s="0" t="n">
        <f aca="false">LOG10(O44)</f>
        <v>8.84465629428592</v>
      </c>
      <c r="Y44" s="0" t="n">
        <v>8.81955336184296</v>
      </c>
      <c r="Z44" s="0" t="n">
        <v>0.0338083883614821</v>
      </c>
      <c r="AA44" s="0" t="n">
        <v>8.69443069842443</v>
      </c>
      <c r="AB44" s="4" t="n">
        <v>8.94467602526149</v>
      </c>
      <c r="AC44" s="0" t="n">
        <v>8.52750138840975</v>
      </c>
      <c r="AD44" s="0" t="n">
        <v>9.11160533527617</v>
      </c>
      <c r="AE44" s="4" t="str">
        <f aca="false">IF(AND(V44&gt;=AA44,V44&lt;=AB44),"IN","OUT")</f>
        <v>IN</v>
      </c>
      <c r="AF44" s="0" t="n">
        <v>3.28591651779184</v>
      </c>
      <c r="AG44" s="0" t="n">
        <v>-0.0333013220869067</v>
      </c>
      <c r="AH44" s="0" t="n">
        <v>3.10155925639441</v>
      </c>
      <c r="AI44" s="4" t="n">
        <v>3.47027377918926</v>
      </c>
      <c r="AJ44" s="0" t="n">
        <v>2.87811717934848</v>
      </c>
      <c r="AK44" s="0" t="n">
        <v>3.69371585623519</v>
      </c>
      <c r="AL44" s="4" t="str">
        <f aca="false">IF(AND(W44&gt;=AH44,AI44&lt;=AK44),"IN","OUT")</f>
        <v>IN</v>
      </c>
      <c r="AM44" s="0" t="n">
        <v>8.73832108613105</v>
      </c>
      <c r="AN44" s="0" t="n">
        <v>0.106335208154865</v>
      </c>
      <c r="AO44" s="0" t="n">
        <v>8.48475677166046</v>
      </c>
      <c r="AP44" s="4" t="n">
        <v>8.99188540060164</v>
      </c>
      <c r="AQ44" s="0" t="n">
        <v>8.17743534227616</v>
      </c>
      <c r="AR44" s="0" t="n">
        <v>9.29920682998595</v>
      </c>
      <c r="AS44" s="4" t="str">
        <f aca="false">IF(AND(X44&gt;=AO44,X44&lt;=AP44),"IN","OUT")</f>
        <v>IN</v>
      </c>
    </row>
    <row r="45" customFormat="false" ht="14.25" hidden="false" customHeight="false" outlineLevel="0" collapsed="false">
      <c r="A45" s="0" t="n">
        <v>3551009</v>
      </c>
      <c r="B45" s="0" t="s">
        <v>127</v>
      </c>
      <c r="C45" s="0" t="s">
        <v>573</v>
      </c>
      <c r="D45" s="0" t="s">
        <v>585</v>
      </c>
      <c r="E45" s="0" t="s">
        <v>36</v>
      </c>
      <c r="F45" s="0" t="n">
        <v>332445</v>
      </c>
      <c r="G45" s="0" t="n">
        <v>2232.28</v>
      </c>
      <c r="H45" s="0" t="n">
        <v>50266</v>
      </c>
      <c r="I45" s="0" t="n">
        <v>43211</v>
      </c>
      <c r="J45" s="0" t="n">
        <v>2701752</v>
      </c>
      <c r="K45" s="0" t="n">
        <v>43211</v>
      </c>
      <c r="L45" s="2" t="n">
        <v>4.52</v>
      </c>
      <c r="M45" s="0" t="n">
        <f aca="false">I45^0.15</f>
        <v>4.9583724693837</v>
      </c>
      <c r="N45" s="0" t="n">
        <v>945.6</v>
      </c>
      <c r="O45" s="4" t="n">
        <v>5204306</v>
      </c>
      <c r="P45" s="0" t="n">
        <v>0.768</v>
      </c>
      <c r="Q45" s="0" t="s">
        <v>568</v>
      </c>
      <c r="R45" s="4" t="str">
        <f aca="false">IF(P45&lt;P$53,"1st Q",IF(P45&lt;P$54,"2nd Q",IF(P45&lt;P$55,"3rd Q","4th Q")))</f>
        <v>3rd Q</v>
      </c>
      <c r="S45" s="0" t="n">
        <v>0.47</v>
      </c>
      <c r="T45" s="0" t="n">
        <f aca="false">LOG10(I45)</f>
        <v>4.63559431698137</v>
      </c>
      <c r="U45" s="0" t="n">
        <f aca="false">LOG10(F45)</f>
        <v>5.52171980551199</v>
      </c>
      <c r="V45" s="0" t="n">
        <f aca="false">LOG10(J45)</f>
        <v>6.43164548163101</v>
      </c>
      <c r="W45" s="0" t="n">
        <f aca="false">LOG10(N45)</f>
        <v>2.97570746353718</v>
      </c>
      <c r="X45" s="0" t="n">
        <f aca="false">LOG10(O45)</f>
        <v>6.7163628240549</v>
      </c>
      <c r="Y45" s="0" t="n">
        <v>6.67384568049115</v>
      </c>
      <c r="Z45" s="0" t="n">
        <v>-0.24220019886014</v>
      </c>
      <c r="AA45" s="0" t="n">
        <v>6.62896851928428</v>
      </c>
      <c r="AB45" s="4" t="n">
        <v>6.71872284169803</v>
      </c>
      <c r="AC45" s="0" t="n">
        <v>6.40616558432546</v>
      </c>
      <c r="AD45" s="0" t="n">
        <v>6.94152577665685</v>
      </c>
      <c r="AE45" s="4" t="str">
        <f aca="false">IF(AND(V45&gt;=AA45,V45&lt;=AB45),"IN","OUT")</f>
        <v>OUT</v>
      </c>
      <c r="AF45" s="0" t="n">
        <v>2.92508679905046</v>
      </c>
      <c r="AG45" s="0" t="n">
        <v>-0.161464165377226</v>
      </c>
      <c r="AH45" s="0" t="n">
        <v>2.8529442600886</v>
      </c>
      <c r="AI45" s="4" t="n">
        <v>2.99722933801232</v>
      </c>
      <c r="AJ45" s="0" t="n">
        <v>2.55425362020485</v>
      </c>
      <c r="AK45" s="0" t="n">
        <v>3.29591997789607</v>
      </c>
      <c r="AL45" s="4" t="str">
        <f aca="false">IF(AND(W45&gt;=AH45,AI45&lt;=AK45),"IN","OUT")</f>
        <v>IN</v>
      </c>
      <c r="AM45" s="0" t="n">
        <v>6.98825196414355</v>
      </c>
      <c r="AN45" s="0" t="n">
        <v>-0.271889140088658</v>
      </c>
      <c r="AO45" s="0" t="n">
        <v>6.89494612883659</v>
      </c>
      <c r="AP45" s="4" t="n">
        <v>7.08155779945052</v>
      </c>
      <c r="AQ45" s="0" t="n">
        <v>6.47932767214223</v>
      </c>
      <c r="AR45" s="0" t="n">
        <v>7.49717625614488</v>
      </c>
      <c r="AS45" s="4" t="str">
        <f aca="false">IF(AND(X45&gt;=AO45,X45&lt;=AP45),"IN","OUT")</f>
        <v>OUT</v>
      </c>
    </row>
    <row r="46" customFormat="false" ht="14.25" hidden="false" customHeight="false" outlineLevel="0" collapsed="false">
      <c r="A46" s="0" t="n">
        <v>3552205</v>
      </c>
      <c r="B46" s="0" t="s">
        <v>129</v>
      </c>
      <c r="C46" s="0" t="s">
        <v>573</v>
      </c>
      <c r="D46" s="0" t="s">
        <v>592</v>
      </c>
      <c r="E46" s="0" t="s">
        <v>36</v>
      </c>
      <c r="F46" s="0" t="n">
        <v>586625</v>
      </c>
      <c r="G46" s="0" t="n">
        <v>1306.55</v>
      </c>
      <c r="H46" s="0" t="n">
        <v>62779</v>
      </c>
      <c r="I46" s="0" t="n">
        <v>56749</v>
      </c>
      <c r="J46" s="0" t="n">
        <v>6608778</v>
      </c>
      <c r="K46" s="0" t="n">
        <v>56749</v>
      </c>
      <c r="L46" s="2" t="n">
        <v>4.88</v>
      </c>
      <c r="M46" s="0" t="n">
        <f aca="false">I46^0.15</f>
        <v>5.16527837277382</v>
      </c>
      <c r="N46" s="0" t="n">
        <v>1244.55</v>
      </c>
      <c r="O46" s="4" t="n">
        <v>31852858</v>
      </c>
      <c r="P46" s="0" t="n">
        <v>0.798</v>
      </c>
      <c r="Q46" s="0" t="s">
        <v>568</v>
      </c>
      <c r="R46" s="4" t="str">
        <f aca="false">IF(P46&lt;P$53,"1st Q",IF(P46&lt;P$54,"2nd Q",IF(P46&lt;P$55,"3rd Q","4th Q")))</f>
        <v>3rd Q</v>
      </c>
      <c r="S46" s="0" t="n">
        <v>0.52</v>
      </c>
      <c r="T46" s="0" t="n">
        <f aca="false">LOG10(I46)</f>
        <v>4.75395821303153</v>
      </c>
      <c r="U46" s="0" t="n">
        <f aca="false">LOG10(F46)</f>
        <v>5.76836056722055</v>
      </c>
      <c r="V46" s="0" t="n">
        <f aca="false">LOG10(J46)</f>
        <v>6.82012116343129</v>
      </c>
      <c r="W46" s="0" t="n">
        <f aca="false">LOG10(N46)</f>
        <v>3.09501234914702</v>
      </c>
      <c r="X46" s="0" t="n">
        <f aca="false">LOG10(O46)</f>
        <v>7.5031484055236</v>
      </c>
      <c r="Y46" s="0" t="n">
        <v>6.81044437932901</v>
      </c>
      <c r="Z46" s="0" t="n">
        <v>0.00967678410227268</v>
      </c>
      <c r="AA46" s="0" t="n">
        <v>6.76994335575562</v>
      </c>
      <c r="AB46" s="4" t="n">
        <v>6.8509454029024</v>
      </c>
      <c r="AC46" s="0" t="n">
        <v>6.54346309310135</v>
      </c>
      <c r="AD46" s="0" t="n">
        <v>7.07742566555668</v>
      </c>
      <c r="AE46" s="4" t="str">
        <f aca="false">IF(AND(V46&gt;=AA46,V46&lt;=AB46),"IN","OUT")</f>
        <v>IN</v>
      </c>
      <c r="AF46" s="0" t="n">
        <v>3.00446769715183</v>
      </c>
      <c r="AG46" s="0" t="n">
        <v>0.0427175755825013</v>
      </c>
      <c r="AH46" s="0" t="n">
        <v>2.95302346072806</v>
      </c>
      <c r="AI46" s="4" t="n">
        <v>3.0559119335756</v>
      </c>
      <c r="AJ46" s="0" t="n">
        <v>2.63709974799717</v>
      </c>
      <c r="AK46" s="0" t="n">
        <v>3.3718356463065</v>
      </c>
      <c r="AL46" s="4" t="str">
        <f aca="false">IF(AND(W46&gt;=AH46,AI46&lt;=AK46),"IN","OUT")</f>
        <v>IN</v>
      </c>
      <c r="AM46" s="0" t="n">
        <v>7.27044824590605</v>
      </c>
      <c r="AN46" s="0" t="n">
        <v>0.232700159617549</v>
      </c>
      <c r="AO46" s="0" t="n">
        <v>7.19872535362951</v>
      </c>
      <c r="AP46" s="4" t="n">
        <v>7.3421711381826</v>
      </c>
      <c r="AQ46" s="0" t="n">
        <v>6.76503541527823</v>
      </c>
      <c r="AR46" s="0" t="n">
        <v>7.77586107653388</v>
      </c>
      <c r="AS46" s="4" t="str">
        <f aca="false">IF(AND(X46&gt;=AO46,X46&lt;=AP46),"IN","OUT")</f>
        <v>OUT</v>
      </c>
    </row>
    <row r="47" customFormat="false" ht="14.25" hidden="false" customHeight="false" outlineLevel="0" collapsed="false">
      <c r="A47" s="0" t="n">
        <v>3552403</v>
      </c>
      <c r="B47" s="0" t="s">
        <v>130</v>
      </c>
      <c r="C47" s="0" t="s">
        <v>573</v>
      </c>
      <c r="D47" s="0" t="s">
        <v>578</v>
      </c>
      <c r="E47" s="0" t="s">
        <v>39</v>
      </c>
      <c r="F47" s="0" t="n">
        <v>241311</v>
      </c>
      <c r="G47" s="0" t="n">
        <v>1577.14</v>
      </c>
      <c r="H47" s="0" t="n">
        <v>22983</v>
      </c>
      <c r="I47" s="0" t="n">
        <v>19966</v>
      </c>
      <c r="J47" s="0" t="n">
        <v>1432913</v>
      </c>
      <c r="K47" s="0" t="n">
        <v>19966</v>
      </c>
      <c r="L47" s="2" t="n">
        <v>4.88</v>
      </c>
      <c r="M47" s="0" t="n">
        <f aca="false">I47^0.15</f>
        <v>4.41614841060686</v>
      </c>
      <c r="N47" s="0" t="n">
        <v>917.85</v>
      </c>
      <c r="O47" s="4" t="n">
        <v>13744576</v>
      </c>
      <c r="P47" s="0" t="n">
        <v>0.762</v>
      </c>
      <c r="Q47" s="0" t="s">
        <v>568</v>
      </c>
      <c r="R47" s="4" t="str">
        <f aca="false">IF(P47&lt;P$53,"1st Q",IF(P47&lt;P$54,"2nd Q",IF(P47&lt;P$55,"3rd Q","4th Q")))</f>
        <v>2nd Q</v>
      </c>
      <c r="S47" s="0" t="n">
        <v>0.45</v>
      </c>
      <c r="T47" s="0" t="n">
        <f aca="false">LOG10(I47)</f>
        <v>4.30029106677708</v>
      </c>
      <c r="U47" s="0" t="n">
        <f aca="false">LOG10(F47)</f>
        <v>5.38257711938254</v>
      </c>
      <c r="V47" s="0" t="n">
        <f aca="false">LOG10(J47)</f>
        <v>6.15621982280005</v>
      </c>
      <c r="W47" s="0" t="n">
        <f aca="false">LOG10(N47)</f>
        <v>2.96277171225233</v>
      </c>
      <c r="X47" s="0" t="n">
        <f aca="false">LOG10(O47)</f>
        <v>7.13813134703867</v>
      </c>
      <c r="Y47" s="0" t="n">
        <v>6.28688657199241</v>
      </c>
      <c r="Z47" s="0" t="n">
        <v>-0.130666749192361</v>
      </c>
      <c r="AA47" s="0" t="n">
        <v>6.22372575339366</v>
      </c>
      <c r="AB47" s="4" t="n">
        <v>6.35004739059115</v>
      </c>
      <c r="AC47" s="0" t="n">
        <v>6.01554184053195</v>
      </c>
      <c r="AD47" s="0" t="n">
        <v>6.55823130345287</v>
      </c>
      <c r="AE47" s="4" t="str">
        <f aca="false">IF(AND(V47&gt;=AA47,V47&lt;=AB47),"IN","OUT")</f>
        <v>OUT</v>
      </c>
      <c r="AF47" s="0" t="n">
        <v>2.90325157302386</v>
      </c>
      <c r="AG47" s="0" t="n">
        <v>0.0595201392284661</v>
      </c>
      <c r="AH47" s="0" t="n">
        <v>2.82086459126506</v>
      </c>
      <c r="AI47" s="4" t="n">
        <v>2.98563855478267</v>
      </c>
      <c r="AJ47" s="0" t="n">
        <v>2.53029002625503</v>
      </c>
      <c r="AK47" s="0" t="n">
        <v>3.2762131197927</v>
      </c>
      <c r="AL47" s="4" t="str">
        <f aca="false">IF(AND(W47&gt;=AH47,AI47&lt;=AK47),"IN","OUT")</f>
        <v>IN</v>
      </c>
      <c r="AM47" s="0" t="n">
        <v>6.8290505880686</v>
      </c>
      <c r="AN47" s="0" t="n">
        <v>0.309080758970071</v>
      </c>
      <c r="AO47" s="0" t="n">
        <v>6.71573582957945</v>
      </c>
      <c r="AP47" s="4" t="n">
        <v>6.94236534655776</v>
      </c>
      <c r="AQ47" s="0" t="n">
        <v>6.31608061762376</v>
      </c>
      <c r="AR47" s="0" t="n">
        <v>7.34202055851344</v>
      </c>
      <c r="AS47" s="4" t="str">
        <f aca="false">IF(AND(X47&gt;=AO47,X47&lt;=AP47),"IN","OUT")</f>
        <v>OUT</v>
      </c>
    </row>
    <row r="48" customFormat="false" ht="14.25" hidden="false" customHeight="false" outlineLevel="0" collapsed="false">
      <c r="A48" s="0" t="n">
        <v>3552502</v>
      </c>
      <c r="B48" s="0" t="s">
        <v>131</v>
      </c>
      <c r="C48" s="0" t="s">
        <v>573</v>
      </c>
      <c r="D48" s="0" t="s">
        <v>581</v>
      </c>
      <c r="E48" s="0" t="s">
        <v>39</v>
      </c>
      <c r="F48" s="0" t="n">
        <v>262480</v>
      </c>
      <c r="G48" s="0" t="n">
        <v>1270.37</v>
      </c>
      <c r="H48" s="0" t="n">
        <v>27864</v>
      </c>
      <c r="I48" s="0" t="n">
        <v>23854</v>
      </c>
      <c r="J48" s="0" t="n">
        <v>1926119</v>
      </c>
      <c r="K48" s="0" t="n">
        <v>23854</v>
      </c>
      <c r="L48" s="2" t="n">
        <v>4.3</v>
      </c>
      <c r="M48" s="0" t="n">
        <f aca="false">I48^0.15</f>
        <v>4.53559410578864</v>
      </c>
      <c r="N48" s="0" t="n">
        <v>755.52</v>
      </c>
      <c r="O48" s="4" t="n">
        <v>10761082</v>
      </c>
      <c r="P48" s="0" t="n">
        <v>0.765</v>
      </c>
      <c r="Q48" s="0" t="s">
        <v>568</v>
      </c>
      <c r="R48" s="4" t="str">
        <f aca="false">IF(P48&lt;P$53,"1st Q",IF(P48&lt;P$54,"2nd Q",IF(P48&lt;P$55,"3rd Q","4th Q")))</f>
        <v>3rd Q</v>
      </c>
      <c r="S48" s="0" t="n">
        <v>0.47</v>
      </c>
      <c r="T48" s="0" t="n">
        <f aca="false">LOG10(I48)</f>
        <v>4.37756121491779</v>
      </c>
      <c r="U48" s="0" t="n">
        <f aca="false">LOG10(F48)</f>
        <v>5.41909621737799</v>
      </c>
      <c r="V48" s="0" t="n">
        <f aca="false">LOG10(J48)</f>
        <v>6.28468311531543</v>
      </c>
      <c r="W48" s="0" t="n">
        <f aca="false">LOG10(N48)</f>
        <v>2.87824596539863</v>
      </c>
      <c r="X48" s="0" t="n">
        <f aca="false">LOG10(O48)</f>
        <v>7.0318559407546</v>
      </c>
      <c r="Y48" s="0" t="n">
        <v>6.37606073782551</v>
      </c>
      <c r="Z48" s="0" t="n">
        <v>-0.0913776225100866</v>
      </c>
      <c r="AA48" s="0" t="n">
        <v>6.31763219224428</v>
      </c>
      <c r="AB48" s="4" t="n">
        <v>6.43448928340674</v>
      </c>
      <c r="AC48" s="0" t="n">
        <v>6.10577834989758</v>
      </c>
      <c r="AD48" s="0" t="n">
        <v>6.64634312575344</v>
      </c>
      <c r="AE48" s="4" t="str">
        <f aca="false">IF(AND(V48&gt;=AA48,V48&lt;=AB48),"IN","OUT")</f>
        <v>OUT</v>
      </c>
      <c r="AF48" s="0" t="n">
        <v>2.90457048858524</v>
      </c>
      <c r="AG48" s="0" t="n">
        <v>0.0468058915128298</v>
      </c>
      <c r="AH48" s="0" t="n">
        <v>2.82283172744768</v>
      </c>
      <c r="AI48" s="4" t="n">
        <v>2.9863092497228</v>
      </c>
      <c r="AJ48" s="0" t="n">
        <v>2.53175159732947</v>
      </c>
      <c r="AK48" s="0" t="n">
        <v>3.27738937984101</v>
      </c>
      <c r="AL48" s="4" t="str">
        <f aca="false">IF(AND(W48&gt;=AH48,AI48&lt;=AK48),"IN","OUT")</f>
        <v>IN</v>
      </c>
      <c r="AM48" s="0" t="n">
        <v>6.8708342478183</v>
      </c>
      <c r="AN48" s="0" t="n">
        <v>0.161021692936294</v>
      </c>
      <c r="AO48" s="0" t="n">
        <v>6.76309932096638</v>
      </c>
      <c r="AP48" s="4" t="n">
        <v>6.97856917467022</v>
      </c>
      <c r="AQ48" s="0" t="n">
        <v>6.35906792365217</v>
      </c>
      <c r="AR48" s="0" t="n">
        <v>7.38260057198443</v>
      </c>
      <c r="AS48" s="4" t="str">
        <f aca="false">IF(AND(X48&gt;=AO48,X48&lt;=AP48),"IN","OUT")</f>
        <v>OUT</v>
      </c>
    </row>
    <row r="49" customFormat="false" ht="14.25" hidden="false" customHeight="false" outlineLevel="0" collapsed="false">
      <c r="A49" s="0" t="n">
        <v>3552809</v>
      </c>
      <c r="B49" s="0" t="s">
        <v>132</v>
      </c>
      <c r="C49" s="0" t="s">
        <v>573</v>
      </c>
      <c r="D49" s="0" t="s">
        <v>581</v>
      </c>
      <c r="E49" s="0" t="s">
        <v>36</v>
      </c>
      <c r="F49" s="0" t="n">
        <v>244528</v>
      </c>
      <c r="G49" s="0" t="n">
        <v>14058.93</v>
      </c>
      <c r="H49" s="0" t="n">
        <v>22202</v>
      </c>
      <c r="I49" s="0" t="n">
        <v>20117</v>
      </c>
      <c r="J49" s="0" t="n">
        <v>1918624</v>
      </c>
      <c r="K49" s="0" t="n">
        <v>20117</v>
      </c>
      <c r="L49" s="2" t="n">
        <v>4.71</v>
      </c>
      <c r="M49" s="0" t="n">
        <f aca="false">I49^0.15</f>
        <v>4.42114218746086</v>
      </c>
      <c r="N49" s="0" t="n">
        <v>894.08</v>
      </c>
      <c r="O49" s="4" t="n">
        <v>8843886</v>
      </c>
      <c r="P49" s="0" t="n">
        <v>0.769</v>
      </c>
      <c r="Q49" s="0" t="s">
        <v>568</v>
      </c>
      <c r="R49" s="4" t="str">
        <f aca="false">IF(P49&lt;P$53,"1st Q",IF(P49&lt;P$54,"2nd Q",IF(P49&lt;P$55,"3rd Q","4th Q")))</f>
        <v>3rd Q</v>
      </c>
      <c r="S49" s="0" t="n">
        <v>0.47</v>
      </c>
      <c r="T49" s="0" t="n">
        <f aca="false">LOG10(I49)</f>
        <v>4.30356321591725</v>
      </c>
      <c r="U49" s="0" t="n">
        <f aca="false">LOG10(F49)</f>
        <v>5.38832859576743</v>
      </c>
      <c r="V49" s="0" t="n">
        <f aca="false">LOG10(J49)</f>
        <v>6.2829898727423</v>
      </c>
      <c r="W49" s="0" t="n">
        <f aca="false">LOG10(N49)</f>
        <v>2.95137638009807</v>
      </c>
      <c r="X49" s="0" t="n">
        <f aca="false">LOG10(O49)</f>
        <v>6.94664313577348</v>
      </c>
      <c r="Y49" s="0" t="n">
        <v>6.29066281905647</v>
      </c>
      <c r="Z49" s="0" t="n">
        <v>-0.00767294631416604</v>
      </c>
      <c r="AA49" s="0" t="n">
        <v>6.22770677598453</v>
      </c>
      <c r="AB49" s="4" t="n">
        <v>6.3536188621284</v>
      </c>
      <c r="AC49" s="0" t="n">
        <v>6.01936568002887</v>
      </c>
      <c r="AD49" s="0" t="n">
        <v>6.56195995808407</v>
      </c>
      <c r="AE49" s="4" t="str">
        <f aca="false">IF(AND(V49&gt;=AA49,V49&lt;=AB49),"IN","OUT")</f>
        <v>IN</v>
      </c>
      <c r="AF49" s="0" t="n">
        <v>2.91146314359685</v>
      </c>
      <c r="AG49" s="0" t="n">
        <v>0.0812096452518292</v>
      </c>
      <c r="AH49" s="0" t="n">
        <v>2.83305552659192</v>
      </c>
      <c r="AI49" s="4" t="n">
        <v>2.98987076060179</v>
      </c>
      <c r="AJ49" s="0" t="n">
        <v>2.53936039567731</v>
      </c>
      <c r="AK49" s="0" t="n">
        <v>3.28356589151639</v>
      </c>
      <c r="AL49" s="4" t="str">
        <f aca="false">IF(AND(W49&gt;=AH49,AI49&lt;=AK49),"IN","OUT")</f>
        <v>IN</v>
      </c>
      <c r="AM49" s="0" t="n">
        <v>6.83563119234187</v>
      </c>
      <c r="AN49" s="0" t="n">
        <v>0.111011943431607</v>
      </c>
      <c r="AO49" s="0" t="n">
        <v>6.7232079941645</v>
      </c>
      <c r="AP49" s="4" t="n">
        <v>6.94805439051924</v>
      </c>
      <c r="AQ49" s="0" t="n">
        <v>6.32285742977679</v>
      </c>
      <c r="AR49" s="0" t="n">
        <v>7.34840495490695</v>
      </c>
      <c r="AS49" s="4" t="str">
        <f aca="false">IF(AND(X49&gt;=AO49,X49&lt;=AP49),"IN","OUT")</f>
        <v>IN</v>
      </c>
    </row>
    <row r="50" customFormat="false" ht="14.25" hidden="false" customHeight="false" outlineLevel="0" collapsed="false">
      <c r="A50" s="0" t="n">
        <v>3205200</v>
      </c>
      <c r="B50" s="0" t="s">
        <v>138</v>
      </c>
      <c r="C50" s="0" t="s">
        <v>573</v>
      </c>
      <c r="D50" s="0" t="s">
        <v>582</v>
      </c>
      <c r="E50" s="0" t="s">
        <v>39</v>
      </c>
      <c r="F50" s="0" t="n">
        <v>414586</v>
      </c>
      <c r="G50" s="0" t="n">
        <v>1951.99</v>
      </c>
      <c r="H50" s="0" t="n">
        <v>62468</v>
      </c>
      <c r="I50" s="0" t="n">
        <v>58418</v>
      </c>
      <c r="J50" s="0" t="n">
        <v>5207745</v>
      </c>
      <c r="K50" s="0" t="n">
        <v>58418</v>
      </c>
      <c r="L50" s="2" t="n">
        <v>5.1</v>
      </c>
      <c r="M50" s="0" t="n">
        <f aca="false">I50^0.15</f>
        <v>5.18778540085484</v>
      </c>
      <c r="N50" s="0" t="n">
        <v>1384.33</v>
      </c>
      <c r="O50" s="4" t="n">
        <v>10994894</v>
      </c>
      <c r="P50" s="0" t="n">
        <v>0.8</v>
      </c>
      <c r="Q50" s="0" t="s">
        <v>577</v>
      </c>
      <c r="R50" s="4" t="str">
        <f aca="false">IF(P50&lt;P$53,"1st Q",IF(P50&lt;P$54,"2nd Q",IF(P50&lt;P$55,"3rd Q","4th Q")))</f>
        <v>4th Q</v>
      </c>
      <c r="S50" s="0" t="n">
        <v>0.56</v>
      </c>
      <c r="T50" s="0" t="n">
        <f aca="false">LOG10(I50)</f>
        <v>4.76654668437611</v>
      </c>
      <c r="U50" s="0" t="n">
        <f aca="false">LOG10(F50)</f>
        <v>5.61761463247708</v>
      </c>
      <c r="V50" s="0" t="n">
        <f aca="false">LOG10(J50)</f>
        <v>6.71664971062078</v>
      </c>
      <c r="W50" s="0" t="n">
        <f aca="false">LOG10(N50)</f>
        <v>3.14123963065218</v>
      </c>
      <c r="X50" s="0" t="n">
        <f aca="false">LOG10(O50)</f>
        <v>7.04119104675393</v>
      </c>
      <c r="Y50" s="0" t="n">
        <v>6.82497219451092</v>
      </c>
      <c r="Z50" s="0" t="n">
        <v>-0.108322483890142</v>
      </c>
      <c r="AA50" s="0" t="n">
        <v>6.78484074965816</v>
      </c>
      <c r="AB50" s="4" t="n">
        <v>6.86510363936367</v>
      </c>
      <c r="AC50" s="0" t="n">
        <v>6.55804672335603</v>
      </c>
      <c r="AD50" s="0" t="n">
        <v>7.0918976656658</v>
      </c>
      <c r="AE50" s="4" t="str">
        <f aca="false">IF(AND(V50&gt;=AA50,V50&lt;=AB50),"IN","OUT")</f>
        <v>OUT</v>
      </c>
      <c r="AF50" s="0" t="n">
        <v>3.01821935280536</v>
      </c>
      <c r="AG50" s="0" t="n">
        <v>0.118336341358142</v>
      </c>
      <c r="AH50" s="0" t="n">
        <v>2.96613297737302</v>
      </c>
      <c r="AI50" s="4" t="n">
        <v>3.0703057282377</v>
      </c>
      <c r="AJ50" s="0" t="n">
        <v>2.65076093187783</v>
      </c>
      <c r="AK50" s="0" t="n">
        <v>3.38567777373289</v>
      </c>
      <c r="AL50" s="4" t="str">
        <f aca="false">IF(AND(W50&gt;=AH50,AI50&lt;=AK50),"IN","OUT")</f>
        <v>IN</v>
      </c>
      <c r="AM50" s="0" t="n">
        <v>7.0979709068777</v>
      </c>
      <c r="AN50" s="0" t="n">
        <v>-0.0567798601237692</v>
      </c>
      <c r="AO50" s="0" t="n">
        <v>7.01581915179552</v>
      </c>
      <c r="AP50" s="4" t="n">
        <v>7.18012266195988</v>
      </c>
      <c r="AQ50" s="0" t="n">
        <v>6.59097301048186</v>
      </c>
      <c r="AR50" s="0" t="n">
        <v>7.60496880327353</v>
      </c>
      <c r="AS50" s="4" t="str">
        <f aca="false">IF(AND(X50&gt;=AO50,X50&lt;=AP50),"IN","OUT")</f>
        <v>IN</v>
      </c>
    </row>
    <row r="51" customFormat="false" ht="15" hidden="false" customHeight="false" outlineLevel="0" collapsed="false">
      <c r="A51" s="0" t="n">
        <v>3205309</v>
      </c>
      <c r="B51" s="0" t="s">
        <v>139</v>
      </c>
      <c r="C51" s="0" t="s">
        <v>573</v>
      </c>
      <c r="D51" s="0" t="s">
        <v>582</v>
      </c>
      <c r="E51" s="0" t="s">
        <v>39</v>
      </c>
      <c r="F51" s="0" t="n">
        <v>327801</v>
      </c>
      <c r="G51" s="0" t="n">
        <v>3327.73</v>
      </c>
      <c r="H51" s="0" t="n">
        <v>36188</v>
      </c>
      <c r="I51" s="0" t="n">
        <v>31132</v>
      </c>
      <c r="J51" s="0" t="n">
        <v>5286026</v>
      </c>
      <c r="K51" s="0" t="n">
        <v>31132</v>
      </c>
      <c r="L51" s="2" t="n">
        <v>5.05</v>
      </c>
      <c r="M51" s="0" t="n">
        <f aca="false">I51^0.15</f>
        <v>4.72042447270551</v>
      </c>
      <c r="N51" s="0" t="n">
        <v>2215.07</v>
      </c>
      <c r="O51" s="4" t="n">
        <v>20255652</v>
      </c>
      <c r="P51" s="0" t="n">
        <v>0.845</v>
      </c>
      <c r="Q51" s="0" t="s">
        <v>577</v>
      </c>
      <c r="R51" s="4" t="str">
        <f aca="false">IF(P51&lt;P$53,"1st Q",IF(P51&lt;P$54,"2nd Q",IF(P51&lt;P$55,"3rd Q","4th Q")))</f>
        <v>4th Q</v>
      </c>
      <c r="S51" s="0" t="n">
        <v>0.6</v>
      </c>
      <c r="T51" s="0" t="n">
        <f aca="false">LOG10(I51)</f>
        <v>4.49320702177673</v>
      </c>
      <c r="U51" s="0" t="n">
        <f aca="false">LOG10(F51)</f>
        <v>5.51561027410885</v>
      </c>
      <c r="V51" s="0" t="n">
        <f aca="false">LOG10(J51)</f>
        <v>6.72312929493431</v>
      </c>
      <c r="W51" s="0" t="n">
        <f aca="false">LOG10(N51)</f>
        <v>3.34538745522427</v>
      </c>
      <c r="X51" s="0" t="n">
        <f aca="false">LOG10(O51)</f>
        <v>7.3065462270528</v>
      </c>
      <c r="Y51" s="0" t="n">
        <v>6.50952260643695</v>
      </c>
      <c r="Z51" s="0" t="n">
        <v>0.213606688497361</v>
      </c>
      <c r="AA51" s="0" t="n">
        <v>6.45768426553637</v>
      </c>
      <c r="AB51" s="4" t="n">
        <v>6.56136094733754</v>
      </c>
      <c r="AC51" s="0" t="n">
        <v>6.2405878785333</v>
      </c>
      <c r="AD51" s="0" t="n">
        <v>6.77845733434061</v>
      </c>
      <c r="AE51" s="4" t="str">
        <f aca="false">IF(AND(V51&gt;=AA51,V51&lt;=AB51),"IN","OUT")</f>
        <v>OUT</v>
      </c>
      <c r="AF51" s="0" t="n">
        <v>2.93515945922675</v>
      </c>
      <c r="AG51" s="0" t="n">
        <v>0.0405480043104287</v>
      </c>
      <c r="AH51" s="0" t="n">
        <v>2.86732022756868</v>
      </c>
      <c r="AI51" s="4" t="n">
        <v>3.00299869088483</v>
      </c>
      <c r="AJ51" s="0" t="n">
        <v>2.56513937604634</v>
      </c>
      <c r="AK51" s="0" t="n">
        <v>3.30517954240716</v>
      </c>
      <c r="AL51" s="4" t="str">
        <f aca="false">IF(AND(W51&gt;=AH51,AI51&lt;=AK51),"IN","OUT")</f>
        <v>IN</v>
      </c>
      <c r="AM51" s="12" t="n">
        <v>6.9812616879486</v>
      </c>
      <c r="AN51" s="12" t="n">
        <v>0.3252845391042</v>
      </c>
      <c r="AO51" s="0" t="n">
        <v>6.88715890243583</v>
      </c>
      <c r="AP51" s="4" t="n">
        <v>7.07536447346138</v>
      </c>
      <c r="AQ51" s="0" t="n">
        <v>6.47219068079146</v>
      </c>
      <c r="AR51" s="0" t="n">
        <v>7.49033269510574</v>
      </c>
      <c r="AS51" s="4" t="str">
        <f aca="false">IF(AND(X51&gt;=AO51,X51&lt;=AP51),"IN","OUT")</f>
        <v>OUT</v>
      </c>
    </row>
    <row r="53" customFormat="false" ht="14.25" hidden="false" customHeight="false" outlineLevel="0" collapsed="false">
      <c r="N53" s="13"/>
      <c r="P53" s="13" t="n">
        <f aca="false">_xlfn.PERCENTILE.EXC(P$2:P$51,0.25)</f>
        <v>0.73425</v>
      </c>
    </row>
    <row r="54" customFormat="false" ht="14.25" hidden="false" customHeight="false" outlineLevel="0" collapsed="false">
      <c r="N54" s="13"/>
      <c r="P54" s="13" t="n">
        <f aca="false">_xlfn.PERCENTILE.EXC(P$2:P$51,0.5)</f>
        <v>0.7625</v>
      </c>
    </row>
    <row r="55" customFormat="false" ht="14.25" hidden="false" customHeight="false" outlineLevel="0" collapsed="false">
      <c r="N55" s="13"/>
      <c r="P55" s="13" t="n">
        <f aca="false">_xlfn.PERCENTILE.EXC(P$2:P$51,0.75)</f>
        <v>0.799</v>
      </c>
    </row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V74"/>
  <sheetViews>
    <sheetView showFormulas="false" showGridLines="true" showRowColHeaders="true" showZeros="true" rightToLeft="false" tabSelected="false" showOutlineSymbols="true" defaultGridColor="true" view="normal" topLeftCell="D1" colorId="64" zoomScale="85" zoomScaleNormal="85" zoomScalePageLayoutView="100" workbookViewId="0">
      <selection pane="topLeft" activeCell="O27" activeCellId="0" sqref="O27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24.82"/>
    <col collapsed="false" customWidth="true" hidden="false" outlineLevel="0" max="2" min="2" style="0" width="19.73"/>
    <col collapsed="false" customWidth="true" hidden="false" outlineLevel="0" max="3" min="3" style="0" width="12.73"/>
    <col collapsed="false" customWidth="true" hidden="false" outlineLevel="0" max="5" min="4" style="0" width="12"/>
    <col collapsed="false" customWidth="true" hidden="false" outlineLevel="0" max="6" min="6" style="0" width="16"/>
    <col collapsed="false" customWidth="true" hidden="false" outlineLevel="0" max="7" min="7" style="0" width="14.73"/>
    <col collapsed="false" customWidth="true" hidden="false" outlineLevel="0" max="11" min="11" style="0" width="25.27"/>
    <col collapsed="false" customWidth="true" hidden="false" outlineLevel="0" max="12" min="12" style="0" width="15.45"/>
    <col collapsed="false" customWidth="true" hidden="false" outlineLevel="0" max="15" min="15" style="0" width="24"/>
    <col collapsed="false" customWidth="true" hidden="false" outlineLevel="0" max="16" min="16" style="0" width="24.27"/>
    <col collapsed="false" customWidth="true" hidden="false" outlineLevel="0" max="17" min="17" style="0" width="36.54"/>
    <col collapsed="false" customWidth="true" hidden="false" outlineLevel="0" max="18" min="18" style="0" width="37"/>
    <col collapsed="false" customWidth="true" hidden="false" outlineLevel="0" max="19" min="19" style="0" width="3.27"/>
    <col collapsed="false" customWidth="true" hidden="true" outlineLevel="0" max="20" min="20" style="0" width="1.18"/>
    <col collapsed="false" customWidth="true" hidden="false" outlineLevel="0" max="21" min="21" style="0" width="28.54"/>
    <col collapsed="false" customWidth="true" hidden="false" outlineLevel="0" max="22" min="22" style="0" width="14.82"/>
  </cols>
  <sheetData>
    <row r="1" customFormat="false" ht="14.25" hidden="false" customHeight="false" outlineLevel="0" collapsed="false">
      <c r="A1" s="0" t="s">
        <v>593</v>
      </c>
      <c r="K1" s="0" t="s">
        <v>1</v>
      </c>
      <c r="L1" s="0" t="s">
        <v>15</v>
      </c>
      <c r="M1" s="0" t="s">
        <v>594</v>
      </c>
      <c r="N1" s="0" t="s">
        <v>595</v>
      </c>
      <c r="O1" s="0" t="s">
        <v>555</v>
      </c>
      <c r="P1" s="0" t="s">
        <v>556</v>
      </c>
      <c r="Q1" s="0" t="s">
        <v>557</v>
      </c>
      <c r="R1" s="0" t="s">
        <v>558</v>
      </c>
      <c r="U1" s="14" t="s">
        <v>596</v>
      </c>
      <c r="V1" s="14" t="n">
        <f aca="false">B8</f>
        <v>50</v>
      </c>
    </row>
    <row r="2" customFormat="false" ht="15" hidden="false" customHeight="false" outlineLevel="0" collapsed="false">
      <c r="K2" s="0" t="s">
        <v>34</v>
      </c>
      <c r="L2" s="15" t="n">
        <v>4.67446614800308</v>
      </c>
      <c r="M2" s="0" t="n">
        <f aca="false">$V$9+$V$10*L2</f>
        <v>6.71870599445683</v>
      </c>
      <c r="N2" s="0" t="n">
        <f aca="false">1/$V$1+((L2-$V$4)^2)/$V$3</f>
        <v>0.0268906807826546</v>
      </c>
      <c r="O2" s="0" t="n">
        <f aca="false">M2-$V$8*$V$2*SQRT(N2)</f>
        <v>6.67543208360591</v>
      </c>
      <c r="P2" s="0" t="n">
        <f aca="false">M2+$V$8*$V$2*SQRT(N2)</f>
        <v>6.76197990530774</v>
      </c>
      <c r="Q2" s="0" t="n">
        <f aca="false">M2-$V$8*$V$2*SQRT(1+N2)</f>
        <v>6.45129001579134</v>
      </c>
      <c r="R2" s="0" t="n">
        <f aca="false">M2+$V$8*$V$2*SQRT(1+N2)</f>
        <v>6.98612197312231</v>
      </c>
      <c r="U2" s="14" t="s">
        <v>597</v>
      </c>
      <c r="V2" s="14" t="n">
        <f aca="false">B7</f>
        <v>0.114046201319759</v>
      </c>
    </row>
    <row r="3" customFormat="false" ht="14.25" hidden="false" customHeight="false" outlineLevel="0" collapsed="false">
      <c r="A3" s="16" t="s">
        <v>598</v>
      </c>
      <c r="B3" s="16"/>
      <c r="K3" s="0" t="s">
        <v>40</v>
      </c>
      <c r="L3" s="15" t="n">
        <v>4.96920150808497</v>
      </c>
      <c r="M3" s="0" t="n">
        <f aca="false">$V$9+$V$10*L3</f>
        <v>7.05884743988231</v>
      </c>
      <c r="N3" s="0" t="n">
        <f aca="false">1/$V$1+((L3-$V$4)^2)/$V$3</f>
        <v>0.0200137103931861</v>
      </c>
      <c r="O3" s="0" t="n">
        <f aca="false">M3-$V$8*$V$2*SQRT(N3)</f>
        <v>7.02151476974861</v>
      </c>
      <c r="P3" s="0" t="n">
        <f aca="false">M3+$V$8*$V$2*SQRT(N3)</f>
        <v>7.096180110016</v>
      </c>
      <c r="Q3" s="0" t="n">
        <f aca="false">M3-$V$8*$V$2*SQRT(1+N3)</f>
        <v>6.7923283926369</v>
      </c>
      <c r="R3" s="0" t="n">
        <f aca="false">M3+$V$8*$V$2*SQRT(1+N3)</f>
        <v>7.32536648712771</v>
      </c>
      <c r="U3" s="14" t="s">
        <v>599</v>
      </c>
      <c r="V3" s="14" t="n">
        <f aca="false">_xlfn.VAR.S(L2:L51)*(V1-1)</f>
        <v>11.5530663961961</v>
      </c>
    </row>
    <row r="4" customFormat="false" ht="14.25" hidden="false" customHeight="false" outlineLevel="0" collapsed="false">
      <c r="A4" s="0" t="s">
        <v>600</v>
      </c>
      <c r="B4" s="0" t="n">
        <v>0.980310045574801</v>
      </c>
      <c r="K4" s="0" t="s">
        <v>41</v>
      </c>
      <c r="L4" s="15" t="n">
        <v>4.93829952008288</v>
      </c>
      <c r="M4" s="0" t="n">
        <f aca="false">$V$9+$V$10*L4</f>
        <v>7.02318478012329</v>
      </c>
      <c r="N4" s="0" t="n">
        <f aca="false">1/$V$1+((L4-$V$4)^2)/$V$3</f>
        <v>0.020029039080523</v>
      </c>
      <c r="O4" s="0" t="n">
        <f aca="false">M4-$V$8*$V$2*SQRT(N4)</f>
        <v>6.98583781600603</v>
      </c>
      <c r="P4" s="0" t="n">
        <f aca="false">M4+$V$8*$V$2*SQRT(N4)</f>
        <v>7.06053174424055</v>
      </c>
      <c r="Q4" s="0" t="n">
        <f aca="false">M4-$V$8*$V$2*SQRT(1+N4)</f>
        <v>6.75666373027157</v>
      </c>
      <c r="R4" s="0" t="n">
        <f aca="false">M4+$V$8*$V$2*SQRT(1+N4)</f>
        <v>7.28970582997501</v>
      </c>
      <c r="U4" s="14" t="s">
        <v>601</v>
      </c>
      <c r="V4" s="17" t="n">
        <f aca="false">AVERAGE(L2:L51)</f>
        <v>4.95661591780096</v>
      </c>
    </row>
    <row r="5" customFormat="false" ht="14.25" hidden="false" customHeight="false" outlineLevel="0" collapsed="false">
      <c r="A5" s="0" t="s">
        <v>602</v>
      </c>
      <c r="B5" s="0" t="n">
        <v>0.961007785454868</v>
      </c>
      <c r="K5" s="0" t="s">
        <v>45</v>
      </c>
      <c r="L5" s="15" t="n">
        <v>5.45449576031158</v>
      </c>
      <c r="M5" s="0" t="n">
        <f aca="false">$V$9+$V$10*L5</f>
        <v>7.61890473454545</v>
      </c>
      <c r="N5" s="0" t="n">
        <f aca="false">1/$V$1+((L5-$V$4)^2)/$V$3</f>
        <v>0.0414561510405592</v>
      </c>
      <c r="O5" s="0" t="n">
        <f aca="false">M5-$V$8*$V$2*SQRT(N5)</f>
        <v>7.56517437627906</v>
      </c>
      <c r="P5" s="0" t="n">
        <f aca="false">M5+$V$8*$V$2*SQRT(N5)</f>
        <v>7.67263509281185</v>
      </c>
      <c r="Q5" s="0" t="n">
        <f aca="false">M5-$V$8*$V$2*SQRT(1+N5)</f>
        <v>7.34959891269096</v>
      </c>
      <c r="R5" s="0" t="n">
        <f aca="false">M5+$V$8*$V$2*SQRT(1+N5)</f>
        <v>7.88821055639994</v>
      </c>
      <c r="U5" s="18" t="s">
        <v>603</v>
      </c>
      <c r="V5" s="18" t="n">
        <v>0.95</v>
      </c>
    </row>
    <row r="6" customFormat="false" ht="14.25" hidden="false" customHeight="false" outlineLevel="0" collapsed="false">
      <c r="A6" s="0" t="s">
        <v>604</v>
      </c>
      <c r="B6" s="0" t="n">
        <v>0.960195447651845</v>
      </c>
      <c r="K6" s="0" t="s">
        <v>46</v>
      </c>
      <c r="L6" s="15" t="n">
        <v>4.70014101927742</v>
      </c>
      <c r="M6" s="0" t="n">
        <f aca="false">$V$9+$V$10*L6</f>
        <v>6.7483362628574</v>
      </c>
      <c r="N6" s="0" t="n">
        <f aca="false">1/$V$1+((L6-$V$4)^2)/$V$3</f>
        <v>0.025693672252617</v>
      </c>
      <c r="O6" s="0" t="n">
        <f aca="false">M6-$V$8*$V$2*SQRT(N6)</f>
        <v>6.70603646057426</v>
      </c>
      <c r="P6" s="0" t="n">
        <f aca="false">M6+$V$8*$V$2*SQRT(N6)</f>
        <v>6.79063606514055</v>
      </c>
      <c r="Q6" s="0" t="n">
        <f aca="false">M6-$V$8*$V$2*SQRT(1+N6)</f>
        <v>6.4810761881016</v>
      </c>
      <c r="R6" s="0" t="n">
        <f aca="false">M6+$V$8*$V$2*SQRT(1+N6)</f>
        <v>7.01559633761321</v>
      </c>
      <c r="U6" s="0" t="s">
        <v>605</v>
      </c>
      <c r="V6" s="0" t="n">
        <f aca="false">1-V5</f>
        <v>0.05</v>
      </c>
    </row>
    <row r="7" customFormat="false" ht="14.25" hidden="false" customHeight="false" outlineLevel="0" collapsed="false">
      <c r="A7" s="0" t="s">
        <v>606</v>
      </c>
      <c r="B7" s="0" t="n">
        <v>0.114046201319759</v>
      </c>
      <c r="K7" s="0" t="s">
        <v>48</v>
      </c>
      <c r="L7" s="15" t="n">
        <v>5.71880633548055</v>
      </c>
      <c r="M7" s="0" t="n">
        <f aca="false">$V$9+$V$10*L7</f>
        <v>7.92393423984211</v>
      </c>
      <c r="N7" s="0" t="n">
        <f aca="false">1/$V$1+((L7-$V$4)^2)/$V$3</f>
        <v>0.0702839863357707</v>
      </c>
      <c r="O7" s="0" t="n">
        <f aca="false">M7-$V$8*$V$2*SQRT(N7)</f>
        <v>7.85397365356735</v>
      </c>
      <c r="P7" s="0" t="n">
        <f aca="false">M7+$V$8*$V$2*SQRT(N7)</f>
        <v>7.99389482611687</v>
      </c>
      <c r="Q7" s="0" t="n">
        <f aca="false">M7-$V$8*$V$2*SQRT(1+N7)</f>
        <v>7.65092662471536</v>
      </c>
      <c r="R7" s="0" t="n">
        <f aca="false">M7+$V$8*$V$2*SQRT(1+N7)</f>
        <v>8.19694185496886</v>
      </c>
      <c r="U7" s="0" t="s">
        <v>607</v>
      </c>
      <c r="V7" s="0" t="n">
        <f aca="false">V6/2</f>
        <v>0.025</v>
      </c>
    </row>
    <row r="8" customFormat="false" ht="15" hidden="false" customHeight="false" outlineLevel="0" collapsed="false">
      <c r="A8" s="12" t="s">
        <v>608</v>
      </c>
      <c r="B8" s="12" t="n">
        <v>50</v>
      </c>
      <c r="K8" s="0" t="s">
        <v>49</v>
      </c>
      <c r="L8" s="15" t="n">
        <v>4.58368608956643</v>
      </c>
      <c r="M8" s="0" t="n">
        <f aca="false">$V$9+$V$10*L8</f>
        <v>6.61394062024495</v>
      </c>
      <c r="N8" s="0" t="n">
        <f aca="false">1/$V$1+((L8-$V$4)^2)/$V$3</f>
        <v>0.0320380730117533</v>
      </c>
      <c r="O8" s="0" t="n">
        <f aca="false">M8-$V$8*$V$2*SQRT(N8)</f>
        <v>6.56670621613954</v>
      </c>
      <c r="P8" s="0" t="n">
        <f aca="false">M8+$V$8*$V$2*SQRT(N8)</f>
        <v>6.66117502435037</v>
      </c>
      <c r="Q8" s="0" t="n">
        <f aca="false">M8-$V$8*$V$2*SQRT(1+N8)</f>
        <v>6.34585525470539</v>
      </c>
      <c r="R8" s="0" t="n">
        <f aca="false">M8+$V$8*$V$2*SQRT(1+N8)</f>
        <v>6.88202598578451</v>
      </c>
      <c r="U8" s="14" t="s">
        <v>609</v>
      </c>
      <c r="V8" s="14" t="n">
        <f aca="false">TINV(V7, V1-2)</f>
        <v>2.31389913195133</v>
      </c>
    </row>
    <row r="9" customFormat="false" ht="14.25" hidden="false" customHeight="false" outlineLevel="0" collapsed="false">
      <c r="K9" s="0" t="s">
        <v>56</v>
      </c>
      <c r="L9" s="15" t="n">
        <v>5.15485592233062</v>
      </c>
      <c r="M9" s="0" t="n">
        <f aca="false">$V$9+$V$10*L9</f>
        <v>7.27310324140402</v>
      </c>
      <c r="N9" s="0" t="n">
        <f aca="false">1/$V$1+((L9-$V$4)^2)/$V$3</f>
        <v>0.023401616337015</v>
      </c>
      <c r="O9" s="0" t="n">
        <f aca="false">M9-$V$8*$V$2*SQRT(N9)</f>
        <v>7.2327342243508</v>
      </c>
      <c r="P9" s="0" t="n">
        <f aca="false">M9+$V$8*$V$2*SQRT(N9)</f>
        <v>7.31347225845723</v>
      </c>
      <c r="Q9" s="0" t="n">
        <f aca="false">M9-$V$8*$V$2*SQRT(1+N9)</f>
        <v>7.0061419486608</v>
      </c>
      <c r="R9" s="0" t="n">
        <f aca="false">M9+$V$8*$V$2*SQRT(1+N9)</f>
        <v>7.54006453414723</v>
      </c>
      <c r="U9" s="14" t="s">
        <v>610</v>
      </c>
      <c r="V9" s="14" t="n">
        <v>1.32410498108522</v>
      </c>
    </row>
    <row r="10" customFormat="false" ht="15" hidden="false" customHeight="false" outlineLevel="0" collapsed="false">
      <c r="A10" s="0" t="s">
        <v>611</v>
      </c>
      <c r="K10" s="0" t="s">
        <v>59</v>
      </c>
      <c r="L10" s="15" t="n">
        <v>4.50843544327051</v>
      </c>
      <c r="M10" s="0" t="n">
        <f aca="false">$V$9+$V$10*L10</f>
        <v>6.52709707492625</v>
      </c>
      <c r="N10" s="0" t="n">
        <f aca="false">1/$V$1+((L10-$V$4)^2)/$V$3</f>
        <v>0.0373863570814831</v>
      </c>
      <c r="O10" s="0" t="n">
        <f aca="false">M10-$V$8*$V$2*SQRT(N10)</f>
        <v>6.47607221487244</v>
      </c>
      <c r="P10" s="0" t="n">
        <f aca="false">M10+$V$8*$V$2*SQRT(N10)</f>
        <v>6.57812193498006</v>
      </c>
      <c r="Q10" s="0" t="n">
        <f aca="false">M10-$V$8*$V$2*SQRT(1+N10)</f>
        <v>6.25831796370516</v>
      </c>
      <c r="R10" s="0" t="n">
        <f aca="false">M10+$V$8*$V$2*SQRT(1+N10)</f>
        <v>6.79587618614734</v>
      </c>
      <c r="U10" s="19" t="s">
        <v>612</v>
      </c>
      <c r="V10" s="19" t="n">
        <v>1.15405713563166</v>
      </c>
    </row>
    <row r="11" customFormat="false" ht="14.25" hidden="false" customHeight="false" outlineLevel="0" collapsed="false">
      <c r="A11" s="16"/>
      <c r="B11" s="16" t="s">
        <v>613</v>
      </c>
      <c r="C11" s="16" t="s">
        <v>614</v>
      </c>
      <c r="D11" s="16" t="s">
        <v>615</v>
      </c>
      <c r="E11" s="16" t="s">
        <v>616</v>
      </c>
      <c r="F11" s="16" t="s">
        <v>617</v>
      </c>
      <c r="K11" s="0" t="s">
        <v>60</v>
      </c>
      <c r="L11" s="15" t="n">
        <v>4.63532286721244</v>
      </c>
      <c r="M11" s="0" t="n">
        <f aca="false">$V$9+$V$10*L11</f>
        <v>6.67353241194836</v>
      </c>
      <c r="N11" s="0" t="n">
        <f aca="false">1/$V$1+((L11-$V$4)^2)/$V$3</f>
        <v>0.0289352229803222</v>
      </c>
      <c r="O11" s="0" t="n">
        <f aca="false">M11-$V$8*$V$2*SQRT(N11)</f>
        <v>6.6286435428548</v>
      </c>
      <c r="P11" s="0" t="n">
        <f aca="false">M11+$V$8*$V$2*SQRT(N11)</f>
        <v>6.71842128104192</v>
      </c>
      <c r="Q11" s="0" t="n">
        <f aca="false">M11-$V$8*$V$2*SQRT(1+N11)</f>
        <v>6.40585035268068</v>
      </c>
      <c r="R11" s="0" t="n">
        <f aca="false">M11+$V$8*$V$2*SQRT(1+N11)</f>
        <v>6.94121447121604</v>
      </c>
    </row>
    <row r="12" customFormat="false" ht="14.25" hidden="false" customHeight="false" outlineLevel="0" collapsed="false">
      <c r="A12" s="0" t="s">
        <v>618</v>
      </c>
      <c r="B12" s="0" t="n">
        <v>1</v>
      </c>
      <c r="C12" s="0" t="n">
        <v>15.3869268983416</v>
      </c>
      <c r="D12" s="0" t="n">
        <v>15.3869268983416</v>
      </c>
      <c r="E12" s="0" t="n">
        <v>1183.01497465455</v>
      </c>
      <c r="F12" s="0" t="n">
        <v>1.78160775001164E-035</v>
      </c>
      <c r="K12" s="0" t="s">
        <v>61</v>
      </c>
      <c r="L12" s="15" t="n">
        <v>4.52686889699588</v>
      </c>
      <c r="M12" s="0" t="n">
        <f aca="false">$V$9+$V$10*L12</f>
        <v>6.54837033373235</v>
      </c>
      <c r="N12" s="0" t="n">
        <f aca="false">1/$V$1+((L12-$V$4)^2)/$V$3</f>
        <v>0.0359855830095163</v>
      </c>
      <c r="O12" s="0" t="n">
        <f aca="false">M12-$V$8*$V$2*SQRT(N12)</f>
        <v>6.49831048660748</v>
      </c>
      <c r="P12" s="0" t="n">
        <f aca="false">M12+$V$8*$V$2*SQRT(N12)</f>
        <v>6.59843018085723</v>
      </c>
      <c r="Q12" s="0" t="n">
        <f aca="false">M12-$V$8*$V$2*SQRT(1+N12)</f>
        <v>6.27977274889687</v>
      </c>
      <c r="R12" s="0" t="n">
        <f aca="false">M12+$V$8*$V$2*SQRT(1+N12)</f>
        <v>6.81696791856783</v>
      </c>
    </row>
    <row r="13" customFormat="false" ht="14.25" hidden="false" customHeight="false" outlineLevel="0" collapsed="false">
      <c r="A13" s="0" t="s">
        <v>619</v>
      </c>
      <c r="B13" s="0" t="n">
        <v>48</v>
      </c>
      <c r="C13" s="0" t="n">
        <v>0.624313729702421</v>
      </c>
      <c r="D13" s="0" t="n">
        <v>0.0130065360354671</v>
      </c>
      <c r="K13" s="0" t="s">
        <v>65</v>
      </c>
      <c r="L13" s="15" t="n">
        <v>4.95510059913871</v>
      </c>
      <c r="M13" s="0" t="n">
        <f aca="false">$V$9+$V$10*L13</f>
        <v>7.04257418529398</v>
      </c>
      <c r="N13" s="0" t="n">
        <f aca="false">1/$V$1+((L13-$V$4)^2)/$V$3</f>
        <v>0.0200001987516188</v>
      </c>
      <c r="O13" s="0" t="n">
        <f aca="false">M13-$V$8*$V$2*SQRT(N13)</f>
        <v>7.00525411929049</v>
      </c>
      <c r="P13" s="0" t="n">
        <f aca="false">M13+$V$8*$V$2*SQRT(N13)</f>
        <v>7.07989425129747</v>
      </c>
      <c r="Q13" s="0" t="n">
        <f aca="false">M13-$V$8*$V$2*SQRT(1+N13)</f>
        <v>6.77605690328061</v>
      </c>
      <c r="R13" s="0" t="n">
        <f aca="false">M13+$V$8*$V$2*SQRT(1+N13)</f>
        <v>7.30909146730734</v>
      </c>
    </row>
    <row r="14" customFormat="false" ht="15" hidden="false" customHeight="false" outlineLevel="0" collapsed="false">
      <c r="A14" s="12" t="s">
        <v>620</v>
      </c>
      <c r="B14" s="12" t="n">
        <v>49</v>
      </c>
      <c r="C14" s="12" t="n">
        <v>16.011240628044</v>
      </c>
      <c r="D14" s="12"/>
      <c r="E14" s="12"/>
      <c r="F14" s="12"/>
      <c r="K14" s="0" t="s">
        <v>67</v>
      </c>
      <c r="L14" s="15" t="n">
        <v>5.41889927756486</v>
      </c>
      <c r="M14" s="0" t="n">
        <f aca="false">$V$9+$V$10*L14</f>
        <v>7.57782435962821</v>
      </c>
      <c r="N14" s="0" t="n">
        <f aca="false">1/$V$1+((L14-$V$4)^2)/$V$3</f>
        <v>0.0384977647826</v>
      </c>
      <c r="O14" s="0" t="n">
        <f aca="false">M14-$V$8*$V$2*SQRT(N14)</f>
        <v>7.52604662983627</v>
      </c>
      <c r="P14" s="0" t="n">
        <f aca="false">M14+$V$8*$V$2*SQRT(N14)</f>
        <v>7.62960208942015</v>
      </c>
      <c r="Q14" s="0" t="n">
        <f aca="false">M14-$V$8*$V$2*SQRT(1+N14)</f>
        <v>7.30890130820329</v>
      </c>
      <c r="R14" s="0" t="n">
        <f aca="false">M14+$V$8*$V$2*SQRT(1+N14)</f>
        <v>7.84674741105314</v>
      </c>
    </row>
    <row r="15" customFormat="false" ht="15" hidden="false" customHeight="false" outlineLevel="0" collapsed="false">
      <c r="K15" s="0" t="s">
        <v>68</v>
      </c>
      <c r="L15" s="15" t="n">
        <v>4.5206800016344</v>
      </c>
      <c r="M15" s="0" t="n">
        <f aca="false">$V$9+$V$10*L15</f>
        <v>6.54122799487875</v>
      </c>
      <c r="N15" s="0" t="n">
        <f aca="false">1/$V$1+((L15-$V$4)^2)/$V$3</f>
        <v>0.0364493231915086</v>
      </c>
      <c r="O15" s="0" t="n">
        <f aca="false">M15-$V$8*$V$2*SQRT(N15)</f>
        <v>6.49084662386076</v>
      </c>
      <c r="P15" s="0" t="n">
        <f aca="false">M15+$V$8*$V$2*SQRT(N15)</f>
        <v>6.59160936589675</v>
      </c>
      <c r="Q15" s="0" t="n">
        <f aca="false">M15-$V$8*$V$2*SQRT(1+N15)</f>
        <v>6.27257030034733</v>
      </c>
      <c r="R15" s="0" t="n">
        <f aca="false">M15+$V$8*$V$2*SQRT(1+N15)</f>
        <v>6.80988568941018</v>
      </c>
    </row>
    <row r="16" customFormat="false" ht="14.25" hidden="false" customHeight="false" outlineLevel="0" collapsed="false">
      <c r="A16" s="16"/>
      <c r="B16" s="16" t="s">
        <v>621</v>
      </c>
      <c r="C16" s="16" t="s">
        <v>606</v>
      </c>
      <c r="D16" s="16" t="s">
        <v>622</v>
      </c>
      <c r="E16" s="16" t="s">
        <v>623</v>
      </c>
      <c r="F16" s="16" t="s">
        <v>624</v>
      </c>
      <c r="G16" s="16" t="s">
        <v>625</v>
      </c>
      <c r="H16" s="16" t="s">
        <v>626</v>
      </c>
      <c r="I16" s="16" t="s">
        <v>627</v>
      </c>
      <c r="K16" s="0" t="s">
        <v>69</v>
      </c>
      <c r="L16" s="15" t="n">
        <v>5.18698739572856</v>
      </c>
      <c r="M16" s="0" t="n">
        <f aca="false">$V$9+$V$10*L16</f>
        <v>7.31018479755726</v>
      </c>
      <c r="N16" s="0" t="n">
        <f aca="false">1/$V$1+((L16-$V$4)^2)/$V$3</f>
        <v>0.0245936737505479</v>
      </c>
      <c r="O16" s="0" t="n">
        <f aca="false">M16-$V$8*$V$2*SQRT(N16)</f>
        <v>7.26880037010208</v>
      </c>
      <c r="P16" s="0" t="n">
        <f aca="false">M16+$V$8*$V$2*SQRT(N16)</f>
        <v>7.35156922501244</v>
      </c>
      <c r="Q16" s="0" t="n">
        <f aca="false">M16-$V$8*$V$2*SQRT(1+N16)</f>
        <v>7.04306807190894</v>
      </c>
      <c r="R16" s="0" t="n">
        <f aca="false">M16+$V$8*$V$2*SQRT(1+N16)</f>
        <v>7.57730152320558</v>
      </c>
    </row>
    <row r="17" customFormat="false" ht="14.25" hidden="false" customHeight="false" outlineLevel="0" collapsed="false">
      <c r="A17" s="0" t="s">
        <v>628</v>
      </c>
      <c r="B17" s="0" t="n">
        <v>1.32410498108522</v>
      </c>
      <c r="C17" s="0" t="n">
        <v>0.167089889979935</v>
      </c>
      <c r="D17" s="0" t="n">
        <v>7.92450687018958</v>
      </c>
      <c r="E17" s="0" t="n">
        <v>2.86404692225007E-010</v>
      </c>
      <c r="F17" s="0" t="n">
        <v>0.988148240643951</v>
      </c>
      <c r="G17" s="0" t="n">
        <v>1.66006172152648</v>
      </c>
      <c r="H17" s="0" t="n">
        <v>0.988148240643951</v>
      </c>
      <c r="I17" s="0" t="n">
        <v>1.66006172152648</v>
      </c>
      <c r="K17" s="0" t="s">
        <v>72</v>
      </c>
      <c r="L17" s="15" t="n">
        <v>5.67688831276236</v>
      </c>
      <c r="M17" s="0" t="n">
        <f aca="false">$V$9+$V$10*L17</f>
        <v>7.87555844661262</v>
      </c>
      <c r="N17" s="0" t="n">
        <f aca="false">1/$V$1+((L17-$V$4)^2)/$V$3</f>
        <v>0.0649051624176803</v>
      </c>
      <c r="O17" s="0" t="n">
        <f aca="false">M17-$V$8*$V$2*SQRT(N17)</f>
        <v>7.80832817467327</v>
      </c>
      <c r="P17" s="0" t="n">
        <f aca="false">M17+$V$8*$V$2*SQRT(N17)</f>
        <v>7.94278871855197</v>
      </c>
      <c r="Q17" s="0" t="n">
        <f aca="false">M17-$V$8*$V$2*SQRT(1+N17)</f>
        <v>7.60323770970424</v>
      </c>
      <c r="R17" s="0" t="n">
        <f aca="false">M17+$V$8*$V$2*SQRT(1+N17)</f>
        <v>8.147879183521</v>
      </c>
    </row>
    <row r="18" customFormat="false" ht="15" hidden="false" customHeight="false" outlineLevel="0" collapsed="false">
      <c r="A18" s="12" t="s">
        <v>15</v>
      </c>
      <c r="B18" s="12" t="n">
        <v>1.15405713563166</v>
      </c>
      <c r="C18" s="12" t="n">
        <v>0.0335530643392673</v>
      </c>
      <c r="D18" s="12" t="n">
        <v>34.3949847311283</v>
      </c>
      <c r="E18" s="12" t="n">
        <v>1.78160775001164E-035</v>
      </c>
      <c r="F18" s="12" t="n">
        <v>1.08659417824633</v>
      </c>
      <c r="G18" s="12" t="n">
        <v>1.221520093017</v>
      </c>
      <c r="H18" s="12" t="n">
        <v>1.08659417824633</v>
      </c>
      <c r="I18" s="12" t="n">
        <v>1.221520093017</v>
      </c>
      <c r="K18" s="0" t="s">
        <v>74</v>
      </c>
      <c r="L18" s="15" t="n">
        <v>5.32713815449377</v>
      </c>
      <c r="M18" s="0" t="n">
        <f aca="false">$V$9+$V$10*L18</f>
        <v>7.47192678077444</v>
      </c>
      <c r="N18" s="0" t="n">
        <f aca="false">1/$V$1+((L18-$V$4)^2)/$V$3</f>
        <v>0.0318831419448121</v>
      </c>
      <c r="O18" s="0" t="n">
        <f aca="false">M18-$V$8*$V$2*SQRT(N18)</f>
        <v>7.42480672414156</v>
      </c>
      <c r="P18" s="0" t="n">
        <f aca="false">M18+$V$8*$V$2*SQRT(N18)</f>
        <v>7.51904683740733</v>
      </c>
      <c r="Q18" s="0" t="n">
        <f aca="false">M18-$V$8*$V$2*SQRT(1+N18)</f>
        <v>7.20386153867399</v>
      </c>
      <c r="R18" s="0" t="n">
        <f aca="false">M18+$V$8*$V$2*SQRT(1+N18)</f>
        <v>7.73999202287489</v>
      </c>
    </row>
    <row r="19" customFormat="false" ht="14.25" hidden="false" customHeight="false" outlineLevel="0" collapsed="false">
      <c r="K19" s="0" t="s">
        <v>76</v>
      </c>
      <c r="L19" s="15" t="n">
        <v>4.4685245572997</v>
      </c>
      <c r="M19" s="0" t="n">
        <f aca="false">$V$9+$V$10*L19</f>
        <v>6.48103763218226</v>
      </c>
      <c r="N19" s="0" t="n">
        <f aca="false">1/$V$1+((L19-$V$4)^2)/$V$3</f>
        <v>0.0406207744356436</v>
      </c>
      <c r="O19" s="0" t="n">
        <f aca="false">M19-$V$8*$V$2*SQRT(N19)</f>
        <v>6.42785138508642</v>
      </c>
      <c r="P19" s="0" t="n">
        <f aca="false">M19+$V$8*$V$2*SQRT(N19)</f>
        <v>6.5342238792781</v>
      </c>
      <c r="Q19" s="0" t="n">
        <f aca="false">M19-$V$8*$V$2*SQRT(1+N19)</f>
        <v>6.21183984027931</v>
      </c>
      <c r="R19" s="0" t="n">
        <f aca="false">M19+$V$8*$V$2*SQRT(1+N19)</f>
        <v>6.75023542408522</v>
      </c>
    </row>
    <row r="20" customFormat="false" ht="14.25" hidden="false" customHeight="false" outlineLevel="0" collapsed="false">
      <c r="K20" s="0" t="s">
        <v>77</v>
      </c>
      <c r="L20" s="15" t="n">
        <v>5.16772189689659</v>
      </c>
      <c r="M20" s="0" t="n">
        <f aca="false">$V$9+$V$10*L20</f>
        <v>7.28795131115872</v>
      </c>
      <c r="N20" s="0" t="n">
        <f aca="false">1/$V$1+((L20-$V$4)^2)/$V$3</f>
        <v>0.0238574810255219</v>
      </c>
      <c r="O20" s="0" t="n">
        <f aca="false">M20-$V$8*$V$2*SQRT(N20)</f>
        <v>7.24719099528159</v>
      </c>
      <c r="P20" s="0" t="n">
        <f aca="false">M20+$V$8*$V$2*SQRT(N20)</f>
        <v>7.32871162703585</v>
      </c>
      <c r="Q20" s="0" t="n">
        <f aca="false">M20-$V$8*$V$2*SQRT(1+N20)</f>
        <v>7.02093056732841</v>
      </c>
      <c r="R20" s="0" t="n">
        <f aca="false">M20+$V$8*$V$2*SQRT(1+N20)</f>
        <v>7.55497205498903</v>
      </c>
    </row>
    <row r="21" customFormat="false" ht="14.25" hidden="false" customHeight="false" outlineLevel="0" collapsed="false">
      <c r="K21" s="0" t="s">
        <v>78</v>
      </c>
      <c r="L21" s="15" t="n">
        <v>4.50491919806996</v>
      </c>
      <c r="M21" s="0" t="n">
        <f aca="false">$V$9+$V$10*L21</f>
        <v>6.52303912706193</v>
      </c>
      <c r="N21" s="0" t="n">
        <f aca="false">1/$V$1+((L21-$V$4)^2)/$V$3</f>
        <v>0.0376602401145142</v>
      </c>
      <c r="O21" s="0" t="n">
        <f aca="false">M21-$V$8*$V$2*SQRT(N21)</f>
        <v>6.47182771041642</v>
      </c>
      <c r="P21" s="0" t="n">
        <f aca="false">M21+$V$8*$V$2*SQRT(N21)</f>
        <v>6.57425054370744</v>
      </c>
      <c r="Q21" s="0" t="n">
        <f aca="false">M21-$V$8*$V$2*SQRT(1+N21)</f>
        <v>6.25422453765107</v>
      </c>
      <c r="R21" s="0" t="n">
        <f aca="false">M21+$V$8*$V$2*SQRT(1+N21)</f>
        <v>6.79185371647279</v>
      </c>
    </row>
    <row r="22" customFormat="false" ht="14.25" hidden="false" customHeight="false" outlineLevel="0" collapsed="false">
      <c r="A22" s="0" t="s">
        <v>629</v>
      </c>
      <c r="K22" s="0" t="s">
        <v>79</v>
      </c>
      <c r="L22" s="15" t="n">
        <v>5.14672632934199</v>
      </c>
      <c r="M22" s="0" t="n">
        <f aca="false">$V$9+$V$10*L22</f>
        <v>7.2637212266057</v>
      </c>
      <c r="N22" s="0" t="n">
        <f aca="false">1/$V$1+((L22-$V$4)^2)/$V$3</f>
        <v>0.0231283442280049</v>
      </c>
      <c r="O22" s="0" t="n">
        <f aca="false">M22-$V$8*$V$2*SQRT(N22)</f>
        <v>7.22358860607761</v>
      </c>
      <c r="P22" s="0" t="n">
        <f aca="false">M22+$V$8*$V$2*SQRT(N22)</f>
        <v>7.30385384713379</v>
      </c>
      <c r="Q22" s="0" t="n">
        <f aca="false">M22-$V$8*$V$2*SQRT(1+N22)</f>
        <v>6.99679557868902</v>
      </c>
      <c r="R22" s="0" t="n">
        <f aca="false">M22+$V$8*$V$2*SQRT(1+N22)</f>
        <v>7.53064687452238</v>
      </c>
    </row>
    <row r="23" customFormat="false" ht="15" hidden="false" customHeight="false" outlineLevel="0" collapsed="false">
      <c r="K23" s="0" t="s">
        <v>80</v>
      </c>
      <c r="L23" s="15" t="n">
        <v>5.17052866575209</v>
      </c>
      <c r="M23" s="0" t="n">
        <f aca="false">$V$9+$V$10*L23</f>
        <v>7.29119048278449</v>
      </c>
      <c r="N23" s="0" t="n">
        <f aca="false">1/$V$1+((L23-$V$4)^2)/$V$3</f>
        <v>0.0239607375364059</v>
      </c>
      <c r="O23" s="0" t="n">
        <f aca="false">M23-$V$8*$V$2*SQRT(N23)</f>
        <v>7.25034205567973</v>
      </c>
      <c r="P23" s="0" t="n">
        <f aca="false">M23+$V$8*$V$2*SQRT(N23)</f>
        <v>7.33203890988925</v>
      </c>
      <c r="Q23" s="0" t="n">
        <f aca="false">M23-$V$8*$V$2*SQRT(1+N23)</f>
        <v>7.02415627470953</v>
      </c>
      <c r="R23" s="0" t="n">
        <f aca="false">M23+$V$8*$V$2*SQRT(1+N23)</f>
        <v>7.55822469085945</v>
      </c>
    </row>
    <row r="24" customFormat="false" ht="14.25" hidden="false" customHeight="false" outlineLevel="0" collapsed="false">
      <c r="A24" s="16" t="s">
        <v>630</v>
      </c>
      <c r="B24" s="16" t="s">
        <v>631</v>
      </c>
      <c r="C24" s="16" t="s">
        <v>632</v>
      </c>
      <c r="K24" s="0" t="s">
        <v>87</v>
      </c>
      <c r="L24" s="15" t="n">
        <v>5.1842768081599</v>
      </c>
      <c r="M24" s="0" t="n">
        <f aca="false">$V$9+$V$10*L24</f>
        <v>7.3070566246319</v>
      </c>
      <c r="N24" s="0" t="n">
        <f aca="false">1/$V$1+((L24-$V$4)^2)/$V$3</f>
        <v>0.0244862099135939</v>
      </c>
      <c r="O24" s="0" t="n">
        <f aca="false">M24-$V$8*$V$2*SQRT(N24)</f>
        <v>7.26576271228814</v>
      </c>
      <c r="P24" s="0" t="n">
        <f aca="false">M24+$V$8*$V$2*SQRT(N24)</f>
        <v>7.34835053697565</v>
      </c>
      <c r="Q24" s="0" t="n">
        <f aca="false">M24-$V$8*$V$2*SQRT(1+N24)</f>
        <v>7.03995390753239</v>
      </c>
      <c r="R24" s="0" t="n">
        <f aca="false">M24+$V$8*$V$2*SQRT(1+N24)</f>
        <v>7.57415934173141</v>
      </c>
    </row>
    <row r="25" customFormat="false" ht="14.25" hidden="false" customHeight="false" outlineLevel="0" collapsed="false">
      <c r="A25" s="0" t="s">
        <v>34</v>
      </c>
      <c r="B25" s="0" t="n">
        <v>6.71870599445683</v>
      </c>
      <c r="C25" s="0" t="n">
        <v>0.0927334072613553</v>
      </c>
      <c r="K25" s="0" t="s">
        <v>90</v>
      </c>
      <c r="L25" s="15" t="n">
        <v>4.61518173327702</v>
      </c>
      <c r="M25" s="0" t="n">
        <f aca="false">$V$9+$V$10*L25</f>
        <v>6.65028839261047</v>
      </c>
      <c r="N25" s="0" t="n">
        <f aca="false">1/$V$1+((L25-$V$4)^2)/$V$3</f>
        <v>0.0300905939915585</v>
      </c>
      <c r="O25" s="0" t="n">
        <f aca="false">M25-$V$8*$V$2*SQRT(N25)</f>
        <v>6.60451209881085</v>
      </c>
      <c r="P25" s="0" t="n">
        <f aca="false">M25+$V$8*$V$2*SQRT(N25)</f>
        <v>6.69606468641009</v>
      </c>
      <c r="Q25" s="0" t="n">
        <f aca="false">M25-$V$8*$V$2*SQRT(1+N25)</f>
        <v>6.3824560880628</v>
      </c>
      <c r="R25" s="0" t="n">
        <f aca="false">M25+$V$8*$V$2*SQRT(1+N25)</f>
        <v>6.91812069715814</v>
      </c>
    </row>
    <row r="26" customFormat="false" ht="14.25" hidden="false" customHeight="false" outlineLevel="0" collapsed="false">
      <c r="A26" s="0" t="s">
        <v>40</v>
      </c>
      <c r="B26" s="0" t="n">
        <v>7.05884743988231</v>
      </c>
      <c r="C26" s="0" t="n">
        <v>-0.0143383712403731</v>
      </c>
      <c r="K26" s="0" t="s">
        <v>94</v>
      </c>
      <c r="L26" s="15" t="n">
        <v>5.2336204359413</v>
      </c>
      <c r="M26" s="0" t="n">
        <f aca="false">$V$9+$V$10*L26</f>
        <v>7.36400199037098</v>
      </c>
      <c r="N26" s="0" t="n">
        <f aca="false">1/$V$1+((L26-$V$4)^2)/$V$3</f>
        <v>0.0266416568933964</v>
      </c>
      <c r="O26" s="0" t="n">
        <f aca="false">M26-$V$8*$V$2*SQRT(N26)</f>
        <v>7.32092891680036</v>
      </c>
      <c r="P26" s="0" t="n">
        <f aca="false">M26+$V$8*$V$2*SQRT(N26)</f>
        <v>7.40707506394159</v>
      </c>
      <c r="Q26" s="0" t="n">
        <f aca="false">M26-$V$8*$V$2*SQRT(1+N26)</f>
        <v>7.0966184382364</v>
      </c>
      <c r="R26" s="0" t="n">
        <f aca="false">M26+$V$8*$V$2*SQRT(1+N26)</f>
        <v>7.63138554250556</v>
      </c>
    </row>
    <row r="27" customFormat="false" ht="14.25" hidden="false" customHeight="false" outlineLevel="0" collapsed="false">
      <c r="A27" s="0" t="s">
        <v>41</v>
      </c>
      <c r="B27" s="0" t="n">
        <v>7.02318478012329</v>
      </c>
      <c r="C27" s="0" t="n">
        <v>0.047075942489192</v>
      </c>
      <c r="K27" s="0" t="s">
        <v>95</v>
      </c>
      <c r="L27" s="15" t="n">
        <v>4.71712104760653</v>
      </c>
      <c r="M27" s="0" t="n">
        <f aca="false">$V$9+$V$10*L27</f>
        <v>6.76793218571385</v>
      </c>
      <c r="N27" s="0" t="n">
        <f aca="false">1/$V$1+((L27-$V$4)^2)/$V$3</f>
        <v>0.0249647245919346</v>
      </c>
      <c r="O27" s="0" t="n">
        <f aca="false">M27-$V$8*$V$2*SQRT(N27)</f>
        <v>6.72623673842665</v>
      </c>
      <c r="P27" s="0" t="n">
        <f aca="false">M27+$V$8*$V$2*SQRT(N27)</f>
        <v>6.80962763300105</v>
      </c>
      <c r="Q27" s="0" t="n">
        <f aca="false">M27-$V$8*$V$2*SQRT(1+N27)</f>
        <v>6.50076709703315</v>
      </c>
      <c r="R27" s="0" t="n">
        <f aca="false">M27+$V$8*$V$2*SQRT(1+N27)</f>
        <v>7.03509727439455</v>
      </c>
    </row>
    <row r="28" customFormat="false" ht="14.25" hidden="false" customHeight="false" outlineLevel="0" collapsed="false">
      <c r="A28" s="0" t="s">
        <v>45</v>
      </c>
      <c r="B28" s="0" t="n">
        <v>7.61890473454545</v>
      </c>
      <c r="C28" s="0" t="n">
        <v>-0.0991359715545723</v>
      </c>
      <c r="K28" s="0" t="s">
        <v>96</v>
      </c>
      <c r="L28" s="15" t="n">
        <v>5.14028801181187</v>
      </c>
      <c r="M28" s="0" t="n">
        <f aca="false">$V$9+$V$10*L28</f>
        <v>7.2562910403186</v>
      </c>
      <c r="N28" s="0" t="n">
        <f aca="false">1/$V$1+((L28-$V$4)^2)/$V$3</f>
        <v>0.0229200419145395</v>
      </c>
      <c r="O28" s="0" t="n">
        <f aca="false">M28-$V$8*$V$2*SQRT(N28)</f>
        <v>7.21633955306854</v>
      </c>
      <c r="P28" s="0" t="n">
        <f aca="false">M28+$V$8*$V$2*SQRT(N28)</f>
        <v>7.29624252756866</v>
      </c>
      <c r="Q28" s="0" t="n">
        <f aca="false">M28-$V$8*$V$2*SQRT(1+N28)</f>
        <v>6.98939256595283</v>
      </c>
      <c r="R28" s="0" t="n">
        <f aca="false">M28+$V$8*$V$2*SQRT(1+N28)</f>
        <v>7.52318951468438</v>
      </c>
    </row>
    <row r="29" customFormat="false" ht="14.25" hidden="false" customHeight="false" outlineLevel="0" collapsed="false">
      <c r="A29" s="0" t="s">
        <v>46</v>
      </c>
      <c r="B29" s="0" t="n">
        <v>6.7483362628574</v>
      </c>
      <c r="C29" s="0" t="n">
        <v>0.0452075792755515</v>
      </c>
      <c r="K29" s="0" t="s">
        <v>97</v>
      </c>
      <c r="L29" s="15" t="n">
        <v>4.64690341649211</v>
      </c>
      <c r="M29" s="0" t="n">
        <f aca="false">$V$9+$V$10*L29</f>
        <v>6.6868970274791</v>
      </c>
      <c r="N29" s="0" t="n">
        <f aca="false">1/$V$1+((L29-$V$4)^2)/$V$3</f>
        <v>0.0283027163678872</v>
      </c>
      <c r="O29" s="0" t="n">
        <f aca="false">M29-$V$8*$V$2*SQRT(N29)</f>
        <v>6.64250149114343</v>
      </c>
      <c r="P29" s="0" t="n">
        <f aca="false">M29+$V$8*$V$2*SQRT(N29)</f>
        <v>6.73129256381477</v>
      </c>
      <c r="Q29" s="0" t="n">
        <f aca="false">M29-$V$8*$V$2*SQRT(1+N29)</f>
        <v>6.41929725555876</v>
      </c>
      <c r="R29" s="0" t="n">
        <f aca="false">M29+$V$8*$V$2*SQRT(1+N29)</f>
        <v>6.95449679939944</v>
      </c>
    </row>
    <row r="30" customFormat="false" ht="14.25" hidden="false" customHeight="false" outlineLevel="0" collapsed="false">
      <c r="A30" s="0" t="s">
        <v>48</v>
      </c>
      <c r="B30" s="0" t="n">
        <v>7.92393423984211</v>
      </c>
      <c r="C30" s="0" t="n">
        <v>0.00804610224183655</v>
      </c>
      <c r="K30" s="0" t="s">
        <v>98</v>
      </c>
      <c r="L30" s="15" t="n">
        <v>4.76351783829971</v>
      </c>
      <c r="M30" s="0" t="n">
        <f aca="false">$V$9+$V$10*L30</f>
        <v>6.82147673308372</v>
      </c>
      <c r="N30" s="0" t="n">
        <f aca="false">1/$V$1+((L30-$V$4)^2)/$V$3</f>
        <v>0.0232274434360862</v>
      </c>
      <c r="O30" s="0" t="n">
        <f aca="false">M30-$V$8*$V$2*SQRT(N30)</f>
        <v>6.78125822530527</v>
      </c>
      <c r="P30" s="0" t="n">
        <f aca="false">M30+$V$8*$V$2*SQRT(N30)</f>
        <v>6.86169524086217</v>
      </c>
      <c r="Q30" s="0" t="n">
        <f aca="false">M30-$V$8*$V$2*SQRT(1+N30)</f>
        <v>6.55453815840181</v>
      </c>
      <c r="R30" s="0" t="n">
        <f aca="false">M30+$V$8*$V$2*SQRT(1+N30)</f>
        <v>7.08841530776564</v>
      </c>
    </row>
    <row r="31" customFormat="false" ht="14.25" hidden="false" customHeight="false" outlineLevel="0" collapsed="false">
      <c r="A31" s="0" t="s">
        <v>49</v>
      </c>
      <c r="B31" s="0" t="n">
        <v>6.61394062024495</v>
      </c>
      <c r="C31" s="0" t="n">
        <v>0.141442747509127</v>
      </c>
      <c r="K31" s="0" t="s">
        <v>100</v>
      </c>
      <c r="L31" s="15" t="n">
        <v>4.62458115056677</v>
      </c>
      <c r="M31" s="0" t="n">
        <f aca="false">$V$9+$V$10*L31</f>
        <v>6.66113585720449</v>
      </c>
      <c r="N31" s="0" t="n">
        <f aca="false">1/$V$1+((L31-$V$4)^2)/$V$3</f>
        <v>0.0295426688353983</v>
      </c>
      <c r="O31" s="0" t="n">
        <f aca="false">M31-$V$8*$V$2*SQRT(N31)</f>
        <v>6.61577825263208</v>
      </c>
      <c r="P31" s="0" t="n">
        <f aca="false">M31+$V$8*$V$2*SQRT(N31)</f>
        <v>6.70649346177689</v>
      </c>
      <c r="Q31" s="0" t="n">
        <f aca="false">M31-$V$8*$V$2*SQRT(1+N31)</f>
        <v>6.39337479472931</v>
      </c>
      <c r="R31" s="0" t="n">
        <f aca="false">M31+$V$8*$V$2*SQRT(1+N31)</f>
        <v>6.92889691967966</v>
      </c>
    </row>
    <row r="32" customFormat="false" ht="14.25" hidden="false" customHeight="false" outlineLevel="0" collapsed="false">
      <c r="A32" s="0" t="s">
        <v>56</v>
      </c>
      <c r="B32" s="0" t="n">
        <v>7.27310324140402</v>
      </c>
      <c r="C32" s="0" t="n">
        <v>0.107413509471558</v>
      </c>
      <c r="K32" s="0" t="s">
        <v>106</v>
      </c>
      <c r="L32" s="15" t="n">
        <v>5.50516626405762</v>
      </c>
      <c r="M32" s="0" t="n">
        <f aca="false">$V$9+$V$10*L32</f>
        <v>7.67738139095963</v>
      </c>
      <c r="N32" s="0" t="n">
        <f aca="false">1/$V$1+((L32-$V$4)^2)/$V$3</f>
        <v>0.0460456810390508</v>
      </c>
      <c r="O32" s="0" t="n">
        <f aca="false">M32-$V$8*$V$2*SQRT(N32)</f>
        <v>7.62075489376862</v>
      </c>
      <c r="P32" s="0" t="n">
        <f aca="false">M32+$V$8*$V$2*SQRT(N32)</f>
        <v>7.73400788815063</v>
      </c>
      <c r="Q32" s="0" t="n">
        <f aca="false">M32-$V$8*$V$2*SQRT(1+N32)</f>
        <v>7.40748282766332</v>
      </c>
      <c r="R32" s="0" t="n">
        <f aca="false">M32+$V$8*$V$2*SQRT(1+N32)</f>
        <v>7.94727995425593</v>
      </c>
    </row>
    <row r="33" customFormat="false" ht="14.25" hidden="false" customHeight="false" outlineLevel="0" collapsed="false">
      <c r="A33" s="0" t="s">
        <v>59</v>
      </c>
      <c r="B33" s="0" t="n">
        <v>6.52709707492625</v>
      </c>
      <c r="C33" s="0" t="n">
        <v>0.120648731601237</v>
      </c>
      <c r="K33" s="0" t="s">
        <v>108</v>
      </c>
      <c r="L33" s="15" t="n">
        <v>4.49873774453779</v>
      </c>
      <c r="M33" s="0" t="n">
        <f aca="false">$V$9+$V$10*L33</f>
        <v>6.51590537650455</v>
      </c>
      <c r="N33" s="0" t="n">
        <f aca="false">1/$V$1+((L33-$V$4)^2)/$V$3</f>
        <v>0.0381469070081561</v>
      </c>
      <c r="O33" s="0" t="n">
        <f aca="false">M33-$V$8*$V$2*SQRT(N33)</f>
        <v>6.46436413057343</v>
      </c>
      <c r="P33" s="0" t="n">
        <f aca="false">M33+$V$8*$V$2*SQRT(N33)</f>
        <v>6.56744662243567</v>
      </c>
      <c r="Q33" s="0" t="n">
        <f aca="false">M33-$V$8*$V$2*SQRT(1+N33)</f>
        <v>6.24702775691263</v>
      </c>
      <c r="R33" s="0" t="n">
        <f aca="false">M33+$V$8*$V$2*SQRT(1+N33)</f>
        <v>6.78478299609647</v>
      </c>
    </row>
    <row r="34" customFormat="false" ht="14.25" hidden="false" customHeight="false" outlineLevel="0" collapsed="false">
      <c r="A34" s="0" t="s">
        <v>60</v>
      </c>
      <c r="B34" s="0" t="n">
        <v>6.67353241194836</v>
      </c>
      <c r="C34" s="0" t="n">
        <v>-0.189241970551062</v>
      </c>
      <c r="K34" s="0" t="s">
        <v>109</v>
      </c>
      <c r="L34" s="15" t="n">
        <v>5.46816411995092</v>
      </c>
      <c r="M34" s="0" t="n">
        <f aca="false">$V$9+$V$10*L34</f>
        <v>7.63467880251962</v>
      </c>
      <c r="N34" s="0" t="n">
        <f aca="false">1/$V$1+((L34-$V$4)^2)/$V$3</f>
        <v>0.0426503989632583</v>
      </c>
      <c r="O34" s="0" t="n">
        <f aca="false">M34-$V$8*$V$2*SQRT(N34)</f>
        <v>7.58018002050075</v>
      </c>
      <c r="P34" s="0" t="n">
        <f aca="false">M34+$V$8*$V$2*SQRT(N34)</f>
        <v>7.68917758453848</v>
      </c>
      <c r="Q34" s="0" t="n">
        <f aca="false">M34-$V$8*$V$2*SQRT(1+N34)</f>
        <v>7.36521861709916</v>
      </c>
      <c r="R34" s="0" t="n">
        <f aca="false">M34+$V$8*$V$2*SQRT(1+N34)</f>
        <v>7.90413898794007</v>
      </c>
    </row>
    <row r="35" customFormat="false" ht="14.25" hidden="false" customHeight="false" outlineLevel="0" collapsed="false">
      <c r="A35" s="0" t="s">
        <v>61</v>
      </c>
      <c r="B35" s="0" t="n">
        <v>6.54837033373235</v>
      </c>
      <c r="C35" s="0" t="n">
        <v>0.0758784408446198</v>
      </c>
      <c r="K35" s="0" t="s">
        <v>110</v>
      </c>
      <c r="L35" s="15" t="n">
        <v>4.4821014534866</v>
      </c>
      <c r="M35" s="0" t="n">
        <f aca="false">$V$9+$V$10*L35</f>
        <v>6.49670614610648</v>
      </c>
      <c r="N35" s="0" t="n">
        <f aca="false">1/$V$1+((L35-$V$4)^2)/$V$3</f>
        <v>0.0394895423536808</v>
      </c>
      <c r="O35" s="0" t="n">
        <f aca="false">M35-$V$8*$V$2*SQRT(N35)</f>
        <v>6.44426570963191</v>
      </c>
      <c r="P35" s="0" t="n">
        <f aca="false">M35+$V$8*$V$2*SQRT(N35)</f>
        <v>6.54914658258105</v>
      </c>
      <c r="Q35" s="0" t="n">
        <f aca="false">M35-$V$8*$V$2*SQRT(1+N35)</f>
        <v>6.22765471298833</v>
      </c>
      <c r="R35" s="0" t="n">
        <f aca="false">M35+$V$8*$V$2*SQRT(1+N35)</f>
        <v>6.76575757922463</v>
      </c>
    </row>
    <row r="36" customFormat="false" ht="14.25" hidden="false" customHeight="false" outlineLevel="0" collapsed="false">
      <c r="A36" s="0" t="s">
        <v>65</v>
      </c>
      <c r="B36" s="0" t="n">
        <v>7.04257418529398</v>
      </c>
      <c r="C36" s="0" t="n">
        <v>-0.0363955142726367</v>
      </c>
      <c r="K36" s="0" t="s">
        <v>113</v>
      </c>
      <c r="L36" s="15" t="n">
        <v>6.28489771586987</v>
      </c>
      <c r="M36" s="0" t="n">
        <f aca="false">$V$9+$V$10*L36</f>
        <v>8.57723603679998</v>
      </c>
      <c r="N36" s="0" t="n">
        <f aca="false">1/$V$1+((L36-$V$4)^2)/$V$3</f>
        <v>0.172715519376057</v>
      </c>
      <c r="O36" s="0" t="n">
        <f aca="false">M36-$V$8*$V$2*SQRT(N36)</f>
        <v>8.46756525765693</v>
      </c>
      <c r="P36" s="0" t="n">
        <f aca="false">M36+$V$8*$V$2*SQRT(N36)</f>
        <v>8.68690681594303</v>
      </c>
      <c r="Q36" s="0" t="n">
        <f aca="false">M36-$V$8*$V$2*SQRT(1+N36)</f>
        <v>8.29146278038306</v>
      </c>
      <c r="R36" s="0" t="n">
        <f aca="false">M36+$V$8*$V$2*SQRT(1+N36)</f>
        <v>8.8630092932169</v>
      </c>
    </row>
    <row r="37" customFormat="false" ht="14.25" hidden="false" customHeight="false" outlineLevel="0" collapsed="false">
      <c r="A37" s="0" t="s">
        <v>67</v>
      </c>
      <c r="B37" s="0" t="n">
        <v>7.57782435962821</v>
      </c>
      <c r="C37" s="0" t="n">
        <v>-0.00988010764297975</v>
      </c>
      <c r="K37" s="0" t="s">
        <v>114</v>
      </c>
      <c r="L37" s="15" t="n">
        <v>5.73442295764197</v>
      </c>
      <c r="M37" s="0" t="n">
        <f aca="false">$V$9+$V$10*L37</f>
        <v>7.94195671408196</v>
      </c>
      <c r="N37" s="0" t="n">
        <f aca="false">1/$V$1+((L37-$V$4)^2)/$V$3</f>
        <v>0.0723656465287361</v>
      </c>
      <c r="O37" s="0" t="n">
        <f aca="false">M37-$V$8*$V$2*SQRT(N37)</f>
        <v>7.8709676466979</v>
      </c>
      <c r="P37" s="0" t="n">
        <f aca="false">M37+$V$8*$V$2*SQRT(N37)</f>
        <v>8.01294578146602</v>
      </c>
      <c r="Q37" s="0" t="n">
        <f aca="false">M37-$V$8*$V$2*SQRT(1+N37)</f>
        <v>7.66868373339535</v>
      </c>
      <c r="R37" s="0" t="n">
        <f aca="false">M37+$V$8*$V$2*SQRT(1+N37)</f>
        <v>8.21522969476857</v>
      </c>
    </row>
    <row r="38" customFormat="false" ht="14.25" hidden="false" customHeight="false" outlineLevel="0" collapsed="false">
      <c r="A38" s="0" t="s">
        <v>68</v>
      </c>
      <c r="B38" s="0" t="n">
        <v>6.54122799487875</v>
      </c>
      <c r="C38" s="0" t="n">
        <v>0.0855824496840052</v>
      </c>
      <c r="K38" s="0" t="s">
        <v>117</v>
      </c>
      <c r="L38" s="15" t="n">
        <v>4.74203347931242</v>
      </c>
      <c r="M38" s="0" t="n">
        <f aca="false">$V$9+$V$10*L38</f>
        <v>6.79668255528996</v>
      </c>
      <c r="N38" s="0" t="n">
        <f aca="false">1/$V$1+((L38-$V$4)^2)/$V$3</f>
        <v>0.023985575892029</v>
      </c>
      <c r="O38" s="0" t="n">
        <f aca="false">M38-$V$8*$V$2*SQRT(N38)</f>
        <v>6.75581296137113</v>
      </c>
      <c r="P38" s="0" t="n">
        <f aca="false">M38+$V$8*$V$2*SQRT(N38)</f>
        <v>6.83755214920879</v>
      </c>
      <c r="Q38" s="0" t="n">
        <f aca="false">M38-$V$8*$V$2*SQRT(1+N38)</f>
        <v>6.529645108492</v>
      </c>
      <c r="R38" s="0" t="n">
        <f aca="false">M38+$V$8*$V$2*SQRT(1+N38)</f>
        <v>7.06372000208793</v>
      </c>
    </row>
    <row r="39" customFormat="false" ht="14.25" hidden="false" customHeight="false" outlineLevel="0" collapsed="false">
      <c r="A39" s="0" t="s">
        <v>69</v>
      </c>
      <c r="B39" s="0" t="n">
        <v>7.31018479755726</v>
      </c>
      <c r="C39" s="0" t="n">
        <v>0.0170594066205334</v>
      </c>
      <c r="K39" s="0" t="s">
        <v>118</v>
      </c>
      <c r="L39" s="15" t="n">
        <v>4.6914616650394</v>
      </c>
      <c r="M39" s="0" t="n">
        <f aca="false">$V$9+$V$10*L39</f>
        <v>6.73831979216634</v>
      </c>
      <c r="N39" s="0" t="n">
        <f aca="false">1/$V$1+((L39-$V$4)^2)/$V$3</f>
        <v>0.026085551259421</v>
      </c>
      <c r="O39" s="0" t="n">
        <f aca="false">M39-$V$8*$V$2*SQRT(N39)</f>
        <v>6.69569863301144</v>
      </c>
      <c r="P39" s="0" t="n">
        <f aca="false">M39+$V$8*$V$2*SQRT(N39)</f>
        <v>6.78094095132124</v>
      </c>
      <c r="Q39" s="0" t="n">
        <f aca="false">M39-$V$8*$V$2*SQRT(1+N39)</f>
        <v>6.47100866727066</v>
      </c>
      <c r="R39" s="0" t="n">
        <f aca="false">M39+$V$8*$V$2*SQRT(1+N39)</f>
        <v>7.00563091706202</v>
      </c>
    </row>
    <row r="40" customFormat="false" ht="14.25" hidden="false" customHeight="false" outlineLevel="0" collapsed="false">
      <c r="A40" s="0" t="s">
        <v>72</v>
      </c>
      <c r="B40" s="0" t="n">
        <v>7.87555844661262</v>
      </c>
      <c r="C40" s="0" t="n">
        <v>0.023252521597799</v>
      </c>
      <c r="K40" s="0" t="s">
        <v>119</v>
      </c>
      <c r="L40" s="15" t="n">
        <v>4.84710974083724</v>
      </c>
      <c r="M40" s="0" t="n">
        <f aca="false">$V$9+$V$10*L40</f>
        <v>6.91794656468818</v>
      </c>
      <c r="N40" s="0" t="n">
        <f aca="false">1/$V$1+((L40-$V$4)^2)/$V$3</f>
        <v>0.0210379584416791</v>
      </c>
      <c r="O40" s="0" t="n">
        <f aca="false">M40-$V$8*$V$2*SQRT(N40)</f>
        <v>6.87967052080238</v>
      </c>
      <c r="P40" s="0" t="n">
        <f aca="false">M40+$V$8*$V$2*SQRT(N40)</f>
        <v>6.95622260857398</v>
      </c>
      <c r="Q40" s="0" t="n">
        <f aca="false">M40-$V$8*$V$2*SQRT(1+N40)</f>
        <v>6.65129373829994</v>
      </c>
      <c r="R40" s="0" t="n">
        <f aca="false">M40+$V$8*$V$2*SQRT(1+N40)</f>
        <v>7.18459939107641</v>
      </c>
    </row>
    <row r="41" customFormat="false" ht="14.25" hidden="false" customHeight="false" outlineLevel="0" collapsed="false">
      <c r="A41" s="0" t="s">
        <v>74</v>
      </c>
      <c r="B41" s="0" t="n">
        <v>7.47192678077444</v>
      </c>
      <c r="C41" s="0" t="n">
        <v>0.0218702222208984</v>
      </c>
      <c r="K41" s="0" t="s">
        <v>120</v>
      </c>
      <c r="L41" s="15" t="n">
        <v>5.15220575941162</v>
      </c>
      <c r="M41" s="0" t="n">
        <f aca="false">$V$9+$V$10*L41</f>
        <v>7.27004480197676</v>
      </c>
      <c r="N41" s="0" t="n">
        <f aca="false">1/$V$1+((L41-$V$4)^2)/$V$3</f>
        <v>0.0233112755375385</v>
      </c>
      <c r="O41" s="0" t="n">
        <f aca="false">M41-$V$8*$V$2*SQRT(N41)</f>
        <v>7.22975378158346</v>
      </c>
      <c r="P41" s="0" t="n">
        <f aca="false">M41+$V$8*$V$2*SQRT(N41)</f>
        <v>7.31033582237005</v>
      </c>
      <c r="Q41" s="0" t="n">
        <f aca="false">M41-$V$8*$V$2*SQRT(1+N41)</f>
        <v>7.00309529250049</v>
      </c>
      <c r="R41" s="0" t="n">
        <f aca="false">M41+$V$8*$V$2*SQRT(1+N41)</f>
        <v>7.53699431145302</v>
      </c>
    </row>
    <row r="42" customFormat="false" ht="14.25" hidden="false" customHeight="false" outlineLevel="0" collapsed="false">
      <c r="A42" s="0" t="s">
        <v>76</v>
      </c>
      <c r="B42" s="0" t="n">
        <v>6.48103763218226</v>
      </c>
      <c r="C42" s="0" t="n">
        <v>0.0525238350832771</v>
      </c>
      <c r="K42" s="0" t="s">
        <v>121</v>
      </c>
      <c r="L42" s="15" t="n">
        <v>4.69820497262231</v>
      </c>
      <c r="M42" s="0" t="n">
        <f aca="false">$V$9+$V$10*L42</f>
        <v>6.74610195440016</v>
      </c>
      <c r="N42" s="0" t="n">
        <f aca="false">1/$V$1+((L42-$V$4)^2)/$V$3</f>
        <v>0.0257799560998034</v>
      </c>
      <c r="O42" s="0" t="n">
        <f aca="false">M42-$V$8*$V$2*SQRT(N42)</f>
        <v>6.70373118657701</v>
      </c>
      <c r="P42" s="0" t="n">
        <f aca="false">M42+$V$8*$V$2*SQRT(N42)</f>
        <v>6.78847272222331</v>
      </c>
      <c r="Q42" s="0" t="n">
        <f aca="false">M42-$V$8*$V$2*SQRT(1+N42)</f>
        <v>6.47883063859689</v>
      </c>
      <c r="R42" s="0" t="n">
        <f aca="false">M42+$V$8*$V$2*SQRT(1+N42)</f>
        <v>7.01337327020342</v>
      </c>
    </row>
    <row r="43" customFormat="false" ht="14.25" hidden="false" customHeight="false" outlineLevel="0" collapsed="false">
      <c r="A43" s="0" t="s">
        <v>77</v>
      </c>
      <c r="B43" s="0" t="n">
        <v>7.28795131115872</v>
      </c>
      <c r="C43" s="0" t="n">
        <v>0.109304440263194</v>
      </c>
      <c r="K43" s="0" t="s">
        <v>125</v>
      </c>
      <c r="L43" s="15" t="n">
        <v>5.26651627099891</v>
      </c>
      <c r="M43" s="0" t="n">
        <f aca="false">$V$9+$V$10*L43</f>
        <v>7.40196566355177</v>
      </c>
      <c r="N43" s="0" t="n">
        <f aca="false">1/$V$1+((L43-$V$4)^2)/$V$3</f>
        <v>0.0283127912208514</v>
      </c>
      <c r="O43" s="0" t="n">
        <f aca="false">M43-$V$8*$V$2*SQRT(N43)</f>
        <v>7.35756222623059</v>
      </c>
      <c r="P43" s="0" t="n">
        <f aca="false">M43+$V$8*$V$2*SQRT(N43)</f>
        <v>7.44636910087296</v>
      </c>
      <c r="Q43" s="0" t="n">
        <f aca="false">M43-$V$8*$V$2*SQRT(1+N43)</f>
        <v>7.13436458072283</v>
      </c>
      <c r="R43" s="0" t="n">
        <f aca="false">M43+$V$8*$V$2*SQRT(1+N43)</f>
        <v>7.66956674638072</v>
      </c>
    </row>
    <row r="44" customFormat="false" ht="14.25" hidden="false" customHeight="false" outlineLevel="0" collapsed="false">
      <c r="A44" s="0" t="s">
        <v>78</v>
      </c>
      <c r="B44" s="0" t="n">
        <v>6.52303912706193</v>
      </c>
      <c r="C44" s="0" t="n">
        <v>-0.199750716850539</v>
      </c>
      <c r="K44" s="0" t="s">
        <v>126</v>
      </c>
      <c r="L44" s="15" t="n">
        <v>6.49486767104921</v>
      </c>
      <c r="M44" s="0" t="n">
        <f aca="false">$V$9+$V$10*L44</f>
        <v>8.81955336184296</v>
      </c>
      <c r="N44" s="0" t="n">
        <f aca="false">1/$V$1+((L44-$V$4)^2)/$V$3</f>
        <v>0.224813023246398</v>
      </c>
      <c r="O44" s="0" t="n">
        <f aca="false">M44-$V$8*$V$2*SQRT(N44)</f>
        <v>8.69443069842443</v>
      </c>
      <c r="P44" s="0" t="n">
        <f aca="false">M44+$V$8*$V$2*SQRT(N44)</f>
        <v>8.94467602526149</v>
      </c>
      <c r="Q44" s="0" t="n">
        <f aca="false">M44-$V$8*$V$2*SQRT(1+N44)</f>
        <v>8.52750138840975</v>
      </c>
      <c r="R44" s="0" t="n">
        <f aca="false">M44+$V$8*$V$2*SQRT(1+N44)</f>
        <v>9.11160533527617</v>
      </c>
    </row>
    <row r="45" customFormat="false" ht="14.25" hidden="false" customHeight="false" outlineLevel="0" collapsed="false">
      <c r="A45" s="0" t="s">
        <v>79</v>
      </c>
      <c r="B45" s="0" t="n">
        <v>7.2637212266057</v>
      </c>
      <c r="C45" s="0" t="n">
        <v>-0.210784547677795</v>
      </c>
      <c r="K45" s="0" t="s">
        <v>127</v>
      </c>
      <c r="L45" s="15" t="n">
        <v>4.63559431698137</v>
      </c>
      <c r="M45" s="0" t="n">
        <f aca="false">$V$9+$V$10*L45</f>
        <v>6.67384568049115</v>
      </c>
      <c r="N45" s="0" t="n">
        <f aca="false">1/$V$1+((L45-$V$4)^2)/$V$3</f>
        <v>0.0289201312152684</v>
      </c>
      <c r="O45" s="0" t="n">
        <f aca="false">M45-$V$8*$V$2*SQRT(N45)</f>
        <v>6.62896851928428</v>
      </c>
      <c r="P45" s="0" t="n">
        <f aca="false">M45+$V$8*$V$2*SQRT(N45)</f>
        <v>6.71872284169803</v>
      </c>
      <c r="Q45" s="0" t="n">
        <f aca="false">M45-$V$8*$V$2*SQRT(1+N45)</f>
        <v>6.40616558432546</v>
      </c>
      <c r="R45" s="0" t="n">
        <f aca="false">M45+$V$8*$V$2*SQRT(1+N45)</f>
        <v>6.94152577665685</v>
      </c>
    </row>
    <row r="46" customFormat="false" ht="14.25" hidden="false" customHeight="false" outlineLevel="0" collapsed="false">
      <c r="A46" s="0" t="s">
        <v>80</v>
      </c>
      <c r="B46" s="0" t="n">
        <v>7.29119048278449</v>
      </c>
      <c r="C46" s="0" t="n">
        <v>-0.000364373160463671</v>
      </c>
      <c r="K46" s="0" t="s">
        <v>129</v>
      </c>
      <c r="L46" s="15" t="n">
        <v>4.75395821303153</v>
      </c>
      <c r="M46" s="0" t="n">
        <f aca="false">$V$9+$V$10*L46</f>
        <v>6.81044437932901</v>
      </c>
      <c r="N46" s="0" t="n">
        <f aca="false">1/$V$1+((L46-$V$4)^2)/$V$3</f>
        <v>0.0235549129463963</v>
      </c>
      <c r="O46" s="0" t="n">
        <f aca="false">M46-$V$8*$V$2*SQRT(N46)</f>
        <v>6.76994335575562</v>
      </c>
      <c r="P46" s="0" t="n">
        <f aca="false">M46+$V$8*$V$2*SQRT(N46)</f>
        <v>6.8509454029024</v>
      </c>
      <c r="Q46" s="0" t="n">
        <f aca="false">M46-$V$8*$V$2*SQRT(1+N46)</f>
        <v>6.54346309310135</v>
      </c>
      <c r="R46" s="0" t="n">
        <f aca="false">M46+$V$8*$V$2*SQRT(1+N46)</f>
        <v>7.07742566555668</v>
      </c>
    </row>
    <row r="47" customFormat="false" ht="14.25" hidden="false" customHeight="false" outlineLevel="0" collapsed="false">
      <c r="A47" s="0" t="s">
        <v>87</v>
      </c>
      <c r="B47" s="0" t="n">
        <v>7.3070566246319</v>
      </c>
      <c r="C47" s="0" t="n">
        <v>-0.0819465436243902</v>
      </c>
      <c r="K47" s="0" t="s">
        <v>130</v>
      </c>
      <c r="L47" s="15" t="n">
        <v>4.30029106677708</v>
      </c>
      <c r="M47" s="0" t="n">
        <f aca="false">$V$9+$V$10*L47</f>
        <v>6.28688657199241</v>
      </c>
      <c r="N47" s="0" t="n">
        <f aca="false">1/$V$1+((L47-$V$4)^2)/$V$3</f>
        <v>0.0572855392065741</v>
      </c>
      <c r="O47" s="0" t="n">
        <f aca="false">M47-$V$8*$V$2*SQRT(N47)</f>
        <v>6.22372575339366</v>
      </c>
      <c r="P47" s="0" t="n">
        <f aca="false">M47+$V$8*$V$2*SQRT(N47)</f>
        <v>6.35004739059115</v>
      </c>
      <c r="Q47" s="0" t="n">
        <f aca="false">M47-$V$8*$V$2*SQRT(1+N47)</f>
        <v>6.01554184053195</v>
      </c>
      <c r="R47" s="0" t="n">
        <f aca="false">M47+$V$8*$V$2*SQRT(1+N47)</f>
        <v>6.55823130345287</v>
      </c>
    </row>
    <row r="48" customFormat="false" ht="14.25" hidden="false" customHeight="false" outlineLevel="0" collapsed="false">
      <c r="A48" s="0" t="s">
        <v>90</v>
      </c>
      <c r="B48" s="0" t="n">
        <v>6.65028839261047</v>
      </c>
      <c r="C48" s="0" t="n">
        <v>-0.204898743328247</v>
      </c>
      <c r="K48" s="0" t="s">
        <v>131</v>
      </c>
      <c r="L48" s="15" t="n">
        <v>4.37756121491779</v>
      </c>
      <c r="M48" s="0" t="n">
        <f aca="false">$V$9+$V$10*L48</f>
        <v>6.37606073782551</v>
      </c>
      <c r="N48" s="0" t="n">
        <f aca="false">1/$V$1+((L48-$V$4)^2)/$V$3</f>
        <v>0.0490229742851231</v>
      </c>
      <c r="O48" s="0" t="n">
        <f aca="false">M48-$V$8*$V$2*SQRT(N48)</f>
        <v>6.31763219224428</v>
      </c>
      <c r="P48" s="0" t="n">
        <f aca="false">M48+$V$8*$V$2*SQRT(N48)</f>
        <v>6.43448928340674</v>
      </c>
      <c r="Q48" s="0" t="n">
        <f aca="false">M48-$V$8*$V$2*SQRT(1+N48)</f>
        <v>6.10577834989758</v>
      </c>
      <c r="R48" s="0" t="n">
        <f aca="false">M48+$V$8*$V$2*SQRT(1+N48)</f>
        <v>6.64634312575344</v>
      </c>
    </row>
    <row r="49" customFormat="false" ht="14.25" hidden="false" customHeight="false" outlineLevel="0" collapsed="false">
      <c r="A49" s="0" t="s">
        <v>94</v>
      </c>
      <c r="B49" s="0" t="n">
        <v>7.36400199037098</v>
      </c>
      <c r="C49" s="0" t="n">
        <v>-0.0547228491630936</v>
      </c>
      <c r="K49" s="0" t="s">
        <v>132</v>
      </c>
      <c r="L49" s="15" t="n">
        <v>4.30356321591725</v>
      </c>
      <c r="M49" s="0" t="n">
        <f aca="false">$V$9+$V$10*L49</f>
        <v>6.29066281905647</v>
      </c>
      <c r="N49" s="0" t="n">
        <f aca="false">1/$V$1+((L49-$V$4)^2)/$V$3</f>
        <v>0.0569146871325905</v>
      </c>
      <c r="O49" s="0" t="n">
        <f aca="false">M49-$V$8*$V$2*SQRT(N49)</f>
        <v>6.22770677598453</v>
      </c>
      <c r="P49" s="0" t="n">
        <f aca="false">M49+$V$8*$V$2*SQRT(N49)</f>
        <v>6.3536188621284</v>
      </c>
      <c r="Q49" s="0" t="n">
        <f aca="false">M49-$V$8*$V$2*SQRT(1+N49)</f>
        <v>6.01936568002887</v>
      </c>
      <c r="R49" s="0" t="n">
        <f aca="false">M49+$V$8*$V$2*SQRT(1+N49)</f>
        <v>6.56195995808407</v>
      </c>
    </row>
    <row r="50" customFormat="false" ht="14.25" hidden="false" customHeight="false" outlineLevel="0" collapsed="false">
      <c r="A50" s="0" t="s">
        <v>95</v>
      </c>
      <c r="B50" s="0" t="n">
        <v>6.76793218571385</v>
      </c>
      <c r="C50" s="0" t="n">
        <v>0.212140258211152</v>
      </c>
      <c r="K50" s="0" t="s">
        <v>138</v>
      </c>
      <c r="L50" s="15" t="n">
        <v>4.76654668437611</v>
      </c>
      <c r="M50" s="0" t="n">
        <f aca="false">$V$9+$V$10*L50</f>
        <v>6.82497219451092</v>
      </c>
      <c r="N50" s="0" t="n">
        <f aca="false">1/$V$1+((L50-$V$4)^2)/$V$3</f>
        <v>0.0231269891694387</v>
      </c>
      <c r="O50" s="0" t="n">
        <f aca="false">M50-$V$8*$V$2*SQRT(N50)</f>
        <v>6.78484074965816</v>
      </c>
      <c r="P50" s="0" t="n">
        <f aca="false">M50+$V$8*$V$2*SQRT(N50)</f>
        <v>6.86510363936367</v>
      </c>
      <c r="Q50" s="0" t="n">
        <f aca="false">M50-$V$8*$V$2*SQRT(1+N50)</f>
        <v>6.55804672335603</v>
      </c>
      <c r="R50" s="0" t="n">
        <f aca="false">M50+$V$8*$V$2*SQRT(1+N50)</f>
        <v>7.0918976656658</v>
      </c>
    </row>
    <row r="51" customFormat="false" ht="14.25" hidden="false" customHeight="false" outlineLevel="0" collapsed="false">
      <c r="A51" s="0" t="s">
        <v>96</v>
      </c>
      <c r="B51" s="0" t="n">
        <v>7.2562910403186</v>
      </c>
      <c r="C51" s="0" t="n">
        <v>0.00035066139635731</v>
      </c>
      <c r="K51" s="0" t="s">
        <v>139</v>
      </c>
      <c r="L51" s="15" t="n">
        <v>4.49320702177673</v>
      </c>
      <c r="M51" s="0" t="n">
        <f aca="false">$V$9+$V$10*L51</f>
        <v>6.50952260643695</v>
      </c>
      <c r="N51" s="0" t="n">
        <f aca="false">1/$V$1+((L51-$V$4)^2)/$V$3</f>
        <v>0.0385879486492957</v>
      </c>
      <c r="O51" s="0" t="n">
        <f aca="false">M51-$V$8*$V$2*SQRT(N51)</f>
        <v>6.45768426553637</v>
      </c>
      <c r="P51" s="0" t="n">
        <f aca="false">M51+$V$8*$V$2*SQRT(N51)</f>
        <v>6.56136094733754</v>
      </c>
      <c r="Q51" s="0" t="n">
        <f aca="false">M51-$V$8*$V$2*SQRT(1+N51)</f>
        <v>6.2405878785333</v>
      </c>
      <c r="R51" s="0" t="n">
        <f aca="false">M51+$V$8*$V$2*SQRT(1+N51)</f>
        <v>6.77845733434061</v>
      </c>
    </row>
    <row r="52" customFormat="false" ht="14.25" hidden="false" customHeight="false" outlineLevel="0" collapsed="false">
      <c r="A52" s="0" t="s">
        <v>97</v>
      </c>
      <c r="B52" s="0" t="n">
        <v>6.6868970274791</v>
      </c>
      <c r="C52" s="0" t="n">
        <v>0.161991079630774</v>
      </c>
    </row>
    <row r="53" customFormat="false" ht="14.25" hidden="false" customHeight="false" outlineLevel="0" collapsed="false">
      <c r="A53" s="0" t="s">
        <v>98</v>
      </c>
      <c r="B53" s="0" t="n">
        <v>6.82147673308372</v>
      </c>
      <c r="C53" s="0" t="n">
        <v>0.0582144731890937</v>
      </c>
    </row>
    <row r="54" customFormat="false" ht="14.25" hidden="false" customHeight="false" outlineLevel="0" collapsed="false">
      <c r="A54" s="0" t="s">
        <v>100</v>
      </c>
      <c r="B54" s="0" t="n">
        <v>6.66113585720449</v>
      </c>
      <c r="C54" s="0" t="n">
        <v>0.0670273616781971</v>
      </c>
    </row>
    <row r="55" customFormat="false" ht="14.25" hidden="false" customHeight="false" outlineLevel="0" collapsed="false">
      <c r="A55" s="0" t="s">
        <v>106</v>
      </c>
      <c r="B55" s="0" t="n">
        <v>7.67738139095963</v>
      </c>
      <c r="C55" s="0" t="n">
        <v>-0.067995535835462</v>
      </c>
    </row>
    <row r="56" customFormat="false" ht="14.25" hidden="false" customHeight="false" outlineLevel="0" collapsed="false">
      <c r="A56" s="0" t="s">
        <v>108</v>
      </c>
      <c r="B56" s="0" t="n">
        <v>6.51590537650455</v>
      </c>
      <c r="C56" s="0" t="n">
        <v>-0.289648144948846</v>
      </c>
    </row>
    <row r="57" customFormat="false" ht="14.25" hidden="false" customHeight="false" outlineLevel="0" collapsed="false">
      <c r="A57" s="0" t="s">
        <v>109</v>
      </c>
      <c r="B57" s="0" t="n">
        <v>7.63467880251962</v>
      </c>
      <c r="C57" s="0" t="n">
        <v>-0.0510328674823954</v>
      </c>
    </row>
    <row r="58" customFormat="false" ht="14.25" hidden="false" customHeight="false" outlineLevel="0" collapsed="false">
      <c r="A58" s="0" t="s">
        <v>110</v>
      </c>
      <c r="B58" s="0" t="n">
        <v>6.49670614610648</v>
      </c>
      <c r="C58" s="0" t="n">
        <v>0.0175384242972614</v>
      </c>
    </row>
    <row r="59" customFormat="false" ht="14.25" hidden="false" customHeight="false" outlineLevel="0" collapsed="false">
      <c r="A59" s="0" t="s">
        <v>113</v>
      </c>
      <c r="B59" s="0" t="n">
        <v>8.57723603679998</v>
      </c>
      <c r="C59" s="0" t="n">
        <v>0.0243894123229165</v>
      </c>
    </row>
    <row r="60" customFormat="false" ht="14.25" hidden="false" customHeight="false" outlineLevel="0" collapsed="false">
      <c r="A60" s="0" t="s">
        <v>114</v>
      </c>
      <c r="B60" s="0" t="n">
        <v>7.94195671408196</v>
      </c>
      <c r="C60" s="0" t="n">
        <v>-0.0463214766158089</v>
      </c>
    </row>
    <row r="61" customFormat="false" ht="14.25" hidden="false" customHeight="false" outlineLevel="0" collapsed="false">
      <c r="A61" s="0" t="s">
        <v>117</v>
      </c>
      <c r="B61" s="0" t="n">
        <v>6.79668255528996</v>
      </c>
      <c r="C61" s="0" t="n">
        <v>0.0225811040888635</v>
      </c>
    </row>
    <row r="62" customFormat="false" ht="14.25" hidden="false" customHeight="false" outlineLevel="0" collapsed="false">
      <c r="A62" s="0" t="s">
        <v>118</v>
      </c>
      <c r="B62" s="0" t="n">
        <v>6.73831979216634</v>
      </c>
      <c r="C62" s="0" t="n">
        <v>0.0926960967672548</v>
      </c>
    </row>
    <row r="63" customFormat="false" ht="14.25" hidden="false" customHeight="false" outlineLevel="0" collapsed="false">
      <c r="A63" s="0" t="s">
        <v>119</v>
      </c>
      <c r="B63" s="0" t="n">
        <v>6.91794656468818</v>
      </c>
      <c r="C63" s="0" t="n">
        <v>0.0359441202616306</v>
      </c>
    </row>
    <row r="64" customFormat="false" ht="14.25" hidden="false" customHeight="false" outlineLevel="0" collapsed="false">
      <c r="A64" s="0" t="s">
        <v>120</v>
      </c>
      <c r="B64" s="0" t="n">
        <v>7.27004480197676</v>
      </c>
      <c r="C64" s="0" t="n">
        <v>0.0311164827772021</v>
      </c>
    </row>
    <row r="65" customFormat="false" ht="14.25" hidden="false" customHeight="false" outlineLevel="0" collapsed="false">
      <c r="A65" s="0" t="s">
        <v>121</v>
      </c>
      <c r="B65" s="0" t="n">
        <v>6.74610195440016</v>
      </c>
      <c r="C65" s="0" t="n">
        <v>0.148244795866248</v>
      </c>
    </row>
    <row r="66" customFormat="false" ht="14.25" hidden="false" customHeight="false" outlineLevel="0" collapsed="false">
      <c r="A66" s="0" t="s">
        <v>125</v>
      </c>
      <c r="B66" s="0" t="n">
        <v>7.40196566355177</v>
      </c>
      <c r="C66" s="0" t="n">
        <v>0.0593322671033025</v>
      </c>
    </row>
    <row r="67" customFormat="false" ht="14.25" hidden="false" customHeight="false" outlineLevel="0" collapsed="false">
      <c r="A67" s="0" t="s">
        <v>126</v>
      </c>
      <c r="B67" s="0" t="n">
        <v>8.81955336184296</v>
      </c>
      <c r="C67" s="0" t="n">
        <v>0.0338083883614821</v>
      </c>
    </row>
    <row r="68" customFormat="false" ht="14.25" hidden="false" customHeight="false" outlineLevel="0" collapsed="false">
      <c r="A68" s="0" t="s">
        <v>127</v>
      </c>
      <c r="B68" s="0" t="n">
        <v>6.67384568049115</v>
      </c>
      <c r="C68" s="0" t="n">
        <v>-0.24220019886014</v>
      </c>
    </row>
    <row r="69" customFormat="false" ht="14.25" hidden="false" customHeight="false" outlineLevel="0" collapsed="false">
      <c r="A69" s="0" t="s">
        <v>129</v>
      </c>
      <c r="B69" s="0" t="n">
        <v>6.81044437932901</v>
      </c>
      <c r="C69" s="0" t="n">
        <v>0.00967678410227268</v>
      </c>
    </row>
    <row r="70" customFormat="false" ht="14.25" hidden="false" customHeight="false" outlineLevel="0" collapsed="false">
      <c r="A70" s="0" t="s">
        <v>130</v>
      </c>
      <c r="B70" s="0" t="n">
        <v>6.28688657199241</v>
      </c>
      <c r="C70" s="0" t="n">
        <v>-0.130666749192361</v>
      </c>
    </row>
    <row r="71" customFormat="false" ht="14.25" hidden="false" customHeight="false" outlineLevel="0" collapsed="false">
      <c r="A71" s="0" t="s">
        <v>131</v>
      </c>
      <c r="B71" s="0" t="n">
        <v>6.37606073782551</v>
      </c>
      <c r="C71" s="0" t="n">
        <v>-0.0913776225100866</v>
      </c>
    </row>
    <row r="72" customFormat="false" ht="14.25" hidden="false" customHeight="false" outlineLevel="0" collapsed="false">
      <c r="A72" s="0" t="s">
        <v>132</v>
      </c>
      <c r="B72" s="0" t="n">
        <v>6.29066281905647</v>
      </c>
      <c r="C72" s="0" t="n">
        <v>-0.00767294631416604</v>
      </c>
    </row>
    <row r="73" customFormat="false" ht="14.25" hidden="false" customHeight="false" outlineLevel="0" collapsed="false">
      <c r="A73" s="0" t="s">
        <v>138</v>
      </c>
      <c r="B73" s="0" t="n">
        <v>6.82497219451092</v>
      </c>
      <c r="C73" s="0" t="n">
        <v>-0.108322483890142</v>
      </c>
    </row>
    <row r="74" customFormat="false" ht="14.25" hidden="false" customHeight="false" outlineLevel="0" collapsed="false">
      <c r="A74" s="0" t="s">
        <v>139</v>
      </c>
      <c r="B74" s="0" t="n">
        <v>6.50952260643695</v>
      </c>
      <c r="C74" s="0" t="n">
        <v>0.213606688497361</v>
      </c>
    </row>
  </sheetData>
  <mergeCells count="1">
    <mergeCell ref="A3:B3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V74"/>
  <sheetViews>
    <sheetView showFormulas="false" showGridLines="true" showRowColHeaders="true" showZeros="true" rightToLeft="false" tabSelected="false" showOutlineSymbols="true" defaultGridColor="true" view="normal" topLeftCell="F19" colorId="64" zoomScale="90" zoomScaleNormal="90" zoomScalePageLayoutView="100" workbookViewId="0">
      <selection pane="topLeft" activeCell="M2" activeCellId="0" sqref="M2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24.82"/>
    <col collapsed="false" customWidth="true" hidden="false" outlineLevel="0" max="2" min="2" style="0" width="27.27"/>
    <col collapsed="false" customWidth="true" hidden="false" outlineLevel="0" max="3" min="3" style="0" width="12.73"/>
    <col collapsed="false" customWidth="true" hidden="false" outlineLevel="0" max="4" min="4" style="0" width="16.27"/>
    <col collapsed="false" customWidth="true" hidden="false" outlineLevel="0" max="11" min="11" style="0" width="22.82"/>
    <col collapsed="false" customWidth="true" hidden="false" outlineLevel="0" max="12" min="12" style="0" width="19.73"/>
    <col collapsed="false" customWidth="true" hidden="false" outlineLevel="0" max="13" min="13" style="0" width="12"/>
    <col collapsed="false" customWidth="true" hidden="false" outlineLevel="0" max="15" min="15" style="0" width="23.18"/>
    <col collapsed="false" customWidth="true" hidden="false" outlineLevel="0" max="16" min="16" style="0" width="23.45"/>
    <col collapsed="false" customWidth="true" hidden="false" outlineLevel="0" max="17" min="17" style="0" width="34.82"/>
    <col collapsed="false" customWidth="true" hidden="false" outlineLevel="0" max="18" min="18" style="0" width="35.18"/>
    <col collapsed="false" customWidth="true" hidden="false" outlineLevel="0" max="19" min="19" style="0" width="9"/>
    <col collapsed="false" customWidth="true" hidden="false" outlineLevel="0" max="20" min="20" style="0" width="7.73"/>
    <col collapsed="false" customWidth="true" hidden="false" outlineLevel="0" max="21" min="21" style="0" width="27.54"/>
    <col collapsed="false" customWidth="true" hidden="false" outlineLevel="0" max="22" min="22" style="0" width="12"/>
  </cols>
  <sheetData>
    <row r="1" customFormat="false" ht="14.25" hidden="false" customHeight="false" outlineLevel="0" collapsed="false">
      <c r="A1" s="0" t="s">
        <v>593</v>
      </c>
      <c r="K1" s="0" t="s">
        <v>1</v>
      </c>
      <c r="L1" s="0" t="s">
        <v>17</v>
      </c>
      <c r="M1" s="0" t="s">
        <v>594</v>
      </c>
      <c r="N1" s="0" t="s">
        <v>595</v>
      </c>
      <c r="O1" s="0" t="s">
        <v>555</v>
      </c>
      <c r="P1" s="0" t="s">
        <v>556</v>
      </c>
      <c r="Q1" s="0" t="s">
        <v>557</v>
      </c>
      <c r="R1" s="0" t="s">
        <v>558</v>
      </c>
      <c r="U1" s="14" t="s">
        <v>596</v>
      </c>
      <c r="V1" s="0" t="n">
        <f aca="false">B8</f>
        <v>50</v>
      </c>
    </row>
    <row r="2" customFormat="false" ht="15" hidden="false" customHeight="false" outlineLevel="0" collapsed="false">
      <c r="K2" s="0" t="s">
        <v>34</v>
      </c>
      <c r="L2" s="0" t="n">
        <v>5.67148016629354</v>
      </c>
      <c r="M2" s="0" t="n">
        <f aca="false">$V$9+$V$10*L2</f>
        <v>2.96950216657592</v>
      </c>
      <c r="N2" s="0" t="n">
        <f aca="false">1/$V$1+((L2-$V$4)^2)/$V$3</f>
        <v>0.0238472690679588</v>
      </c>
      <c r="O2" s="0" t="n">
        <f aca="false">M2-$V$8*$V$2*SQRT(N2)</f>
        <v>2.91333013997519</v>
      </c>
      <c r="P2" s="0" t="n">
        <f aca="false">M2+$V$8*$V$2*SQRT(N2)</f>
        <v>3.02567419317665</v>
      </c>
      <c r="Q2" s="0" t="n">
        <f aca="false">M2-$V$8*$V$2*SQRT(1+N2)</f>
        <v>2.60144239265691</v>
      </c>
      <c r="R2" s="0" t="n">
        <f aca="false">M2+$V$8*$V$2*SQRT(1+N2)</f>
        <v>3.33756194049493</v>
      </c>
      <c r="U2" s="14" t="s">
        <v>597</v>
      </c>
      <c r="V2" s="0" t="n">
        <f aca="false">B7</f>
        <v>0.157201376218869</v>
      </c>
    </row>
    <row r="3" customFormat="false" ht="14.25" hidden="false" customHeight="false" outlineLevel="0" collapsed="false">
      <c r="A3" s="16" t="s">
        <v>598</v>
      </c>
      <c r="B3" s="16"/>
      <c r="K3" s="0" t="s">
        <v>40</v>
      </c>
      <c r="L3" s="0" t="n">
        <v>5.80930377581934</v>
      </c>
      <c r="M3" s="0" t="n">
        <f aca="false">$V$9+$V$10*L3</f>
        <v>3.00110756511429</v>
      </c>
      <c r="N3" s="0" t="n">
        <f aca="false">1/$V$1+((L3-$V$4)^2)/$V$3</f>
        <v>0.0200520791037568</v>
      </c>
      <c r="O3" s="0" t="n">
        <f aca="false">M3-$V$8*$V$2*SQRT(N3)</f>
        <v>2.94959887906076</v>
      </c>
      <c r="P3" s="0" t="n">
        <f aca="false">M3+$V$8*$V$2*SQRT(N3)</f>
        <v>3.05261625116782</v>
      </c>
      <c r="Q3" s="0" t="n">
        <f aca="false">M3-$V$8*$V$2*SQRT(1+N3)</f>
        <v>2.63373058523689</v>
      </c>
      <c r="R3" s="0" t="n">
        <f aca="false">M3+$V$8*$V$2*SQRT(1+N3)</f>
        <v>3.36848454499169</v>
      </c>
      <c r="U3" s="14" t="s">
        <v>599</v>
      </c>
      <c r="V3" s="0" t="n">
        <f aca="false">_xlfn.VAR.S(L2:L51)*(V1-1)</f>
        <v>6.32311732335095</v>
      </c>
    </row>
    <row r="4" customFormat="false" ht="14.25" hidden="false" customHeight="false" outlineLevel="0" collapsed="false">
      <c r="A4" s="0" t="s">
        <v>600</v>
      </c>
      <c r="B4" s="0" t="n">
        <v>0.467915255411425</v>
      </c>
      <c r="K4" s="0" t="s">
        <v>41</v>
      </c>
      <c r="L4" s="0" t="n">
        <v>5.78063553410124</v>
      </c>
      <c r="M4" s="0" t="n">
        <f aca="false">$V$9+$V$10*L4</f>
        <v>2.994533428738</v>
      </c>
      <c r="N4" s="0" t="n">
        <f aca="false">1/$V$1+((L4-$V$4)^2)/$V$3</f>
        <v>0.0203466071443414</v>
      </c>
      <c r="O4" s="0" t="n">
        <f aca="false">M4-$V$8*$V$2*SQRT(N4)</f>
        <v>2.94264783787296</v>
      </c>
      <c r="P4" s="0" t="n">
        <f aca="false">M4+$V$8*$V$2*SQRT(N4)</f>
        <v>3.04641901960304</v>
      </c>
      <c r="Q4" s="0" t="n">
        <f aca="false">M4-$V$8*$V$2*SQRT(1+N4)</f>
        <v>2.62710341479753</v>
      </c>
      <c r="R4" s="0" t="n">
        <f aca="false">M4+$V$8*$V$2*SQRT(1+N4)</f>
        <v>3.36196344267847</v>
      </c>
      <c r="U4" s="14" t="s">
        <v>601</v>
      </c>
      <c r="V4" s="0" t="n">
        <f aca="false">AVERAGE(L2:L51)</f>
        <v>5.82745046375816</v>
      </c>
    </row>
    <row r="5" customFormat="false" ht="14.25" hidden="false" customHeight="false" outlineLevel="0" collapsed="false">
      <c r="A5" s="0" t="s">
        <v>602</v>
      </c>
      <c r="B5" s="0" t="n">
        <v>0.218944686246739</v>
      </c>
      <c r="K5" s="0" t="s">
        <v>45</v>
      </c>
      <c r="L5" s="0" t="n">
        <v>6.2435110479172</v>
      </c>
      <c r="M5" s="0" t="n">
        <f aca="false">$V$9+$V$10*L5</f>
        <v>3.10067899507558</v>
      </c>
      <c r="N5" s="0" t="n">
        <f aca="false">1/$V$1+((L5-$V$4)^2)/$V$3</f>
        <v>0.0473767511875024</v>
      </c>
      <c r="O5" s="0" t="n">
        <f aca="false">M5-$V$8*$V$2*SQRT(N5)</f>
        <v>3.02150484591373</v>
      </c>
      <c r="P5" s="0" t="n">
        <f aca="false">M5+$V$8*$V$2*SQRT(N5)</f>
        <v>3.17985314423744</v>
      </c>
      <c r="Q5" s="0" t="n">
        <f aca="false">M5-$V$8*$V$2*SQRT(1+N5)</f>
        <v>2.72841397321564</v>
      </c>
      <c r="R5" s="0" t="n">
        <f aca="false">M5+$V$8*$V$2*SQRT(1+N5)</f>
        <v>3.47294401693552</v>
      </c>
      <c r="U5" s="18" t="s">
        <v>603</v>
      </c>
      <c r="V5" s="0" t="n">
        <f aca="false">0.95</f>
        <v>0.95</v>
      </c>
    </row>
    <row r="6" customFormat="false" ht="14.25" hidden="false" customHeight="false" outlineLevel="0" collapsed="false">
      <c r="A6" s="0" t="s">
        <v>604</v>
      </c>
      <c r="B6" s="0" t="n">
        <v>0.202672700543546</v>
      </c>
      <c r="K6" s="0" t="s">
        <v>46</v>
      </c>
      <c r="L6" s="0" t="n">
        <v>5.76836056722055</v>
      </c>
      <c r="M6" s="0" t="n">
        <f aca="false">$V$9+$V$10*L6</f>
        <v>2.99171856108474</v>
      </c>
      <c r="N6" s="0" t="n">
        <f aca="false">1/$V$1+((L6-$V$4)^2)/$V$3</f>
        <v>0.0205521984955001</v>
      </c>
      <c r="O6" s="0" t="n">
        <f aca="false">M6-$V$8*$V$2*SQRT(N6)</f>
        <v>2.93957149130794</v>
      </c>
      <c r="P6" s="0" t="n">
        <f aca="false">M6+$V$8*$V$2*SQRT(N6)</f>
        <v>3.04386563086155</v>
      </c>
      <c r="Q6" s="0" t="n">
        <f aca="false">M6-$V$8*$V$2*SQRT(1+N6)</f>
        <v>2.62425153196351</v>
      </c>
      <c r="R6" s="0" t="n">
        <f aca="false">M6+$V$8*$V$2*SQRT(1+N6)</f>
        <v>3.35918559020598</v>
      </c>
      <c r="U6" s="0" t="s">
        <v>605</v>
      </c>
      <c r="V6" s="0" t="n">
        <f aca="false">1-V5</f>
        <v>0.05</v>
      </c>
    </row>
    <row r="7" customFormat="false" ht="14.25" hidden="false" customHeight="false" outlineLevel="0" collapsed="false">
      <c r="A7" s="0" t="s">
        <v>606</v>
      </c>
      <c r="B7" s="0" t="n">
        <v>0.157201376218869</v>
      </c>
      <c r="K7" s="0" t="s">
        <v>48</v>
      </c>
      <c r="L7" s="0" t="n">
        <v>6.38955323152679</v>
      </c>
      <c r="M7" s="0" t="n">
        <f aca="false">$V$9+$V$10*L7</f>
        <v>3.13416905844191</v>
      </c>
      <c r="N7" s="0" t="n">
        <f aca="false">1/$V$1+((L7-$V$4)^2)/$V$3</f>
        <v>0.0699689481272681</v>
      </c>
      <c r="O7" s="0" t="n">
        <f aca="false">M7-$V$8*$V$2*SQRT(N7)</f>
        <v>3.03795169781919</v>
      </c>
      <c r="P7" s="0" t="n">
        <f aca="false">M7+$V$8*$V$2*SQRT(N7)</f>
        <v>3.23038641906462</v>
      </c>
      <c r="Q7" s="0" t="n">
        <f aca="false">M7-$V$8*$V$2*SQRT(1+N7)</f>
        <v>2.75791052885078</v>
      </c>
      <c r="R7" s="0" t="n">
        <f aca="false">M7+$V$8*$V$2*SQRT(1+N7)</f>
        <v>3.51042758803304</v>
      </c>
      <c r="U7" s="0" t="s">
        <v>607</v>
      </c>
      <c r="V7" s="0" t="n">
        <f aca="false">V6/2</f>
        <v>0.025</v>
      </c>
    </row>
    <row r="8" customFormat="false" ht="15" hidden="false" customHeight="false" outlineLevel="0" collapsed="false">
      <c r="A8" s="12" t="s">
        <v>608</v>
      </c>
      <c r="B8" s="12" t="n">
        <v>50</v>
      </c>
      <c r="K8" s="0" t="s">
        <v>49</v>
      </c>
      <c r="L8" s="0" t="n">
        <v>5.58668742838563</v>
      </c>
      <c r="M8" s="0" t="n">
        <f aca="false">$V$9+$V$10*L8</f>
        <v>2.95005768762228</v>
      </c>
      <c r="N8" s="0" t="n">
        <f aca="false">1/$V$1+((L8-$V$4)^2)/$V$3</f>
        <v>0.0291674464093407</v>
      </c>
      <c r="O8" s="0" t="n">
        <f aca="false">M8-$V$8*$V$2*SQRT(N8)</f>
        <v>2.88793503793501</v>
      </c>
      <c r="P8" s="0" t="n">
        <f aca="false">M8+$V$8*$V$2*SQRT(N8)</f>
        <v>3.01218033730956</v>
      </c>
      <c r="Q8" s="0" t="n">
        <f aca="false">M8-$V$8*$V$2*SQRT(1+N8)</f>
        <v>2.58104288546789</v>
      </c>
      <c r="R8" s="0" t="n">
        <f aca="false">M8+$V$8*$V$2*SQRT(1+N8)</f>
        <v>3.31907248977668</v>
      </c>
      <c r="U8" s="14" t="s">
        <v>609</v>
      </c>
      <c r="V8" s="0" t="n">
        <f aca="false">TINV(V7, V1-2)</f>
        <v>2.31389913195133</v>
      </c>
    </row>
    <row r="9" customFormat="false" ht="14.25" hidden="false" customHeight="false" outlineLevel="0" collapsed="false">
      <c r="K9" s="0" t="s">
        <v>56</v>
      </c>
      <c r="L9" s="0" t="n">
        <v>5.85944753939383</v>
      </c>
      <c r="M9" s="0" t="n">
        <f aca="false">$V$9+$V$10*L9</f>
        <v>3.01260641960982</v>
      </c>
      <c r="N9" s="0" t="n">
        <f aca="false">1/$V$1+((L9-$V$4)^2)/$V$3</f>
        <v>0.0201619158394316</v>
      </c>
      <c r="O9" s="0" t="n">
        <f aca="false">M9-$V$8*$V$2*SQRT(N9)</f>
        <v>2.9609568549061</v>
      </c>
      <c r="P9" s="0" t="n">
        <f aca="false">M9+$V$8*$V$2*SQRT(N9)</f>
        <v>3.06425598431353</v>
      </c>
      <c r="Q9" s="0" t="n">
        <f aca="false">M9-$V$8*$V$2*SQRT(1+N9)</f>
        <v>2.64520966113342</v>
      </c>
      <c r="R9" s="0" t="n">
        <f aca="false">M9+$V$8*$V$2*SQRT(1+N9)</f>
        <v>3.38000317808621</v>
      </c>
      <c r="U9" s="14" t="s">
        <v>610</v>
      </c>
      <c r="V9" s="0" t="n">
        <v>1.66893115719016</v>
      </c>
    </row>
    <row r="10" customFormat="false" ht="15" hidden="false" customHeight="false" outlineLevel="0" collapsed="false">
      <c r="A10" s="0" t="s">
        <v>611</v>
      </c>
      <c r="K10" s="0" t="s">
        <v>59</v>
      </c>
      <c r="L10" s="0" t="n">
        <v>5.4717565680997</v>
      </c>
      <c r="M10" s="0" t="n">
        <f aca="false">$V$9+$V$10*L10</f>
        <v>2.9237020025826</v>
      </c>
      <c r="N10" s="0" t="n">
        <f aca="false">1/$V$1+((L10-$V$4)^2)/$V$3</f>
        <v>0.0400088249100585</v>
      </c>
      <c r="O10" s="0" t="n">
        <f aca="false">M10-$V$8*$V$2*SQRT(N10)</f>
        <v>2.85094435231902</v>
      </c>
      <c r="P10" s="0" t="n">
        <f aca="false">M10+$V$8*$V$2*SQRT(N10)</f>
        <v>2.99645965284618</v>
      </c>
      <c r="Q10" s="0" t="n">
        <f aca="false">M10-$V$8*$V$2*SQRT(1+N10)</f>
        <v>2.55274866821727</v>
      </c>
      <c r="R10" s="0" t="n">
        <f aca="false">M10+$V$8*$V$2*SQRT(1+N10)</f>
        <v>3.29465533694793</v>
      </c>
      <c r="U10" s="19" t="s">
        <v>633</v>
      </c>
      <c r="V10" s="12" t="n">
        <v>0.229317739153044</v>
      </c>
    </row>
    <row r="11" customFormat="false" ht="14.25" hidden="false" customHeight="false" outlineLevel="0" collapsed="false">
      <c r="A11" s="16"/>
      <c r="B11" s="16" t="s">
        <v>613</v>
      </c>
      <c r="C11" s="16" t="s">
        <v>614</v>
      </c>
      <c r="D11" s="16" t="s">
        <v>615</v>
      </c>
      <c r="E11" s="16" t="s">
        <v>616</v>
      </c>
      <c r="F11" s="16" t="s">
        <v>617</v>
      </c>
      <c r="K11" s="0" t="s">
        <v>60</v>
      </c>
      <c r="L11" s="0" t="n">
        <v>5.51561027410885</v>
      </c>
      <c r="M11" s="0" t="n">
        <f aca="false">$V$9+$V$10*L11</f>
        <v>2.9337584352981</v>
      </c>
      <c r="N11" s="0" t="n">
        <f aca="false">1/$V$1+((L11-$V$4)^2)/$V$3</f>
        <v>0.0353791712074353</v>
      </c>
      <c r="O11" s="0" t="n">
        <f aca="false">M11-$V$8*$V$2*SQRT(N11)</f>
        <v>2.86533977053754</v>
      </c>
      <c r="P11" s="0" t="n">
        <f aca="false">M11+$V$8*$V$2*SQRT(N11)</f>
        <v>3.00217710005866</v>
      </c>
      <c r="Q11" s="0" t="n">
        <f aca="false">M11-$V$8*$V$2*SQRT(1+N11)</f>
        <v>2.56363168093887</v>
      </c>
      <c r="R11" s="0" t="n">
        <f aca="false">M11+$V$8*$V$2*SQRT(1+N11)</f>
        <v>3.30388518965733</v>
      </c>
    </row>
    <row r="12" customFormat="false" ht="14.25" hidden="false" customHeight="false" outlineLevel="0" collapsed="false">
      <c r="A12" s="0" t="s">
        <v>618</v>
      </c>
      <c r="B12" s="0" t="n">
        <v>1</v>
      </c>
      <c r="C12" s="0" t="n">
        <v>0.332511402614053</v>
      </c>
      <c r="D12" s="0" t="n">
        <v>0.332511402614053</v>
      </c>
      <c r="E12" s="0" t="n">
        <v>13.4553145658048</v>
      </c>
      <c r="F12" s="0" t="n">
        <v>0.000611419769234023</v>
      </c>
      <c r="K12" s="0" t="s">
        <v>61</v>
      </c>
      <c r="L12" s="0" t="n">
        <v>5.54249927255851</v>
      </c>
      <c r="M12" s="0" t="n">
        <f aca="false">$V$9+$V$10*L12</f>
        <v>2.93992455963067</v>
      </c>
      <c r="N12" s="0" t="n">
        <f aca="false">1/$V$1+((L12-$V$4)^2)/$V$3</f>
        <v>0.0328413213315274</v>
      </c>
      <c r="O12" s="0" t="n">
        <f aca="false">M12-$V$8*$V$2*SQRT(N12)</f>
        <v>2.87400548866629</v>
      </c>
      <c r="P12" s="0" t="n">
        <f aca="false">M12+$V$8*$V$2*SQRT(N12)</f>
        <v>3.00584363059505</v>
      </c>
      <c r="Q12" s="0" t="n">
        <f aca="false">M12-$V$8*$V$2*SQRT(1+N12)</f>
        <v>2.57025169814137</v>
      </c>
      <c r="R12" s="0" t="n">
        <f aca="false">M12+$V$8*$V$2*SQRT(1+N12)</f>
        <v>3.30959742111996</v>
      </c>
    </row>
    <row r="13" customFormat="false" ht="14.25" hidden="false" customHeight="false" outlineLevel="0" collapsed="false">
      <c r="A13" s="0" t="s">
        <v>619</v>
      </c>
      <c r="B13" s="0" t="n">
        <v>48</v>
      </c>
      <c r="C13" s="0" t="n">
        <v>1.18618908888511</v>
      </c>
      <c r="D13" s="0" t="n">
        <v>0.0247122726851065</v>
      </c>
      <c r="K13" s="0" t="s">
        <v>65</v>
      </c>
      <c r="L13" s="0" t="n">
        <v>5.65863804648052</v>
      </c>
      <c r="M13" s="0" t="n">
        <f aca="false">$V$9+$V$10*L13</f>
        <v>2.96655724069447</v>
      </c>
      <c r="N13" s="0" t="n">
        <f aca="false">1/$V$1+((L13-$V$4)^2)/$V$3</f>
        <v>0.024506896008695</v>
      </c>
      <c r="O13" s="0" t="n">
        <f aca="false">M13-$V$8*$V$2*SQRT(N13)</f>
        <v>2.90961364057686</v>
      </c>
      <c r="P13" s="0" t="n">
        <f aca="false">M13+$V$8*$V$2*SQRT(N13)</f>
        <v>3.02350084081207</v>
      </c>
      <c r="Q13" s="0" t="n">
        <f aca="false">M13-$V$8*$V$2*SQRT(1+N13)</f>
        <v>2.59837892221383</v>
      </c>
      <c r="R13" s="0" t="n">
        <f aca="false">M13+$V$8*$V$2*SQRT(1+N13)</f>
        <v>3.33473555917511</v>
      </c>
    </row>
    <row r="14" customFormat="false" ht="15" hidden="false" customHeight="false" outlineLevel="0" collapsed="false">
      <c r="A14" s="12" t="s">
        <v>620</v>
      </c>
      <c r="B14" s="12" t="n">
        <v>49</v>
      </c>
      <c r="C14" s="12" t="n">
        <v>1.51870049149917</v>
      </c>
      <c r="D14" s="12"/>
      <c r="E14" s="12"/>
      <c r="F14" s="12"/>
      <c r="K14" s="0" t="s">
        <v>67</v>
      </c>
      <c r="L14" s="0" t="n">
        <v>6.14407549451875</v>
      </c>
      <c r="M14" s="0" t="n">
        <f aca="false">$V$9+$V$10*L14</f>
        <v>3.07787665877882</v>
      </c>
      <c r="N14" s="0" t="n">
        <f aca="false">1/$V$1+((L14-$V$4)^2)/$V$3</f>
        <v>0.0358547445788996</v>
      </c>
      <c r="O14" s="0" t="n">
        <f aca="false">M14-$V$8*$V$2*SQRT(N14)</f>
        <v>3.00899968087813</v>
      </c>
      <c r="P14" s="0" t="n">
        <f aca="false">M14+$V$8*$V$2*SQRT(N14)</f>
        <v>3.14675363667951</v>
      </c>
      <c r="Q14" s="0" t="n">
        <f aca="false">M14-$V$8*$V$2*SQRT(1+N14)</f>
        <v>2.70766491032989</v>
      </c>
      <c r="R14" s="0" t="n">
        <f aca="false">M14+$V$8*$V$2*SQRT(1+N14)</f>
        <v>3.44808840722774</v>
      </c>
    </row>
    <row r="15" customFormat="false" ht="15" hidden="false" customHeight="false" outlineLevel="0" collapsed="false">
      <c r="K15" s="0" t="s">
        <v>68</v>
      </c>
      <c r="L15" s="0" t="n">
        <v>5.46352271079851</v>
      </c>
      <c r="M15" s="0" t="n">
        <f aca="false">$V$9+$V$10*L15</f>
        <v>2.92181383304178</v>
      </c>
      <c r="N15" s="0" t="n">
        <f aca="false">1/$V$1+((L15-$V$4)^2)/$V$3</f>
        <v>0.040945904148441</v>
      </c>
      <c r="O15" s="0" t="n">
        <f aca="false">M15-$V$8*$V$2*SQRT(N15)</f>
        <v>2.84820905631779</v>
      </c>
      <c r="P15" s="0" t="n">
        <f aca="false">M15+$V$8*$V$2*SQRT(N15)</f>
        <v>2.99541860976577</v>
      </c>
      <c r="Q15" s="0" t="n">
        <f aca="false">M15-$V$8*$V$2*SQRT(1+N15)</f>
        <v>2.55069341624763</v>
      </c>
      <c r="R15" s="0" t="n">
        <f aca="false">M15+$V$8*$V$2*SQRT(1+N15)</f>
        <v>3.29293424983594</v>
      </c>
    </row>
    <row r="16" customFormat="false" ht="14.25" hidden="false" customHeight="false" outlineLevel="0" collapsed="false">
      <c r="A16" s="16"/>
      <c r="B16" s="16" t="s">
        <v>621</v>
      </c>
      <c r="C16" s="16" t="s">
        <v>606</v>
      </c>
      <c r="D16" s="16" t="s">
        <v>622</v>
      </c>
      <c r="E16" s="16" t="s">
        <v>623</v>
      </c>
      <c r="F16" s="16" t="s">
        <v>624</v>
      </c>
      <c r="G16" s="16" t="s">
        <v>625</v>
      </c>
      <c r="H16" s="16" t="s">
        <v>626</v>
      </c>
      <c r="I16" s="16" t="s">
        <v>627</v>
      </c>
      <c r="K16" s="0" t="s">
        <v>69</v>
      </c>
      <c r="L16" s="0" t="n">
        <v>6.03346919318072</v>
      </c>
      <c r="M16" s="0" t="n">
        <f aca="false">$V$9+$V$10*L16</f>
        <v>3.0525126718199</v>
      </c>
      <c r="N16" s="0" t="n">
        <f aca="false">1/$V$1+((L16-$V$4)^2)/$V$3</f>
        <v>0.0267124670795122</v>
      </c>
      <c r="O16" s="0" t="n">
        <f aca="false">M16-$V$8*$V$2*SQRT(N16)</f>
        <v>2.99306186308605</v>
      </c>
      <c r="P16" s="0" t="n">
        <f aca="false">M16+$V$8*$V$2*SQRT(N16)</f>
        <v>3.11196348055375</v>
      </c>
      <c r="Q16" s="0" t="n">
        <f aca="false">M16-$V$8*$V$2*SQRT(1+N16)</f>
        <v>2.68393825699436</v>
      </c>
      <c r="R16" s="0" t="n">
        <f aca="false">M16+$V$8*$V$2*SQRT(1+N16)</f>
        <v>3.42108708664544</v>
      </c>
    </row>
    <row r="17" customFormat="false" ht="14.25" hidden="false" customHeight="false" outlineLevel="0" collapsed="false">
      <c r="A17" s="0" t="s">
        <v>628</v>
      </c>
      <c r="B17" s="0" t="n">
        <v>1.66893115719016</v>
      </c>
      <c r="C17" s="0" t="n">
        <v>0.364986211654226</v>
      </c>
      <c r="D17" s="0" t="n">
        <v>4.57258686465461</v>
      </c>
      <c r="E17" s="0" t="n">
        <v>3.39745864036635E-005</v>
      </c>
      <c r="F17" s="0" t="n">
        <v>0.935077193984578</v>
      </c>
      <c r="G17" s="0" t="n">
        <v>2.40278512039574</v>
      </c>
      <c r="H17" s="0" t="n">
        <v>0.935077193984578</v>
      </c>
      <c r="I17" s="0" t="n">
        <v>2.40278512039574</v>
      </c>
      <c r="K17" s="0" t="s">
        <v>72</v>
      </c>
      <c r="L17" s="0" t="n">
        <v>6.42743027691899</v>
      </c>
      <c r="M17" s="0" t="n">
        <f aca="false">$V$9+$V$10*L17</f>
        <v>3.14285493685704</v>
      </c>
      <c r="N17" s="0" t="n">
        <f aca="false">1/$V$1+((L17-$V$4)^2)/$V$3</f>
        <v>0.076930111809112</v>
      </c>
      <c r="O17" s="0" t="n">
        <f aca="false">M17-$V$8*$V$2*SQRT(N17)</f>
        <v>3.04196474480995</v>
      </c>
      <c r="P17" s="0" t="n">
        <f aca="false">M17+$V$8*$V$2*SQRT(N17)</f>
        <v>3.24374512890413</v>
      </c>
      <c r="Q17" s="0" t="n">
        <f aca="false">M17-$V$8*$V$2*SQRT(1+N17)</f>
        <v>2.76537443212047</v>
      </c>
      <c r="R17" s="0" t="n">
        <f aca="false">M17+$V$8*$V$2*SQRT(1+N17)</f>
        <v>3.52033544159361</v>
      </c>
    </row>
    <row r="18" customFormat="false" ht="15" hidden="false" customHeight="false" outlineLevel="0" collapsed="false">
      <c r="A18" s="12" t="s">
        <v>17</v>
      </c>
      <c r="B18" s="12" t="n">
        <v>0.229317739153044</v>
      </c>
      <c r="C18" s="12" t="n">
        <v>0.0625159339575595</v>
      </c>
      <c r="D18" s="12" t="n">
        <v>3.66814865644848</v>
      </c>
      <c r="E18" s="12" t="n">
        <v>0.000611419769234023</v>
      </c>
      <c r="F18" s="12" t="n">
        <v>0.103621029432634</v>
      </c>
      <c r="G18" s="12" t="n">
        <v>0.355014448873454</v>
      </c>
      <c r="H18" s="12" t="n">
        <v>0.103621029432634</v>
      </c>
      <c r="I18" s="12" t="n">
        <v>0.355014448873454</v>
      </c>
      <c r="K18" s="0" t="s">
        <v>74</v>
      </c>
      <c r="L18" s="0" t="n">
        <v>6.11461131779156</v>
      </c>
      <c r="M18" s="0" t="n">
        <f aca="false">$V$9+$V$10*L18</f>
        <v>3.07112000038573</v>
      </c>
      <c r="N18" s="0" t="n">
        <f aca="false">1/$V$1+((L18-$V$4)^2)/$V$3</f>
        <v>0.0330412503631183</v>
      </c>
      <c r="O18" s="0" t="n">
        <f aca="false">M18-$V$8*$V$2*SQRT(N18)</f>
        <v>3.00500058518183</v>
      </c>
      <c r="P18" s="0" t="n">
        <f aca="false">M18+$V$8*$V$2*SQRT(N18)</f>
        <v>3.13723941558963</v>
      </c>
      <c r="Q18" s="0" t="n">
        <f aca="false">M18-$V$8*$V$2*SQRT(1+N18)</f>
        <v>2.70141136149318</v>
      </c>
      <c r="R18" s="0" t="n">
        <f aca="false">M18+$V$8*$V$2*SQRT(1+N18)</f>
        <v>3.44082863927828</v>
      </c>
    </row>
    <row r="19" customFormat="false" ht="14.25" hidden="false" customHeight="false" outlineLevel="0" collapsed="false">
      <c r="K19" s="0" t="s">
        <v>76</v>
      </c>
      <c r="L19" s="0" t="n">
        <v>5.41909621737799</v>
      </c>
      <c r="M19" s="0" t="n">
        <f aca="false">$V$9+$V$10*L19</f>
        <v>2.91162605001209</v>
      </c>
      <c r="N19" s="0" t="n">
        <f aca="false">1/$V$1+((L19-$V$4)^2)/$V$3</f>
        <v>0.0463719905877601</v>
      </c>
      <c r="O19" s="0" t="n">
        <f aca="false">M19-$V$8*$V$2*SQRT(N19)</f>
        <v>2.83329595804808</v>
      </c>
      <c r="P19" s="0" t="n">
        <f aca="false">M19+$V$8*$V$2*SQRT(N19)</f>
        <v>2.9899561419761</v>
      </c>
      <c r="Q19" s="0" t="n">
        <f aca="false">M19-$V$8*$V$2*SQRT(1+N19)</f>
        <v>2.53953963006107</v>
      </c>
      <c r="R19" s="0" t="n">
        <f aca="false">M19+$V$8*$V$2*SQRT(1+N19)</f>
        <v>3.28371246996311</v>
      </c>
    </row>
    <row r="20" customFormat="false" ht="14.25" hidden="false" customHeight="false" outlineLevel="0" collapsed="false">
      <c r="K20" s="0" t="s">
        <v>77</v>
      </c>
      <c r="L20" s="0" t="n">
        <v>5.99988185583259</v>
      </c>
      <c r="M20" s="0" t="n">
        <f aca="false">$V$9+$V$10*L20</f>
        <v>3.04481049955506</v>
      </c>
      <c r="N20" s="0" t="n">
        <f aca="false">1/$V$1+((L20-$V$4)^2)/$V$3</f>
        <v>0.0247022035891893</v>
      </c>
      <c r="O20" s="0" t="n">
        <f aca="false">M20-$V$8*$V$2*SQRT(N20)</f>
        <v>2.98764044386349</v>
      </c>
      <c r="P20" s="0" t="n">
        <f aca="false">M20+$V$8*$V$2*SQRT(N20)</f>
        <v>3.10198055524662</v>
      </c>
      <c r="Q20" s="0" t="n">
        <f aca="false">M20-$V$8*$V$2*SQRT(1+N20)</f>
        <v>2.67659708878264</v>
      </c>
      <c r="R20" s="0" t="n">
        <f aca="false">M20+$V$8*$V$2*SQRT(1+N20)</f>
        <v>3.41302391032747</v>
      </c>
    </row>
    <row r="21" customFormat="false" ht="14.25" hidden="false" customHeight="false" outlineLevel="0" collapsed="false">
      <c r="K21" s="0" t="s">
        <v>78</v>
      </c>
      <c r="L21" s="0" t="n">
        <v>5.5677131615142</v>
      </c>
      <c r="M21" s="0" t="n">
        <f aca="false">$V$9+$V$10*L21</f>
        <v>2.94570655164124</v>
      </c>
      <c r="N21" s="0" t="n">
        <f aca="false">1/$V$1+((L21-$V$4)^2)/$V$3</f>
        <v>0.0306693364565343</v>
      </c>
      <c r="O21" s="0" t="n">
        <f aca="false">M21-$V$8*$V$2*SQRT(N21)</f>
        <v>2.88200456790193</v>
      </c>
      <c r="P21" s="0" t="n">
        <f aca="false">M21+$V$8*$V$2*SQRT(N21)</f>
        <v>3.00940853538055</v>
      </c>
      <c r="Q21" s="0" t="n">
        <f aca="false">M21-$V$8*$V$2*SQRT(1+N21)</f>
        <v>2.57642259133806</v>
      </c>
      <c r="R21" s="0" t="n">
        <f aca="false">M21+$V$8*$V$2*SQRT(1+N21)</f>
        <v>3.31499051194442</v>
      </c>
    </row>
    <row r="22" customFormat="false" ht="14.25" hidden="false" customHeight="false" outlineLevel="0" collapsed="false">
      <c r="A22" s="0" t="s">
        <v>629</v>
      </c>
      <c r="K22" s="0" t="s">
        <v>79</v>
      </c>
      <c r="L22" s="0" t="n">
        <v>5.96976432649883</v>
      </c>
      <c r="M22" s="0" t="n">
        <f aca="false">$V$9+$V$10*L22</f>
        <v>3.03790401581936</v>
      </c>
      <c r="N22" s="0" t="n">
        <f aca="false">1/$V$1+((L22-$V$4)^2)/$V$3</f>
        <v>0.0232030459807184</v>
      </c>
      <c r="O22" s="0" t="n">
        <f aca="false">M22-$V$8*$V$2*SQRT(N22)</f>
        <v>2.98249591464302</v>
      </c>
      <c r="P22" s="0" t="n">
        <f aca="false">M22+$V$8*$V$2*SQRT(N22)</f>
        <v>3.09331211699571</v>
      </c>
      <c r="Q22" s="0" t="n">
        <f aca="false">M22-$V$8*$V$2*SQRT(1+N22)</f>
        <v>2.6699600550307</v>
      </c>
      <c r="R22" s="0" t="n">
        <f aca="false">M22+$V$8*$V$2*SQRT(1+N22)</f>
        <v>3.40584797660802</v>
      </c>
    </row>
    <row r="23" customFormat="false" ht="15" hidden="false" customHeight="false" outlineLevel="0" collapsed="false">
      <c r="K23" s="0" t="s">
        <v>80</v>
      </c>
      <c r="L23" s="0" t="n">
        <v>5.90511504220352</v>
      </c>
      <c r="M23" s="0" t="n">
        <f aca="false">$V$9+$V$10*L23</f>
        <v>3.0230787881069</v>
      </c>
      <c r="N23" s="0" t="n">
        <f aca="false">1/$V$1+((L23-$V$4)^2)/$V$3</f>
        <v>0.0209539261153388</v>
      </c>
      <c r="O23" s="0" t="n">
        <f aca="false">M23-$V$8*$V$2*SQRT(N23)</f>
        <v>2.97042453326842</v>
      </c>
      <c r="P23" s="0" t="n">
        <f aca="false">M23+$V$8*$V$2*SQRT(N23)</f>
        <v>3.07573304294538</v>
      </c>
      <c r="Q23" s="0" t="n">
        <f aca="false">M23-$V$8*$V$2*SQRT(1+N23)</f>
        <v>2.65553944169964</v>
      </c>
      <c r="R23" s="0" t="n">
        <f aca="false">M23+$V$8*$V$2*SQRT(1+N23)</f>
        <v>3.39061813451416</v>
      </c>
    </row>
    <row r="24" customFormat="false" ht="14.25" hidden="false" customHeight="false" outlineLevel="0" collapsed="false">
      <c r="A24" s="16" t="s">
        <v>630</v>
      </c>
      <c r="B24" s="16" t="s">
        <v>634</v>
      </c>
      <c r="C24" s="16" t="s">
        <v>632</v>
      </c>
      <c r="D24" s="16" t="s">
        <v>635</v>
      </c>
      <c r="K24" s="0" t="s">
        <v>87</v>
      </c>
      <c r="L24" s="0" t="n">
        <v>5.93199049548841</v>
      </c>
      <c r="M24" s="0" t="n">
        <f aca="false">$V$9+$V$10*L24</f>
        <v>3.0292418062929</v>
      </c>
      <c r="N24" s="0" t="n">
        <f aca="false">1/$V$1+((L24-$V$4)^2)/$V$3</f>
        <v>0.0217283592372709</v>
      </c>
      <c r="O24" s="0" t="n">
        <f aca="false">M24-$V$8*$V$2*SQRT(N24)</f>
        <v>2.97562335899725</v>
      </c>
      <c r="P24" s="0" t="n">
        <f aca="false">M24+$V$8*$V$2*SQRT(N24)</f>
        <v>3.08286025358855</v>
      </c>
      <c r="Q24" s="0" t="n">
        <f aca="false">M24-$V$8*$V$2*SQRT(1+N24)</f>
        <v>2.66156308989056</v>
      </c>
      <c r="R24" s="0" t="n">
        <f aca="false">M24+$V$8*$V$2*SQRT(1+N24)</f>
        <v>3.39692052269525</v>
      </c>
    </row>
    <row r="25" customFormat="false" ht="14.25" hidden="false" customHeight="false" outlineLevel="0" collapsed="false">
      <c r="A25" s="0" t="s">
        <v>34</v>
      </c>
      <c r="B25" s="0" t="n">
        <v>2.96950216657592</v>
      </c>
      <c r="C25" s="0" t="n">
        <v>-0.253507174838388</v>
      </c>
      <c r="D25" s="0" t="n">
        <v>-1.62933854983347</v>
      </c>
      <c r="K25" s="0" t="s">
        <v>90</v>
      </c>
      <c r="L25" s="0" t="n">
        <v>5.51031305646848</v>
      </c>
      <c r="M25" s="0" t="n">
        <f aca="false">$V$9+$V$10*L25</f>
        <v>2.93254368932501</v>
      </c>
      <c r="N25" s="0" t="n">
        <f aca="false">1/$V$1+((L25-$V$4)^2)/$V$3</f>
        <v>0.0359060997857803</v>
      </c>
      <c r="O25" s="0" t="n">
        <f aca="false">M25-$V$8*$V$2*SQRT(N25)</f>
        <v>2.86361740238857</v>
      </c>
      <c r="P25" s="0" t="n">
        <f aca="false">M25+$V$8*$V$2*SQRT(N25)</f>
        <v>3.00146997626145</v>
      </c>
      <c r="Q25" s="0" t="n">
        <f aca="false">M25-$V$8*$V$2*SQRT(1+N25)</f>
        <v>2.56232276388221</v>
      </c>
      <c r="R25" s="0" t="n">
        <f aca="false">M25+$V$8*$V$2*SQRT(1+N25)</f>
        <v>3.30276461476781</v>
      </c>
    </row>
    <row r="26" customFormat="false" ht="14.25" hidden="false" customHeight="false" outlineLevel="0" collapsed="false">
      <c r="A26" s="0" t="s">
        <v>40</v>
      </c>
      <c r="B26" s="0" t="n">
        <v>3.00110756511429</v>
      </c>
      <c r="C26" s="0" t="n">
        <v>-0.16967934540618</v>
      </c>
      <c r="D26" s="0" t="n">
        <v>-1.09056123858051</v>
      </c>
      <c r="K26" s="0" t="s">
        <v>94</v>
      </c>
      <c r="L26" s="0" t="n">
        <v>6.08706374251661</v>
      </c>
      <c r="M26" s="0" t="n">
        <f aca="false">$V$9+$V$10*L26</f>
        <v>3.06480285270453</v>
      </c>
      <c r="N26" s="0" t="n">
        <f aca="false">1/$V$1+((L26-$V$4)^2)/$V$3</f>
        <v>0.0306591497612758</v>
      </c>
      <c r="O26" s="0" t="n">
        <f aca="false">M26-$V$8*$V$2*SQRT(N26)</f>
        <v>3.00111144902112</v>
      </c>
      <c r="P26" s="0" t="n">
        <f aca="false">M26+$V$8*$V$2*SQRT(N26)</f>
        <v>3.12849425638795</v>
      </c>
      <c r="Q26" s="0" t="n">
        <f aca="false">M26-$V$8*$V$2*SQRT(1+N26)</f>
        <v>2.69552071732829</v>
      </c>
      <c r="R26" s="0" t="n">
        <f aca="false">M26+$V$8*$V$2*SQRT(1+N26)</f>
        <v>3.43408498808078</v>
      </c>
    </row>
    <row r="27" customFormat="false" ht="14.25" hidden="false" customHeight="false" outlineLevel="0" collapsed="false">
      <c r="A27" s="0" t="s">
        <v>41</v>
      </c>
      <c r="B27" s="0" t="n">
        <v>2.994533428738</v>
      </c>
      <c r="C27" s="0" t="n">
        <v>-0.0363375856332224</v>
      </c>
      <c r="D27" s="0" t="n">
        <v>-0.23354853415028</v>
      </c>
      <c r="K27" s="0" t="s">
        <v>95</v>
      </c>
      <c r="L27" s="0" t="n">
        <v>5.62262842612933</v>
      </c>
      <c r="M27" s="0" t="n">
        <f aca="false">$V$9+$V$10*L27</f>
        <v>2.95829959596777</v>
      </c>
      <c r="N27" s="0" t="n">
        <f aca="false">1/$V$1+((L27-$V$4)^2)/$V$3</f>
        <v>0.0266347127458002</v>
      </c>
      <c r="O27" s="0" t="n">
        <f aca="false">M27-$V$8*$V$2*SQRT(N27)</f>
        <v>2.89893537464523</v>
      </c>
      <c r="P27" s="0" t="n">
        <f aca="false">M27+$V$8*$V$2*SQRT(N27)</f>
        <v>3.01766381729032</v>
      </c>
      <c r="Q27" s="0" t="n">
        <f aca="false">M27-$V$8*$V$2*SQRT(1+N27)</f>
        <v>2.58973913772773</v>
      </c>
      <c r="R27" s="0" t="n">
        <f aca="false">M27+$V$8*$V$2*SQRT(1+N27)</f>
        <v>3.32686005420781</v>
      </c>
    </row>
    <row r="28" customFormat="false" ht="14.25" hidden="false" customHeight="false" outlineLevel="0" collapsed="false">
      <c r="A28" s="0" t="s">
        <v>45</v>
      </c>
      <c r="B28" s="0" t="n">
        <v>3.10067899507558</v>
      </c>
      <c r="C28" s="0" t="n">
        <v>0.155184231145136</v>
      </c>
      <c r="D28" s="0" t="n">
        <v>0.997398398259257</v>
      </c>
      <c r="K28" s="0" t="s">
        <v>96</v>
      </c>
      <c r="L28" s="0" t="n">
        <v>5.7567494207439</v>
      </c>
      <c r="M28" s="0" t="n">
        <f aca="false">$V$9+$V$10*L28</f>
        <v>2.98905591922574</v>
      </c>
      <c r="N28" s="0" t="n">
        <f aca="false">1/$V$1+((L28-$V$4)^2)/$V$3</f>
        <v>0.0207905337237447</v>
      </c>
      <c r="O28" s="0" t="n">
        <f aca="false">M28-$V$8*$V$2*SQRT(N28)</f>
        <v>2.93660735714817</v>
      </c>
      <c r="P28" s="0" t="n">
        <f aca="false">M28+$V$8*$V$2*SQRT(N28)</f>
        <v>3.04150448130332</v>
      </c>
      <c r="Q28" s="0" t="n">
        <f aca="false">M28-$V$8*$V$2*SQRT(1+N28)</f>
        <v>2.62154598430033</v>
      </c>
      <c r="R28" s="0" t="n">
        <f aca="false">M28+$V$8*$V$2*SQRT(1+N28)</f>
        <v>3.35656585415116</v>
      </c>
    </row>
    <row r="29" customFormat="false" ht="14.25" hidden="false" customHeight="false" outlineLevel="0" collapsed="false">
      <c r="A29" s="0" t="s">
        <v>46</v>
      </c>
      <c r="B29" s="0" t="n">
        <v>2.99171856108474</v>
      </c>
      <c r="C29" s="0" t="n">
        <v>0.103293788062274</v>
      </c>
      <c r="D29" s="0" t="n">
        <v>0.663888708299807</v>
      </c>
      <c r="K29" s="0" t="s">
        <v>97</v>
      </c>
      <c r="L29" s="0" t="n">
        <v>5.57759404232209</v>
      </c>
      <c r="M29" s="0" t="n">
        <f aca="false">$V$9+$V$10*L29</f>
        <v>2.94797241288895</v>
      </c>
      <c r="N29" s="0" t="n">
        <f aca="false">1/$V$1+((L29-$V$4)^2)/$V$3</f>
        <v>0.0298730148659896</v>
      </c>
      <c r="O29" s="0" t="n">
        <f aca="false">M29-$V$8*$V$2*SQRT(N29)</f>
        <v>2.88510287120039</v>
      </c>
      <c r="P29" s="0" t="n">
        <f aca="false">M29+$V$8*$V$2*SQRT(N29)</f>
        <v>3.0108419545775</v>
      </c>
      <c r="Q29" s="0" t="n">
        <f aca="false">M29-$V$8*$V$2*SQRT(1+N29)</f>
        <v>2.57883113928627</v>
      </c>
      <c r="R29" s="0" t="n">
        <f aca="false">M29+$V$8*$V$2*SQRT(1+N29)</f>
        <v>3.31711368649162</v>
      </c>
    </row>
    <row r="30" customFormat="false" ht="14.25" hidden="false" customHeight="false" outlineLevel="0" collapsed="false">
      <c r="A30" s="0" t="s">
        <v>48</v>
      </c>
      <c r="B30" s="0" t="n">
        <v>3.13416905844191</v>
      </c>
      <c r="C30" s="0" t="n">
        <v>-0.136655986890661</v>
      </c>
      <c r="D30" s="0" t="n">
        <v>-0.878313868822203</v>
      </c>
      <c r="K30" s="0" t="s">
        <v>98</v>
      </c>
      <c r="L30" s="0" t="n">
        <v>5.66150317593723</v>
      </c>
      <c r="M30" s="0" t="n">
        <f aca="false">$V$9+$V$10*L30</f>
        <v>2.96721426570386</v>
      </c>
      <c r="N30" s="0" t="n">
        <f aca="false">1/$V$1+((L30-$V$4)^2)/$V$3</f>
        <v>0.0243552097686726</v>
      </c>
      <c r="O30" s="0" t="n">
        <f aca="false">M30-$V$8*$V$2*SQRT(N30)</f>
        <v>2.91044716626861</v>
      </c>
      <c r="P30" s="0" t="n">
        <f aca="false">M30+$V$8*$V$2*SQRT(N30)</f>
        <v>3.02398136513911</v>
      </c>
      <c r="Q30" s="0" t="n">
        <f aca="false">M30-$V$8*$V$2*SQRT(1+N30)</f>
        <v>2.5990632040686</v>
      </c>
      <c r="R30" s="0" t="n">
        <f aca="false">M30+$V$8*$V$2*SQRT(1+N30)</f>
        <v>3.33536532733912</v>
      </c>
    </row>
    <row r="31" customFormat="false" ht="14.25" hidden="false" customHeight="false" outlineLevel="0" collapsed="false">
      <c r="A31" s="0" t="s">
        <v>49</v>
      </c>
      <c r="B31" s="0" t="n">
        <v>2.95005768762228</v>
      </c>
      <c r="C31" s="0" t="n">
        <v>-0.0778314670336262</v>
      </c>
      <c r="D31" s="0" t="n">
        <v>-0.500237556230211</v>
      </c>
      <c r="K31" s="0" t="s">
        <v>100</v>
      </c>
      <c r="L31" s="0" t="n">
        <v>5.61761463247708</v>
      </c>
      <c r="M31" s="0" t="n">
        <f aca="false">$V$9+$V$10*L31</f>
        <v>2.95714984414286</v>
      </c>
      <c r="N31" s="0" t="n">
        <f aca="false">1/$V$1+((L31-$V$4)^2)/$V$3</f>
        <v>0.0269635076873897</v>
      </c>
      <c r="O31" s="0" t="n">
        <f aca="false">M31-$V$8*$V$2*SQRT(N31)</f>
        <v>2.89742033284485</v>
      </c>
      <c r="P31" s="0" t="n">
        <f aca="false">M31+$V$8*$V$2*SQRT(N31)</f>
        <v>3.01687935544087</v>
      </c>
      <c r="Q31" s="0" t="n">
        <f aca="false">M31-$V$8*$V$2*SQRT(1+N31)</f>
        <v>2.5885303721602</v>
      </c>
      <c r="R31" s="0" t="n">
        <f aca="false">M31+$V$8*$V$2*SQRT(1+N31)</f>
        <v>3.32576931612552</v>
      </c>
    </row>
    <row r="32" customFormat="false" ht="14.25" hidden="false" customHeight="false" outlineLevel="0" collapsed="false">
      <c r="A32" s="0" t="s">
        <v>56</v>
      </c>
      <c r="B32" s="0" t="n">
        <v>3.01260641960982</v>
      </c>
      <c r="C32" s="0" t="n">
        <v>0.0471197808818169</v>
      </c>
      <c r="D32" s="0" t="n">
        <v>0.30284774188105</v>
      </c>
      <c r="K32" s="0" t="s">
        <v>106</v>
      </c>
      <c r="L32" s="0" t="n">
        <v>6.14901916797043</v>
      </c>
      <c r="M32" s="0" t="n">
        <f aca="false">$V$9+$V$10*L32</f>
        <v>3.07901033079787</v>
      </c>
      <c r="N32" s="0" t="n">
        <f aca="false">1/$V$1+((L32-$V$4)^2)/$V$3</f>
        <v>0.0363537107158969</v>
      </c>
      <c r="O32" s="0" t="n">
        <f aca="false">M32-$V$8*$V$2*SQRT(N32)</f>
        <v>3.0096557517001</v>
      </c>
      <c r="P32" s="0" t="n">
        <f aca="false">M32+$V$8*$V$2*SQRT(N32)</f>
        <v>3.14836490989564</v>
      </c>
      <c r="Q32" s="0" t="n">
        <f aca="false">M32-$V$8*$V$2*SQRT(1+N32)</f>
        <v>2.70870942849447</v>
      </c>
      <c r="R32" s="0" t="n">
        <f aca="false">M32+$V$8*$V$2*SQRT(1+N32)</f>
        <v>3.44931123310126</v>
      </c>
    </row>
    <row r="33" customFormat="false" ht="14.25" hidden="false" customHeight="false" outlineLevel="0" collapsed="false">
      <c r="A33" s="0" t="s">
        <v>59</v>
      </c>
      <c r="B33" s="0" t="n">
        <v>2.9237020025826</v>
      </c>
      <c r="C33" s="0" t="n">
        <v>-0.195120985711226</v>
      </c>
      <c r="D33" s="0" t="n">
        <v>-1.25407947172888</v>
      </c>
      <c r="K33" s="0" t="s">
        <v>108</v>
      </c>
      <c r="L33" s="0" t="n">
        <v>5.6202027041683</v>
      </c>
      <c r="M33" s="0" t="n">
        <f aca="false">$V$9+$V$10*L33</f>
        <v>2.95774333489185</v>
      </c>
      <c r="N33" s="0" t="n">
        <f aca="false">1/$V$1+((L33-$V$4)^2)/$V$3</f>
        <v>0.0267927940695327</v>
      </c>
      <c r="O33" s="0" t="n">
        <f aca="false">M33-$V$8*$V$2*SQRT(N33)</f>
        <v>2.89820320607028</v>
      </c>
      <c r="P33" s="0" t="n">
        <f aca="false">M33+$V$8*$V$2*SQRT(N33)</f>
        <v>3.01728346371343</v>
      </c>
      <c r="Q33" s="0" t="n">
        <f aca="false">M33-$V$8*$V$2*SQRT(1+N33)</f>
        <v>2.5891545022545</v>
      </c>
      <c r="R33" s="0" t="n">
        <f aca="false">M33+$V$8*$V$2*SQRT(1+N33)</f>
        <v>3.32633216752921</v>
      </c>
    </row>
    <row r="34" customFormat="false" ht="14.25" hidden="false" customHeight="false" outlineLevel="0" collapsed="false">
      <c r="A34" s="0" t="s">
        <v>60</v>
      </c>
      <c r="B34" s="0" t="n">
        <v>2.9337584352981</v>
      </c>
      <c r="C34" s="0" t="n">
        <v>0.411629019926167</v>
      </c>
      <c r="D34" s="0" t="n">
        <v>2.64561754839262</v>
      </c>
      <c r="K34" s="0" t="s">
        <v>109</v>
      </c>
      <c r="L34" s="0" t="n">
        <v>6.18687274408793</v>
      </c>
      <c r="M34" s="0" t="n">
        <f aca="false">$V$9+$V$10*L34</f>
        <v>3.08769082729199</v>
      </c>
      <c r="N34" s="0" t="n">
        <f aca="false">1/$V$1+((L34-$V$4)^2)/$V$3</f>
        <v>0.0404304884744719</v>
      </c>
      <c r="O34" s="0" t="n">
        <f aca="false">M34-$V$8*$V$2*SQRT(N34)</f>
        <v>3.01455077590541</v>
      </c>
      <c r="P34" s="0" t="n">
        <f aca="false">M34+$V$8*$V$2*SQRT(N34)</f>
        <v>3.16083087867857</v>
      </c>
      <c r="Q34" s="0" t="n">
        <f aca="false">M34-$V$8*$V$2*SQRT(1+N34)</f>
        <v>2.7166623004619</v>
      </c>
      <c r="R34" s="0" t="n">
        <f aca="false">M34+$V$8*$V$2*SQRT(1+N34)</f>
        <v>3.45871935412209</v>
      </c>
    </row>
    <row r="35" customFormat="false" ht="14.25" hidden="false" customHeight="false" outlineLevel="0" collapsed="false">
      <c r="A35" s="0" t="s">
        <v>61</v>
      </c>
      <c r="B35" s="0" t="n">
        <v>2.93992455963067</v>
      </c>
      <c r="C35" s="0" t="n">
        <v>-0.114621801610664</v>
      </c>
      <c r="D35" s="0" t="n">
        <v>-0.736695993455326</v>
      </c>
      <c r="K35" s="0" t="s">
        <v>110</v>
      </c>
      <c r="L35" s="0" t="n">
        <v>5.50754555050942</v>
      </c>
      <c r="M35" s="0" t="n">
        <f aca="false">$V$9+$V$10*L35</f>
        <v>2.93190905111538</v>
      </c>
      <c r="N35" s="0" t="n">
        <f aca="false">1/$V$1+((L35-$V$4)^2)/$V$3</f>
        <v>0.0361849208685009</v>
      </c>
      <c r="O35" s="0" t="n">
        <f aca="false">M35-$V$8*$V$2*SQRT(N35)</f>
        <v>2.86271566558407</v>
      </c>
      <c r="P35" s="0" t="n">
        <f aca="false">M35+$V$8*$V$2*SQRT(N35)</f>
        <v>3.0011024366467</v>
      </c>
      <c r="Q35" s="0" t="n">
        <f aca="false">M35-$V$8*$V$2*SQRT(1+N35)</f>
        <v>2.5616383053007</v>
      </c>
      <c r="R35" s="0" t="n">
        <f aca="false">M35+$V$8*$V$2*SQRT(1+N35)</f>
        <v>3.30217979693007</v>
      </c>
    </row>
    <row r="36" customFormat="false" ht="14.25" hidden="false" customHeight="false" outlineLevel="0" collapsed="false">
      <c r="A36" s="0" t="s">
        <v>65</v>
      </c>
      <c r="B36" s="0" t="n">
        <v>2.96655724069447</v>
      </c>
      <c r="C36" s="0" t="n">
        <v>-0.0855665380989943</v>
      </c>
      <c r="D36" s="0" t="n">
        <v>-0.549952320636939</v>
      </c>
      <c r="K36" s="0" t="s">
        <v>113</v>
      </c>
      <c r="L36" s="0" t="n">
        <v>6.80074772519769</v>
      </c>
      <c r="M36" s="0" t="n">
        <f aca="false">$V$9+$V$10*L36</f>
        <v>3.2284632500827</v>
      </c>
      <c r="N36" s="0" t="n">
        <f aca="false">1/$V$1+((L36-$V$4)^2)/$V$3</f>
        <v>0.169816539956856</v>
      </c>
      <c r="O36" s="0" t="n">
        <f aca="false">M36-$V$8*$V$2*SQRT(N36)</f>
        <v>3.07856700260109</v>
      </c>
      <c r="P36" s="0" t="n">
        <f aca="false">M36+$V$8*$V$2*SQRT(N36)</f>
        <v>3.37835949756431</v>
      </c>
      <c r="Q36" s="0" t="n">
        <f aca="false">M36-$V$8*$V$2*SQRT(1+N36)</f>
        <v>2.83504034071678</v>
      </c>
      <c r="R36" s="0" t="n">
        <f aca="false">M36+$V$8*$V$2*SQRT(1+N36)</f>
        <v>3.62188615944862</v>
      </c>
    </row>
    <row r="37" customFormat="false" ht="14.25" hidden="false" customHeight="false" outlineLevel="0" collapsed="false">
      <c r="A37" s="0" t="s">
        <v>67</v>
      </c>
      <c r="B37" s="0" t="n">
        <v>3.07787665877882</v>
      </c>
      <c r="C37" s="0" t="n">
        <v>-0.0704020004989889</v>
      </c>
      <c r="D37" s="0" t="n">
        <v>-0.45248696993103</v>
      </c>
      <c r="K37" s="0" t="s">
        <v>114</v>
      </c>
      <c r="L37" s="0" t="n">
        <v>6.37569122506916</v>
      </c>
      <c r="M37" s="0" t="n">
        <f aca="false">$V$9+$V$10*L37</f>
        <v>3.13099025446092</v>
      </c>
      <c r="N37" s="0" t="n">
        <f aca="false">1/$V$1+((L37-$V$4)^2)/$V$3</f>
        <v>0.0675347707455758</v>
      </c>
      <c r="O37" s="0" t="n">
        <f aca="false">M37-$V$8*$V$2*SQRT(N37)</f>
        <v>3.03646138108311</v>
      </c>
      <c r="P37" s="0" t="n">
        <f aca="false">M37+$V$8*$V$2*SQRT(N37)</f>
        <v>3.22551912783873</v>
      </c>
      <c r="Q37" s="0" t="n">
        <f aca="false">M37-$V$8*$V$2*SQRT(1+N37)</f>
        <v>2.75515996229841</v>
      </c>
      <c r="R37" s="0" t="n">
        <f aca="false">M37+$V$8*$V$2*SQRT(1+N37)</f>
        <v>3.50682054662343</v>
      </c>
    </row>
    <row r="38" customFormat="false" ht="14.25" hidden="false" customHeight="false" outlineLevel="0" collapsed="false">
      <c r="A38" s="0" t="s">
        <v>68</v>
      </c>
      <c r="B38" s="0" t="n">
        <v>2.92181383304178</v>
      </c>
      <c r="C38" s="0" t="n">
        <v>0.017140969291729</v>
      </c>
      <c r="D38" s="0" t="n">
        <v>0.11016825092359</v>
      </c>
      <c r="K38" s="0" t="s">
        <v>117</v>
      </c>
      <c r="L38" s="0" t="n">
        <v>5.57723781267104</v>
      </c>
      <c r="M38" s="0" t="n">
        <f aca="false">$V$9+$V$10*L38</f>
        <v>2.94789072311075</v>
      </c>
      <c r="N38" s="0" t="n">
        <f aca="false">1/$V$1+((L38-$V$4)^2)/$V$3</f>
        <v>0.0299011875887296</v>
      </c>
      <c r="O38" s="0" t="n">
        <f aca="false">M38-$V$8*$V$2*SQRT(N38)</f>
        <v>2.88499154282072</v>
      </c>
      <c r="P38" s="0" t="n">
        <f aca="false">M38+$V$8*$V$2*SQRT(N38)</f>
        <v>3.01078990340078</v>
      </c>
      <c r="Q38" s="0" t="n">
        <f aca="false">M38-$V$8*$V$2*SQRT(1+N38)</f>
        <v>2.5787444005149</v>
      </c>
      <c r="R38" s="0" t="n">
        <f aca="false">M38+$V$8*$V$2*SQRT(1+N38)</f>
        <v>3.31703704570659</v>
      </c>
    </row>
    <row r="39" customFormat="false" ht="14.25" hidden="false" customHeight="false" outlineLevel="0" collapsed="false">
      <c r="A39" s="0" t="s">
        <v>69</v>
      </c>
      <c r="B39" s="0" t="n">
        <v>3.0525126718199</v>
      </c>
      <c r="C39" s="0" t="n">
        <v>0.159288425063644</v>
      </c>
      <c r="D39" s="0" t="n">
        <v>1.02377682865942</v>
      </c>
      <c r="K39" s="0" t="s">
        <v>118</v>
      </c>
      <c r="L39" s="0" t="n">
        <v>5.67392359593564</v>
      </c>
      <c r="M39" s="0" t="n">
        <f aca="false">$V$9+$V$10*L39</f>
        <v>2.97006248833723</v>
      </c>
      <c r="N39" s="0" t="n">
        <f aca="false">1/$V$1+((L39-$V$4)^2)/$V$3</f>
        <v>0.0237276706943816</v>
      </c>
      <c r="O39" s="0" t="n">
        <f aca="false">M39-$V$8*$V$2*SQRT(N39)</f>
        <v>2.91403149522951</v>
      </c>
      <c r="P39" s="0" t="n">
        <f aca="false">M39+$V$8*$V$2*SQRT(N39)</f>
        <v>3.02609348144494</v>
      </c>
      <c r="Q39" s="0" t="n">
        <f aca="false">M39-$V$8*$V$2*SQRT(1+N39)</f>
        <v>2.60202421207576</v>
      </c>
      <c r="R39" s="0" t="n">
        <f aca="false">M39+$V$8*$V$2*SQRT(1+N39)</f>
        <v>3.3381007645987</v>
      </c>
    </row>
    <row r="40" customFormat="false" ht="14.25" hidden="false" customHeight="false" outlineLevel="0" collapsed="false">
      <c r="A40" s="0" t="s">
        <v>72</v>
      </c>
      <c r="B40" s="0" t="n">
        <v>3.14285493685704</v>
      </c>
      <c r="C40" s="0" t="n">
        <v>-0.0911661506734376</v>
      </c>
      <c r="D40" s="0" t="n">
        <v>-0.585942089516219</v>
      </c>
      <c r="K40" s="0" t="s">
        <v>119</v>
      </c>
      <c r="L40" s="0" t="n">
        <v>5.68802984987207</v>
      </c>
      <c r="M40" s="0" t="n">
        <f aca="false">$V$9+$V$10*L40</f>
        <v>2.97329730259785</v>
      </c>
      <c r="N40" s="0" t="n">
        <f aca="false">1/$V$1+((L40-$V$4)^2)/$V$3</f>
        <v>0.0230741336246584</v>
      </c>
      <c r="O40" s="0" t="n">
        <f aca="false">M40-$V$8*$V$2*SQRT(N40)</f>
        <v>2.91804333501183</v>
      </c>
      <c r="P40" s="0" t="n">
        <f aca="false">M40+$V$8*$V$2*SQRT(N40)</f>
        <v>3.02855127018386</v>
      </c>
      <c r="Q40" s="0" t="n">
        <f aca="false">M40-$V$8*$V$2*SQRT(1+N40)</f>
        <v>2.60537652099008</v>
      </c>
      <c r="R40" s="0" t="n">
        <f aca="false">M40+$V$8*$V$2*SQRT(1+N40)</f>
        <v>3.34121808420562</v>
      </c>
    </row>
    <row r="41" customFormat="false" ht="14.25" hidden="false" customHeight="false" outlineLevel="0" collapsed="false">
      <c r="A41" s="0" t="s">
        <v>74</v>
      </c>
      <c r="B41" s="0" t="n">
        <v>3.07112000038573</v>
      </c>
      <c r="C41" s="0" t="n">
        <v>0.111183353394351</v>
      </c>
      <c r="D41" s="0" t="n">
        <v>0.714596436572894</v>
      </c>
      <c r="K41" s="0" t="s">
        <v>120</v>
      </c>
      <c r="L41" s="0" t="n">
        <v>5.90105326330009</v>
      </c>
      <c r="M41" s="0" t="n">
        <f aca="false">$V$9+$V$10*L41</f>
        <v>3.02214735015183</v>
      </c>
      <c r="N41" s="0" t="n">
        <f aca="false">1/$V$1+((L41-$V$4)^2)/$V$3</f>
        <v>0.0208567565369069</v>
      </c>
      <c r="O41" s="0" t="n">
        <f aca="false">M41-$V$8*$V$2*SQRT(N41)</f>
        <v>2.96961532388921</v>
      </c>
      <c r="P41" s="0" t="n">
        <f aca="false">M41+$V$8*$V$2*SQRT(N41)</f>
        <v>3.07467937641445</v>
      </c>
      <c r="Q41" s="0" t="n">
        <f aca="false">M41-$V$8*$V$2*SQRT(1+N41)</f>
        <v>2.65462549449133</v>
      </c>
      <c r="R41" s="0" t="n">
        <f aca="false">M41+$V$8*$V$2*SQRT(1+N41)</f>
        <v>3.38966920581232</v>
      </c>
    </row>
    <row r="42" customFormat="false" ht="14.25" hidden="false" customHeight="false" outlineLevel="0" collapsed="false">
      <c r="A42" s="0" t="s">
        <v>76</v>
      </c>
      <c r="B42" s="0" t="n">
        <v>2.91162605001209</v>
      </c>
      <c r="C42" s="0" t="n">
        <v>-0.0333800846134578</v>
      </c>
      <c r="D42" s="0" t="n">
        <v>-0.214540115845171</v>
      </c>
      <c r="K42" s="0" t="s">
        <v>121</v>
      </c>
      <c r="L42" s="0" t="n">
        <v>5.83020809337521</v>
      </c>
      <c r="M42" s="0" t="n">
        <f aca="false">$V$9+$V$10*L42</f>
        <v>3.00590129595474</v>
      </c>
      <c r="N42" s="0" t="n">
        <f aca="false">1/$V$1+((L42-$V$4)^2)/$V$3</f>
        <v>0.0200012026538044</v>
      </c>
      <c r="O42" s="0" t="n">
        <f aca="false">M42-$V$8*$V$2*SQRT(N42)</f>
        <v>2.95445799572555</v>
      </c>
      <c r="P42" s="0" t="n">
        <f aca="false">M42+$V$8*$V$2*SQRT(N42)</f>
        <v>3.05734459618393</v>
      </c>
      <c r="Q42" s="0" t="n">
        <f aca="false">M42-$V$8*$V$2*SQRT(1+N42)</f>
        <v>2.63853347789857</v>
      </c>
      <c r="R42" s="0" t="n">
        <f aca="false">M42+$V$8*$V$2*SQRT(1+N42)</f>
        <v>3.3732691140109</v>
      </c>
    </row>
    <row r="43" customFormat="false" ht="14.25" hidden="false" customHeight="false" outlineLevel="0" collapsed="false">
      <c r="A43" s="0" t="s">
        <v>77</v>
      </c>
      <c r="B43" s="0" t="n">
        <v>3.04481049955506</v>
      </c>
      <c r="C43" s="0" t="n">
        <v>-0.184520417777964</v>
      </c>
      <c r="D43" s="0" t="n">
        <v>-1.18594761709872</v>
      </c>
      <c r="K43" s="0" t="s">
        <v>125</v>
      </c>
      <c r="L43" s="0" t="n">
        <v>6.0063962928056</v>
      </c>
      <c r="M43" s="0" t="n">
        <f aca="false">$V$9+$V$10*L43</f>
        <v>3.04630437551356</v>
      </c>
      <c r="N43" s="0" t="n">
        <f aca="false">1/$V$1+((L43-$V$4)^2)/$V$3</f>
        <v>0.0250642124913962</v>
      </c>
      <c r="O43" s="0" t="n">
        <f aca="false">M43-$V$8*$V$2*SQRT(N43)</f>
        <v>2.98871693206214</v>
      </c>
      <c r="P43" s="0" t="n">
        <f aca="false">M43+$V$8*$V$2*SQRT(N43)</f>
        <v>3.10389181896499</v>
      </c>
      <c r="Q43" s="0" t="n">
        <f aca="false">M43-$V$8*$V$2*SQRT(1+N43)</f>
        <v>2.67802592888907</v>
      </c>
      <c r="R43" s="0" t="n">
        <f aca="false">M43+$V$8*$V$2*SQRT(1+N43)</f>
        <v>3.41458282213805</v>
      </c>
    </row>
    <row r="44" customFormat="false" ht="14.25" hidden="false" customHeight="false" outlineLevel="0" collapsed="false">
      <c r="A44" s="0" t="s">
        <v>78</v>
      </c>
      <c r="B44" s="0" t="n">
        <v>2.94570655164124</v>
      </c>
      <c r="C44" s="0" t="n">
        <v>-0.0691423376573934</v>
      </c>
      <c r="D44" s="0" t="n">
        <v>-0.444390878651117</v>
      </c>
      <c r="K44" s="0" t="s">
        <v>126</v>
      </c>
      <c r="L44" s="0" t="n">
        <v>7.05128773104867</v>
      </c>
      <c r="M44" s="0" t="n">
        <f aca="false">$V$9+$V$10*L44</f>
        <v>3.28591651779184</v>
      </c>
      <c r="N44" s="0" t="n">
        <f aca="false">1/$V$1+((L44-$V$4)^2)/$V$3</f>
        <v>0.256873298440612</v>
      </c>
      <c r="O44" s="0" t="n">
        <f aca="false">M44-$V$8*$V$2*SQRT(N44)</f>
        <v>3.10155925639441</v>
      </c>
      <c r="P44" s="0" t="n">
        <f aca="false">M44+$V$8*$V$2*SQRT(N44)</f>
        <v>3.47027377918926</v>
      </c>
      <c r="Q44" s="0" t="n">
        <f aca="false">M44-$V$8*$V$2*SQRT(1+N44)</f>
        <v>2.87811717934848</v>
      </c>
      <c r="R44" s="0" t="n">
        <f aca="false">M44+$V$8*$V$2*SQRT(1+N44)</f>
        <v>3.69371585623519</v>
      </c>
    </row>
    <row r="45" customFormat="false" ht="14.25" hidden="false" customHeight="false" outlineLevel="0" collapsed="false">
      <c r="A45" s="0" t="s">
        <v>79</v>
      </c>
      <c r="B45" s="0" t="n">
        <v>3.03790401581936</v>
      </c>
      <c r="C45" s="0" t="n">
        <v>-0.0754636454221584</v>
      </c>
      <c r="D45" s="0" t="n">
        <v>-0.485019118988138</v>
      </c>
      <c r="K45" s="0" t="s">
        <v>127</v>
      </c>
      <c r="L45" s="0" t="n">
        <v>5.47779533541431</v>
      </c>
      <c r="M45" s="0" t="n">
        <f aca="false">$V$9+$V$10*L45</f>
        <v>2.92508679905046</v>
      </c>
      <c r="N45" s="0" t="n">
        <f aca="false">1/$V$1+((L45-$V$4)^2)/$V$3</f>
        <v>0.0393351953672686</v>
      </c>
      <c r="O45" s="0" t="n">
        <f aca="false">M45-$V$8*$V$2*SQRT(N45)</f>
        <v>2.8529442600886</v>
      </c>
      <c r="P45" s="0" t="n">
        <f aca="false">M45+$V$8*$V$2*SQRT(N45)</f>
        <v>2.99722933801232</v>
      </c>
      <c r="Q45" s="0" t="n">
        <f aca="false">M45-$V$8*$V$2*SQRT(1+N45)</f>
        <v>2.55425362020485</v>
      </c>
      <c r="R45" s="0" t="n">
        <f aca="false">M45+$V$8*$V$2*SQRT(1+N45)</f>
        <v>3.29591997789607</v>
      </c>
    </row>
    <row r="46" customFormat="false" ht="14.25" hidden="false" customHeight="false" outlineLevel="0" collapsed="false">
      <c r="A46" s="0" t="s">
        <v>80</v>
      </c>
      <c r="B46" s="0" t="n">
        <v>3.0230787881069</v>
      </c>
      <c r="C46" s="0" t="n">
        <v>0.0300611440474294</v>
      </c>
      <c r="D46" s="0" t="n">
        <v>0.193208657229519</v>
      </c>
      <c r="K46" s="0" t="s">
        <v>129</v>
      </c>
      <c r="L46" s="0" t="n">
        <v>5.82395651071004</v>
      </c>
      <c r="M46" s="0" t="n">
        <f aca="false">$V$9+$V$10*L46</f>
        <v>3.00446769715183</v>
      </c>
      <c r="N46" s="0" t="n">
        <f aca="false">1/$V$1+((L46-$V$4)^2)/$V$3</f>
        <v>0.0200019306470651</v>
      </c>
      <c r="O46" s="0" t="n">
        <f aca="false">M46-$V$8*$V$2*SQRT(N46)</f>
        <v>2.95302346072806</v>
      </c>
      <c r="P46" s="0" t="n">
        <f aca="false">M46+$V$8*$V$2*SQRT(N46)</f>
        <v>3.0559119335756</v>
      </c>
      <c r="Q46" s="0" t="n">
        <f aca="false">M46-$V$8*$V$2*SQRT(1+N46)</f>
        <v>2.63709974799717</v>
      </c>
      <c r="R46" s="0" t="n">
        <f aca="false">M46+$V$8*$V$2*SQRT(1+N46)</f>
        <v>3.3718356463065</v>
      </c>
    </row>
    <row r="47" customFormat="false" ht="14.25" hidden="false" customHeight="false" outlineLevel="0" collapsed="false">
      <c r="A47" s="0" t="s">
        <v>87</v>
      </c>
      <c r="B47" s="0" t="n">
        <v>3.0292418062929</v>
      </c>
      <c r="C47" s="0" t="n">
        <v>-0.221247021280258</v>
      </c>
      <c r="D47" s="0" t="n">
        <v>-1.42199644265518</v>
      </c>
      <c r="K47" s="0" t="s">
        <v>130</v>
      </c>
      <c r="L47" s="0" t="n">
        <v>5.38257711938254</v>
      </c>
      <c r="M47" s="0" t="n">
        <f aca="false">$V$9+$V$10*L47</f>
        <v>2.90325157302386</v>
      </c>
      <c r="N47" s="0" t="n">
        <f aca="false">1/$V$1+((L47-$V$4)^2)/$V$3</f>
        <v>0.0512997976180311</v>
      </c>
      <c r="O47" s="0" t="n">
        <f aca="false">M47-$V$8*$V$2*SQRT(N47)</f>
        <v>2.82086459126506</v>
      </c>
      <c r="P47" s="0" t="n">
        <f aca="false">M47+$V$8*$V$2*SQRT(N47)</f>
        <v>2.98563855478267</v>
      </c>
      <c r="Q47" s="0" t="n">
        <f aca="false">M47-$V$8*$V$2*SQRT(1+N47)</f>
        <v>2.53029002625503</v>
      </c>
      <c r="R47" s="0" t="n">
        <f aca="false">M47+$V$8*$V$2*SQRT(1+N47)</f>
        <v>3.2762131197927</v>
      </c>
    </row>
    <row r="48" customFormat="false" ht="14.25" hidden="false" customHeight="false" outlineLevel="0" collapsed="false">
      <c r="A48" s="0" t="s">
        <v>90</v>
      </c>
      <c r="B48" s="0" t="n">
        <v>2.93254368932501</v>
      </c>
      <c r="C48" s="0" t="n">
        <v>0.102797980220003</v>
      </c>
      <c r="D48" s="0" t="n">
        <v>0.660702057542342</v>
      </c>
      <c r="K48" s="0" t="s">
        <v>131</v>
      </c>
      <c r="L48" s="0" t="n">
        <v>5.38832859576743</v>
      </c>
      <c r="M48" s="0" t="n">
        <f aca="false">$V$9+$V$10*L48</f>
        <v>2.90457048858524</v>
      </c>
      <c r="N48" s="0" t="n">
        <f aca="false">1/$V$1+((L48-$V$4)^2)/$V$3</f>
        <v>0.0504957199252913</v>
      </c>
      <c r="O48" s="0" t="n">
        <f aca="false">M48-$V$8*$V$2*SQRT(N48)</f>
        <v>2.82283172744768</v>
      </c>
      <c r="P48" s="0" t="n">
        <f aca="false">M48+$V$8*$V$2*SQRT(N48)</f>
        <v>2.9863092497228</v>
      </c>
      <c r="Q48" s="0" t="n">
        <f aca="false">M48-$V$8*$V$2*SQRT(1+N48)</f>
        <v>2.53175159732947</v>
      </c>
      <c r="R48" s="0" t="n">
        <f aca="false">M48+$V$8*$V$2*SQRT(1+N48)</f>
        <v>3.27738937984101</v>
      </c>
    </row>
    <row r="49" customFormat="false" ht="14.25" hidden="false" customHeight="false" outlineLevel="0" collapsed="false">
      <c r="A49" s="0" t="s">
        <v>94</v>
      </c>
      <c r="B49" s="0" t="n">
        <v>3.06480285270453</v>
      </c>
      <c r="C49" s="0" t="n">
        <v>-0.102878932731514</v>
      </c>
      <c r="D49" s="0" t="n">
        <v>-0.661222354641608</v>
      </c>
      <c r="K49" s="0" t="s">
        <v>132</v>
      </c>
      <c r="L49" s="0" t="n">
        <v>5.4183858213317</v>
      </c>
      <c r="M49" s="0" t="n">
        <f aca="false">$V$9+$V$10*L49</f>
        <v>2.91146314359685</v>
      </c>
      <c r="N49" s="0" t="n">
        <f aca="false">1/$V$1+((L49-$V$4)^2)/$V$3</f>
        <v>0.0464638268003555</v>
      </c>
      <c r="O49" s="0" t="n">
        <f aca="false">M49-$V$8*$V$2*SQRT(N49)</f>
        <v>2.83305552659192</v>
      </c>
      <c r="P49" s="0" t="n">
        <f aca="false">M49+$V$8*$V$2*SQRT(N49)</f>
        <v>2.98987076060179</v>
      </c>
      <c r="Q49" s="0" t="n">
        <f aca="false">M49-$V$8*$V$2*SQRT(1+N49)</f>
        <v>2.53936039567731</v>
      </c>
      <c r="R49" s="0" t="n">
        <f aca="false">M49+$V$8*$V$2*SQRT(1+N49)</f>
        <v>3.28356589151639</v>
      </c>
    </row>
    <row r="50" customFormat="false" ht="14.25" hidden="false" customHeight="false" outlineLevel="0" collapsed="false">
      <c r="A50" s="0" t="s">
        <v>95</v>
      </c>
      <c r="B50" s="0" t="n">
        <v>2.95829959596777</v>
      </c>
      <c r="C50" s="0" t="n">
        <v>0.34572321028058</v>
      </c>
      <c r="D50" s="0" t="n">
        <v>2.2220284472873</v>
      </c>
      <c r="K50" s="0" t="s">
        <v>138</v>
      </c>
      <c r="L50" s="0" t="n">
        <v>5.88392420315422</v>
      </c>
      <c r="M50" s="0" t="n">
        <f aca="false">$V$9+$V$10*L50</f>
        <v>3.01821935280536</v>
      </c>
      <c r="N50" s="0" t="n">
        <f aca="false">1/$V$1+((L50-$V$4)^2)/$V$3</f>
        <v>0.0205043846378742</v>
      </c>
      <c r="O50" s="0" t="n">
        <f aca="false">M50-$V$8*$V$2*SQRT(N50)</f>
        <v>2.96613297737302</v>
      </c>
      <c r="P50" s="0" t="n">
        <f aca="false">M50+$V$8*$V$2*SQRT(N50)</f>
        <v>3.0703057282377</v>
      </c>
      <c r="Q50" s="0" t="n">
        <f aca="false">M50-$V$8*$V$2*SQRT(1+N50)</f>
        <v>2.65076093187783</v>
      </c>
      <c r="R50" s="0" t="n">
        <f aca="false">M50+$V$8*$V$2*SQRT(1+N50)</f>
        <v>3.38567777373289</v>
      </c>
    </row>
    <row r="51" customFormat="false" ht="14.25" hidden="false" customHeight="false" outlineLevel="0" collapsed="false">
      <c r="A51" s="0" t="s">
        <v>96</v>
      </c>
      <c r="B51" s="0" t="n">
        <v>2.98905591922574</v>
      </c>
      <c r="C51" s="0" t="n">
        <v>0.104211634095323</v>
      </c>
      <c r="D51" s="0" t="n">
        <v>0.669787878315065</v>
      </c>
      <c r="K51" s="0" t="s">
        <v>139</v>
      </c>
      <c r="L51" s="0" t="n">
        <v>5.52171980551199</v>
      </c>
      <c r="M51" s="0" t="n">
        <f aca="false">$V$9+$V$10*L51</f>
        <v>2.93515945922675</v>
      </c>
      <c r="N51" s="0" t="n">
        <f aca="false">1/$V$1+((L51-$V$4)^2)/$V$3</f>
        <v>0.0347824610254268</v>
      </c>
      <c r="O51" s="0" t="n">
        <f aca="false">M51-$V$8*$V$2*SQRT(N51)</f>
        <v>2.86732022756868</v>
      </c>
      <c r="P51" s="0" t="n">
        <f aca="false">M51+$V$8*$V$2*SQRT(N51)</f>
        <v>3.00299869088483</v>
      </c>
      <c r="Q51" s="0" t="n">
        <f aca="false">M51-$V$8*$V$2*SQRT(1+N51)</f>
        <v>2.56513937604634</v>
      </c>
      <c r="R51" s="0" t="n">
        <f aca="false">M51+$V$8*$V$2*SQRT(1+N51)</f>
        <v>3.30517954240716</v>
      </c>
    </row>
    <row r="52" customFormat="false" ht="14.25" hidden="false" customHeight="false" outlineLevel="0" collapsed="false">
      <c r="A52" s="0" t="s">
        <v>97</v>
      </c>
      <c r="B52" s="0" t="n">
        <v>2.94797241288895</v>
      </c>
      <c r="C52" s="0" t="n">
        <v>-0.0688593225879517</v>
      </c>
      <c r="D52" s="0" t="n">
        <v>-0.442571887282848</v>
      </c>
    </row>
    <row r="53" customFormat="false" ht="14.25" hidden="false" customHeight="false" outlineLevel="0" collapsed="false">
      <c r="A53" s="0" t="s">
        <v>98</v>
      </c>
      <c r="B53" s="0" t="n">
        <v>2.96721426570386</v>
      </c>
      <c r="C53" s="0" t="n">
        <v>-0.148473859816777</v>
      </c>
      <c r="D53" s="0" t="n">
        <v>-0.954269572828725</v>
      </c>
    </row>
    <row r="54" customFormat="false" ht="14.25" hidden="false" customHeight="false" outlineLevel="0" collapsed="false">
      <c r="A54" s="0" t="s">
        <v>100</v>
      </c>
      <c r="B54" s="0" t="n">
        <v>2.95714984414286</v>
      </c>
      <c r="C54" s="0" t="n">
        <v>0.184089786509325</v>
      </c>
      <c r="D54" s="0" t="n">
        <v>1.1831798685046</v>
      </c>
    </row>
    <row r="55" customFormat="false" ht="14.25" hidden="false" customHeight="false" outlineLevel="0" collapsed="false">
      <c r="A55" s="0" t="s">
        <v>106</v>
      </c>
      <c r="B55" s="0" t="n">
        <v>3.07901033079787</v>
      </c>
      <c r="C55" s="0" t="n">
        <v>0.24838743288862</v>
      </c>
      <c r="D55" s="0" t="n">
        <v>1.59643300020051</v>
      </c>
    </row>
    <row r="56" customFormat="false" ht="14.25" hidden="false" customHeight="false" outlineLevel="0" collapsed="false">
      <c r="A56" s="0" t="s">
        <v>108</v>
      </c>
      <c r="B56" s="0" t="n">
        <v>2.95774333489185</v>
      </c>
      <c r="C56" s="0" t="n">
        <v>-0.061862424689199</v>
      </c>
      <c r="D56" s="0" t="n">
        <v>-0.397601501403418</v>
      </c>
    </row>
    <row r="57" customFormat="false" ht="14.25" hidden="false" customHeight="false" outlineLevel="0" collapsed="false">
      <c r="A57" s="0" t="s">
        <v>109</v>
      </c>
      <c r="B57" s="0" t="n">
        <v>3.08769082729199</v>
      </c>
      <c r="C57" s="0" t="n">
        <v>0.0462215414464793</v>
      </c>
      <c r="D57" s="0" t="n">
        <v>0.297074587176813</v>
      </c>
    </row>
    <row r="58" customFormat="false" ht="14.25" hidden="false" customHeight="false" outlineLevel="0" collapsed="false">
      <c r="A58" s="0" t="s">
        <v>110</v>
      </c>
      <c r="B58" s="0" t="n">
        <v>2.93190905111538</v>
      </c>
      <c r="C58" s="0" t="n">
        <v>-0.194899391515725</v>
      </c>
      <c r="D58" s="0" t="n">
        <v>-1.25265524393186</v>
      </c>
    </row>
    <row r="59" customFormat="false" ht="14.25" hidden="false" customHeight="false" outlineLevel="0" collapsed="false">
      <c r="A59" s="0" t="s">
        <v>113</v>
      </c>
      <c r="B59" s="0" t="n">
        <v>3.2284632500827</v>
      </c>
      <c r="C59" s="0" t="n">
        <v>0.023038699739387</v>
      </c>
      <c r="D59" s="0" t="n">
        <v>0.148074079746864</v>
      </c>
    </row>
    <row r="60" customFormat="false" ht="14.25" hidden="false" customHeight="false" outlineLevel="0" collapsed="false">
      <c r="A60" s="0" t="s">
        <v>114</v>
      </c>
      <c r="B60" s="0" t="n">
        <v>3.13099025446092</v>
      </c>
      <c r="C60" s="0" t="n">
        <v>0.116116011739559</v>
      </c>
      <c r="D60" s="0" t="n">
        <v>0.74629956450262</v>
      </c>
    </row>
    <row r="61" customFormat="false" ht="14.25" hidden="false" customHeight="false" outlineLevel="0" collapsed="false">
      <c r="A61" s="0" t="s">
        <v>117</v>
      </c>
      <c r="B61" s="0" t="n">
        <v>2.94789072311075</v>
      </c>
      <c r="C61" s="0" t="n">
        <v>-0.0841575593463944</v>
      </c>
      <c r="D61" s="0" t="n">
        <v>-0.540896547761987</v>
      </c>
    </row>
    <row r="62" customFormat="false" ht="14.25" hidden="false" customHeight="false" outlineLevel="0" collapsed="false">
      <c r="A62" s="0" t="s">
        <v>118</v>
      </c>
      <c r="B62" s="0" t="n">
        <v>2.97006248833723</v>
      </c>
      <c r="C62" s="0" t="n">
        <v>-0.171985296716586</v>
      </c>
      <c r="D62" s="0" t="n">
        <v>-1.10538202369824</v>
      </c>
    </row>
    <row r="63" customFormat="false" ht="14.25" hidden="false" customHeight="false" outlineLevel="0" collapsed="false">
      <c r="A63" s="0" t="s">
        <v>119</v>
      </c>
      <c r="B63" s="0" t="n">
        <v>2.97329730259785</v>
      </c>
      <c r="C63" s="0" t="n">
        <v>0.389083372454012</v>
      </c>
      <c r="D63" s="0" t="n">
        <v>2.50071240880137</v>
      </c>
    </row>
    <row r="64" customFormat="false" ht="14.25" hidden="false" customHeight="false" outlineLevel="0" collapsed="false">
      <c r="A64" s="0" t="s">
        <v>120</v>
      </c>
      <c r="B64" s="0" t="n">
        <v>3.02214735015183</v>
      </c>
      <c r="C64" s="0" t="n">
        <v>-0.215662120164343</v>
      </c>
      <c r="D64" s="0" t="n">
        <v>-1.38610122710173</v>
      </c>
    </row>
    <row r="65" customFormat="false" ht="14.25" hidden="false" customHeight="false" outlineLevel="0" collapsed="false">
      <c r="A65" s="0" t="s">
        <v>121</v>
      </c>
      <c r="B65" s="0" t="n">
        <v>3.00590129595474</v>
      </c>
      <c r="C65" s="0" t="n">
        <v>0.158002159813807</v>
      </c>
      <c r="D65" s="0" t="n">
        <v>1.01550975867134</v>
      </c>
    </row>
    <row r="66" customFormat="false" ht="14.25" hidden="false" customHeight="false" outlineLevel="0" collapsed="false">
      <c r="A66" s="0" t="s">
        <v>125</v>
      </c>
      <c r="B66" s="0" t="n">
        <v>3.04630437551356</v>
      </c>
      <c r="C66" s="0" t="n">
        <v>-0.0835232000646249</v>
      </c>
      <c r="D66" s="0" t="n">
        <v>-0.536819400703366</v>
      </c>
    </row>
    <row r="67" customFormat="false" ht="14.25" hidden="false" customHeight="false" outlineLevel="0" collapsed="false">
      <c r="A67" s="0" t="s">
        <v>126</v>
      </c>
      <c r="B67" s="0" t="n">
        <v>3.28591651779184</v>
      </c>
      <c r="C67" s="0" t="n">
        <v>-0.0333013220869067</v>
      </c>
      <c r="D67" s="0" t="n">
        <v>-0.214033894193363</v>
      </c>
    </row>
    <row r="68" customFormat="false" ht="14.25" hidden="false" customHeight="false" outlineLevel="0" collapsed="false">
      <c r="A68" s="0" t="s">
        <v>127</v>
      </c>
      <c r="B68" s="0" t="n">
        <v>2.92508679905046</v>
      </c>
      <c r="C68" s="0" t="n">
        <v>-0.161464165377226</v>
      </c>
      <c r="D68" s="0" t="n">
        <v>-1.03776072307821</v>
      </c>
    </row>
    <row r="69" customFormat="false" ht="14.25" hidden="false" customHeight="false" outlineLevel="0" collapsed="false">
      <c r="A69" s="0" t="s">
        <v>129</v>
      </c>
      <c r="B69" s="0" t="n">
        <v>3.00446769715183</v>
      </c>
      <c r="C69" s="0" t="n">
        <v>0.0427175755825013</v>
      </c>
      <c r="D69" s="0" t="n">
        <v>0.274553935983728</v>
      </c>
    </row>
    <row r="70" customFormat="false" ht="14.25" hidden="false" customHeight="false" outlineLevel="0" collapsed="false">
      <c r="A70" s="0" t="s">
        <v>130</v>
      </c>
      <c r="B70" s="0" t="n">
        <v>2.90325157302386</v>
      </c>
      <c r="C70" s="0" t="n">
        <v>0.0595201392284661</v>
      </c>
      <c r="D70" s="0" t="n">
        <v>0.382547189830897</v>
      </c>
    </row>
    <row r="71" customFormat="false" ht="14.25" hidden="false" customHeight="false" outlineLevel="0" collapsed="false">
      <c r="A71" s="0" t="s">
        <v>131</v>
      </c>
      <c r="B71" s="0" t="n">
        <v>2.90457048858524</v>
      </c>
      <c r="C71" s="0" t="n">
        <v>0.0468058915128298</v>
      </c>
      <c r="D71" s="0" t="n">
        <v>0.300830315551402</v>
      </c>
    </row>
    <row r="72" customFormat="false" ht="14.25" hidden="false" customHeight="false" outlineLevel="0" collapsed="false">
      <c r="A72" s="0" t="s">
        <v>132</v>
      </c>
      <c r="B72" s="0" t="n">
        <v>2.91146314359685</v>
      </c>
      <c r="C72" s="0" t="n">
        <v>0.0812096452518292</v>
      </c>
      <c r="D72" s="0" t="n">
        <v>0.521949746437983</v>
      </c>
    </row>
    <row r="73" customFormat="false" ht="14.25" hidden="false" customHeight="false" outlineLevel="0" collapsed="false">
      <c r="A73" s="0" t="s">
        <v>138</v>
      </c>
      <c r="B73" s="0" t="n">
        <v>3.01821935280536</v>
      </c>
      <c r="C73" s="0" t="n">
        <v>0.118336341358142</v>
      </c>
      <c r="D73" s="0" t="n">
        <v>0.760570042816309</v>
      </c>
    </row>
    <row r="74" customFormat="false" ht="14.25" hidden="false" customHeight="false" outlineLevel="0" collapsed="false">
      <c r="A74" s="0" t="s">
        <v>139</v>
      </c>
      <c r="B74" s="0" t="n">
        <v>2.93515945922675</v>
      </c>
      <c r="C74" s="0" t="n">
        <v>0.0405480043104287</v>
      </c>
      <c r="D74" s="0" t="n">
        <v>0.260609691161258</v>
      </c>
    </row>
  </sheetData>
  <mergeCells count="1">
    <mergeCell ref="A3:B3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V74"/>
  <sheetViews>
    <sheetView showFormulas="false" showGridLines="true" showRowColHeaders="true" showZeros="true" rightToLeft="false" tabSelected="false" showOutlineSymbols="true" defaultGridColor="true" view="normal" topLeftCell="A7" colorId="64" zoomScale="100" zoomScaleNormal="100" zoomScalePageLayoutView="100" workbookViewId="0">
      <selection pane="topLeft" activeCell="K15" activeCellId="0" sqref="K15"/>
    </sheetView>
  </sheetViews>
  <sheetFormatPr defaultColWidth="8.6796875" defaultRowHeight="14.25" zeroHeight="false" outlineLevelRow="0" outlineLevelCol="0"/>
  <cols>
    <col collapsed="false" customWidth="true" hidden="false" outlineLevel="0" max="12" min="12" style="0" width="19.73"/>
    <col collapsed="false" customWidth="true" hidden="false" outlineLevel="0" max="15" min="15" style="0" width="23.18"/>
    <col collapsed="false" customWidth="true" hidden="false" outlineLevel="0" max="16" min="16" style="0" width="23.45"/>
    <col collapsed="false" customWidth="true" hidden="false" outlineLevel="0" max="17" min="17" style="0" width="34.82"/>
    <col collapsed="false" customWidth="true" hidden="false" outlineLevel="0" max="18" min="18" style="0" width="35.18"/>
    <col collapsed="false" customWidth="true" hidden="false" outlineLevel="0" max="21" min="21" style="0" width="27.54"/>
  </cols>
  <sheetData>
    <row r="1" customFormat="false" ht="14.25" hidden="false" customHeight="false" outlineLevel="0" collapsed="false">
      <c r="A1" s="0" t="s">
        <v>593</v>
      </c>
      <c r="L1" s="0" t="s">
        <v>17</v>
      </c>
      <c r="M1" s="0" t="s">
        <v>594</v>
      </c>
      <c r="N1" s="0" t="s">
        <v>595</v>
      </c>
      <c r="O1" s="0" t="s">
        <v>555</v>
      </c>
      <c r="P1" s="0" t="s">
        <v>556</v>
      </c>
      <c r="Q1" s="0" t="s">
        <v>557</v>
      </c>
      <c r="R1" s="0" t="s">
        <v>558</v>
      </c>
      <c r="U1" s="14" t="s">
        <v>596</v>
      </c>
      <c r="V1" s="0" t="n">
        <f aca="false">B8</f>
        <v>50</v>
      </c>
    </row>
    <row r="2" customFormat="false" ht="15" hidden="false" customHeight="false" outlineLevel="0" collapsed="false">
      <c r="L2" s="0" t="n">
        <v>5.67392359593564</v>
      </c>
      <c r="M2" s="0" t="n">
        <f aca="false">$V$9+$V$10*L2</f>
        <v>7.16239732207294</v>
      </c>
      <c r="N2" s="0" t="n">
        <f aca="false">1/$V$1+((L2-$V$4)^2)/$V$3</f>
        <v>0.0237276706943816</v>
      </c>
      <c r="O2" s="0" t="n">
        <f aca="false">M2-$V$8*$V$2*SQRT(N2)</f>
        <v>7.08533249561169</v>
      </c>
      <c r="P2" s="0" t="n">
        <f aca="false">M2+$V$8*$V$2*SQRT(N2)</f>
        <v>7.23946214853419</v>
      </c>
      <c r="Q2" s="0" t="n">
        <f aca="false">M2-$V$8*$V$2*SQRT(1+N2)</f>
        <v>6.65619880018235</v>
      </c>
      <c r="R2" s="0" t="n">
        <f aca="false">M2+$V$8*$V$2*SQRT(1+N2)</f>
        <v>7.66859584396354</v>
      </c>
      <c r="U2" s="14" t="s">
        <v>597</v>
      </c>
      <c r="V2" s="0" t="n">
        <f aca="false">B7</f>
        <v>0.21621420763482</v>
      </c>
    </row>
    <row r="3" customFormat="false" ht="14.25" hidden="false" customHeight="false" outlineLevel="0" collapsed="false">
      <c r="A3" s="16" t="s">
        <v>598</v>
      </c>
      <c r="B3" s="16"/>
      <c r="L3" s="0" t="n">
        <v>5.65863804648052</v>
      </c>
      <c r="M3" s="0" t="n">
        <f aca="false">$V$9+$V$10*L3</f>
        <v>7.14490822095659</v>
      </c>
      <c r="N3" s="0" t="n">
        <f aca="false">1/$V$1+((L3-$V$4)^2)/$V$3</f>
        <v>0.024506896008695</v>
      </c>
      <c r="O3" s="0" t="n">
        <f aca="false">M3-$V$8*$V$2*SQRT(N3)</f>
        <v>7.06658819809522</v>
      </c>
      <c r="P3" s="0" t="n">
        <f aca="false">M3+$V$8*$V$2*SQRT(N3)</f>
        <v>7.22322824381797</v>
      </c>
      <c r="Q3" s="0" t="n">
        <f aca="false">M3-$V$8*$V$2*SQRT(1+N3)</f>
        <v>6.63851708550128</v>
      </c>
      <c r="R3" s="0" t="n">
        <f aca="false">M3+$V$8*$V$2*SQRT(1+N3)</f>
        <v>7.65129935641191</v>
      </c>
      <c r="U3" s="14" t="s">
        <v>599</v>
      </c>
      <c r="V3" s="0" t="n">
        <f aca="false">_xlfn.VAR.S(L2:L51)*(V1-1)</f>
        <v>6.32311732335095</v>
      </c>
    </row>
    <row r="4" customFormat="false" ht="14.25" hidden="false" customHeight="false" outlineLevel="0" collapsed="false">
      <c r="A4" s="0" t="s">
        <v>600</v>
      </c>
      <c r="B4" s="0" t="n">
        <v>0.88697768271811</v>
      </c>
      <c r="L4" s="0" t="n">
        <v>5.7567494207439</v>
      </c>
      <c r="M4" s="0" t="n">
        <f aca="false">$V$9+$V$10*L4</f>
        <v>7.25716324654094</v>
      </c>
      <c r="N4" s="0" t="n">
        <f aca="false">1/$V$1+((L4-$V$4)^2)/$V$3</f>
        <v>0.0207905337237447</v>
      </c>
      <c r="O4" s="0" t="n">
        <f aca="false">M4-$V$8*$V$2*SQRT(N4)</f>
        <v>7.18502568283793</v>
      </c>
      <c r="P4" s="0" t="n">
        <f aca="false">M4+$V$8*$V$2*SQRT(N4)</f>
        <v>7.32930081024395</v>
      </c>
      <c r="Q4" s="0" t="n">
        <f aca="false">M4-$V$8*$V$2*SQRT(1+N4)</f>
        <v>6.75169140342431</v>
      </c>
      <c r="R4" s="0" t="n">
        <f aca="false">M4+$V$8*$V$2*SQRT(1+N4)</f>
        <v>7.76263508965757</v>
      </c>
      <c r="U4" s="14" t="s">
        <v>601</v>
      </c>
      <c r="V4" s="0" t="n">
        <f aca="false">AVERAGE(L2:L51)</f>
        <v>5.82745046375816</v>
      </c>
    </row>
    <row r="5" customFormat="false" ht="14.25" hidden="false" customHeight="false" outlineLevel="0" collapsed="false">
      <c r="A5" s="0" t="s">
        <v>602</v>
      </c>
      <c r="B5" s="0" t="n">
        <v>0.786729409639988</v>
      </c>
      <c r="L5" s="0" t="n">
        <v>6.14407549451875</v>
      </c>
      <c r="M5" s="0" t="n">
        <f aca="false">$V$9+$V$10*L5</f>
        <v>7.70032591394335</v>
      </c>
      <c r="N5" s="0" t="n">
        <f aca="false">1/$V$1+((L5-$V$4)^2)/$V$3</f>
        <v>0.0358547445788997</v>
      </c>
      <c r="O5" s="0" t="n">
        <f aca="false">M5-$V$8*$V$2*SQRT(N5)</f>
        <v>7.6055927661855</v>
      </c>
      <c r="P5" s="0" t="n">
        <f aca="false">M5+$V$8*$V$2*SQRT(N5)</f>
        <v>7.7950590617012</v>
      </c>
      <c r="Q5" s="0" t="n">
        <f aca="false">M5-$V$8*$V$2*SQRT(1+N5)</f>
        <v>7.19113800622084</v>
      </c>
      <c r="R5" s="0" t="n">
        <f aca="false">M5+$V$8*$V$2*SQRT(1+N5)</f>
        <v>8.20951382166586</v>
      </c>
      <c r="U5" s="18" t="s">
        <v>603</v>
      </c>
      <c r="V5" s="0" t="n">
        <v>0.95</v>
      </c>
    </row>
    <row r="6" customFormat="false" ht="14.25" hidden="false" customHeight="false" outlineLevel="0" collapsed="false">
      <c r="A6" s="0" t="s">
        <v>604</v>
      </c>
      <c r="B6" s="0" t="n">
        <v>0.782286272340821</v>
      </c>
      <c r="L6" s="0" t="n">
        <v>5.67148016629354</v>
      </c>
      <c r="M6" s="0" t="n">
        <f aca="false">$V$9+$V$10*L6</f>
        <v>7.1596016497154</v>
      </c>
      <c r="N6" s="0" t="n">
        <f aca="false">1/$V$1+((L6-$V$4)^2)/$V$3</f>
        <v>0.0238472690679587</v>
      </c>
      <c r="O6" s="0" t="n">
        <f aca="false">M6-$V$8*$V$2*SQRT(N6)</f>
        <v>7.08234284629495</v>
      </c>
      <c r="P6" s="0" t="n">
        <f aca="false">M6+$V$8*$V$2*SQRT(N6)</f>
        <v>7.23686045313586</v>
      </c>
      <c r="Q6" s="0" t="n">
        <f aca="false">M6-$V$8*$V$2*SQRT(1+N6)</f>
        <v>6.65337356002393</v>
      </c>
      <c r="R6" s="0" t="n">
        <f aca="false">M6+$V$8*$V$2*SQRT(1+N6)</f>
        <v>7.66582973940688</v>
      </c>
      <c r="U6" s="0" t="s">
        <v>605</v>
      </c>
      <c r="V6" s="0" t="n">
        <f aca="false">1-V5</f>
        <v>0.05</v>
      </c>
    </row>
    <row r="7" customFormat="false" ht="14.25" hidden="false" customHeight="false" outlineLevel="0" collapsed="false">
      <c r="A7" s="0" t="s">
        <v>606</v>
      </c>
      <c r="B7" s="0" t="n">
        <v>0.21621420763482</v>
      </c>
      <c r="L7" s="0" t="n">
        <v>6.37569122506916</v>
      </c>
      <c r="M7" s="0" t="n">
        <f aca="false">$V$9+$V$10*L7</f>
        <v>7.96533116898008</v>
      </c>
      <c r="N7" s="0" t="n">
        <f aca="false">1/$V$1+((L7-$V$4)^2)/$V$3</f>
        <v>0.067534770745576</v>
      </c>
      <c r="O7" s="0" t="n">
        <f aca="false">M7-$V$8*$V$2*SQRT(N7)</f>
        <v>7.83531649641424</v>
      </c>
      <c r="P7" s="0" t="n">
        <f aca="false">M7+$V$8*$V$2*SQRT(N7)</f>
        <v>8.09534584154592</v>
      </c>
      <c r="Q7" s="0" t="n">
        <f aca="false">M7-$V$8*$V$2*SQRT(1+N7)</f>
        <v>7.44841553643534</v>
      </c>
      <c r="R7" s="0" t="n">
        <f aca="false">M7+$V$8*$V$2*SQRT(1+N7)</f>
        <v>8.48224680152481</v>
      </c>
      <c r="U7" s="0" t="s">
        <v>607</v>
      </c>
      <c r="V7" s="0" t="n">
        <f aca="false">V6/2</f>
        <v>0.025</v>
      </c>
    </row>
    <row r="8" customFormat="false" ht="15" hidden="false" customHeight="false" outlineLevel="0" collapsed="false">
      <c r="A8" s="12" t="s">
        <v>608</v>
      </c>
      <c r="B8" s="12" t="n">
        <v>50</v>
      </c>
      <c r="L8" s="0" t="n">
        <v>5.57759404232209</v>
      </c>
      <c r="M8" s="0" t="n">
        <f aca="false">$V$9+$V$10*L8</f>
        <v>7.05218098287063</v>
      </c>
      <c r="N8" s="0" t="n">
        <f aca="false">1/$V$1+((L8-$V$4)^2)/$V$3</f>
        <v>0.0298730148659895</v>
      </c>
      <c r="O8" s="0" t="n">
        <f aca="false">M8-$V$8*$V$2*SQRT(N8)</f>
        <v>6.96571044127926</v>
      </c>
      <c r="P8" s="0" t="n">
        <f aca="false">M8+$V$8*$V$2*SQRT(N8)</f>
        <v>7.138651524462</v>
      </c>
      <c r="Q8" s="0" t="n">
        <f aca="false">M8-$V$8*$V$2*SQRT(1+N8)</f>
        <v>6.54446540240276</v>
      </c>
      <c r="R8" s="0" t="n">
        <f aca="false">M8+$V$8*$V$2*SQRT(1+N8)</f>
        <v>7.5598965633385</v>
      </c>
      <c r="U8" s="14" t="s">
        <v>609</v>
      </c>
      <c r="V8" s="0" t="n">
        <f aca="false">TINV(V7, V1-2)</f>
        <v>2.31389913195133</v>
      </c>
    </row>
    <row r="9" customFormat="false" ht="14.25" hidden="false" customHeight="false" outlineLevel="0" collapsed="false">
      <c r="L9" s="0" t="n">
        <v>6.03346919318072</v>
      </c>
      <c r="M9" s="0" t="n">
        <f aca="false">$V$9+$V$10*L9</f>
        <v>7.57377470334509</v>
      </c>
      <c r="N9" s="0" t="n">
        <f aca="false">1/$V$1+((L9-$V$4)^2)/$V$3</f>
        <v>0.0267124670795122</v>
      </c>
      <c r="O9" s="0" t="n">
        <f aca="false">M9-$V$8*$V$2*SQRT(N9)</f>
        <v>7.49200627476758</v>
      </c>
      <c r="P9" s="0" t="n">
        <f aca="false">M9+$V$8*$V$2*SQRT(N9)</f>
        <v>7.65554313192261</v>
      </c>
      <c r="Q9" s="0" t="n">
        <f aca="false">M9-$V$8*$V$2*SQRT(1+N9)</f>
        <v>7.06683877840117</v>
      </c>
      <c r="R9" s="0" t="n">
        <f aca="false">M9+$V$8*$V$2*SQRT(1+N9)</f>
        <v>8.08071062828902</v>
      </c>
      <c r="U9" s="14" t="s">
        <v>610</v>
      </c>
      <c r="V9" s="0" t="n">
        <v>0.67052578110874</v>
      </c>
    </row>
    <row r="10" customFormat="false" ht="15" hidden="false" customHeight="false" outlineLevel="0" collapsed="false">
      <c r="A10" s="0" t="s">
        <v>611</v>
      </c>
      <c r="L10" s="0" t="n">
        <v>5.51031305646848</v>
      </c>
      <c r="M10" s="0" t="n">
        <f aca="false">$V$9+$V$10*L10</f>
        <v>6.97520082796973</v>
      </c>
      <c r="N10" s="0" t="n">
        <f aca="false">1/$V$1+((L10-$V$4)^2)/$V$3</f>
        <v>0.0359060997857802</v>
      </c>
      <c r="O10" s="0" t="n">
        <f aca="false">M10-$V$8*$V$2*SQRT(N10)</f>
        <v>6.8803998607414</v>
      </c>
      <c r="P10" s="0" t="n">
        <f aca="false">M10+$V$8*$V$2*SQRT(N10)</f>
        <v>7.07000179519806</v>
      </c>
      <c r="Q10" s="0" t="n">
        <f aca="false">M10-$V$8*$V$2*SQRT(1+N10)</f>
        <v>6.46600029824284</v>
      </c>
      <c r="R10" s="0" t="n">
        <f aca="false">M10+$V$8*$V$2*SQRT(1+N10)</f>
        <v>7.48440135769662</v>
      </c>
      <c r="U10" s="19" t="s">
        <v>633</v>
      </c>
      <c r="V10" s="0" t="n">
        <v>1.14415913982601</v>
      </c>
    </row>
    <row r="11" customFormat="false" ht="14.25" hidden="false" customHeight="false" outlineLevel="0" collapsed="false">
      <c r="A11" s="16"/>
      <c r="B11" s="16" t="s">
        <v>613</v>
      </c>
      <c r="C11" s="16" t="s">
        <v>614</v>
      </c>
      <c r="D11" s="16" t="s">
        <v>615</v>
      </c>
      <c r="E11" s="16" t="s">
        <v>616</v>
      </c>
      <c r="F11" s="16" t="s">
        <v>617</v>
      </c>
      <c r="L11" s="0" t="n">
        <v>5.5677131615142</v>
      </c>
      <c r="M11" s="0" t="n">
        <f aca="false">$V$9+$V$10*L11</f>
        <v>7.04087568278475</v>
      </c>
      <c r="N11" s="0" t="n">
        <f aca="false">1/$V$1+((L11-$V$4)^2)/$V$3</f>
        <v>0.0306693364565342</v>
      </c>
      <c r="O11" s="0" t="n">
        <f aca="false">M11-$V$8*$V$2*SQRT(N11)</f>
        <v>6.9532602033898</v>
      </c>
      <c r="P11" s="0" t="n">
        <f aca="false">M11+$V$8*$V$2*SQRT(N11)</f>
        <v>7.1284911621797</v>
      </c>
      <c r="Q11" s="0" t="n">
        <f aca="false">M11-$V$8*$V$2*SQRT(1+N11)</f>
        <v>6.53296385154204</v>
      </c>
      <c r="R11" s="0" t="n">
        <f aca="false">M11+$V$8*$V$2*SQRT(1+N11)</f>
        <v>7.54878751402747</v>
      </c>
    </row>
    <row r="12" customFormat="false" ht="14.25" hidden="false" customHeight="false" outlineLevel="0" collapsed="false">
      <c r="A12" s="0" t="s">
        <v>618</v>
      </c>
      <c r="B12" s="0" t="n">
        <v>1</v>
      </c>
      <c r="C12" s="0" t="n">
        <v>8.27759375583005</v>
      </c>
      <c r="D12" s="0" t="n">
        <v>8.27759375583005</v>
      </c>
      <c r="E12" s="0" t="n">
        <v>177.06619369775</v>
      </c>
      <c r="F12" s="0" t="n">
        <v>1.00731053128762E-017</v>
      </c>
      <c r="L12" s="0" t="n">
        <v>5.54249927255851</v>
      </c>
      <c r="M12" s="0" t="n">
        <f aca="false">$V$9+$V$10*L12</f>
        <v>7.01202698128555</v>
      </c>
      <c r="N12" s="0" t="n">
        <f aca="false">1/$V$1+((L12-$V$4)^2)/$V$3</f>
        <v>0.0328413213315273</v>
      </c>
      <c r="O12" s="0" t="n">
        <f aca="false">M12-$V$8*$V$2*SQRT(N12)</f>
        <v>6.92136212809277</v>
      </c>
      <c r="P12" s="0" t="n">
        <f aca="false">M12+$V$8*$V$2*SQRT(N12)</f>
        <v>7.10269183447833</v>
      </c>
      <c r="Q12" s="0" t="n">
        <f aca="false">M12-$V$8*$V$2*SQRT(1+N12)</f>
        <v>6.50358025674974</v>
      </c>
      <c r="R12" s="0" t="n">
        <f aca="false">M12+$V$8*$V$2*SQRT(1+N12)</f>
        <v>7.52047370582135</v>
      </c>
    </row>
    <row r="13" customFormat="false" ht="14.25" hidden="false" customHeight="false" outlineLevel="0" collapsed="false">
      <c r="A13" s="0" t="s">
        <v>619</v>
      </c>
      <c r="B13" s="0" t="n">
        <v>48</v>
      </c>
      <c r="C13" s="0" t="n">
        <v>2.24393201199135</v>
      </c>
      <c r="D13" s="0" t="n">
        <v>0.0467485835831532</v>
      </c>
      <c r="L13" s="0" t="n">
        <v>5.78063553410124</v>
      </c>
      <c r="M13" s="0" t="n">
        <f aca="false">$V$9+$V$10*L13</f>
        <v>7.28449276145366</v>
      </c>
      <c r="N13" s="0" t="n">
        <f aca="false">1/$V$1+((L13-$V$4)^2)/$V$3</f>
        <v>0.0203466071443414</v>
      </c>
      <c r="O13" s="0" t="n">
        <f aca="false">M13-$V$8*$V$2*SQRT(N13)</f>
        <v>7.21312950633221</v>
      </c>
      <c r="P13" s="0" t="n">
        <f aca="false">M13+$V$8*$V$2*SQRT(N13)</f>
        <v>7.3558560165751</v>
      </c>
      <c r="Q13" s="0" t="n">
        <f aca="false">M13-$V$8*$V$2*SQRT(1+N13)</f>
        <v>6.77913084137237</v>
      </c>
      <c r="R13" s="0" t="n">
        <f aca="false">M13+$V$8*$V$2*SQRT(1+N13)</f>
        <v>7.78985468153495</v>
      </c>
    </row>
    <row r="14" customFormat="false" ht="15" hidden="false" customHeight="false" outlineLevel="0" collapsed="false">
      <c r="A14" s="12" t="s">
        <v>620</v>
      </c>
      <c r="B14" s="12" t="n">
        <v>49</v>
      </c>
      <c r="C14" s="12" t="n">
        <v>10.5215257678214</v>
      </c>
      <c r="D14" s="12"/>
      <c r="E14" s="12"/>
      <c r="F14" s="12"/>
      <c r="L14" s="0" t="n">
        <v>6.2435110479172</v>
      </c>
      <c r="M14" s="0" t="n">
        <f aca="false">$V$9+$V$10*L14</f>
        <v>7.81409601118785</v>
      </c>
      <c r="N14" s="0" t="n">
        <f aca="false">1/$V$1+((L14-$V$4)^2)/$V$3</f>
        <v>0.0473767511875026</v>
      </c>
      <c r="O14" s="0" t="n">
        <f aca="false">M14-$V$8*$V$2*SQRT(N14)</f>
        <v>7.70520017110081</v>
      </c>
      <c r="P14" s="0" t="n">
        <f aca="false">M14+$V$8*$V$2*SQRT(N14)</f>
        <v>7.92299185127488</v>
      </c>
      <c r="Q14" s="0" t="n">
        <f aca="false">M14-$V$8*$V$2*SQRT(1+N14)</f>
        <v>7.30208403859836</v>
      </c>
      <c r="R14" s="0" t="n">
        <f aca="false">M14+$V$8*$V$2*SQRT(1+N14)</f>
        <v>8.32610798377734</v>
      </c>
    </row>
    <row r="15" customFormat="false" ht="15" hidden="false" customHeight="false" outlineLevel="0" collapsed="false">
      <c r="L15" s="0" t="n">
        <v>5.58668742838563</v>
      </c>
      <c r="M15" s="0" t="n">
        <f aca="false">$V$9+$V$10*L15</f>
        <v>7.0625852636472</v>
      </c>
      <c r="N15" s="0" t="n">
        <f aca="false">1/$V$1+((L15-$V$4)^2)/$V$3</f>
        <v>0.0291674464093406</v>
      </c>
      <c r="O15" s="0" t="n">
        <f aca="false">M15-$V$8*$V$2*SQRT(N15)</f>
        <v>6.97714199462894</v>
      </c>
      <c r="P15" s="0" t="n">
        <f aca="false">M15+$V$8*$V$2*SQRT(N15)</f>
        <v>7.14802853266546</v>
      </c>
      <c r="Q15" s="0" t="n">
        <f aca="false">M15-$V$8*$V$2*SQRT(1+N15)</f>
        <v>6.55504363155457</v>
      </c>
      <c r="R15" s="0" t="n">
        <f aca="false">M15+$V$8*$V$2*SQRT(1+N15)</f>
        <v>7.57012689573983</v>
      </c>
    </row>
    <row r="16" customFormat="false" ht="14.25" hidden="false" customHeight="false" outlineLevel="0" collapsed="false">
      <c r="A16" s="16"/>
      <c r="B16" s="16" t="s">
        <v>621</v>
      </c>
      <c r="C16" s="16" t="s">
        <v>606</v>
      </c>
      <c r="D16" s="16" t="s">
        <v>622</v>
      </c>
      <c r="E16" s="16" t="s">
        <v>623</v>
      </c>
      <c r="F16" s="16" t="s">
        <v>624</v>
      </c>
      <c r="G16" s="16" t="s">
        <v>625</v>
      </c>
      <c r="H16" s="16" t="s">
        <v>626</v>
      </c>
      <c r="I16" s="16" t="s">
        <v>627</v>
      </c>
      <c r="L16" s="0" t="n">
        <v>5.93199049548841</v>
      </c>
      <c r="M16" s="0" t="n">
        <f aca="false">$V$9+$V$10*L16</f>
        <v>7.45766692388279</v>
      </c>
      <c r="N16" s="0" t="n">
        <f aca="false">1/$V$1+((L16-$V$4)^2)/$V$3</f>
        <v>0.0217283592372709</v>
      </c>
      <c r="O16" s="0" t="n">
        <f aca="false">M16-$V$8*$V$2*SQRT(N16)</f>
        <v>7.38392030425717</v>
      </c>
      <c r="P16" s="0" t="n">
        <f aca="false">M16+$V$8*$V$2*SQRT(N16)</f>
        <v>7.53141354350842</v>
      </c>
      <c r="Q16" s="0" t="n">
        <f aca="false">M16-$V$8*$V$2*SQRT(1+N16)</f>
        <v>6.95196293932965</v>
      </c>
      <c r="R16" s="0" t="n">
        <f aca="false">M16+$V$8*$V$2*SQRT(1+N16)</f>
        <v>7.96337090843594</v>
      </c>
    </row>
    <row r="17" customFormat="false" ht="14.25" hidden="false" customHeight="false" outlineLevel="0" collapsed="false">
      <c r="A17" s="0" t="s">
        <v>628</v>
      </c>
      <c r="B17" s="0" t="n">
        <v>0.67052578110874</v>
      </c>
      <c r="C17" s="0" t="n">
        <v>0.50200072320347</v>
      </c>
      <c r="D17" s="0" t="n">
        <v>1.33570680302977</v>
      </c>
      <c r="E17" s="0" t="n">
        <v>0.187944255414782</v>
      </c>
      <c r="F17" s="0" t="n">
        <v>-0.338814321316658</v>
      </c>
      <c r="G17" s="0" t="n">
        <v>1.67986588353414</v>
      </c>
      <c r="H17" s="0" t="n">
        <v>-0.338814321316658</v>
      </c>
      <c r="I17" s="0" t="n">
        <v>1.67986588353414</v>
      </c>
      <c r="L17" s="0" t="n">
        <v>6.38955323152679</v>
      </c>
      <c r="M17" s="0" t="n">
        <f aca="false">$V$9+$V$10*L17</f>
        <v>7.9811915103649</v>
      </c>
      <c r="N17" s="0" t="n">
        <f aca="false">1/$V$1+((L17-$V$4)^2)/$V$3</f>
        <v>0.0699689481272682</v>
      </c>
      <c r="O17" s="0" t="n">
        <f aca="false">M17-$V$8*$V$2*SQRT(N17)</f>
        <v>7.84885449851337</v>
      </c>
      <c r="P17" s="0" t="n">
        <f aca="false">M17+$V$8*$V$2*SQRT(N17)</f>
        <v>8.11352852221644</v>
      </c>
      <c r="Q17" s="0" t="n">
        <f aca="false">M17-$V$8*$V$2*SQRT(1+N17)</f>
        <v>7.46368688160057</v>
      </c>
      <c r="R17" s="0" t="n">
        <f aca="false">M17+$V$8*$V$2*SQRT(1+N17)</f>
        <v>8.49869613912924</v>
      </c>
    </row>
    <row r="18" customFormat="false" ht="15" hidden="false" customHeight="false" outlineLevel="0" collapsed="false">
      <c r="A18" s="12" t="s">
        <v>17</v>
      </c>
      <c r="B18" s="12" t="n">
        <v>1.14415913982601</v>
      </c>
      <c r="C18" s="12" t="n">
        <v>0.0859841907895589</v>
      </c>
      <c r="D18" s="12" t="n">
        <v>13.3066221746073</v>
      </c>
      <c r="E18" s="12" t="n">
        <v>1.00731053128762E-017</v>
      </c>
      <c r="F18" s="12" t="n">
        <v>0.971276337218325</v>
      </c>
      <c r="G18" s="12" t="n">
        <v>1.31704194243369</v>
      </c>
      <c r="H18" s="12" t="n">
        <v>0.971276337218325</v>
      </c>
      <c r="I18" s="12" t="n">
        <v>1.31704194243369</v>
      </c>
      <c r="L18" s="0" t="n">
        <v>6.11461131779156</v>
      </c>
      <c r="M18" s="0" t="n">
        <f aca="false">$V$9+$V$10*L18</f>
        <v>7.66661420684348</v>
      </c>
      <c r="N18" s="0" t="n">
        <f aca="false">1/$V$1+((L18-$V$4)^2)/$V$3</f>
        <v>0.0330412503631183</v>
      </c>
      <c r="O18" s="0" t="n">
        <f aca="false">M18-$V$8*$V$2*SQRT(N18)</f>
        <v>7.575673800904</v>
      </c>
      <c r="P18" s="0" t="n">
        <f aca="false">M18+$V$8*$V$2*SQRT(N18)</f>
        <v>7.75755461278297</v>
      </c>
      <c r="Q18" s="0" t="n">
        <f aca="false">M18-$V$8*$V$2*SQRT(1+N18)</f>
        <v>7.15811827419588</v>
      </c>
      <c r="R18" s="0" t="n">
        <f aca="false">M18+$V$8*$V$2*SQRT(1+N18)</f>
        <v>8.17511013949109</v>
      </c>
    </row>
    <row r="19" customFormat="false" ht="14.25" hidden="false" customHeight="false" outlineLevel="0" collapsed="false">
      <c r="L19" s="0" t="n">
        <v>5.46352271079851</v>
      </c>
      <c r="M19" s="0" t="n">
        <f aca="false">$V$9+$V$10*L19</f>
        <v>6.92166522631581</v>
      </c>
      <c r="N19" s="0" t="n">
        <f aca="false">1/$V$1+((L19-$V$4)^2)/$V$3</f>
        <v>0.0409459041484409</v>
      </c>
      <c r="O19" s="0" t="n">
        <f aca="false">M19-$V$8*$V$2*SQRT(N19)</f>
        <v>6.82042948105517</v>
      </c>
      <c r="P19" s="0" t="n">
        <f aca="false">M19+$V$8*$V$2*SQRT(N19)</f>
        <v>7.02290097157645</v>
      </c>
      <c r="Q19" s="0" t="n">
        <f aca="false">M19-$V$8*$V$2*SQRT(1+N19)</f>
        <v>6.41122753941838</v>
      </c>
      <c r="R19" s="0" t="n">
        <f aca="false">M19+$V$8*$V$2*SQRT(1+N19)</f>
        <v>7.43210291321324</v>
      </c>
    </row>
    <row r="20" customFormat="false" ht="14.25" hidden="false" customHeight="false" outlineLevel="0" collapsed="false">
      <c r="L20" s="0" t="n">
        <v>6.08706374251661</v>
      </c>
      <c r="M20" s="0" t="n">
        <f aca="false">$V$9+$V$10*L20</f>
        <v>7.63509539681261</v>
      </c>
      <c r="N20" s="0" t="n">
        <f aca="false">1/$V$1+((L20-$V$4)^2)/$V$3</f>
        <v>0.0306591497612758</v>
      </c>
      <c r="O20" s="0" t="n">
        <f aca="false">M20-$V$8*$V$2*SQRT(N20)</f>
        <v>7.54749446918851</v>
      </c>
      <c r="P20" s="0" t="n">
        <f aca="false">M20+$V$8*$V$2*SQRT(N20)</f>
        <v>7.72269632443672</v>
      </c>
      <c r="Q20" s="0" t="n">
        <f aca="false">M20-$V$8*$V$2*SQRT(1+N20)</f>
        <v>7.12718607556784</v>
      </c>
      <c r="R20" s="0" t="n">
        <f aca="false">M20+$V$8*$V$2*SQRT(1+N20)</f>
        <v>8.14300471805738</v>
      </c>
    </row>
    <row r="21" customFormat="false" ht="14.25" hidden="false" customHeight="false" outlineLevel="0" collapsed="false">
      <c r="L21" s="0" t="n">
        <v>5.50754555050942</v>
      </c>
      <c r="M21" s="0" t="n">
        <f aca="false">$V$9+$V$10*L21</f>
        <v>6.97203436073214</v>
      </c>
      <c r="N21" s="0" t="n">
        <f aca="false">1/$V$1+((L21-$V$4)^2)/$V$3</f>
        <v>0.0361849208685008</v>
      </c>
      <c r="O21" s="0" t="n">
        <f aca="false">M21-$V$8*$V$2*SQRT(N21)</f>
        <v>6.87686602705678</v>
      </c>
      <c r="P21" s="0" t="n">
        <f aca="false">M21+$V$8*$V$2*SQRT(N21)</f>
        <v>7.06720269440751</v>
      </c>
      <c r="Q21" s="0" t="n">
        <f aca="false">M21-$V$8*$V$2*SQRT(1+N21)</f>
        <v>6.46276530824489</v>
      </c>
      <c r="R21" s="0" t="n">
        <f aca="false">M21+$V$8*$V$2*SQRT(1+N21)</f>
        <v>7.4813034132194</v>
      </c>
    </row>
    <row r="22" customFormat="false" ht="14.25" hidden="false" customHeight="false" outlineLevel="0" collapsed="false">
      <c r="A22" s="0" t="s">
        <v>629</v>
      </c>
      <c r="L22" s="0" t="n">
        <v>5.80930377581934</v>
      </c>
      <c r="M22" s="0" t="n">
        <f aca="false">$V$9+$V$10*L22</f>
        <v>7.31729379223816</v>
      </c>
      <c r="N22" s="0" t="n">
        <f aca="false">1/$V$1+((L22-$V$4)^2)/$V$3</f>
        <v>0.0200520791037567</v>
      </c>
      <c r="O22" s="0" t="n">
        <f aca="false">M22-$V$8*$V$2*SQRT(N22)</f>
        <v>7.24644893063931</v>
      </c>
      <c r="P22" s="0" t="n">
        <f aca="false">M22+$V$8*$V$2*SQRT(N22)</f>
        <v>7.38813865383701</v>
      </c>
      <c r="Q22" s="0" t="n">
        <f aca="false">M22-$V$8*$V$2*SQRT(1+N22)</f>
        <v>6.81200481501653</v>
      </c>
      <c r="R22" s="0" t="n">
        <f aca="false">M22+$V$8*$V$2*SQRT(1+N22)</f>
        <v>7.82258276945979</v>
      </c>
    </row>
    <row r="23" customFormat="false" ht="15" hidden="false" customHeight="false" outlineLevel="0" collapsed="false">
      <c r="L23" s="0" t="n">
        <v>5.85944753939383</v>
      </c>
      <c r="M23" s="0" t="n">
        <f aca="false">$V$9+$V$10*L23</f>
        <v>7.37466623763718</v>
      </c>
      <c r="N23" s="0" t="n">
        <f aca="false">1/$V$1+((L23-$V$4)^2)/$V$3</f>
        <v>0.0201619158394316</v>
      </c>
      <c r="O23" s="0" t="n">
        <f aca="false">M23-$V$8*$V$2*SQRT(N23)</f>
        <v>7.30362761204939</v>
      </c>
      <c r="P23" s="0" t="n">
        <f aca="false">M23+$V$8*$V$2*SQRT(N23)</f>
        <v>7.44570486322497</v>
      </c>
      <c r="Q23" s="0" t="n">
        <f aca="false">M23-$V$8*$V$2*SQRT(1+N23)</f>
        <v>6.86935005700161</v>
      </c>
      <c r="R23" s="0" t="n">
        <f aca="false">M23+$V$8*$V$2*SQRT(1+N23)</f>
        <v>7.87998241827276</v>
      </c>
    </row>
    <row r="24" customFormat="false" ht="14.25" hidden="false" customHeight="false" outlineLevel="0" collapsed="false">
      <c r="A24" s="16" t="s">
        <v>630</v>
      </c>
      <c r="B24" s="16" t="s">
        <v>636</v>
      </c>
      <c r="C24" s="16" t="s">
        <v>632</v>
      </c>
      <c r="D24" s="16" t="s">
        <v>635</v>
      </c>
      <c r="L24" s="0" t="n">
        <v>5.96976432649883</v>
      </c>
      <c r="M24" s="0" t="n">
        <f aca="false">$V$9+$V$10*L24</f>
        <v>7.50088619787961</v>
      </c>
      <c r="N24" s="0" t="n">
        <f aca="false">1/$V$1+((L24-$V$4)^2)/$V$3</f>
        <v>0.0232030459807184</v>
      </c>
      <c r="O24" s="0" t="n">
        <f aca="false">M24-$V$8*$V$2*SQRT(N24)</f>
        <v>7.42467809474116</v>
      </c>
      <c r="P24" s="0" t="n">
        <f aca="false">M24+$V$8*$V$2*SQRT(N24)</f>
        <v>7.57709430101806</v>
      </c>
      <c r="Q24" s="0" t="n">
        <f aca="false">M24-$V$8*$V$2*SQRT(1+N24)</f>
        <v>6.99481739715121</v>
      </c>
      <c r="R24" s="0" t="n">
        <f aca="false">M24+$V$8*$V$2*SQRT(1+N24)</f>
        <v>8.00695499860801</v>
      </c>
    </row>
    <row r="25" customFormat="false" ht="14.25" hidden="false" customHeight="false" outlineLevel="0" collapsed="false">
      <c r="A25" s="0" t="n">
        <v>1</v>
      </c>
      <c r="B25" s="0" t="n">
        <v>7.16239732207294</v>
      </c>
      <c r="C25" s="0" t="n">
        <v>-0.318595722946339</v>
      </c>
      <c r="D25" s="0" t="n">
        <v>-1.48878894098258</v>
      </c>
      <c r="L25" s="0" t="n">
        <v>5.6202027041683</v>
      </c>
      <c r="M25" s="0" t="n">
        <f aca="false">$V$9+$V$10*L25</f>
        <v>7.10093207275773</v>
      </c>
      <c r="N25" s="0" t="n">
        <f aca="false">1/$V$1+((L25-$V$4)^2)/$V$3</f>
        <v>0.0267927940695326</v>
      </c>
      <c r="O25" s="0" t="n">
        <f aca="false">M25-$V$8*$V$2*SQRT(N25)</f>
        <v>7.01904079365271</v>
      </c>
      <c r="P25" s="0" t="n">
        <f aca="false">M25+$V$8*$V$2*SQRT(N25)</f>
        <v>7.18282335186275</v>
      </c>
      <c r="Q25" s="0" t="n">
        <f aca="false">M25-$V$8*$V$2*SQRT(1+N25)</f>
        <v>6.59397631760726</v>
      </c>
      <c r="R25" s="0" t="n">
        <f aca="false">M25+$V$8*$V$2*SQRT(1+N25)</f>
        <v>7.60788782790819</v>
      </c>
    </row>
    <row r="26" customFormat="false" ht="14.25" hidden="false" customHeight="false" outlineLevel="0" collapsed="false">
      <c r="A26" s="0" t="n">
        <v>2</v>
      </c>
      <c r="B26" s="0" t="n">
        <v>7.14490822095659</v>
      </c>
      <c r="C26" s="0" t="n">
        <v>-0.0348964730598773</v>
      </c>
      <c r="D26" s="0" t="n">
        <v>-0.163070246801751</v>
      </c>
      <c r="L26" s="0" t="n">
        <v>5.90511504220352</v>
      </c>
      <c r="M26" s="0" t="n">
        <f aca="false">$V$9+$V$10*L26</f>
        <v>7.42691712836992</v>
      </c>
      <c r="N26" s="0" t="n">
        <f aca="false">1/$V$1+((L26-$V$4)^2)/$V$3</f>
        <v>0.0209539261153388</v>
      </c>
      <c r="O26" s="0" t="n">
        <f aca="false">M26-$V$8*$V$2*SQRT(N26)</f>
        <v>7.35449665558314</v>
      </c>
      <c r="P26" s="0" t="n">
        <f aca="false">M26+$V$8*$V$2*SQRT(N26)</f>
        <v>7.49933760115671</v>
      </c>
      <c r="Q26" s="0" t="n">
        <f aca="false">M26-$V$8*$V$2*SQRT(1+N26)</f>
        <v>6.92140483280691</v>
      </c>
      <c r="R26" s="0" t="n">
        <f aca="false">M26+$V$8*$V$2*SQRT(1+N26)</f>
        <v>7.93242942393293</v>
      </c>
    </row>
    <row r="27" customFormat="false" ht="14.25" hidden="false" customHeight="false" outlineLevel="0" collapsed="false">
      <c r="A27" s="0" t="n">
        <v>3</v>
      </c>
      <c r="B27" s="0" t="n">
        <v>7.25716324654094</v>
      </c>
      <c r="C27" s="0" t="n">
        <v>-0.0430275577698005</v>
      </c>
      <c r="D27" s="0" t="n">
        <v>-0.201066579214428</v>
      </c>
      <c r="L27" s="0" t="n">
        <v>5.68802984987207</v>
      </c>
      <c r="M27" s="0" t="n">
        <f aca="false">$V$9+$V$10*L27</f>
        <v>7.17853712144301</v>
      </c>
      <c r="N27" s="0" t="n">
        <f aca="false">1/$V$1+((L27-$V$4)^2)/$V$3</f>
        <v>0.0230741336246583</v>
      </c>
      <c r="O27" s="0" t="n">
        <f aca="false">M27-$V$8*$V$2*SQRT(N27)</f>
        <v>7.10254101309052</v>
      </c>
      <c r="P27" s="0" t="n">
        <f aca="false">M27+$V$8*$V$2*SQRT(N27)</f>
        <v>7.25453322979551</v>
      </c>
      <c r="Q27" s="0" t="n">
        <f aca="false">M27-$V$8*$V$2*SQRT(1+N27)</f>
        <v>6.67250020127666</v>
      </c>
      <c r="R27" s="0" t="n">
        <f aca="false">M27+$V$8*$V$2*SQRT(1+N27)</f>
        <v>7.68457404160936</v>
      </c>
    </row>
    <row r="28" customFormat="false" ht="14.25" hidden="false" customHeight="false" outlineLevel="0" collapsed="false">
      <c r="A28" s="0" t="n">
        <v>4</v>
      </c>
      <c r="B28" s="0" t="n">
        <v>7.70032591394335</v>
      </c>
      <c r="C28" s="0" t="n">
        <v>-0.219765899830398</v>
      </c>
      <c r="D28" s="0" t="n">
        <v>-1.02695992980323</v>
      </c>
      <c r="L28" s="0" t="n">
        <v>5.90105326330009</v>
      </c>
      <c r="M28" s="0" t="n">
        <f aca="false">$V$9+$V$10*L28</f>
        <v>7.42226980691362</v>
      </c>
      <c r="N28" s="0" t="n">
        <f aca="false">1/$V$1+((L28-$V$4)^2)/$V$3</f>
        <v>0.0208567565369069</v>
      </c>
      <c r="O28" s="0" t="n">
        <f aca="false">M28-$V$8*$V$2*SQRT(N28)</f>
        <v>7.3500174468706</v>
      </c>
      <c r="P28" s="0" t="n">
        <f aca="false">M28+$V$8*$V$2*SQRT(N28)</f>
        <v>7.49452216695664</v>
      </c>
      <c r="Q28" s="0" t="n">
        <f aca="false">M28-$V$8*$V$2*SQRT(1+N28)</f>
        <v>6.91678156806081</v>
      </c>
      <c r="R28" s="0" t="n">
        <f aca="false">M28+$V$8*$V$2*SQRT(1+N28)</f>
        <v>7.92775804576642</v>
      </c>
    </row>
    <row r="29" customFormat="false" ht="14.25" hidden="false" customHeight="false" outlineLevel="0" collapsed="false">
      <c r="A29" s="0" t="n">
        <v>5</v>
      </c>
      <c r="B29" s="0" t="n">
        <v>7.1596016497154</v>
      </c>
      <c r="C29" s="0" t="n">
        <v>-0.246457073305119</v>
      </c>
      <c r="D29" s="0" t="n">
        <v>-1.1516870401471</v>
      </c>
      <c r="L29" s="0" t="n">
        <v>5.57723781267104</v>
      </c>
      <c r="M29" s="0" t="n">
        <f aca="false">$V$9+$V$10*L29</f>
        <v>7.05177339945951</v>
      </c>
      <c r="N29" s="0" t="n">
        <f aca="false">1/$V$1+((L29-$V$4)^2)/$V$3</f>
        <v>0.0299011875887296</v>
      </c>
      <c r="O29" s="0" t="n">
        <f aca="false">M29-$V$8*$V$2*SQRT(N29)</f>
        <v>6.96526209304223</v>
      </c>
      <c r="P29" s="0" t="n">
        <f aca="false">M29+$V$8*$V$2*SQRT(N29)</f>
        <v>7.13828470587679</v>
      </c>
      <c r="Q29" s="0" t="n">
        <f aca="false">M29-$V$8*$V$2*SQRT(1+N29)</f>
        <v>6.54405087462459</v>
      </c>
      <c r="R29" s="0" t="n">
        <f aca="false">M29+$V$8*$V$2*SQRT(1+N29)</f>
        <v>7.55949592429443</v>
      </c>
    </row>
    <row r="30" customFormat="false" ht="14.25" hidden="false" customHeight="false" outlineLevel="0" collapsed="false">
      <c r="A30" s="0" t="n">
        <v>6</v>
      </c>
      <c r="B30" s="0" t="n">
        <v>7.96533116898008</v>
      </c>
      <c r="C30" s="0" t="n">
        <v>-0.0161795138886971</v>
      </c>
      <c r="D30" s="0" t="n">
        <v>-0.0756064178301081</v>
      </c>
      <c r="L30" s="0" t="n">
        <v>5.82395651071004</v>
      </c>
      <c r="M30" s="0" t="n">
        <f aca="false">$V$9+$V$10*L30</f>
        <v>7.3340588527868</v>
      </c>
      <c r="N30" s="0" t="n">
        <f aca="false">1/$V$1+((L30-$V$4)^2)/$V$3</f>
        <v>0.0200019306470651</v>
      </c>
      <c r="O30" s="0" t="n">
        <f aca="false">M30-$V$8*$V$2*SQRT(N30)</f>
        <v>7.263302634977</v>
      </c>
      <c r="P30" s="0" t="n">
        <f aca="false">M30+$V$8*$V$2*SQRT(N30)</f>
        <v>7.40481507059661</v>
      </c>
      <c r="Q30" s="0" t="n">
        <f aca="false">M30-$V$8*$V$2*SQRT(1+N30)</f>
        <v>6.82878229638876</v>
      </c>
      <c r="R30" s="0" t="n">
        <f aca="false">M30+$V$8*$V$2*SQRT(1+N30)</f>
        <v>7.83933540918485</v>
      </c>
    </row>
    <row r="31" customFormat="false" ht="14.25" hidden="false" customHeight="false" outlineLevel="0" collapsed="false">
      <c r="A31" s="0" t="n">
        <v>7</v>
      </c>
      <c r="B31" s="0" t="n">
        <v>7.05218098287063</v>
      </c>
      <c r="C31" s="0" t="n">
        <v>0.311208208860232</v>
      </c>
      <c r="D31" s="0" t="n">
        <v>1.45426729338782</v>
      </c>
      <c r="L31" s="0" t="n">
        <v>5.47779533541431</v>
      </c>
      <c r="M31" s="0" t="n">
        <f aca="false">$V$9+$V$10*L31</f>
        <v>6.93799538021928</v>
      </c>
      <c r="N31" s="0" t="n">
        <f aca="false">1/$V$1+((L31-$V$4)^2)/$V$3</f>
        <v>0.0393351953672686</v>
      </c>
      <c r="O31" s="0" t="n">
        <f aca="false">M31-$V$8*$V$2*SQRT(N31)</f>
        <v>6.83877079151921</v>
      </c>
      <c r="P31" s="0" t="n">
        <f aca="false">M31+$V$8*$V$2*SQRT(N31)</f>
        <v>7.03721996891936</v>
      </c>
      <c r="Q31" s="0" t="n">
        <f aca="false">M31-$V$8*$V$2*SQRT(1+N31)</f>
        <v>6.42795275936352</v>
      </c>
      <c r="R31" s="0" t="n">
        <f aca="false">M31+$V$8*$V$2*SQRT(1+N31)</f>
        <v>7.44803800107505</v>
      </c>
    </row>
    <row r="32" customFormat="false" ht="14.25" hidden="false" customHeight="false" outlineLevel="0" collapsed="false">
      <c r="A32" s="0" t="n">
        <v>8</v>
      </c>
      <c r="B32" s="0" t="n">
        <v>7.57377470334509</v>
      </c>
      <c r="C32" s="0" t="n">
        <v>0.197471402576618</v>
      </c>
      <c r="D32" s="0" t="n">
        <v>0.922778364999913</v>
      </c>
      <c r="L32" s="0" t="n">
        <v>6.14901916797043</v>
      </c>
      <c r="M32" s="0" t="n">
        <f aca="false">$V$9+$V$10*L32</f>
        <v>7.7059822631074</v>
      </c>
      <c r="N32" s="0" t="n">
        <f aca="false">1/$V$1+((L32-$V$4)^2)/$V$3</f>
        <v>0.036353710715897</v>
      </c>
      <c r="O32" s="0" t="n">
        <f aca="false">M32-$V$8*$V$2*SQRT(N32)</f>
        <v>7.61059222438031</v>
      </c>
      <c r="P32" s="0" t="n">
        <f aca="false">M32+$V$8*$V$2*SQRT(N32)</f>
        <v>7.8013723018345</v>
      </c>
      <c r="Q32" s="0" t="n">
        <f aca="false">M32-$V$8*$V$2*SQRT(1+N32)</f>
        <v>7.19667173349401</v>
      </c>
      <c r="R32" s="0" t="n">
        <f aca="false">M32+$V$8*$V$2*SQRT(1+N32)</f>
        <v>8.2152927927208</v>
      </c>
    </row>
    <row r="33" customFormat="false" ht="14.25" hidden="false" customHeight="false" outlineLevel="0" collapsed="false">
      <c r="A33" s="0" t="n">
        <v>9</v>
      </c>
      <c r="B33" s="0" t="n">
        <v>6.97520082796973</v>
      </c>
      <c r="C33" s="0" t="n">
        <v>0.302351385740259</v>
      </c>
      <c r="D33" s="0" t="n">
        <v>1.41287960559556</v>
      </c>
      <c r="L33" s="0" t="n">
        <v>5.4183858213317</v>
      </c>
      <c r="M33" s="0" t="n">
        <f aca="false">$V$9+$V$10*L33</f>
        <v>6.87002144168904</v>
      </c>
      <c r="N33" s="0" t="n">
        <f aca="false">1/$V$1+((L33-$V$4)^2)/$V$3</f>
        <v>0.0464638268003554</v>
      </c>
      <c r="O33" s="0" t="n">
        <f aca="false">M33-$V$8*$V$2*SQRT(N33)</f>
        <v>6.76217988717457</v>
      </c>
      <c r="P33" s="0" t="n">
        <f aca="false">M33+$V$8*$V$2*SQRT(N33)</f>
        <v>6.97786299620351</v>
      </c>
      <c r="Q33" s="0" t="n">
        <f aca="false">M33-$V$8*$V$2*SQRT(1+N33)</f>
        <v>6.35823266009372</v>
      </c>
      <c r="R33" s="0" t="n">
        <f aca="false">M33+$V$8*$V$2*SQRT(1+N33)</f>
        <v>7.38181022328436</v>
      </c>
    </row>
    <row r="34" customFormat="false" ht="14.25" hidden="false" customHeight="false" outlineLevel="0" collapsed="false">
      <c r="A34" s="0" t="n">
        <v>10</v>
      </c>
      <c r="B34" s="0" t="n">
        <v>7.04087568278475</v>
      </c>
      <c r="C34" s="0" t="n">
        <v>-0.300958808171101</v>
      </c>
      <c r="D34" s="0" t="n">
        <v>-1.40637212939579</v>
      </c>
      <c r="L34" s="0" t="n">
        <v>6.18687274408793</v>
      </c>
      <c r="M34" s="0" t="n">
        <f aca="false">$V$9+$V$10*L34</f>
        <v>7.74929277819735</v>
      </c>
      <c r="N34" s="0" t="n">
        <f aca="false">1/$V$1+((L34-$V$4)^2)/$V$3</f>
        <v>0.040430488474472</v>
      </c>
      <c r="O34" s="0" t="n">
        <f aca="false">M34-$V$8*$V$2*SQRT(N34)</f>
        <v>7.64869621449486</v>
      </c>
      <c r="P34" s="0" t="n">
        <f aca="false">M34+$V$8*$V$2*SQRT(N34)</f>
        <v>7.84988934189983</v>
      </c>
      <c r="Q34" s="0" t="n">
        <f aca="false">M34-$V$8*$V$2*SQRT(1+N34)</f>
        <v>7.2389814764261</v>
      </c>
      <c r="R34" s="0" t="n">
        <f aca="false">M34+$V$8*$V$2*SQRT(1+N34)</f>
        <v>8.2596040799686</v>
      </c>
    </row>
    <row r="35" customFormat="false" ht="14.25" hidden="false" customHeight="false" outlineLevel="0" collapsed="false">
      <c r="A35" s="0" t="n">
        <v>11</v>
      </c>
      <c r="B35" s="0" t="n">
        <v>7.01202698128555</v>
      </c>
      <c r="C35" s="0" t="n">
        <v>-0.110368451060635</v>
      </c>
      <c r="D35" s="0" t="n">
        <v>-0.515748698233863</v>
      </c>
      <c r="L35" s="0" t="n">
        <v>5.4717565680997</v>
      </c>
      <c r="M35" s="0" t="n">
        <f aca="false">$V$9+$V$10*L35</f>
        <v>6.93108606940299</v>
      </c>
      <c r="N35" s="0" t="n">
        <f aca="false">1/$V$1+((L35-$V$4)^2)/$V$3</f>
        <v>0.0400088249100584</v>
      </c>
      <c r="O35" s="0" t="n">
        <f aca="false">M35-$V$8*$V$2*SQRT(N35)</f>
        <v>6.83101545883016</v>
      </c>
      <c r="P35" s="0" t="n">
        <f aca="false">M35+$V$8*$V$2*SQRT(N35)</f>
        <v>7.03115667997582</v>
      </c>
      <c r="Q35" s="0" t="n">
        <f aca="false">M35-$V$8*$V$2*SQRT(1+N35)</f>
        <v>6.42087818707743</v>
      </c>
      <c r="R35" s="0" t="n">
        <f aca="false">M35+$V$8*$V$2*SQRT(1+N35)</f>
        <v>7.44129395172856</v>
      </c>
    </row>
    <row r="36" customFormat="false" ht="14.25" hidden="false" customHeight="false" outlineLevel="0" collapsed="false">
      <c r="A36" s="0" t="n">
        <v>12</v>
      </c>
      <c r="B36" s="0" t="n">
        <v>7.28449276145366</v>
      </c>
      <c r="C36" s="0" t="n">
        <v>0.177726285231032</v>
      </c>
      <c r="D36" s="0" t="n">
        <v>0.830509981511713</v>
      </c>
      <c r="L36" s="0" t="n">
        <v>6.80074772519769</v>
      </c>
      <c r="M36" s="0" t="n">
        <f aca="false">$V$9+$V$10*L36</f>
        <v>8.4516634485446</v>
      </c>
      <c r="N36" s="0" t="n">
        <f aca="false">1/$V$1+((L36-$V$4)^2)/$V$3</f>
        <v>0.169816539956857</v>
      </c>
      <c r="O36" s="0" t="n">
        <f aca="false">M36-$V$8*$V$2*SQRT(N36)</f>
        <v>8.24549668870946</v>
      </c>
      <c r="P36" s="0" t="n">
        <f aca="false">M36+$V$8*$V$2*SQRT(N36)</f>
        <v>8.65783020837974</v>
      </c>
      <c r="Q36" s="0" t="n">
        <f aca="false">M36-$V$8*$V$2*SQRT(1+N36)</f>
        <v>7.91055099355244</v>
      </c>
      <c r="R36" s="0" t="n">
        <f aca="false">M36+$V$8*$V$2*SQRT(1+N36)</f>
        <v>8.99277590353676</v>
      </c>
    </row>
    <row r="37" customFormat="false" ht="14.25" hidden="false" customHeight="false" outlineLevel="0" collapsed="false">
      <c r="A37" s="0" t="n">
        <v>13</v>
      </c>
      <c r="B37" s="0" t="n">
        <v>7.81409601118785</v>
      </c>
      <c r="C37" s="0" t="n">
        <v>0.113799484359523</v>
      </c>
      <c r="D37" s="0" t="n">
        <v>0.531781821291161</v>
      </c>
      <c r="L37" s="0" t="n">
        <v>6.42743027691899</v>
      </c>
      <c r="M37" s="0" t="n">
        <f aca="false">$V$9+$V$10*L37</f>
        <v>8.02452887803999</v>
      </c>
      <c r="N37" s="0" t="n">
        <f aca="false">1/$V$1+((L37-$V$4)^2)/$V$3</f>
        <v>0.0769301118091122</v>
      </c>
      <c r="O37" s="0" t="n">
        <f aca="false">M37-$V$8*$V$2*SQRT(N37)</f>
        <v>7.88576487064851</v>
      </c>
      <c r="P37" s="0" t="n">
        <f aca="false">M37+$V$8*$V$2*SQRT(N37)</f>
        <v>8.16329288543147</v>
      </c>
      <c r="Q37" s="0" t="n">
        <f aca="false">M37-$V$8*$V$2*SQRT(1+N37)</f>
        <v>7.50534354905422</v>
      </c>
      <c r="R37" s="0" t="n">
        <f aca="false">M37+$V$8*$V$2*SQRT(1+N37)</f>
        <v>8.54371420702576</v>
      </c>
    </row>
    <row r="38" customFormat="false" ht="14.25" hidden="false" customHeight="false" outlineLevel="0" collapsed="false">
      <c r="A38" s="0" t="n">
        <v>14</v>
      </c>
      <c r="B38" s="0" t="n">
        <v>7.0625852636472</v>
      </c>
      <c r="C38" s="0" t="n">
        <v>0.0649310443827389</v>
      </c>
      <c r="D38" s="0" t="n">
        <v>0.303420962182071</v>
      </c>
      <c r="L38" s="0" t="n">
        <v>5.83020809337521</v>
      </c>
      <c r="M38" s="0" t="n">
        <f aca="false">$V$9+$V$10*L38</f>
        <v>7.34121165823153</v>
      </c>
      <c r="N38" s="0" t="n">
        <f aca="false">1/$V$1+((L38-$V$4)^2)/$V$3</f>
        <v>0.0200012026538044</v>
      </c>
      <c r="O38" s="0" t="n">
        <f aca="false">M38-$V$8*$V$2*SQRT(N38)</f>
        <v>7.27045672806039</v>
      </c>
      <c r="P38" s="0" t="n">
        <f aca="false">M38+$V$8*$V$2*SQRT(N38)</f>
        <v>7.41196658840267</v>
      </c>
      <c r="Q38" s="0" t="n">
        <f aca="false">M38-$V$8*$V$2*SQRT(1+N38)</f>
        <v>6.83593528214588</v>
      </c>
      <c r="R38" s="0" t="n">
        <f aca="false">M38+$V$8*$V$2*SQRT(1+N38)</f>
        <v>7.84648803431718</v>
      </c>
    </row>
    <row r="39" customFormat="false" ht="14.25" hidden="false" customHeight="false" outlineLevel="0" collapsed="false">
      <c r="A39" s="0" t="n">
        <v>15</v>
      </c>
      <c r="B39" s="0" t="n">
        <v>7.45766692388279</v>
      </c>
      <c r="C39" s="0" t="n">
        <v>0.153973138140767</v>
      </c>
      <c r="D39" s="0" t="n">
        <v>0.719512186643404</v>
      </c>
      <c r="L39" s="0" t="n">
        <v>5.62262842612933</v>
      </c>
      <c r="M39" s="0" t="n">
        <f aca="false">$V$9+$V$10*L39</f>
        <v>7.10370748471012</v>
      </c>
      <c r="N39" s="0" t="n">
        <f aca="false">1/$V$1+((L39-$V$4)^2)/$V$3</f>
        <v>0.0266347127458002</v>
      </c>
      <c r="O39" s="0" t="n">
        <f aca="false">M39-$V$8*$V$2*SQRT(N39)</f>
        <v>7.02205814814679</v>
      </c>
      <c r="P39" s="0" t="n">
        <f aca="false">M39+$V$8*$V$2*SQRT(N39)</f>
        <v>7.18535682127344</v>
      </c>
      <c r="Q39" s="0" t="n">
        <f aca="false">M39-$V$8*$V$2*SQRT(1+N39)</f>
        <v>6.5967907556037</v>
      </c>
      <c r="R39" s="0" t="n">
        <f aca="false">M39+$V$8*$V$2*SQRT(1+N39)</f>
        <v>7.61062421381654</v>
      </c>
    </row>
    <row r="40" customFormat="false" ht="14.25" hidden="false" customHeight="false" outlineLevel="0" collapsed="false">
      <c r="A40" s="0" t="n">
        <v>16</v>
      </c>
      <c r="B40" s="0" t="n">
        <v>7.9811915103649</v>
      </c>
      <c r="C40" s="0" t="n">
        <v>-0.191756036175484</v>
      </c>
      <c r="D40" s="0" t="n">
        <v>-0.896070616970584</v>
      </c>
      <c r="L40" s="0" t="n">
        <v>5.88392420315422</v>
      </c>
      <c r="M40" s="0" t="n">
        <f aca="false">$V$9+$V$10*L40</f>
        <v>7.40267143619109</v>
      </c>
      <c r="N40" s="0" t="n">
        <f aca="false">1/$V$1+((L40-$V$4)^2)/$V$3</f>
        <v>0.0205043846378743</v>
      </c>
      <c r="O40" s="0" t="n">
        <f aca="false">M40-$V$8*$V$2*SQRT(N40)</f>
        <v>7.33103202269771</v>
      </c>
      <c r="P40" s="0" t="n">
        <f aca="false">M40+$V$8*$V$2*SQRT(N40)</f>
        <v>7.47431084968447</v>
      </c>
      <c r="Q40" s="0" t="n">
        <f aca="false">M40-$V$8*$V$2*SQRT(1+N40)</f>
        <v>6.89727044524193</v>
      </c>
      <c r="R40" s="0" t="n">
        <f aca="false">M40+$V$8*$V$2*SQRT(1+N40)</f>
        <v>7.90807242714025</v>
      </c>
    </row>
    <row r="41" customFormat="false" ht="14.25" hidden="false" customHeight="false" outlineLevel="0" collapsed="false">
      <c r="A41" s="0" t="n">
        <v>17</v>
      </c>
      <c r="B41" s="0" t="n">
        <v>7.66661420684348</v>
      </c>
      <c r="C41" s="0" t="n">
        <v>0.0237869358443552</v>
      </c>
      <c r="D41" s="0" t="n">
        <v>0.111155688775216</v>
      </c>
      <c r="L41" s="0" t="n">
        <v>5.99988185583259</v>
      </c>
      <c r="M41" s="0" t="n">
        <f aca="false">$V$9+$V$10*L41</f>
        <v>7.53534544433581</v>
      </c>
      <c r="N41" s="0" t="n">
        <f aca="false">1/$V$1+((L41-$V$4)^2)/$V$3</f>
        <v>0.0247022035891893</v>
      </c>
      <c r="O41" s="0" t="n">
        <f aca="false">M41-$V$8*$V$2*SQRT(N41)</f>
        <v>7.45671395529222</v>
      </c>
      <c r="P41" s="0" t="n">
        <f aca="false">M41+$V$8*$V$2*SQRT(N41)</f>
        <v>7.6139769333794</v>
      </c>
      <c r="Q41" s="0" t="n">
        <f aca="false">M41-$V$8*$V$2*SQRT(1+N41)</f>
        <v>7.02890604306856</v>
      </c>
      <c r="R41" s="0" t="n">
        <f aca="false">M41+$V$8*$V$2*SQRT(1+N41)</f>
        <v>8.04178484560306</v>
      </c>
    </row>
    <row r="42" customFormat="false" ht="14.25" hidden="false" customHeight="false" outlineLevel="0" collapsed="false">
      <c r="A42" s="0" t="n">
        <v>18</v>
      </c>
      <c r="B42" s="0" t="n">
        <v>6.92166522631581</v>
      </c>
      <c r="C42" s="0" t="n">
        <v>0.0123148427579691</v>
      </c>
      <c r="D42" s="0" t="n">
        <v>0.0575469172606936</v>
      </c>
      <c r="L42" s="0" t="n">
        <v>5.66150317593723</v>
      </c>
      <c r="M42" s="0" t="n">
        <f aca="false">$V$9+$V$10*L42</f>
        <v>7.14818638501128</v>
      </c>
      <c r="N42" s="0" t="n">
        <f aca="false">1/$V$1+((L42-$V$4)^2)/$V$3</f>
        <v>0.0243552097686725</v>
      </c>
      <c r="O42" s="0" t="n">
        <f aca="false">M42-$V$8*$V$2*SQRT(N42)</f>
        <v>7.07010912055381</v>
      </c>
      <c r="P42" s="0" t="n">
        <f aca="false">M42+$V$8*$V$2*SQRT(N42)</f>
        <v>7.22626364946876</v>
      </c>
      <c r="Q42" s="0" t="n">
        <f aca="false">M42-$V$8*$V$2*SQRT(1+N42)</f>
        <v>6.6418327385231</v>
      </c>
      <c r="R42" s="0" t="n">
        <f aca="false">M42+$V$8*$V$2*SQRT(1+N42)</f>
        <v>7.65454003149947</v>
      </c>
    </row>
    <row r="43" customFormat="false" ht="14.25" hidden="false" customHeight="false" outlineLevel="0" collapsed="false">
      <c r="A43" s="0" t="n">
        <v>19</v>
      </c>
      <c r="B43" s="0" t="n">
        <v>7.63509539681261</v>
      </c>
      <c r="C43" s="0" t="n">
        <v>0.111100005364468</v>
      </c>
      <c r="D43" s="0" t="n">
        <v>0.519167231123135</v>
      </c>
      <c r="L43" s="0" t="n">
        <v>6.0063962928056</v>
      </c>
      <c r="M43" s="0" t="n">
        <f aca="false">$V$9+$V$10*L43</f>
        <v>7.54279899693931</v>
      </c>
      <c r="N43" s="0" t="n">
        <f aca="false">1/$V$1+((L43-$V$4)^2)/$V$3</f>
        <v>0.0250642124913963</v>
      </c>
      <c r="O43" s="0" t="n">
        <f aca="false">M43-$V$8*$V$2*SQRT(N43)</f>
        <v>7.46359343427153</v>
      </c>
      <c r="P43" s="0" t="n">
        <f aca="false">M43+$V$8*$V$2*SQRT(N43)</f>
        <v>7.62200455960709</v>
      </c>
      <c r="Q43" s="0" t="n">
        <f aca="false">M43-$V$8*$V$2*SQRT(1+N43)</f>
        <v>7.03627014559494</v>
      </c>
      <c r="R43" s="0" t="n">
        <f aca="false">M43+$V$8*$V$2*SQRT(1+N43)</f>
        <v>8.04932784828367</v>
      </c>
    </row>
    <row r="44" customFormat="false" ht="14.25" hidden="false" customHeight="false" outlineLevel="0" collapsed="false">
      <c r="A44" s="0" t="n">
        <v>20</v>
      </c>
      <c r="B44" s="0" t="n">
        <v>6.97203436073214</v>
      </c>
      <c r="C44" s="0" t="n">
        <v>-0.131157137190281</v>
      </c>
      <c r="D44" s="0" t="n">
        <v>-0.612893649588366</v>
      </c>
      <c r="L44" s="0" t="n">
        <v>7.05128773104867</v>
      </c>
      <c r="M44" s="0" t="n">
        <f aca="false">$V$9+$V$10*L44</f>
        <v>8.73832108613105</v>
      </c>
      <c r="N44" s="0" t="n">
        <f aca="false">1/$V$1+((L44-$V$4)^2)/$V$3</f>
        <v>0.256873298440612</v>
      </c>
      <c r="O44" s="0" t="n">
        <f aca="false">M44-$V$8*$V$2*SQRT(N44)</f>
        <v>8.48475677166046</v>
      </c>
      <c r="P44" s="0" t="n">
        <f aca="false">M44+$V$8*$V$2*SQRT(N44)</f>
        <v>8.99188540060164</v>
      </c>
      <c r="Q44" s="0" t="n">
        <f aca="false">M44-$V$8*$V$2*SQRT(1+N44)</f>
        <v>8.17743534227616</v>
      </c>
      <c r="R44" s="0" t="n">
        <f aca="false">M44+$V$8*$V$2*SQRT(1+N44)</f>
        <v>9.29920682998595</v>
      </c>
    </row>
    <row r="45" customFormat="false" ht="14.25" hidden="false" customHeight="false" outlineLevel="0" collapsed="false">
      <c r="A45" s="0" t="n">
        <v>21</v>
      </c>
      <c r="B45" s="0" t="n">
        <v>7.31729379223816</v>
      </c>
      <c r="C45" s="0" t="n">
        <v>-0.185496539356977</v>
      </c>
      <c r="D45" s="0" t="n">
        <v>-0.866820162653979</v>
      </c>
      <c r="L45" s="0" t="n">
        <v>5.52171980551199</v>
      </c>
      <c r="M45" s="0" t="n">
        <f aca="false">$V$9+$V$10*L45</f>
        <v>6.98825196414355</v>
      </c>
      <c r="N45" s="0" t="n">
        <f aca="false">1/$V$1+((L45-$V$4)^2)/$V$3</f>
        <v>0.0347824610254267</v>
      </c>
      <c r="O45" s="0" t="n">
        <f aca="false">M45-$V$8*$V$2*SQRT(N45)</f>
        <v>6.89494612883659</v>
      </c>
      <c r="P45" s="0" t="n">
        <f aca="false">M45+$V$8*$V$2*SQRT(N45)</f>
        <v>7.08155779945052</v>
      </c>
      <c r="Q45" s="0" t="n">
        <f aca="false">M45-$V$8*$V$2*SQRT(1+N45)</f>
        <v>6.47932767214223</v>
      </c>
      <c r="R45" s="0" t="n">
        <f aca="false">M45+$V$8*$V$2*SQRT(1+N45)</f>
        <v>7.49717625614488</v>
      </c>
    </row>
    <row r="46" customFormat="false" ht="14.25" hidden="false" customHeight="false" outlineLevel="0" collapsed="false">
      <c r="A46" s="0" t="n">
        <v>22</v>
      </c>
      <c r="B46" s="0" t="n">
        <v>7.37466623763718</v>
      </c>
      <c r="C46" s="0" t="n">
        <v>-0.0793649192497918</v>
      </c>
      <c r="D46" s="0" t="n">
        <v>-0.370870057477095</v>
      </c>
      <c r="L46" s="0" t="n">
        <v>5.76836056722055</v>
      </c>
      <c r="M46" s="0" t="n">
        <f aca="false">$V$9+$V$10*L46</f>
        <v>7.27044824590605</v>
      </c>
      <c r="N46" s="0" t="n">
        <f aca="false">1/$V$1+((L46-$V$4)^2)/$V$3</f>
        <v>0.0205521984955001</v>
      </c>
      <c r="O46" s="0" t="n">
        <f aca="false">M46-$V$8*$V$2*SQRT(N46)</f>
        <v>7.19872535362951</v>
      </c>
      <c r="P46" s="0" t="n">
        <f aca="false">M46+$V$8*$V$2*SQRT(N46)</f>
        <v>7.3421711381826</v>
      </c>
      <c r="Q46" s="0" t="n">
        <f aca="false">M46-$V$8*$V$2*SQRT(1+N46)</f>
        <v>6.76503541527823</v>
      </c>
      <c r="R46" s="0" t="n">
        <f aca="false">M46+$V$8*$V$2*SQRT(1+N46)</f>
        <v>7.77586107653388</v>
      </c>
    </row>
    <row r="47" customFormat="false" ht="14.25" hidden="false" customHeight="false" outlineLevel="0" collapsed="false">
      <c r="A47" s="0" t="n">
        <v>23</v>
      </c>
      <c r="B47" s="0" t="n">
        <v>7.50088619787961</v>
      </c>
      <c r="C47" s="0" t="n">
        <v>-0.16187390415711</v>
      </c>
      <c r="D47" s="0" t="n">
        <v>-0.756432246214963</v>
      </c>
      <c r="L47" s="0" t="n">
        <v>5.38257711938254</v>
      </c>
      <c r="M47" s="0" t="n">
        <f aca="false">$V$9+$V$10*L47</f>
        <v>6.8290505880686</v>
      </c>
      <c r="N47" s="0" t="n">
        <f aca="false">1/$V$1+((L47-$V$4)^2)/$V$3</f>
        <v>0.051299797618031</v>
      </c>
      <c r="O47" s="0" t="n">
        <f aca="false">M47-$V$8*$V$2*SQRT(N47)</f>
        <v>6.71573582957945</v>
      </c>
      <c r="P47" s="0" t="n">
        <f aca="false">M47+$V$8*$V$2*SQRT(N47)</f>
        <v>6.94236534655776</v>
      </c>
      <c r="Q47" s="0" t="n">
        <f aca="false">M47-$V$8*$V$2*SQRT(1+N47)</f>
        <v>6.31608061762376</v>
      </c>
      <c r="R47" s="0" t="n">
        <f aca="false">M47+$V$8*$V$2*SQRT(1+N47)</f>
        <v>7.34202055851344</v>
      </c>
    </row>
    <row r="48" customFormat="false" ht="14.25" hidden="false" customHeight="false" outlineLevel="0" collapsed="false">
      <c r="A48" s="0" t="n">
        <v>24</v>
      </c>
      <c r="B48" s="0" t="n">
        <v>7.10093207275773</v>
      </c>
      <c r="C48" s="0" t="n">
        <v>0.110893264257653</v>
      </c>
      <c r="D48" s="0" t="n">
        <v>0.518201135688377</v>
      </c>
      <c r="L48" s="0" t="n">
        <v>5.41909621737799</v>
      </c>
      <c r="M48" s="0" t="n">
        <f aca="false">$V$9+$V$10*L48</f>
        <v>6.8708342478183</v>
      </c>
      <c r="N48" s="0" t="n">
        <f aca="false">1/$V$1+((L48-$V$4)^2)/$V$3</f>
        <v>0.04637199058776</v>
      </c>
      <c r="O48" s="0" t="n">
        <f aca="false">M48-$V$8*$V$2*SQRT(N48)</f>
        <v>6.76309932096638</v>
      </c>
      <c r="P48" s="0" t="n">
        <f aca="false">M48+$V$8*$V$2*SQRT(N48)</f>
        <v>6.97856917467022</v>
      </c>
      <c r="Q48" s="0" t="n">
        <f aca="false">M48-$V$8*$V$2*SQRT(1+N48)</f>
        <v>6.35906792365217</v>
      </c>
      <c r="R48" s="0" t="n">
        <f aca="false">M48+$V$8*$V$2*SQRT(1+N48)</f>
        <v>7.38260057198443</v>
      </c>
    </row>
    <row r="49" customFormat="false" ht="14.25" hidden="false" customHeight="false" outlineLevel="0" collapsed="false">
      <c r="A49" s="0" t="n">
        <v>25</v>
      </c>
      <c r="B49" s="0" t="n">
        <v>7.42691712836992</v>
      </c>
      <c r="C49" s="0" t="n">
        <v>-0.0566875607214117</v>
      </c>
      <c r="D49" s="0" t="n">
        <v>-0.264899392599601</v>
      </c>
      <c r="L49" s="0" t="n">
        <v>5.38832859576743</v>
      </c>
      <c r="M49" s="0" t="n">
        <f aca="false">$V$9+$V$10*L49</f>
        <v>6.83563119234187</v>
      </c>
      <c r="N49" s="0" t="n">
        <f aca="false">1/$V$1+((L49-$V$4)^2)/$V$3</f>
        <v>0.0504957199252912</v>
      </c>
      <c r="O49" s="0" t="n">
        <f aca="false">M49-$V$8*$V$2*SQRT(N49)</f>
        <v>6.7232079941645</v>
      </c>
      <c r="P49" s="0" t="n">
        <f aca="false">M49+$V$8*$V$2*SQRT(N49)</f>
        <v>6.94805439051924</v>
      </c>
      <c r="Q49" s="0" t="n">
        <f aca="false">M49-$V$8*$V$2*SQRT(1+N49)</f>
        <v>6.32285742977679</v>
      </c>
      <c r="R49" s="0" t="n">
        <f aca="false">M49+$V$8*$V$2*SQRT(1+N49)</f>
        <v>7.34840495490695</v>
      </c>
    </row>
    <row r="50" customFormat="false" ht="14.25" hidden="false" customHeight="false" outlineLevel="0" collapsed="false">
      <c r="A50" s="0" t="n">
        <v>26</v>
      </c>
      <c r="B50" s="0" t="n">
        <v>7.17853712144301</v>
      </c>
      <c r="C50" s="0" t="n">
        <v>0.260342469613422</v>
      </c>
      <c r="D50" s="0" t="n">
        <v>1.21657311041127</v>
      </c>
      <c r="L50" s="0" t="n">
        <v>5.61761463247708</v>
      </c>
      <c r="M50" s="0" t="n">
        <f aca="false">$V$9+$V$10*L50</f>
        <v>7.0979709068777</v>
      </c>
      <c r="N50" s="0" t="n">
        <f aca="false">1/$V$1+((L50-$V$4)^2)/$V$3</f>
        <v>0.0269635076873896</v>
      </c>
      <c r="O50" s="0" t="n">
        <f aca="false">M50-$V$8*$V$2*SQRT(N50)</f>
        <v>7.01581915179552</v>
      </c>
      <c r="P50" s="0" t="n">
        <f aca="false">M50+$V$8*$V$2*SQRT(N50)</f>
        <v>7.18012266195988</v>
      </c>
      <c r="Q50" s="0" t="n">
        <f aca="false">M50-$V$8*$V$2*SQRT(1+N50)</f>
        <v>6.59097301048186</v>
      </c>
      <c r="R50" s="0" t="n">
        <f aca="false">M50+$V$8*$V$2*SQRT(1+N50)</f>
        <v>7.60496880327353</v>
      </c>
    </row>
    <row r="51" customFormat="false" ht="14.25" hidden="false" customHeight="false" outlineLevel="0" collapsed="false">
      <c r="A51" s="0" t="n">
        <v>27</v>
      </c>
      <c r="B51" s="0" t="n">
        <v>7.42226980691362</v>
      </c>
      <c r="C51" s="0" t="n">
        <v>-0.196091668490415</v>
      </c>
      <c r="D51" s="0" t="n">
        <v>-0.916330906038318</v>
      </c>
      <c r="L51" s="0" t="n">
        <v>5.51561027410885</v>
      </c>
      <c r="M51" s="0" t="n">
        <f aca="false">$V$9+$V$10*L51</f>
        <v>6.9812616879486</v>
      </c>
      <c r="N51" s="0" t="n">
        <f aca="false">1/$V$1+((L51-$V$4)^2)/$V$3</f>
        <v>0.0353791712074352</v>
      </c>
      <c r="O51" s="0" t="n">
        <f aca="false">M51-$V$8*$V$2*SQRT(N51)</f>
        <v>6.88715890243583</v>
      </c>
      <c r="P51" s="0" t="n">
        <f aca="false">M51+$V$8*$V$2*SQRT(N51)</f>
        <v>7.07536447346138</v>
      </c>
      <c r="Q51" s="0" t="n">
        <f aca="false">M51-$V$8*$V$2*SQRT(1+N51)</f>
        <v>6.47219068079146</v>
      </c>
      <c r="R51" s="0" t="n">
        <f aca="false">M51+$V$8*$V$2*SQRT(1+N51)</f>
        <v>7.49033269510574</v>
      </c>
    </row>
    <row r="52" customFormat="false" ht="14.25" hidden="false" customHeight="false" outlineLevel="0" collapsed="false">
      <c r="A52" s="0" t="n">
        <v>28</v>
      </c>
      <c r="B52" s="0" t="n">
        <v>7.05177339945951</v>
      </c>
      <c r="C52" s="0" t="n">
        <v>-0.316279014445964</v>
      </c>
      <c r="D52" s="0" t="n">
        <v>-1.47796302667669</v>
      </c>
    </row>
    <row r="53" customFormat="false" ht="14.25" hidden="false" customHeight="false" outlineLevel="0" collapsed="false">
      <c r="A53" s="0" t="n">
        <v>29</v>
      </c>
      <c r="B53" s="0" t="n">
        <v>7.3340588527868</v>
      </c>
      <c r="C53" s="0" t="n">
        <v>0.557537116411057</v>
      </c>
      <c r="D53" s="0" t="n">
        <v>2.6053554185343</v>
      </c>
    </row>
    <row r="54" customFormat="false" ht="14.25" hidden="false" customHeight="false" outlineLevel="0" collapsed="false">
      <c r="A54" s="0" t="n">
        <v>30</v>
      </c>
      <c r="B54" s="0" t="n">
        <v>6.93799538021928</v>
      </c>
      <c r="C54" s="0" t="n">
        <v>-0.33386116527964</v>
      </c>
      <c r="D54" s="0" t="n">
        <v>-1.56012392788965</v>
      </c>
    </row>
    <row r="55" customFormat="false" ht="14.25" hidden="false" customHeight="false" outlineLevel="0" collapsed="false">
      <c r="A55" s="0" t="n">
        <v>31</v>
      </c>
      <c r="B55" s="0" t="n">
        <v>7.7059822631074</v>
      </c>
      <c r="C55" s="0" t="n">
        <v>0.16244059920352</v>
      </c>
      <c r="D55" s="0" t="n">
        <v>0.759080396385349</v>
      </c>
    </row>
    <row r="56" customFormat="false" ht="14.25" hidden="false" customHeight="false" outlineLevel="0" collapsed="false">
      <c r="A56" s="0" t="n">
        <v>32</v>
      </c>
      <c r="B56" s="0" t="n">
        <v>6.87002144168904</v>
      </c>
      <c r="C56" s="0" t="n">
        <v>-0.0446853081533751</v>
      </c>
      <c r="D56" s="0" t="n">
        <v>-0.208813200591361</v>
      </c>
    </row>
    <row r="57" customFormat="false" ht="14.25" hidden="false" customHeight="false" outlineLevel="0" collapsed="false">
      <c r="A57" s="0" t="n">
        <v>33</v>
      </c>
      <c r="B57" s="0" t="n">
        <v>7.74929277819735</v>
      </c>
      <c r="C57" s="0" t="n">
        <v>-0.0344634647825846</v>
      </c>
      <c r="D57" s="0" t="n">
        <v>-0.161046811180502</v>
      </c>
    </row>
    <row r="58" customFormat="false" ht="14.25" hidden="false" customHeight="false" outlineLevel="0" collapsed="false">
      <c r="A58" s="0" t="n">
        <v>34</v>
      </c>
      <c r="B58" s="0" t="n">
        <v>6.93108606940299</v>
      </c>
      <c r="C58" s="0" t="n">
        <v>-0.345016513726741</v>
      </c>
      <c r="D58" s="0" t="n">
        <v>-1.61225256052559</v>
      </c>
    </row>
    <row r="59" customFormat="false" ht="14.25" hidden="false" customHeight="false" outlineLevel="0" collapsed="false">
      <c r="A59" s="0" t="n">
        <v>35</v>
      </c>
      <c r="B59" s="0" t="n">
        <v>8.4516634485446</v>
      </c>
      <c r="C59" s="0" t="n">
        <v>0.0767318651715581</v>
      </c>
      <c r="D59" s="0" t="n">
        <v>0.358565869095559</v>
      </c>
    </row>
    <row r="60" customFormat="false" ht="14.25" hidden="false" customHeight="false" outlineLevel="0" collapsed="false">
      <c r="A60" s="0" t="n">
        <v>36</v>
      </c>
      <c r="B60" s="0" t="n">
        <v>8.02452887803999</v>
      </c>
      <c r="C60" s="0" t="n">
        <v>-0.227140257272177</v>
      </c>
      <c r="D60" s="0" t="n">
        <v>-1.06142009676543</v>
      </c>
    </row>
    <row r="61" customFormat="false" ht="14.25" hidden="false" customHeight="false" outlineLevel="0" collapsed="false">
      <c r="A61" s="0" t="n">
        <v>37</v>
      </c>
      <c r="B61" s="0" t="n">
        <v>7.34121165823153</v>
      </c>
      <c r="C61" s="0" t="n">
        <v>0.0976577517020481</v>
      </c>
      <c r="D61" s="0" t="n">
        <v>0.45635195410241</v>
      </c>
    </row>
    <row r="62" customFormat="false" ht="14.25" hidden="false" customHeight="false" outlineLevel="0" collapsed="false">
      <c r="A62" s="0" t="n">
        <v>38</v>
      </c>
      <c r="B62" s="0" t="n">
        <v>7.10370748471012</v>
      </c>
      <c r="C62" s="0" t="n">
        <v>0.249105210167235</v>
      </c>
      <c r="D62" s="0" t="n">
        <v>1.16406170995768</v>
      </c>
    </row>
    <row r="63" customFormat="false" ht="14.25" hidden="false" customHeight="false" outlineLevel="0" collapsed="false">
      <c r="A63" s="0" t="n">
        <v>39</v>
      </c>
      <c r="B63" s="0" t="n">
        <v>7.40267143619109</v>
      </c>
      <c r="C63" s="0" t="n">
        <v>0.247445509358525</v>
      </c>
      <c r="D63" s="0" t="n">
        <v>1.15630597429841</v>
      </c>
    </row>
    <row r="64" customFormat="false" ht="14.25" hidden="false" customHeight="false" outlineLevel="0" collapsed="false">
      <c r="A64" s="0" t="n">
        <v>40</v>
      </c>
      <c r="B64" s="0" t="n">
        <v>7.53534544433581</v>
      </c>
      <c r="C64" s="0" t="n">
        <v>-0.299163421772996</v>
      </c>
      <c r="D64" s="0" t="n">
        <v>-1.39798233875588</v>
      </c>
    </row>
    <row r="65" customFormat="false" ht="14.25" hidden="false" customHeight="false" outlineLevel="0" collapsed="false">
      <c r="A65" s="0" t="n">
        <v>41</v>
      </c>
      <c r="B65" s="0" t="n">
        <v>7.14818638501128</v>
      </c>
      <c r="C65" s="0" t="n">
        <v>-0.184656992554496</v>
      </c>
      <c r="D65" s="0" t="n">
        <v>-0.862896983825924</v>
      </c>
    </row>
    <row r="66" customFormat="false" ht="14.25" hidden="false" customHeight="false" outlineLevel="0" collapsed="false">
      <c r="A66" s="0" t="n">
        <v>42</v>
      </c>
      <c r="B66" s="0" t="n">
        <v>7.54279899693931</v>
      </c>
      <c r="C66" s="0" t="n">
        <v>-0.0696384177838416</v>
      </c>
      <c r="D66" s="0" t="n">
        <v>-0.32541838699313</v>
      </c>
    </row>
    <row r="67" customFormat="false" ht="14.25" hidden="false" customHeight="false" outlineLevel="0" collapsed="false">
      <c r="A67" s="0" t="n">
        <v>43</v>
      </c>
      <c r="B67" s="0" t="n">
        <v>8.73832108613105</v>
      </c>
      <c r="C67" s="0" t="n">
        <v>0.106335208154865</v>
      </c>
      <c r="D67" s="0" t="n">
        <v>0.496901466454113</v>
      </c>
    </row>
    <row r="68" customFormat="false" ht="14.25" hidden="false" customHeight="false" outlineLevel="0" collapsed="false">
      <c r="A68" s="0" t="n">
        <v>44</v>
      </c>
      <c r="B68" s="0" t="n">
        <v>6.98825196414355</v>
      </c>
      <c r="C68" s="0" t="n">
        <v>-0.271889140088658</v>
      </c>
      <c r="D68" s="0" t="n">
        <v>-1.27053037998704</v>
      </c>
    </row>
    <row r="69" customFormat="false" ht="14.25" hidden="false" customHeight="false" outlineLevel="0" collapsed="false">
      <c r="A69" s="0" t="n">
        <v>45</v>
      </c>
      <c r="B69" s="0" t="n">
        <v>7.27044824590605</v>
      </c>
      <c r="C69" s="0" t="n">
        <v>0.232700159617549</v>
      </c>
      <c r="D69" s="0" t="n">
        <v>1.08740136559159</v>
      </c>
    </row>
    <row r="70" customFormat="false" ht="14.25" hidden="false" customHeight="false" outlineLevel="0" collapsed="false">
      <c r="A70" s="0" t="n">
        <v>46</v>
      </c>
      <c r="B70" s="0" t="n">
        <v>6.8290505880686</v>
      </c>
      <c r="C70" s="0" t="n">
        <v>0.309080758970071</v>
      </c>
      <c r="D70" s="0" t="n">
        <v>1.44432577929694</v>
      </c>
    </row>
    <row r="71" customFormat="false" ht="14.25" hidden="false" customHeight="false" outlineLevel="0" collapsed="false">
      <c r="A71" s="0" t="n">
        <v>47</v>
      </c>
      <c r="B71" s="0" t="n">
        <v>6.8708342478183</v>
      </c>
      <c r="C71" s="0" t="n">
        <v>0.161021692936294</v>
      </c>
      <c r="D71" s="0" t="n">
        <v>0.752449886912713</v>
      </c>
    </row>
    <row r="72" customFormat="false" ht="14.25" hidden="false" customHeight="false" outlineLevel="0" collapsed="false">
      <c r="A72" s="0" t="n">
        <v>48</v>
      </c>
      <c r="B72" s="0" t="n">
        <v>6.83563119234187</v>
      </c>
      <c r="C72" s="0" t="n">
        <v>0.111011943431607</v>
      </c>
      <c r="D72" s="0" t="n">
        <v>0.518755720163252</v>
      </c>
    </row>
    <row r="73" customFormat="false" ht="14.25" hidden="false" customHeight="false" outlineLevel="0" collapsed="false">
      <c r="A73" s="0" t="n">
        <v>49</v>
      </c>
      <c r="B73" s="0" t="n">
        <v>7.0979709068777</v>
      </c>
      <c r="C73" s="0" t="n">
        <v>-0.0567798601237692</v>
      </c>
      <c r="D73" s="0" t="n">
        <v>-0.265330705136438</v>
      </c>
    </row>
    <row r="74" customFormat="false" ht="15" hidden="false" customHeight="false" outlineLevel="0" collapsed="false">
      <c r="A74" s="12" t="n">
        <v>50</v>
      </c>
      <c r="B74" s="12" t="n">
        <v>6.9812616879486</v>
      </c>
      <c r="C74" s="12" t="n">
        <v>0.3252845391042</v>
      </c>
      <c r="D74" s="12" t="n">
        <v>1.52004559261618</v>
      </c>
    </row>
  </sheetData>
  <mergeCells count="1">
    <mergeCell ref="A3:B3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5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51" activeCellId="0" sqref="D51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22.82"/>
    <col collapsed="false" customWidth="true" hidden="false" outlineLevel="0" max="2" min="2" style="0" width="14"/>
    <col collapsed="false" customWidth="true" hidden="false" outlineLevel="0" max="3" min="3" style="0" width="16.27"/>
    <col collapsed="false" customWidth="true" hidden="false" outlineLevel="0" max="4" min="4" style="0" width="13.45"/>
    <col collapsed="false" customWidth="true" hidden="false" outlineLevel="0" max="5" min="5" style="0" width="9.73"/>
  </cols>
  <sheetData>
    <row r="1" customFormat="false" ht="14.25" hidden="false" customHeight="false" outlineLevel="0" collapsed="false">
      <c r="A1" s="0" t="s">
        <v>1</v>
      </c>
      <c r="B1" s="0" t="s">
        <v>637</v>
      </c>
      <c r="C1" s="0" t="s">
        <v>638</v>
      </c>
      <c r="D1" s="0" t="s">
        <v>639</v>
      </c>
    </row>
    <row r="2" customFormat="false" ht="14.25" hidden="false" customHeight="false" outlineLevel="0" collapsed="false">
      <c r="A2" s="0" t="s">
        <v>130</v>
      </c>
      <c r="B2" s="0" t="n">
        <v>-0.130667</v>
      </c>
      <c r="C2" s="0" t="n">
        <v>0.05952</v>
      </c>
      <c r="D2" s="0" t="n">
        <v>0.309081</v>
      </c>
    </row>
    <row r="3" customFormat="false" ht="14.25" hidden="false" customHeight="false" outlineLevel="0" collapsed="false">
      <c r="A3" s="0" t="s">
        <v>132</v>
      </c>
      <c r="B3" s="0" t="n">
        <v>-0.289648</v>
      </c>
      <c r="C3" s="0" t="n">
        <v>0.08121</v>
      </c>
      <c r="D3" s="0" t="n">
        <v>-0.044685</v>
      </c>
    </row>
    <row r="4" customFormat="false" ht="14.25" hidden="false" customHeight="false" outlineLevel="0" collapsed="false">
      <c r="A4" s="0" t="s">
        <v>131</v>
      </c>
      <c r="B4" s="0" t="n">
        <v>-0.007673</v>
      </c>
      <c r="C4" s="0" t="n">
        <v>0.046806</v>
      </c>
      <c r="D4" s="0" t="n">
        <v>0.111012</v>
      </c>
    </row>
    <row r="5" customFormat="false" ht="14.25" hidden="false" customHeight="false" outlineLevel="0" collapsed="false">
      <c r="A5" s="0" t="s">
        <v>76</v>
      </c>
      <c r="B5" s="0" t="n">
        <v>-0.091378</v>
      </c>
      <c r="C5" s="0" t="n">
        <v>-0.03338</v>
      </c>
      <c r="D5" s="0" t="n">
        <v>0.161022</v>
      </c>
    </row>
    <row r="6" customFormat="false" ht="14.25" hidden="false" customHeight="false" outlineLevel="0" collapsed="false">
      <c r="A6" s="0" t="s">
        <v>110</v>
      </c>
      <c r="B6" s="0" t="n">
        <v>-0.199751</v>
      </c>
      <c r="C6" s="0" t="n">
        <v>-0.194899</v>
      </c>
      <c r="D6" s="0" t="n">
        <v>-0.131157</v>
      </c>
    </row>
    <row r="7" customFormat="false" ht="14.25" hidden="false" customHeight="false" outlineLevel="0" collapsed="false">
      <c r="A7" s="0" t="s">
        <v>139</v>
      </c>
      <c r="B7" s="0" t="n">
        <v>-0.2422</v>
      </c>
      <c r="C7" s="0" t="n">
        <v>0.040548</v>
      </c>
      <c r="D7" s="0" t="n">
        <v>-0.271889</v>
      </c>
    </row>
    <row r="8" customFormat="false" ht="14.25" hidden="false" customHeight="false" outlineLevel="0" collapsed="false">
      <c r="A8" s="0" t="s">
        <v>108</v>
      </c>
      <c r="B8" s="0" t="n">
        <v>-0.204899</v>
      </c>
      <c r="C8" s="0" t="n">
        <v>-0.061862</v>
      </c>
      <c r="D8" s="0" t="n">
        <v>0.110893</v>
      </c>
    </row>
    <row r="9" customFormat="false" ht="14.25" hidden="false" customHeight="false" outlineLevel="0" collapsed="false">
      <c r="A9" s="0" t="s">
        <v>78</v>
      </c>
      <c r="B9" s="0" t="n">
        <v>-0.189242</v>
      </c>
      <c r="C9" s="0" t="n">
        <v>-0.069142</v>
      </c>
      <c r="D9" s="0" t="n">
        <v>-0.300959</v>
      </c>
    </row>
    <row r="10" customFormat="false" ht="14.25" hidden="false" customHeight="false" outlineLevel="0" collapsed="false">
      <c r="A10" s="0" t="s">
        <v>59</v>
      </c>
      <c r="B10" s="0" t="n">
        <v>0.017538</v>
      </c>
      <c r="C10" s="0" t="n">
        <v>-0.195121</v>
      </c>
      <c r="D10" s="0" t="n">
        <v>-0.345017</v>
      </c>
    </row>
    <row r="11" customFormat="false" ht="14.25" hidden="false" customHeight="false" outlineLevel="0" collapsed="false">
      <c r="A11" s="0" t="s">
        <v>68</v>
      </c>
      <c r="B11" s="0" t="n">
        <v>0.052524</v>
      </c>
      <c r="C11" s="0" t="n">
        <v>0.017141</v>
      </c>
      <c r="D11" s="0" t="n">
        <v>0.012315</v>
      </c>
    </row>
    <row r="12" customFormat="false" ht="14.25" hidden="false" customHeight="false" outlineLevel="0" collapsed="false">
      <c r="A12" s="0" t="s">
        <v>61</v>
      </c>
      <c r="B12" s="0" t="n">
        <v>0.075878</v>
      </c>
      <c r="C12" s="0" t="n">
        <v>-0.114622</v>
      </c>
      <c r="D12" s="0" t="n">
        <v>-0.110368</v>
      </c>
    </row>
    <row r="13" customFormat="false" ht="14.25" hidden="false" customHeight="false" outlineLevel="0" collapsed="false">
      <c r="A13" s="0" t="s">
        <v>49</v>
      </c>
      <c r="B13" s="0" t="n">
        <v>0.085582</v>
      </c>
      <c r="C13" s="0" t="n">
        <v>-0.077831</v>
      </c>
      <c r="D13" s="0" t="n">
        <v>0.064931</v>
      </c>
    </row>
    <row r="14" customFormat="false" ht="14.25" hidden="false" customHeight="false" outlineLevel="0" collapsed="false">
      <c r="A14" s="0" t="s">
        <v>90</v>
      </c>
      <c r="B14" s="0" t="n">
        <v>0.120649</v>
      </c>
      <c r="C14" s="0" t="n">
        <v>0.102798</v>
      </c>
      <c r="D14" s="0" t="n">
        <v>0.302351</v>
      </c>
    </row>
    <row r="15" customFormat="false" ht="14.25" hidden="false" customHeight="false" outlineLevel="0" collapsed="false">
      <c r="A15" s="0" t="s">
        <v>100</v>
      </c>
      <c r="B15" s="0" t="n">
        <v>-0.108322</v>
      </c>
      <c r="C15" s="0" t="n">
        <v>0.18409</v>
      </c>
      <c r="D15" s="0" t="n">
        <v>-0.05678</v>
      </c>
    </row>
    <row r="16" customFormat="false" ht="14.25" hidden="false" customHeight="false" outlineLevel="0" collapsed="false">
      <c r="A16" s="0" t="s">
        <v>60</v>
      </c>
      <c r="B16" s="0" t="n">
        <v>0.213607</v>
      </c>
      <c r="C16" s="0" t="n">
        <v>0.411629</v>
      </c>
      <c r="D16" s="0" t="n">
        <v>0.325285</v>
      </c>
    </row>
    <row r="17" customFormat="false" ht="14.25" hidden="false" customHeight="false" outlineLevel="0" collapsed="false">
      <c r="A17" s="0" t="s">
        <v>127</v>
      </c>
      <c r="B17" s="0" t="n">
        <v>0.067027</v>
      </c>
      <c r="C17" s="0" t="n">
        <v>-0.161464</v>
      </c>
      <c r="D17" s="0" t="n">
        <v>-0.333861</v>
      </c>
    </row>
    <row r="18" customFormat="false" ht="14.25" hidden="false" customHeight="false" outlineLevel="0" collapsed="false">
      <c r="A18" s="0" t="s">
        <v>97</v>
      </c>
      <c r="B18" s="0" t="n">
        <v>0.141443</v>
      </c>
      <c r="C18" s="0" t="n">
        <v>-0.068859</v>
      </c>
      <c r="D18" s="0" t="n">
        <v>0.311208</v>
      </c>
    </row>
    <row r="19" customFormat="false" ht="14.25" hidden="false" customHeight="false" outlineLevel="0" collapsed="false">
      <c r="A19" s="0" t="s">
        <v>34</v>
      </c>
      <c r="B19" s="0" t="n">
        <v>0.045208</v>
      </c>
      <c r="C19" s="0" t="n">
        <v>-0.253507</v>
      </c>
      <c r="D19" s="0" t="n">
        <v>-0.246457</v>
      </c>
    </row>
    <row r="20" customFormat="false" ht="14.25" hidden="false" customHeight="false" outlineLevel="0" collapsed="false">
      <c r="A20" s="0" t="s">
        <v>118</v>
      </c>
      <c r="B20" s="0" t="n">
        <v>0.092733</v>
      </c>
      <c r="C20" s="0" t="n">
        <v>-0.171985</v>
      </c>
      <c r="D20" s="0" t="n">
        <v>-0.318596</v>
      </c>
    </row>
    <row r="21" customFormat="false" ht="14.25" hidden="false" customHeight="false" outlineLevel="0" collapsed="false">
      <c r="A21" s="0" t="s">
        <v>121</v>
      </c>
      <c r="B21" s="0" t="n">
        <v>0.022581</v>
      </c>
      <c r="C21" s="0" t="n">
        <v>0.158002</v>
      </c>
      <c r="D21" s="0" t="n">
        <v>0.097658</v>
      </c>
    </row>
    <row r="22" customFormat="false" ht="14.25" hidden="false" customHeight="false" outlineLevel="0" collapsed="false">
      <c r="A22" s="0" t="s">
        <v>46</v>
      </c>
      <c r="B22" s="0" t="n">
        <v>0.009677</v>
      </c>
      <c r="C22" s="0" t="n">
        <v>0.103294</v>
      </c>
      <c r="D22" s="0" t="n">
        <v>0.2327</v>
      </c>
    </row>
    <row r="23" customFormat="false" ht="14.25" hidden="false" customHeight="false" outlineLevel="0" collapsed="false">
      <c r="A23" s="0" t="s">
        <v>95</v>
      </c>
      <c r="B23" s="0" t="n">
        <v>0.092696</v>
      </c>
      <c r="C23" s="0" t="n">
        <v>0.345723</v>
      </c>
      <c r="D23" s="0" t="n">
        <v>0.249105</v>
      </c>
    </row>
    <row r="24" customFormat="false" ht="14.25" hidden="false" customHeight="false" outlineLevel="0" collapsed="false">
      <c r="A24" s="0" t="s">
        <v>117</v>
      </c>
      <c r="B24" s="0" t="n">
        <v>0.161991</v>
      </c>
      <c r="C24" s="0" t="n">
        <v>-0.084158</v>
      </c>
      <c r="D24" s="0" t="n">
        <v>-0.316279</v>
      </c>
    </row>
    <row r="25" customFormat="false" ht="14.25" hidden="false" customHeight="false" outlineLevel="0" collapsed="false">
      <c r="A25" s="0" t="s">
        <v>129</v>
      </c>
      <c r="B25" s="0" t="n">
        <v>0.058214</v>
      </c>
      <c r="C25" s="0" t="n">
        <v>0.042718</v>
      </c>
      <c r="D25" s="0" t="n">
        <v>0.557537</v>
      </c>
    </row>
    <row r="26" customFormat="false" ht="14.25" hidden="false" customHeight="false" outlineLevel="0" collapsed="false">
      <c r="A26" s="0" t="s">
        <v>98</v>
      </c>
      <c r="B26" s="0" t="n">
        <v>0.148245</v>
      </c>
      <c r="C26" s="0" t="n">
        <v>-0.148474</v>
      </c>
      <c r="D26" s="0" t="n">
        <v>-0.184657</v>
      </c>
    </row>
    <row r="27" customFormat="false" ht="14.25" hidden="false" customHeight="false" outlineLevel="0" collapsed="false">
      <c r="A27" s="0" t="s">
        <v>138</v>
      </c>
      <c r="B27" s="0" t="n">
        <v>0.035944</v>
      </c>
      <c r="C27" s="0" t="n">
        <v>0.118336</v>
      </c>
      <c r="D27" s="0" t="n">
        <v>0.247446</v>
      </c>
    </row>
    <row r="28" customFormat="false" ht="14.25" hidden="false" customHeight="false" outlineLevel="0" collapsed="false">
      <c r="A28" s="0" t="s">
        <v>119</v>
      </c>
      <c r="B28" s="0" t="n">
        <v>0.21214</v>
      </c>
      <c r="C28" s="0" t="n">
        <v>0.389083</v>
      </c>
      <c r="D28" s="0" t="n">
        <v>0.260342</v>
      </c>
    </row>
    <row r="29" customFormat="false" ht="14.25" hidden="false" customHeight="false" outlineLevel="0" collapsed="false">
      <c r="A29" s="0" t="s">
        <v>41</v>
      </c>
      <c r="B29" s="0" t="n">
        <v>-0.036396</v>
      </c>
      <c r="C29" s="0" t="n">
        <v>-0.036338</v>
      </c>
      <c r="D29" s="0" t="n">
        <v>0.177726</v>
      </c>
    </row>
    <row r="30" customFormat="false" ht="14.25" hidden="false" customHeight="false" outlineLevel="0" collapsed="false">
      <c r="A30" s="0" t="s">
        <v>65</v>
      </c>
      <c r="B30" s="0" t="n">
        <v>-0.014338</v>
      </c>
      <c r="C30" s="0" t="n">
        <v>-0.085567</v>
      </c>
      <c r="D30" s="0" t="n">
        <v>-0.034896</v>
      </c>
    </row>
    <row r="31" customFormat="false" ht="14.25" hidden="false" customHeight="false" outlineLevel="0" collapsed="false">
      <c r="A31" s="0" t="s">
        <v>40</v>
      </c>
      <c r="B31" s="0" t="n">
        <v>-0.210785</v>
      </c>
      <c r="C31" s="0" t="n">
        <v>-0.169679</v>
      </c>
      <c r="D31" s="0" t="n">
        <v>-0.185497</v>
      </c>
    </row>
    <row r="32" customFormat="false" ht="14.25" hidden="false" customHeight="false" outlineLevel="0" collapsed="false">
      <c r="A32" s="0" t="s">
        <v>96</v>
      </c>
      <c r="B32" s="0" t="n">
        <v>0.047076</v>
      </c>
      <c r="C32" s="0" t="n">
        <v>0.104212</v>
      </c>
      <c r="D32" s="0" t="n">
        <v>-0.043028</v>
      </c>
    </row>
    <row r="33" customFormat="false" ht="14.25" hidden="false" customHeight="false" outlineLevel="0" collapsed="false">
      <c r="A33" s="0" t="s">
        <v>79</v>
      </c>
      <c r="B33" s="0" t="n">
        <v>-0.081947</v>
      </c>
      <c r="C33" s="0" t="n">
        <v>-0.075464</v>
      </c>
      <c r="D33" s="0" t="n">
        <v>-0.161874</v>
      </c>
    </row>
    <row r="34" customFormat="false" ht="14.25" hidden="false" customHeight="false" outlineLevel="0" collapsed="false">
      <c r="A34" s="0" t="s">
        <v>120</v>
      </c>
      <c r="B34" s="0" t="n">
        <v>0.000351</v>
      </c>
      <c r="C34" s="0" t="n">
        <v>-0.215662</v>
      </c>
      <c r="D34" s="0" t="n">
        <v>-0.196092</v>
      </c>
    </row>
    <row r="35" customFormat="false" ht="14.25" hidden="false" customHeight="false" outlineLevel="0" collapsed="false">
      <c r="A35" s="0" t="s">
        <v>56</v>
      </c>
      <c r="B35" s="0" t="n">
        <v>-0.000364</v>
      </c>
      <c r="C35" s="0" t="n">
        <v>0.04712</v>
      </c>
      <c r="D35" s="0" t="n">
        <v>-0.079365</v>
      </c>
    </row>
    <row r="36" customFormat="false" ht="14.25" hidden="false" customHeight="false" outlineLevel="0" collapsed="false">
      <c r="A36" s="0" t="s">
        <v>77</v>
      </c>
      <c r="B36" s="0" t="n">
        <v>0.031116</v>
      </c>
      <c r="C36" s="0" t="n">
        <v>-0.18452</v>
      </c>
      <c r="D36" s="0" t="n">
        <v>-0.299163</v>
      </c>
    </row>
    <row r="37" customFormat="false" ht="14.25" hidden="false" customHeight="false" outlineLevel="0" collapsed="false">
      <c r="A37" s="0" t="s">
        <v>80</v>
      </c>
      <c r="B37" s="0" t="n">
        <v>-0.054723</v>
      </c>
      <c r="C37" s="0" t="n">
        <v>0.030061</v>
      </c>
      <c r="D37" s="0" t="n">
        <v>-0.056688</v>
      </c>
    </row>
    <row r="38" customFormat="false" ht="14.25" hidden="false" customHeight="false" outlineLevel="0" collapsed="false">
      <c r="A38" s="0" t="s">
        <v>87</v>
      </c>
      <c r="B38" s="0" t="n">
        <v>0.017059</v>
      </c>
      <c r="C38" s="0" t="n">
        <v>-0.221247</v>
      </c>
      <c r="D38" s="0" t="n">
        <v>0.153973</v>
      </c>
    </row>
    <row r="39" customFormat="false" ht="14.25" hidden="false" customHeight="false" outlineLevel="0" collapsed="false">
      <c r="A39" s="0" t="s">
        <v>69</v>
      </c>
      <c r="B39" s="0" t="n">
        <v>0.107414</v>
      </c>
      <c r="C39" s="0" t="n">
        <v>0.159288</v>
      </c>
      <c r="D39" s="0" t="n">
        <v>0.197471</v>
      </c>
    </row>
    <row r="40" customFormat="false" ht="14.25" hidden="false" customHeight="false" outlineLevel="0" collapsed="false">
      <c r="A40" s="0" t="s">
        <v>94</v>
      </c>
      <c r="B40" s="0" t="n">
        <v>0.109304</v>
      </c>
      <c r="C40" s="0" t="n">
        <v>-0.102879</v>
      </c>
      <c r="D40" s="0" t="n">
        <v>0.1111</v>
      </c>
    </row>
    <row r="41" customFormat="false" ht="14.25" hidden="false" customHeight="false" outlineLevel="0" collapsed="false">
      <c r="A41" s="0" t="s">
        <v>125</v>
      </c>
      <c r="B41" s="0" t="n">
        <v>0.059332</v>
      </c>
      <c r="C41" s="0" t="n">
        <v>-0.083523</v>
      </c>
      <c r="D41" s="0" t="n">
        <v>-0.069638</v>
      </c>
    </row>
    <row r="42" customFormat="false" ht="14.25" hidden="false" customHeight="false" outlineLevel="0" collapsed="false">
      <c r="A42" s="0" t="s">
        <v>74</v>
      </c>
      <c r="B42" s="0" t="n">
        <v>0.02187</v>
      </c>
      <c r="C42" s="0" t="n">
        <v>0.111183</v>
      </c>
      <c r="D42" s="0" t="n">
        <v>0.023787</v>
      </c>
    </row>
    <row r="43" customFormat="false" ht="14.25" hidden="false" customHeight="false" outlineLevel="0" collapsed="false">
      <c r="A43" s="0" t="s">
        <v>67</v>
      </c>
      <c r="B43" s="0" t="n">
        <v>-0.099136</v>
      </c>
      <c r="C43" s="0" t="n">
        <v>-0.070402</v>
      </c>
      <c r="D43" s="0" t="n">
        <v>-0.219766</v>
      </c>
    </row>
    <row r="44" customFormat="false" ht="14.25" hidden="false" customHeight="false" outlineLevel="0" collapsed="false">
      <c r="A44" s="0" t="s">
        <v>45</v>
      </c>
      <c r="B44" s="0" t="n">
        <v>-0.00988</v>
      </c>
      <c r="C44" s="0" t="n">
        <v>0.155184</v>
      </c>
      <c r="D44" s="0" t="n">
        <v>0.113799</v>
      </c>
    </row>
    <row r="45" customFormat="false" ht="14.25" hidden="false" customHeight="false" outlineLevel="0" collapsed="false">
      <c r="A45" s="0" t="s">
        <v>109</v>
      </c>
      <c r="B45" s="0" t="n">
        <v>-0.051033</v>
      </c>
      <c r="C45" s="0" t="n">
        <v>0.046222</v>
      </c>
      <c r="D45" s="0" t="n">
        <v>-0.034463</v>
      </c>
    </row>
    <row r="46" customFormat="false" ht="14.25" hidden="false" customHeight="false" outlineLevel="0" collapsed="false">
      <c r="A46" s="0" t="s">
        <v>106</v>
      </c>
      <c r="B46" s="0" t="n">
        <v>-0.067996</v>
      </c>
      <c r="C46" s="0" t="n">
        <v>0.248387</v>
      </c>
      <c r="D46" s="0" t="n">
        <v>0.162441</v>
      </c>
    </row>
    <row r="47" customFormat="false" ht="14.25" hidden="false" customHeight="false" outlineLevel="0" collapsed="false">
      <c r="A47" s="0" t="s">
        <v>72</v>
      </c>
      <c r="B47" s="0" t="n">
        <v>-0.046321</v>
      </c>
      <c r="C47" s="0" t="n">
        <v>-0.091166</v>
      </c>
      <c r="D47" s="0" t="n">
        <v>-0.22714</v>
      </c>
    </row>
    <row r="48" customFormat="false" ht="14.25" hidden="false" customHeight="false" outlineLevel="0" collapsed="false">
      <c r="A48" s="0" t="s">
        <v>48</v>
      </c>
      <c r="B48" s="0" t="n">
        <v>0.023253</v>
      </c>
      <c r="C48" s="0" t="n">
        <v>-0.136656</v>
      </c>
      <c r="D48" s="0" t="n">
        <v>-0.191756</v>
      </c>
    </row>
    <row r="49" customFormat="false" ht="14.25" hidden="false" customHeight="false" outlineLevel="0" collapsed="false">
      <c r="A49" s="0" t="s">
        <v>114</v>
      </c>
      <c r="B49" s="0" t="n">
        <v>0.008046</v>
      </c>
      <c r="C49" s="0" t="n">
        <v>0.116116</v>
      </c>
      <c r="D49" s="0" t="n">
        <v>-0.01618</v>
      </c>
    </row>
    <row r="50" customFormat="false" ht="14.25" hidden="false" customHeight="false" outlineLevel="0" collapsed="false">
      <c r="A50" s="0" t="s">
        <v>113</v>
      </c>
      <c r="B50" s="0" t="n">
        <v>0.024389</v>
      </c>
      <c r="C50" s="0" t="n">
        <v>0.023039</v>
      </c>
      <c r="D50" s="0" t="n">
        <v>0.076732</v>
      </c>
    </row>
    <row r="51" customFormat="false" ht="14.25" hidden="false" customHeight="false" outlineLevel="0" collapsed="false">
      <c r="A51" s="0" t="s">
        <v>126</v>
      </c>
      <c r="B51" s="0" t="n">
        <v>0.033808</v>
      </c>
      <c r="C51" s="0" t="n">
        <v>-0.033301</v>
      </c>
      <c r="D51" s="0" t="n">
        <v>0.106335</v>
      </c>
    </row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2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K21" activeCellId="0" sqref="K21"/>
    </sheetView>
  </sheetViews>
  <sheetFormatPr defaultColWidth="8.6796875" defaultRowHeight="14.25" zeroHeight="false" outlineLevelRow="0" outlineLevelCol="0"/>
  <sheetData>
    <row r="1" customFormat="false" ht="14.25" hidden="false" customHeight="false" outlineLevel="0" collapsed="false">
      <c r="A1" s="0" t="s">
        <v>640</v>
      </c>
      <c r="M1" s="0" t="s">
        <v>641</v>
      </c>
    </row>
    <row r="2" customFormat="false" ht="14.25" hidden="false" customHeight="false" outlineLevel="0" collapsed="false">
      <c r="A2" s="0" t="s">
        <v>642</v>
      </c>
      <c r="M2" s="0" t="s">
        <v>642</v>
      </c>
    </row>
    <row r="3" customFormat="false" ht="14.25" hidden="false" customHeight="false" outlineLevel="0" collapsed="false">
      <c r="A3" s="0" t="s">
        <v>643</v>
      </c>
      <c r="M3" s="0" t="s">
        <v>644</v>
      </c>
    </row>
    <row r="4" customFormat="false" ht="14.25" hidden="false" customHeight="false" outlineLevel="0" collapsed="false">
      <c r="A4" s="0" t="s">
        <v>645</v>
      </c>
      <c r="M4" s="0" t="s">
        <v>646</v>
      </c>
    </row>
    <row r="5" customFormat="false" ht="14.25" hidden="false" customHeight="false" outlineLevel="0" collapsed="false">
      <c r="A5" s="0" t="s">
        <v>647</v>
      </c>
      <c r="M5" s="0" t="s">
        <v>648</v>
      </c>
    </row>
    <row r="6" customFormat="false" ht="14.25" hidden="false" customHeight="false" outlineLevel="0" collapsed="false">
      <c r="A6" s="0" t="s">
        <v>649</v>
      </c>
      <c r="M6" s="0" t="s">
        <v>650</v>
      </c>
    </row>
    <row r="7" customFormat="false" ht="14.25" hidden="false" customHeight="false" outlineLevel="0" collapsed="false">
      <c r="A7" s="0" t="s">
        <v>651</v>
      </c>
      <c r="M7" s="0" t="s">
        <v>652</v>
      </c>
    </row>
    <row r="8" customFormat="false" ht="14.25" hidden="false" customHeight="false" outlineLevel="0" collapsed="false">
      <c r="A8" s="0" t="s">
        <v>653</v>
      </c>
      <c r="M8" s="0" t="s">
        <v>654</v>
      </c>
    </row>
    <row r="9" customFormat="false" ht="14.25" hidden="false" customHeight="false" outlineLevel="0" collapsed="false">
      <c r="A9" s="0" t="s">
        <v>655</v>
      </c>
      <c r="M9" s="0" t="s">
        <v>656</v>
      </c>
    </row>
    <row r="10" customFormat="false" ht="14.25" hidden="false" customHeight="false" outlineLevel="0" collapsed="false">
      <c r="A10" s="0" t="s">
        <v>657</v>
      </c>
      <c r="M10" s="0" t="s">
        <v>657</v>
      </c>
    </row>
    <row r="11" customFormat="false" ht="14.25" hidden="false" customHeight="false" outlineLevel="0" collapsed="false">
      <c r="A11" s="0" t="s">
        <v>658</v>
      </c>
      <c r="M11" s="0" t="s">
        <v>658</v>
      </c>
    </row>
    <row r="12" customFormat="false" ht="14.25" hidden="false" customHeight="false" outlineLevel="0" collapsed="false">
      <c r="A12" s="0" t="s">
        <v>659</v>
      </c>
      <c r="C12" s="0" t="n">
        <v>0.114046201319759</v>
      </c>
      <c r="M12" s="0" t="s">
        <v>659</v>
      </c>
      <c r="O12" s="0" t="n">
        <v>0.21621420763482</v>
      </c>
    </row>
    <row r="13" customFormat="false" ht="14.25" hidden="false" customHeight="false" outlineLevel="0" collapsed="false">
      <c r="A13" s="0" t="s">
        <v>642</v>
      </c>
      <c r="M13" s="0" t="s">
        <v>660</v>
      </c>
    </row>
    <row r="14" customFormat="false" ht="14.25" hidden="false" customHeight="false" outlineLevel="0" collapsed="false">
      <c r="A14" s="0" t="s">
        <v>661</v>
      </c>
      <c r="M14" s="0" t="s">
        <v>662</v>
      </c>
    </row>
    <row r="15" customFormat="false" ht="14.25" hidden="false" customHeight="false" outlineLevel="0" collapsed="false">
      <c r="A15" s="0" t="s">
        <v>663</v>
      </c>
      <c r="M15" s="0" t="s">
        <v>664</v>
      </c>
    </row>
    <row r="16" customFormat="false" ht="14.25" hidden="false" customHeight="false" outlineLevel="0" collapsed="false">
      <c r="A16" s="0" t="s">
        <v>665</v>
      </c>
      <c r="M16" s="0" t="s">
        <v>666</v>
      </c>
    </row>
    <row r="17" customFormat="false" ht="14.25" hidden="false" customHeight="false" outlineLevel="0" collapsed="false">
      <c r="A17" s="0" t="s">
        <v>667</v>
      </c>
      <c r="M17" s="0" t="s">
        <v>668</v>
      </c>
    </row>
    <row r="18" customFormat="false" ht="14.25" hidden="false" customHeight="false" outlineLevel="0" collapsed="false">
      <c r="A18" s="0" t="s">
        <v>642</v>
      </c>
      <c r="M18" s="0" t="s">
        <v>642</v>
      </c>
    </row>
    <row r="19" customFormat="false" ht="14.25" hidden="false" customHeight="false" outlineLevel="0" collapsed="false">
      <c r="A19" s="0" t="s">
        <v>669</v>
      </c>
      <c r="M19" s="0" t="s">
        <v>670</v>
      </c>
    </row>
    <row r="20" customFormat="false" ht="14.25" hidden="false" customHeight="false" outlineLevel="0" collapsed="false">
      <c r="A20" s="0" t="s">
        <v>671</v>
      </c>
      <c r="M20" s="0" t="s">
        <v>672</v>
      </c>
    </row>
    <row r="21" customFormat="false" ht="14.25" hidden="false" customHeight="false" outlineLevel="0" collapsed="false">
      <c r="A21" s="0" t="s">
        <v>673</v>
      </c>
      <c r="M21" s="0" t="s">
        <v>674</v>
      </c>
    </row>
    <row r="22" customFormat="false" ht="14.25" hidden="false" customHeight="false" outlineLevel="0" collapsed="false">
      <c r="A22" s="0" t="s">
        <v>675</v>
      </c>
      <c r="M22" s="0" t="s">
        <v>676</v>
      </c>
    </row>
    <row r="23" customFormat="false" ht="14.25" hidden="false" customHeight="false" outlineLevel="0" collapsed="false">
      <c r="A23" s="0" t="s">
        <v>642</v>
      </c>
      <c r="M23" s="0" t="s">
        <v>642</v>
      </c>
    </row>
    <row r="25" customFormat="false" ht="14.25" hidden="false" customHeight="false" outlineLevel="0" collapsed="false">
      <c r="A25" s="0" t="s">
        <v>677</v>
      </c>
      <c r="M25" s="0" t="s">
        <v>677</v>
      </c>
    </row>
    <row r="26" customFormat="false" ht="14.25" hidden="false" customHeight="false" outlineLevel="0" collapsed="false">
      <c r="A26" s="0" t="s">
        <v>678</v>
      </c>
      <c r="M26" s="0" t="s">
        <v>678</v>
      </c>
    </row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A10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3" activeCellId="0" sqref="B3"/>
    </sheetView>
  </sheetViews>
  <sheetFormatPr defaultColWidth="8.6796875" defaultRowHeight="14.25" zeroHeight="false" outlineLevelRow="0" outlineLevelCol="0"/>
  <cols>
    <col collapsed="false" customWidth="true" hidden="false" outlineLevel="0" max="2" min="2" style="0" width="22.82"/>
    <col collapsed="false" customWidth="true" hidden="false" outlineLevel="0" max="3" min="3" style="0" width="15.45"/>
    <col collapsed="false" customWidth="true" hidden="false" outlineLevel="0" max="4" min="4" style="0" width="10.27"/>
    <col collapsed="false" customWidth="true" hidden="false" outlineLevel="0" max="104" min="104" style="0" width="19.82"/>
  </cols>
  <sheetData>
    <row r="1" customFormat="false" ht="14.25" hidden="false" customHeight="false" outlineLevel="0" collapsed="false">
      <c r="A1" s="0" t="s">
        <v>0</v>
      </c>
      <c r="B1" s="0" t="s">
        <v>1</v>
      </c>
      <c r="C1" s="0" t="s">
        <v>679</v>
      </c>
      <c r="D1" s="0" t="s">
        <v>14</v>
      </c>
      <c r="E1" s="0" t="s">
        <v>680</v>
      </c>
      <c r="F1" s="0" t="s">
        <v>681</v>
      </c>
      <c r="G1" s="0" t="s">
        <v>682</v>
      </c>
      <c r="H1" s="0" t="s">
        <v>683</v>
      </c>
      <c r="I1" s="0" t="s">
        <v>684</v>
      </c>
      <c r="J1" s="0" t="s">
        <v>685</v>
      </c>
      <c r="K1" s="0" t="s">
        <v>686</v>
      </c>
      <c r="L1" s="0" t="s">
        <v>687</v>
      </c>
      <c r="M1" s="0" t="s">
        <v>688</v>
      </c>
      <c r="N1" s="0" t="s">
        <v>689</v>
      </c>
      <c r="O1" s="0" t="s">
        <v>690</v>
      </c>
      <c r="P1" s="0" t="s">
        <v>691</v>
      </c>
      <c r="Q1" s="0" t="s">
        <v>692</v>
      </c>
      <c r="R1" s="0" t="s">
        <v>693</v>
      </c>
      <c r="S1" s="0" t="s">
        <v>694</v>
      </c>
      <c r="T1" s="0" t="s">
        <v>695</v>
      </c>
      <c r="U1" s="0" t="s">
        <v>696</v>
      </c>
      <c r="V1" s="0" t="s">
        <v>697</v>
      </c>
      <c r="W1" s="0" t="s">
        <v>698</v>
      </c>
      <c r="X1" s="0" t="s">
        <v>699</v>
      </c>
      <c r="Y1" s="0" t="s">
        <v>700</v>
      </c>
      <c r="Z1" s="0" t="s">
        <v>701</v>
      </c>
      <c r="AA1" s="0" t="s">
        <v>702</v>
      </c>
      <c r="AB1" s="0" t="s">
        <v>703</v>
      </c>
      <c r="AC1" s="0" t="s">
        <v>704</v>
      </c>
      <c r="AD1" s="0" t="s">
        <v>705</v>
      </c>
      <c r="AE1" s="0" t="s">
        <v>706</v>
      </c>
      <c r="AF1" s="0" t="s">
        <v>707</v>
      </c>
      <c r="AG1" s="0" t="s">
        <v>708</v>
      </c>
      <c r="AH1" s="0" t="s">
        <v>709</v>
      </c>
      <c r="AI1" s="0" t="s">
        <v>710</v>
      </c>
      <c r="AJ1" s="0" t="s">
        <v>711</v>
      </c>
      <c r="AK1" s="0" t="s">
        <v>712</v>
      </c>
      <c r="AL1" s="0" t="s">
        <v>713</v>
      </c>
      <c r="AM1" s="0" t="s">
        <v>714</v>
      </c>
      <c r="AN1" s="0" t="s">
        <v>715</v>
      </c>
      <c r="AO1" s="0" t="s">
        <v>716</v>
      </c>
      <c r="AP1" s="0" t="s">
        <v>717</v>
      </c>
      <c r="AQ1" s="0" t="s">
        <v>718</v>
      </c>
      <c r="AR1" s="0" t="s">
        <v>719</v>
      </c>
      <c r="AS1" s="0" t="s">
        <v>720</v>
      </c>
      <c r="AT1" s="0" t="s">
        <v>721</v>
      </c>
      <c r="AU1" s="0" t="s">
        <v>722</v>
      </c>
      <c r="AV1" s="0" t="s">
        <v>723</v>
      </c>
      <c r="AW1" s="0" t="s">
        <v>724</v>
      </c>
      <c r="AX1" s="0" t="s">
        <v>725</v>
      </c>
      <c r="AY1" s="0" t="s">
        <v>726</v>
      </c>
      <c r="AZ1" s="0" t="s">
        <v>727</v>
      </c>
      <c r="BA1" s="0" t="s">
        <v>728</v>
      </c>
      <c r="BB1" s="0" t="s">
        <v>729</v>
      </c>
      <c r="BC1" s="0" t="s">
        <v>730</v>
      </c>
      <c r="BD1" s="0" t="s">
        <v>731</v>
      </c>
      <c r="BE1" s="0" t="s">
        <v>732</v>
      </c>
      <c r="BF1" s="0" t="s">
        <v>733</v>
      </c>
      <c r="BG1" s="0" t="s">
        <v>734</v>
      </c>
      <c r="BH1" s="0" t="s">
        <v>735</v>
      </c>
      <c r="BI1" s="0" t="s">
        <v>736</v>
      </c>
      <c r="BJ1" s="0" t="s">
        <v>737</v>
      </c>
      <c r="BK1" s="0" t="s">
        <v>738</v>
      </c>
      <c r="BL1" s="0" t="s">
        <v>739</v>
      </c>
      <c r="BM1" s="0" t="s">
        <v>740</v>
      </c>
      <c r="BN1" s="0" t="s">
        <v>741</v>
      </c>
      <c r="BO1" s="0" t="s">
        <v>742</v>
      </c>
      <c r="BP1" s="0" t="s">
        <v>743</v>
      </c>
      <c r="BQ1" s="0" t="s">
        <v>744</v>
      </c>
      <c r="BR1" s="0" t="s">
        <v>745</v>
      </c>
      <c r="BS1" s="0" t="s">
        <v>746</v>
      </c>
      <c r="BT1" s="0" t="s">
        <v>747</v>
      </c>
      <c r="BU1" s="0" t="s">
        <v>748</v>
      </c>
      <c r="BV1" s="0" t="s">
        <v>749</v>
      </c>
      <c r="BW1" s="0" t="s">
        <v>750</v>
      </c>
      <c r="BX1" s="0" t="s">
        <v>751</v>
      </c>
      <c r="BY1" s="0" t="s">
        <v>752</v>
      </c>
      <c r="BZ1" s="0" t="s">
        <v>753</v>
      </c>
      <c r="CA1" s="0" t="s">
        <v>754</v>
      </c>
      <c r="CB1" s="0" t="s">
        <v>755</v>
      </c>
      <c r="CC1" s="0" t="s">
        <v>756</v>
      </c>
      <c r="CD1" s="0" t="s">
        <v>757</v>
      </c>
      <c r="CE1" s="0" t="s">
        <v>758</v>
      </c>
      <c r="CF1" s="0" t="s">
        <v>759</v>
      </c>
      <c r="CG1" s="0" t="s">
        <v>760</v>
      </c>
      <c r="CH1" s="0" t="s">
        <v>761</v>
      </c>
      <c r="CI1" s="0" t="s">
        <v>762</v>
      </c>
      <c r="CJ1" s="0" t="s">
        <v>763</v>
      </c>
      <c r="CK1" s="0" t="s">
        <v>764</v>
      </c>
      <c r="CL1" s="0" t="s">
        <v>765</v>
      </c>
      <c r="CM1" s="0" t="s">
        <v>766</v>
      </c>
      <c r="CN1" s="0" t="s">
        <v>767</v>
      </c>
      <c r="CO1" s="0" t="s">
        <v>768</v>
      </c>
      <c r="CP1" s="0" t="s">
        <v>769</v>
      </c>
      <c r="CQ1" s="0" t="s">
        <v>770</v>
      </c>
      <c r="CR1" s="0" t="s">
        <v>771</v>
      </c>
      <c r="CS1" s="0" t="s">
        <v>772</v>
      </c>
      <c r="CT1" s="0" t="s">
        <v>773</v>
      </c>
      <c r="CU1" s="0" t="s">
        <v>774</v>
      </c>
      <c r="CV1" s="0" t="s">
        <v>775</v>
      </c>
      <c r="CW1" s="0" t="s">
        <v>776</v>
      </c>
      <c r="CX1" s="0" t="s">
        <v>777</v>
      </c>
      <c r="CY1" s="0" t="s">
        <v>778</v>
      </c>
      <c r="CZ1" s="0" t="s">
        <v>779</v>
      </c>
      <c r="DA1" s="0" t="s">
        <v>780</v>
      </c>
    </row>
    <row r="2" customFormat="false" ht="14.25" hidden="false" customHeight="false" outlineLevel="0" collapsed="false">
      <c r="A2" s="0" t="n">
        <v>1500800</v>
      </c>
      <c r="B2" s="0" t="s">
        <v>34</v>
      </c>
      <c r="C2" s="0" t="n">
        <v>2477.56</v>
      </c>
      <c r="D2" s="0" t="n">
        <v>0.718</v>
      </c>
      <c r="E2" s="0" t="n">
        <v>82516</v>
      </c>
      <c r="F2" s="0" t="n">
        <v>60.27</v>
      </c>
      <c r="G2" s="0" t="n">
        <v>62.88</v>
      </c>
      <c r="H2" s="0" t="n">
        <v>2.14</v>
      </c>
      <c r="I2" s="0" t="n">
        <v>8232</v>
      </c>
      <c r="J2" s="0" t="n">
        <v>7937</v>
      </c>
      <c r="K2" s="0" t="n">
        <v>4129</v>
      </c>
      <c r="L2" s="0" t="n">
        <v>70383</v>
      </c>
      <c r="M2" s="0" t="n">
        <v>697</v>
      </c>
      <c r="N2" s="0" t="n">
        <v>33872</v>
      </c>
      <c r="O2" s="0" t="n">
        <v>3204</v>
      </c>
      <c r="P2" s="0" t="n">
        <v>12554</v>
      </c>
      <c r="Q2" s="0" t="n">
        <v>405</v>
      </c>
      <c r="R2" s="0" t="n">
        <v>14309</v>
      </c>
      <c r="S2" s="0" t="n">
        <v>7829</v>
      </c>
      <c r="T2" s="0" t="n">
        <v>16208</v>
      </c>
      <c r="U2" s="0" t="n">
        <v>8403</v>
      </c>
      <c r="V2" s="0" t="n">
        <v>248399</v>
      </c>
      <c r="W2" s="0" t="n">
        <v>479.9</v>
      </c>
      <c r="X2" s="0" t="n">
        <v>70.87</v>
      </c>
      <c r="Y2" s="0" t="n">
        <v>3734</v>
      </c>
      <c r="Z2" s="0" t="n">
        <v>52646</v>
      </c>
      <c r="AA2" s="0" t="n">
        <v>118</v>
      </c>
      <c r="AB2" s="0" t="n">
        <v>74.24</v>
      </c>
      <c r="AC2" s="0" t="n">
        <v>15632</v>
      </c>
      <c r="AD2" s="0" t="n">
        <v>84586</v>
      </c>
      <c r="AE2" s="0" t="n">
        <v>95</v>
      </c>
      <c r="AF2" s="0" t="n">
        <v>35018</v>
      </c>
      <c r="AG2" s="0" t="n">
        <v>41367</v>
      </c>
      <c r="AH2" s="0" t="n">
        <v>5</v>
      </c>
      <c r="AI2" s="0" t="n">
        <v>5.5</v>
      </c>
      <c r="AJ2" s="0" t="n">
        <v>15338</v>
      </c>
      <c r="AK2" s="0" t="n">
        <v>99</v>
      </c>
      <c r="AL2" s="0" t="n">
        <v>99.7</v>
      </c>
      <c r="AM2" s="0" t="n">
        <v>258.14</v>
      </c>
      <c r="AN2" s="0" t="n">
        <v>203.99</v>
      </c>
      <c r="AO2" s="0" t="n">
        <v>258.59</v>
      </c>
      <c r="AP2" s="0" t="n">
        <v>214.39</v>
      </c>
      <c r="AQ2" s="0" t="n">
        <v>24584</v>
      </c>
      <c r="AR2" s="0" t="n">
        <v>27021</v>
      </c>
      <c r="AS2" s="0" t="n">
        <v>30.4</v>
      </c>
      <c r="AT2" s="0" t="n">
        <v>3.44</v>
      </c>
      <c r="AU2" s="0" t="n">
        <v>0.19</v>
      </c>
      <c r="AV2" s="0" t="n">
        <v>92929</v>
      </c>
      <c r="AW2" s="0" t="n">
        <v>30881</v>
      </c>
      <c r="AX2" s="0" t="n">
        <v>20</v>
      </c>
      <c r="AY2" s="0" t="n">
        <v>545</v>
      </c>
      <c r="AZ2" s="0" t="n">
        <v>12685</v>
      </c>
      <c r="BA2" s="0" t="n">
        <v>15.79</v>
      </c>
      <c r="BB2" s="0" t="n">
        <v>228738</v>
      </c>
      <c r="BC2" s="0" t="n">
        <v>46.68</v>
      </c>
      <c r="BD2" s="0" t="n">
        <v>33.8</v>
      </c>
      <c r="BE2" s="0" t="n">
        <v>30.18</v>
      </c>
      <c r="BF2" s="0" t="n">
        <v>6.57</v>
      </c>
      <c r="BG2" s="0" t="n">
        <v>99813</v>
      </c>
      <c r="BH2" s="0" t="n">
        <v>0.73</v>
      </c>
      <c r="BI2" s="0" t="n">
        <v>7294</v>
      </c>
      <c r="BJ2" s="0" t="n">
        <v>14314.96</v>
      </c>
      <c r="BK2" s="0" t="n">
        <v>11.22</v>
      </c>
      <c r="BL2" s="0" t="n">
        <v>18924</v>
      </c>
      <c r="BM2" s="0" t="n">
        <v>24769</v>
      </c>
      <c r="BN2" s="0" t="n">
        <v>58092</v>
      </c>
      <c r="BO2" s="0" t="n">
        <v>2911.05</v>
      </c>
      <c r="BP2" s="0" t="n">
        <v>20042</v>
      </c>
      <c r="BQ2" s="0" t="n">
        <v>3.93</v>
      </c>
      <c r="BR2" s="0" t="n">
        <v>0.52</v>
      </c>
      <c r="BS2" s="0" t="n">
        <v>329</v>
      </c>
      <c r="BT2" s="0" t="n">
        <v>1834</v>
      </c>
      <c r="BU2" s="0" t="n">
        <v>1066</v>
      </c>
      <c r="BV2" s="0" t="n">
        <v>29917</v>
      </c>
      <c r="BW2" s="0" t="n">
        <v>1.12</v>
      </c>
      <c r="BX2" s="0" t="n">
        <v>0</v>
      </c>
      <c r="BY2" s="0" t="n">
        <v>667</v>
      </c>
      <c r="BZ2" s="0" t="n">
        <v>1018</v>
      </c>
      <c r="CA2" s="0" t="n">
        <v>19.69</v>
      </c>
      <c r="CB2" s="0" t="n">
        <v>37345</v>
      </c>
      <c r="CC2" s="0" t="n">
        <v>61149</v>
      </c>
      <c r="CD2" s="0" t="n">
        <v>53514</v>
      </c>
      <c r="CE2" s="0" t="n">
        <v>0.19</v>
      </c>
      <c r="CF2" s="0" t="n">
        <v>77331</v>
      </c>
      <c r="CG2" s="0" t="n">
        <v>0.98</v>
      </c>
      <c r="CH2" s="0" t="n">
        <v>0.78</v>
      </c>
      <c r="CI2" s="0" t="n">
        <v>10.08</v>
      </c>
      <c r="CJ2" s="0" t="n">
        <v>1.62</v>
      </c>
      <c r="CK2" s="0" t="n">
        <v>0</v>
      </c>
      <c r="CL2" s="0" t="n">
        <v>0</v>
      </c>
      <c r="CM2" s="0" t="n">
        <v>189</v>
      </c>
      <c r="CN2" s="0" t="n">
        <v>0</v>
      </c>
      <c r="CO2" s="0" t="n">
        <v>36</v>
      </c>
      <c r="CP2" s="0" t="n">
        <v>13287</v>
      </c>
      <c r="CQ2" s="0" t="n">
        <v>0</v>
      </c>
      <c r="CR2" s="0" t="n">
        <v>100123</v>
      </c>
      <c r="CS2" s="0" t="n">
        <v>43913</v>
      </c>
      <c r="CT2" s="0" t="n">
        <v>4.9</v>
      </c>
      <c r="CU2" s="0" t="n">
        <v>43913</v>
      </c>
      <c r="CV2" s="0" t="n">
        <v>85714</v>
      </c>
      <c r="CW2" s="0" t="n">
        <v>57143</v>
      </c>
      <c r="CX2" s="0" t="n">
        <v>66667</v>
      </c>
      <c r="CY2" s="0" t="n">
        <v>184615</v>
      </c>
      <c r="CZ2" s="0" t="n">
        <v>11038</v>
      </c>
      <c r="DA2" s="0" t="n">
        <v>5303</v>
      </c>
    </row>
    <row r="3" customFormat="false" ht="14.25" hidden="false" customHeight="false" outlineLevel="0" collapsed="false">
      <c r="A3" s="0" t="n">
        <v>5201108</v>
      </c>
      <c r="B3" s="0" t="s">
        <v>37</v>
      </c>
      <c r="C3" s="0" t="n">
        <v>358.58</v>
      </c>
      <c r="D3" s="0" t="n">
        <v>0.737</v>
      </c>
      <c r="E3" s="0" t="n">
        <v>68478</v>
      </c>
      <c r="F3" s="0" t="n">
        <v>42.22</v>
      </c>
      <c r="G3" s="0" t="n">
        <v>46.01</v>
      </c>
      <c r="H3" s="0" t="n">
        <v>1.14</v>
      </c>
      <c r="I3" s="0" t="n">
        <v>10176</v>
      </c>
      <c r="J3" s="0" t="n">
        <v>9495</v>
      </c>
      <c r="K3" s="0" t="n">
        <v>3352</v>
      </c>
      <c r="L3" s="0" t="n">
        <v>29914</v>
      </c>
      <c r="M3" s="0" t="n">
        <v>1191</v>
      </c>
      <c r="N3" s="0" t="n">
        <v>73163</v>
      </c>
      <c r="O3" s="0" t="n">
        <v>8.27</v>
      </c>
      <c r="P3" s="0" t="n">
        <v>14645</v>
      </c>
      <c r="Q3" s="0" t="n">
        <v>494</v>
      </c>
      <c r="R3" s="0" t="n">
        <v>16455</v>
      </c>
      <c r="S3" s="0" t="n">
        <v>11.19</v>
      </c>
      <c r="T3" s="0" t="n">
        <v>4394</v>
      </c>
      <c r="U3" s="0" t="n">
        <v>1264</v>
      </c>
      <c r="V3" s="0" t="n">
        <v>363897</v>
      </c>
      <c r="W3" s="0" t="n">
        <v>909.57</v>
      </c>
      <c r="X3" s="0" t="n">
        <v>53.5</v>
      </c>
      <c r="Y3" s="0" t="n">
        <v>5.36</v>
      </c>
      <c r="Z3" s="0" t="n">
        <v>33964</v>
      </c>
      <c r="AA3" s="0" t="n">
        <v>123</v>
      </c>
      <c r="AB3" s="0" t="n">
        <v>74.33</v>
      </c>
      <c r="AC3" s="0" t="n">
        <v>10828</v>
      </c>
      <c r="AD3" s="0" t="n">
        <v>10.21</v>
      </c>
      <c r="AE3" s="0" t="n">
        <v>100</v>
      </c>
      <c r="AF3" s="0" t="n">
        <v>49321</v>
      </c>
      <c r="AG3" s="0" t="n">
        <v>34498</v>
      </c>
      <c r="AH3" s="0" t="n">
        <v>5.1</v>
      </c>
      <c r="AI3" s="0" t="n">
        <v>6.3</v>
      </c>
      <c r="AJ3" s="0" t="n">
        <v>21247</v>
      </c>
      <c r="AK3" s="0" t="n">
        <v>98.3</v>
      </c>
      <c r="AL3" s="0" t="n">
        <v>99.4</v>
      </c>
      <c r="AM3" s="0" t="n">
        <v>261.23</v>
      </c>
      <c r="AN3" s="0" t="n">
        <v>223.82</v>
      </c>
      <c r="AO3" s="0" t="n">
        <v>266.82</v>
      </c>
      <c r="AP3" s="0" t="n">
        <v>237.27</v>
      </c>
      <c r="AQ3" s="0" t="n">
        <v>21798</v>
      </c>
      <c r="AR3" s="0" t="n">
        <v>26462</v>
      </c>
      <c r="AS3" s="0" t="n">
        <v>20.1</v>
      </c>
      <c r="AT3" s="0" t="n">
        <v>5.77</v>
      </c>
      <c r="AU3" s="0" t="n">
        <v>1309</v>
      </c>
      <c r="AV3" s="0" t="n">
        <v>87388</v>
      </c>
      <c r="AW3" s="0" t="n">
        <v>24867</v>
      </c>
      <c r="AX3" s="0" t="n">
        <v>21739</v>
      </c>
      <c r="AY3" s="0" t="n">
        <v>497</v>
      </c>
      <c r="AZ3" s="0" t="n">
        <v>13149</v>
      </c>
      <c r="BA3" s="0" t="n">
        <v>34854</v>
      </c>
      <c r="BB3" s="0" t="n">
        <v>124307</v>
      </c>
      <c r="BC3" s="0" t="n">
        <v>38.02</v>
      </c>
      <c r="BD3" s="0" t="n">
        <v>98.5</v>
      </c>
      <c r="BE3" s="0" t="n">
        <v>77.29</v>
      </c>
      <c r="BF3" s="0" t="n">
        <v>99.99</v>
      </c>
      <c r="BG3" s="0" t="n">
        <v>99908</v>
      </c>
      <c r="BH3" s="0" t="n">
        <v>0.41</v>
      </c>
      <c r="BI3" s="0" t="n">
        <v>13303</v>
      </c>
      <c r="BJ3" s="0" t="n">
        <v>37277.1</v>
      </c>
      <c r="BK3" s="0" t="n">
        <v>6787</v>
      </c>
      <c r="BL3" s="0" t="n">
        <v>11.85</v>
      </c>
      <c r="BM3" s="0" t="n">
        <v>18237</v>
      </c>
      <c r="BN3" s="0" t="n">
        <v>63247</v>
      </c>
      <c r="BO3" s="0" t="n">
        <v>1057748</v>
      </c>
      <c r="BP3" s="0" t="n">
        <v>30688</v>
      </c>
      <c r="BQ3" s="0" t="n">
        <v>4.3</v>
      </c>
      <c r="BR3" s="0" t="n">
        <v>0.5</v>
      </c>
      <c r="BS3" s="0" t="n">
        <v>497</v>
      </c>
      <c r="BT3" s="0" t="n">
        <v>1651</v>
      </c>
      <c r="BU3" s="0" t="n">
        <v>1438</v>
      </c>
      <c r="BV3" s="0" t="n">
        <v>1804</v>
      </c>
      <c r="BW3" s="0" t="n">
        <v>6892</v>
      </c>
      <c r="BX3" s="0" t="n">
        <v>64119</v>
      </c>
      <c r="BY3" s="0" t="n">
        <v>514</v>
      </c>
      <c r="BZ3" s="0" t="n">
        <v>1452</v>
      </c>
      <c r="CA3" s="0" t="n">
        <v>6.22</v>
      </c>
      <c r="CB3" s="0" t="n">
        <v>30.63</v>
      </c>
      <c r="CC3" s="0" t="n">
        <v>542</v>
      </c>
      <c r="CD3" s="0" t="n">
        <v>1.42</v>
      </c>
      <c r="CE3" s="0" t="n">
        <v>1309</v>
      </c>
      <c r="CF3" s="0" t="n">
        <v>67439</v>
      </c>
      <c r="CG3" s="0" t="n">
        <v>1.33</v>
      </c>
      <c r="CH3" s="0" t="n">
        <v>0.87</v>
      </c>
      <c r="CI3" s="0" t="n">
        <v>47.02</v>
      </c>
      <c r="CJ3" s="0" t="n">
        <v>2141</v>
      </c>
      <c r="CK3" s="0" t="n">
        <v>0.09</v>
      </c>
      <c r="CL3" s="0" t="n">
        <v>56</v>
      </c>
      <c r="CM3" s="0" t="n">
        <v>342</v>
      </c>
      <c r="CN3" s="0" t="n">
        <v>58395</v>
      </c>
      <c r="CO3" s="0" t="n">
        <v>238</v>
      </c>
      <c r="CP3" s="0" t="n">
        <v>21056</v>
      </c>
      <c r="CQ3" s="0" t="n">
        <v>80</v>
      </c>
      <c r="CR3" s="0" t="n">
        <v>83345</v>
      </c>
      <c r="CS3" s="0" t="n">
        <v>37475</v>
      </c>
      <c r="CT3" s="0" t="n">
        <v>258</v>
      </c>
      <c r="CU3" s="0" t="n">
        <v>37734</v>
      </c>
      <c r="CV3" s="0" t="n">
        <v>100</v>
      </c>
      <c r="CW3" s="0" t="n">
        <v>57143</v>
      </c>
      <c r="CX3" s="0" t="n">
        <v>50</v>
      </c>
      <c r="CY3" s="0" t="n">
        <v>298459</v>
      </c>
      <c r="CZ3" s="0" t="n">
        <v>19.52</v>
      </c>
      <c r="DA3" s="0" t="n">
        <v>968</v>
      </c>
    </row>
    <row r="4" customFormat="false" ht="14.25" hidden="false" customHeight="false" outlineLevel="0" collapsed="false">
      <c r="A4" s="0" t="n">
        <v>5201405</v>
      </c>
      <c r="B4" s="0" t="s">
        <v>40</v>
      </c>
      <c r="C4" s="0" t="n">
        <v>1580.27</v>
      </c>
      <c r="D4" s="0" t="n">
        <v>0.718</v>
      </c>
      <c r="E4" s="0" t="n">
        <v>68309</v>
      </c>
      <c r="F4" s="0" t="n">
        <v>45.97</v>
      </c>
      <c r="G4" s="0" t="n">
        <v>49.39</v>
      </c>
      <c r="H4" s="0" t="n">
        <v>1</v>
      </c>
      <c r="I4" s="0" t="n">
        <v>3807</v>
      </c>
      <c r="J4" s="0" t="n">
        <v>8874</v>
      </c>
      <c r="K4" s="0" t="n">
        <v>2228</v>
      </c>
      <c r="L4" s="0" t="n">
        <v>15284</v>
      </c>
      <c r="M4" s="0" t="n">
        <v>873</v>
      </c>
      <c r="N4" s="0" t="n">
        <v>60152</v>
      </c>
      <c r="O4" s="0" t="n">
        <v>7264</v>
      </c>
      <c r="P4" s="0" t="n">
        <v>15861</v>
      </c>
      <c r="Q4" s="0" t="n">
        <v>918</v>
      </c>
      <c r="R4" s="0" t="n">
        <v>18.22</v>
      </c>
      <c r="S4" s="0" t="n">
        <v>10355</v>
      </c>
      <c r="T4" s="0" t="n">
        <v>5362</v>
      </c>
      <c r="U4" s="0" t="n">
        <v>1781593</v>
      </c>
      <c r="V4" s="0" t="n">
        <v>238507</v>
      </c>
      <c r="W4" s="0" t="n">
        <v>745.51</v>
      </c>
      <c r="X4" s="0" t="n">
        <v>39.98</v>
      </c>
      <c r="Y4" s="0" t="n">
        <v>7456</v>
      </c>
      <c r="Z4" s="0" t="n">
        <v>30319</v>
      </c>
      <c r="AA4" s="0" t="n">
        <v>75</v>
      </c>
      <c r="AB4" s="0" t="n">
        <v>75.01</v>
      </c>
      <c r="AC4" s="0" t="n">
        <v>12387</v>
      </c>
      <c r="AD4" s="0" t="n">
        <v>27.79</v>
      </c>
      <c r="AE4" s="0" t="n">
        <v>100</v>
      </c>
      <c r="AF4" s="0" t="n">
        <v>53.07</v>
      </c>
      <c r="AG4" s="0" t="n">
        <v>27928</v>
      </c>
      <c r="AH4" s="0" t="n">
        <v>4.1</v>
      </c>
      <c r="AI4" s="0" t="n">
        <v>5.6</v>
      </c>
      <c r="AJ4" s="0" t="n">
        <v>17304</v>
      </c>
      <c r="AK4" s="0" t="n">
        <v>92.7</v>
      </c>
      <c r="AL4" s="0" t="n">
        <v>96.5</v>
      </c>
      <c r="AM4" s="0" t="n">
        <v>239.85</v>
      </c>
      <c r="AN4" s="0" t="n">
        <v>204.07</v>
      </c>
      <c r="AO4" s="0" t="n">
        <v>242.19</v>
      </c>
      <c r="AP4" s="0" t="n">
        <v>212.96</v>
      </c>
      <c r="AQ4" s="0" t="n">
        <v>18628</v>
      </c>
      <c r="AR4" s="0" t="n">
        <v>28132</v>
      </c>
      <c r="AS4" s="0" t="n">
        <v>22.7</v>
      </c>
      <c r="AT4" s="0" t="n">
        <v>5.3</v>
      </c>
      <c r="AU4" s="0" t="n">
        <v>1414</v>
      </c>
      <c r="AV4" s="0" t="n">
        <v>87035</v>
      </c>
      <c r="AW4" s="0" t="n">
        <v>22381</v>
      </c>
      <c r="AX4" s="0" t="n">
        <v>8</v>
      </c>
      <c r="AY4" s="0" t="n">
        <v>547</v>
      </c>
      <c r="AZ4" s="0" t="n">
        <v>10918</v>
      </c>
      <c r="BA4" s="0" t="n">
        <v>24469</v>
      </c>
      <c r="BB4" s="0" t="n">
        <v>46429</v>
      </c>
      <c r="BC4" s="0" t="n">
        <v>22.71</v>
      </c>
      <c r="BD4" s="0" t="n">
        <v>97.7</v>
      </c>
      <c r="BE4" s="0" t="n">
        <v>53.16</v>
      </c>
      <c r="BF4" s="0" t="n">
        <v>97.31</v>
      </c>
      <c r="BG4" s="0" t="n">
        <v>99883</v>
      </c>
      <c r="BH4" s="0" t="n">
        <v>0.45</v>
      </c>
      <c r="BI4" s="0" t="n">
        <v>15231</v>
      </c>
      <c r="BJ4" s="0" t="n">
        <v>23439.72</v>
      </c>
      <c r="BK4" s="0" t="n">
        <v>6052</v>
      </c>
      <c r="BL4" s="0" t="n">
        <v>9764</v>
      </c>
      <c r="BM4" s="0" t="n">
        <v>16888</v>
      </c>
      <c r="BN4" s="0" t="n">
        <v>69681</v>
      </c>
      <c r="BO4" s="0" t="n">
        <v>1710526</v>
      </c>
      <c r="BP4" s="0" t="n">
        <v>20852</v>
      </c>
      <c r="BQ4" s="0" t="n">
        <v>5</v>
      </c>
      <c r="BR4" s="0" t="n">
        <v>0.47</v>
      </c>
      <c r="BS4" s="0" t="n">
        <v>508</v>
      </c>
      <c r="BT4" s="0" t="n">
        <v>1382</v>
      </c>
      <c r="BU4" s="0" t="n">
        <v>1485</v>
      </c>
      <c r="BV4" s="0" t="n">
        <v>3.4</v>
      </c>
      <c r="BW4" s="0" t="n">
        <v>8472</v>
      </c>
      <c r="BX4" s="0" t="n">
        <v>68649</v>
      </c>
      <c r="BY4" s="0" t="n">
        <v>695</v>
      </c>
      <c r="BZ4" s="0" t="n">
        <v>1233</v>
      </c>
      <c r="CA4" s="0" t="n">
        <v>23.67</v>
      </c>
      <c r="CB4" s="0" t="n">
        <v>8642</v>
      </c>
      <c r="CC4" s="0" t="n">
        <v>0</v>
      </c>
      <c r="CD4" s="0" t="n">
        <v>1372</v>
      </c>
      <c r="CE4" s="0" t="n">
        <v>3534</v>
      </c>
      <c r="CG4" s="0" t="n">
        <v>0.92</v>
      </c>
      <c r="CH4" s="0" t="n">
        <v>0.45</v>
      </c>
      <c r="CI4" s="0" t="n">
        <v>50.89</v>
      </c>
      <c r="CJ4" s="0" t="n">
        <v>1253</v>
      </c>
      <c r="CK4" s="0" t="n">
        <v>0.05</v>
      </c>
      <c r="CL4" s="0" t="n">
        <v>36</v>
      </c>
      <c r="CM4" s="0" t="n">
        <v>57</v>
      </c>
      <c r="CN4" s="0" t="n">
        <v>12342</v>
      </c>
      <c r="CO4" s="0" t="n">
        <v>47</v>
      </c>
      <c r="CP4" s="0" t="n">
        <v>0</v>
      </c>
      <c r="CQ4" s="0" t="n">
        <v>80</v>
      </c>
      <c r="CR4" s="0" t="n">
        <v>103306</v>
      </c>
      <c r="CS4" s="0" t="n">
        <v>38915</v>
      </c>
      <c r="CT4" s="0" t="n">
        <v>346</v>
      </c>
      <c r="CU4" s="0" t="n">
        <v>44623</v>
      </c>
      <c r="CV4" s="0" t="n">
        <v>71429</v>
      </c>
      <c r="CW4" s="0" t="n">
        <v>71429</v>
      </c>
      <c r="CX4" s="0" t="n">
        <v>83333</v>
      </c>
      <c r="CY4" s="0" t="n">
        <v>213911</v>
      </c>
      <c r="CZ4" s="0" t="n">
        <v>20755</v>
      </c>
      <c r="DA4" s="0" t="n">
        <v>1606</v>
      </c>
    </row>
    <row r="5" customFormat="false" ht="14.25" hidden="false" customHeight="false" outlineLevel="0" collapsed="false">
      <c r="A5" s="0" t="n">
        <v>2800308</v>
      </c>
      <c r="B5" s="0" t="s">
        <v>41</v>
      </c>
      <c r="C5" s="0" t="n">
        <v>3140.67</v>
      </c>
      <c r="D5" s="0" t="n">
        <v>0.77</v>
      </c>
      <c r="E5" s="0" t="n">
        <v>78925</v>
      </c>
      <c r="F5" s="0" t="n">
        <v>62.67</v>
      </c>
      <c r="G5" s="0" t="n">
        <v>63.59</v>
      </c>
      <c r="H5" s="0" t="n">
        <v>1.66</v>
      </c>
      <c r="I5" s="0" t="n">
        <v>6523</v>
      </c>
      <c r="J5" s="0" t="n">
        <v>9133</v>
      </c>
      <c r="K5" s="0" t="n">
        <v>1539</v>
      </c>
      <c r="L5" s="0" t="n">
        <v>49123</v>
      </c>
      <c r="M5" s="0" t="n">
        <v>0</v>
      </c>
      <c r="N5" s="0" t="n">
        <v>49.3</v>
      </c>
      <c r="O5" s="0" t="n">
        <v>3196</v>
      </c>
      <c r="P5" s="0" t="n">
        <v>16943</v>
      </c>
      <c r="Q5" s="0" t="n">
        <v>464</v>
      </c>
      <c r="R5" s="0" t="n">
        <v>18684</v>
      </c>
      <c r="S5" s="0" t="n">
        <v>12649</v>
      </c>
      <c r="T5" s="0" t="n">
        <v>5784</v>
      </c>
      <c r="U5" s="0" t="n">
        <v>162.88</v>
      </c>
      <c r="V5" s="0" t="n">
        <v>292993</v>
      </c>
      <c r="W5" s="0" t="n">
        <v>727.55</v>
      </c>
      <c r="X5" s="0" t="n">
        <v>64.59</v>
      </c>
      <c r="Y5" s="0" t="n">
        <v>8272</v>
      </c>
      <c r="Z5" s="0" t="n">
        <v>36022</v>
      </c>
      <c r="AA5" s="0" t="n">
        <v>69</v>
      </c>
      <c r="AB5" s="0" t="n">
        <v>74.36</v>
      </c>
      <c r="AC5" s="0" t="n">
        <v>12882</v>
      </c>
      <c r="AD5" s="0" t="n">
        <v>56549</v>
      </c>
      <c r="AE5" s="0" t="n">
        <v>100</v>
      </c>
      <c r="AF5" s="0" t="n">
        <v>53795</v>
      </c>
      <c r="AG5" s="0" t="n">
        <v>22476</v>
      </c>
      <c r="AH5" s="0" t="n">
        <v>3.9</v>
      </c>
      <c r="AI5" s="0" t="n">
        <v>4.8</v>
      </c>
      <c r="AJ5" s="0" t="n">
        <v>20662</v>
      </c>
      <c r="AK5" s="0" t="n">
        <v>99.4</v>
      </c>
      <c r="AL5" s="0" t="n">
        <v>99.8</v>
      </c>
      <c r="AM5" s="0" t="n">
        <v>242.56</v>
      </c>
      <c r="AN5" s="0" t="n">
        <v>190.5</v>
      </c>
      <c r="AO5" s="0" t="n">
        <v>243.31</v>
      </c>
      <c r="AP5" s="0" t="n">
        <v>200.7</v>
      </c>
      <c r="AQ5" s="0" t="n">
        <v>21.78</v>
      </c>
      <c r="AR5" s="0" t="n">
        <v>22658</v>
      </c>
      <c r="AS5" s="0" t="n">
        <v>44.7</v>
      </c>
      <c r="AT5" s="0" t="n">
        <v>6.61</v>
      </c>
      <c r="AU5" s="0" t="n">
        <v>1387</v>
      </c>
      <c r="AV5" s="0" t="n">
        <v>94428</v>
      </c>
      <c r="AW5" s="0" t="n">
        <v>24244</v>
      </c>
      <c r="AX5" s="0" t="n">
        <v>16667</v>
      </c>
      <c r="AY5" s="0" t="n">
        <v>0.6</v>
      </c>
      <c r="AZ5" s="0" t="n">
        <v>9508</v>
      </c>
      <c r="BA5" s="0" t="n">
        <v>20369</v>
      </c>
      <c r="BB5" s="0" t="n">
        <v>31132</v>
      </c>
      <c r="BC5" s="0" t="n">
        <v>29.54</v>
      </c>
      <c r="BD5" s="0" t="n">
        <v>98.89</v>
      </c>
      <c r="BE5" s="0" t="n">
        <v>53.5</v>
      </c>
      <c r="BF5" s="0" t="n">
        <v>100</v>
      </c>
      <c r="BG5" s="0" t="n">
        <v>99841</v>
      </c>
      <c r="BH5" s="0" t="n">
        <v>0.6</v>
      </c>
      <c r="BI5" s="0" t="n">
        <v>6233</v>
      </c>
      <c r="BJ5" s="0" t="n">
        <v>26622.38</v>
      </c>
      <c r="BK5" s="0" t="n">
        <v>10885</v>
      </c>
      <c r="BL5" s="0" t="n">
        <v>17977</v>
      </c>
      <c r="BM5" s="0" t="n">
        <v>19678</v>
      </c>
      <c r="BN5" s="0" t="n">
        <v>57822</v>
      </c>
      <c r="BO5" s="0" t="n">
        <v>1110662</v>
      </c>
      <c r="BP5" s="0" t="n">
        <v>29903</v>
      </c>
      <c r="BQ5" s="0" t="n">
        <v>2.32</v>
      </c>
      <c r="BR5" s="0" t="n">
        <v>0.62</v>
      </c>
      <c r="BS5" s="0" t="n">
        <v>1023</v>
      </c>
      <c r="BT5" s="0" t="n">
        <v>1656</v>
      </c>
      <c r="BU5" s="0" t="n">
        <v>1209</v>
      </c>
      <c r="BV5" s="0" t="n">
        <v>11393</v>
      </c>
      <c r="BW5" s="0" t="n">
        <v>4211</v>
      </c>
      <c r="BY5" s="0" t="n">
        <v>484</v>
      </c>
      <c r="BZ5" s="0" t="n">
        <v>1.18</v>
      </c>
      <c r="CA5" s="0" t="n">
        <v>10.99</v>
      </c>
      <c r="CB5" s="0" t="n">
        <v>22.56</v>
      </c>
      <c r="CC5" s="0" t="n">
        <v>10829</v>
      </c>
      <c r="CD5" s="0" t="n">
        <v>15781</v>
      </c>
      <c r="CE5" s="0" t="n">
        <v>0</v>
      </c>
      <c r="CF5" s="0" t="n">
        <v>75.1</v>
      </c>
      <c r="CG5" s="0" t="n">
        <v>1.68</v>
      </c>
      <c r="CH5" s="0" t="n">
        <v>0.49</v>
      </c>
      <c r="CI5" s="0" t="n">
        <v>41.3</v>
      </c>
      <c r="CJ5" s="0" t="n">
        <v>3443</v>
      </c>
      <c r="CK5" s="0" t="n">
        <v>0.01</v>
      </c>
      <c r="CL5" s="0" t="n">
        <v>80</v>
      </c>
      <c r="CM5" s="0" t="n">
        <v>32</v>
      </c>
      <c r="CN5" s="0" t="n">
        <v>35</v>
      </c>
      <c r="CO5" s="0" t="n">
        <v>27</v>
      </c>
      <c r="CP5" s="0" t="n">
        <v>1005</v>
      </c>
      <c r="CQ5" s="0" t="n">
        <v>80</v>
      </c>
      <c r="CR5" s="0" t="n">
        <v>87896</v>
      </c>
      <c r="CS5" s="0" t="n">
        <v>34855</v>
      </c>
      <c r="CT5" s="0" t="n">
        <v>0</v>
      </c>
      <c r="CU5" s="0" t="n">
        <v>35464</v>
      </c>
      <c r="CV5" s="0" t="n">
        <v>85714</v>
      </c>
      <c r="CW5" s="0" t="n">
        <v>71429</v>
      </c>
      <c r="CX5" s="0" t="n">
        <v>66667</v>
      </c>
      <c r="CY5" s="0" t="n">
        <v>297947</v>
      </c>
      <c r="CZ5" s="0" t="n">
        <v>26148</v>
      </c>
      <c r="DA5" s="0" t="n">
        <v>1799</v>
      </c>
    </row>
    <row r="6" customFormat="false" ht="14.25" hidden="false" customHeight="false" outlineLevel="0" collapsed="false">
      <c r="A6" s="0" t="n">
        <v>3506003</v>
      </c>
      <c r="B6" s="0" t="s">
        <v>43</v>
      </c>
      <c r="C6" s="0" t="n">
        <v>515.12</v>
      </c>
      <c r="D6" s="0" t="n">
        <v>0.800999999999999</v>
      </c>
      <c r="E6" s="0" t="n">
        <v>61397</v>
      </c>
      <c r="F6" s="0" t="n">
        <v>43.39</v>
      </c>
      <c r="G6" s="0" t="n">
        <v>45.8</v>
      </c>
      <c r="H6" s="0" t="n">
        <v>0.85</v>
      </c>
      <c r="I6" s="0" t="n">
        <v>2485</v>
      </c>
      <c r="J6" s="0" t="n">
        <v>9603</v>
      </c>
      <c r="K6" s="0" t="n">
        <v>833</v>
      </c>
      <c r="L6" s="0" t="n">
        <v>30633</v>
      </c>
      <c r="M6" s="0" t="n">
        <v>1013</v>
      </c>
      <c r="N6" s="0" t="n">
        <v>82193</v>
      </c>
      <c r="O6" s="0" t="n">
        <v>5042</v>
      </c>
      <c r="P6" s="0" t="n">
        <v>13313</v>
      </c>
      <c r="Q6" s="0" t="n">
        <v>873</v>
      </c>
      <c r="R6" s="0" t="n">
        <v>15714</v>
      </c>
      <c r="S6" s="0" t="n">
        <v>8948</v>
      </c>
      <c r="T6" s="0" t="n">
        <v>6104</v>
      </c>
      <c r="U6" s="0" t="n">
        <v>226208</v>
      </c>
      <c r="V6" s="0" t="n">
        <v>456188</v>
      </c>
      <c r="W6" s="0" t="n">
        <v>689.58</v>
      </c>
      <c r="X6" s="0" t="n">
        <v>11.9</v>
      </c>
      <c r="Y6" s="0" t="n">
        <v>7118</v>
      </c>
      <c r="Z6" s="0" t="n">
        <v>17001</v>
      </c>
      <c r="AA6" s="0" t="n">
        <v>66</v>
      </c>
      <c r="AB6" s="0" t="n">
        <v>76.26</v>
      </c>
      <c r="AC6" s="0" t="n">
        <v>11</v>
      </c>
      <c r="AD6" s="0" t="n">
        <v>60375</v>
      </c>
      <c r="AE6" s="0" t="n">
        <v>95652</v>
      </c>
      <c r="AF6" s="0" t="n">
        <v>14397</v>
      </c>
      <c r="AG6" s="0" t="n">
        <v>16406</v>
      </c>
      <c r="AH6" s="0" t="n">
        <v>5</v>
      </c>
      <c r="AI6" s="0" t="n">
        <v>6.1</v>
      </c>
      <c r="AJ6" s="0" t="n">
        <v>24334</v>
      </c>
      <c r="AK6" s="0" t="n">
        <v>97.8</v>
      </c>
      <c r="AL6" s="0" t="n">
        <v>97.2</v>
      </c>
      <c r="AM6" s="0" t="n">
        <v>268.57</v>
      </c>
      <c r="AN6" s="0" t="n">
        <v>217.42</v>
      </c>
      <c r="AO6" s="0" t="n">
        <v>266.69</v>
      </c>
      <c r="AP6" s="0" t="n">
        <v>228.16</v>
      </c>
      <c r="AQ6" s="0" t="n">
        <v>15778</v>
      </c>
      <c r="AR6" s="0" t="n">
        <v>19438</v>
      </c>
      <c r="AS6" s="0" t="n">
        <v>12.5</v>
      </c>
      <c r="AT6" s="0" t="n">
        <v>3.08</v>
      </c>
      <c r="AU6" s="0" t="n">
        <v>4275</v>
      </c>
      <c r="AV6" s="0" t="n">
        <v>94108</v>
      </c>
      <c r="AW6" s="0" t="n">
        <v>20.02</v>
      </c>
      <c r="AX6" s="0" t="n">
        <v>17647</v>
      </c>
      <c r="AY6" s="0" t="n">
        <v>553</v>
      </c>
      <c r="AZ6" s="0" t="n">
        <v>3955</v>
      </c>
      <c r="BA6" s="0" t="n">
        <v>28302</v>
      </c>
      <c r="BB6" s="0" t="n">
        <v>20564</v>
      </c>
      <c r="BC6" s="0" t="n">
        <v>49.22</v>
      </c>
      <c r="BD6" s="0" t="n">
        <v>100</v>
      </c>
      <c r="BE6" s="0" t="n">
        <v>100</v>
      </c>
      <c r="BF6" s="0" t="n">
        <v>4.86</v>
      </c>
      <c r="BG6" s="0" t="n">
        <v>99854</v>
      </c>
      <c r="BH6" s="0" t="n">
        <v>0.41</v>
      </c>
      <c r="BI6" s="0" t="n">
        <v>12141</v>
      </c>
      <c r="BJ6" s="0" t="n">
        <v>39121.44</v>
      </c>
      <c r="BK6" s="0" t="n">
        <v>6243</v>
      </c>
      <c r="BL6" s="0" t="n">
        <v>11126</v>
      </c>
      <c r="BM6" s="0" t="n">
        <v>17994</v>
      </c>
      <c r="BN6" s="0" t="n">
        <v>63837</v>
      </c>
      <c r="BO6" s="0" t="n">
        <v>3223609</v>
      </c>
      <c r="BP6" s="0" t="n">
        <v>25003</v>
      </c>
      <c r="BQ6" s="0" t="n">
        <v>3.7</v>
      </c>
      <c r="BR6" s="0" t="n">
        <v>0.55</v>
      </c>
      <c r="BS6" s="0" t="n">
        <v>709</v>
      </c>
      <c r="BT6" s="0" t="n">
        <v>1474</v>
      </c>
      <c r="BU6" s="0" t="n">
        <v>1495</v>
      </c>
      <c r="BV6" s="0" t="n">
        <v>792</v>
      </c>
      <c r="BW6" s="0" t="n">
        <v>3164</v>
      </c>
      <c r="BX6" s="0" t="n">
        <v>63442</v>
      </c>
      <c r="BY6" s="0" t="n">
        <v>344</v>
      </c>
      <c r="BZ6" s="0" t="n">
        <v>1631</v>
      </c>
      <c r="CA6" s="0" t="n">
        <v>8.23</v>
      </c>
      <c r="CB6" s="0" t="n">
        <v>15819</v>
      </c>
      <c r="CC6" s="0" t="n">
        <v>1524</v>
      </c>
      <c r="CD6" s="0" t="n">
        <v>1032</v>
      </c>
      <c r="CE6" s="0" t="n">
        <v>2672</v>
      </c>
      <c r="CF6" s="0" t="n">
        <v>61355</v>
      </c>
      <c r="CG6" s="0" t="n">
        <v>0.65</v>
      </c>
      <c r="CH6" s="0" t="n">
        <v>1.68</v>
      </c>
      <c r="CI6" s="0" t="n">
        <v>75</v>
      </c>
      <c r="CJ6" s="0" t="n">
        <v>1879</v>
      </c>
      <c r="CK6" s="0" t="n">
        <v>0.03</v>
      </c>
      <c r="CL6" s="0" t="n">
        <v>36</v>
      </c>
      <c r="CM6" s="0" t="n">
        <v>204</v>
      </c>
      <c r="CN6" s="0" t="n">
        <v>9913</v>
      </c>
      <c r="CO6" s="0" t="n">
        <v>176</v>
      </c>
      <c r="CP6" s="0" t="n">
        <v>76041</v>
      </c>
      <c r="CQ6" s="0" t="n">
        <v>100</v>
      </c>
      <c r="CR6" s="0" t="n">
        <v>16248</v>
      </c>
      <c r="CS6" s="0" t="n">
        <v>7431</v>
      </c>
      <c r="CT6" s="0" t="n">
        <v>0</v>
      </c>
      <c r="CU6" s="0" t="n">
        <v>7696</v>
      </c>
      <c r="CV6" s="0" t="n">
        <v>85714</v>
      </c>
      <c r="CW6" s="0" t="n">
        <v>100</v>
      </c>
      <c r="CX6" s="0" t="n">
        <v>83333</v>
      </c>
      <c r="CY6" s="0" t="n">
        <v>254258</v>
      </c>
      <c r="CZ6" s="0" t="n">
        <v>25.95</v>
      </c>
      <c r="DA6" s="0" t="n">
        <v>580</v>
      </c>
    </row>
    <row r="7" customFormat="false" ht="14.25" hidden="false" customHeight="false" outlineLevel="0" collapsed="false">
      <c r="A7" s="0" t="n">
        <v>1501402</v>
      </c>
      <c r="B7" s="0" t="s">
        <v>45</v>
      </c>
      <c r="C7" s="0" t="n">
        <v>1315.27</v>
      </c>
      <c r="D7" s="0" t="n">
        <v>0.746</v>
      </c>
      <c r="E7" s="0" t="n">
        <v>84067</v>
      </c>
      <c r="F7" s="0" t="n">
        <v>74.76</v>
      </c>
      <c r="G7" s="0" t="n">
        <v>75.93</v>
      </c>
      <c r="H7" s="0" t="n">
        <v>1.87</v>
      </c>
      <c r="I7" s="0" t="n">
        <v>4.47</v>
      </c>
      <c r="J7" s="0" t="n">
        <v>9221</v>
      </c>
      <c r="K7" s="0" t="n">
        <v>12341</v>
      </c>
      <c r="L7" s="0" t="n">
        <v>74043</v>
      </c>
      <c r="M7" s="0" t="n">
        <v>0</v>
      </c>
      <c r="N7" s="0" t="n">
        <v>52203</v>
      </c>
      <c r="O7" s="0" t="n">
        <v>3684</v>
      </c>
      <c r="P7" s="0" t="n">
        <v>15495</v>
      </c>
      <c r="Q7" s="0" t="n">
        <v>699</v>
      </c>
      <c r="R7" s="0" t="n">
        <v>18508</v>
      </c>
      <c r="S7" s="0" t="n">
        <v>9792</v>
      </c>
      <c r="T7" s="0" t="n">
        <v>16547</v>
      </c>
      <c r="U7" s="0" t="n">
        <v>15.87</v>
      </c>
      <c r="V7" s="0" t="n">
        <v>327383</v>
      </c>
      <c r="W7" s="0" t="n">
        <v>688.04</v>
      </c>
      <c r="X7" s="0" t="n">
        <v>23.11</v>
      </c>
      <c r="Y7" s="0" t="n">
        <v>4001</v>
      </c>
      <c r="Z7" s="0" t="n">
        <v>37542</v>
      </c>
      <c r="AA7" s="0" t="n">
        <v>59</v>
      </c>
      <c r="AB7" s="0" t="n">
        <v>74.33</v>
      </c>
      <c r="AC7" s="0" t="n">
        <v>15376</v>
      </c>
      <c r="AD7" s="0" t="n">
        <v>112.96</v>
      </c>
      <c r="AE7" s="0" t="n">
        <v>90647</v>
      </c>
      <c r="AF7" s="0" t="n">
        <v>36272</v>
      </c>
      <c r="AG7" s="0" t="n">
        <v>38385</v>
      </c>
      <c r="AH7" s="0" t="n">
        <v>4.4</v>
      </c>
      <c r="AI7" s="0" t="n">
        <v>5.3</v>
      </c>
      <c r="AJ7" s="0" t="n">
        <v>16.81</v>
      </c>
      <c r="AK7" s="0" t="n">
        <v>96.8</v>
      </c>
      <c r="AL7" s="0" t="n">
        <v>99.3</v>
      </c>
      <c r="AM7" s="0" t="n">
        <v>248.27</v>
      </c>
      <c r="AN7" s="0" t="n">
        <v>200.51</v>
      </c>
      <c r="AO7" s="0" t="n">
        <v>240.75</v>
      </c>
      <c r="AP7" s="0" t="n">
        <v>208.77</v>
      </c>
      <c r="AQ7" s="0" t="n">
        <v>26775</v>
      </c>
      <c r="AR7" s="0" t="n">
        <v>28103</v>
      </c>
      <c r="AS7" s="0" t="n">
        <v>35.7</v>
      </c>
      <c r="AT7" s="0" t="n">
        <v>3.33</v>
      </c>
      <c r="AU7" s="0" t="n">
        <v>269</v>
      </c>
      <c r="AV7" s="0" t="n">
        <v>92478</v>
      </c>
      <c r="AW7" s="0" t="n">
        <v>29671</v>
      </c>
      <c r="AX7" s="0" t="n">
        <v>17143</v>
      </c>
      <c r="AY7" s="0" t="n">
        <v>626</v>
      </c>
      <c r="AZ7" s="0" t="n">
        <v>11085</v>
      </c>
      <c r="BA7" s="0" t="n">
        <v>23182</v>
      </c>
      <c r="BB7" s="0" t="n">
        <v>158038</v>
      </c>
      <c r="BC7" s="0" t="n">
        <v>40.99</v>
      </c>
      <c r="BD7" s="0" t="n">
        <v>73.41</v>
      </c>
      <c r="BE7" s="0" t="n">
        <v>17.14</v>
      </c>
      <c r="BF7" s="0" t="n">
        <v>49.74</v>
      </c>
      <c r="BG7" s="0" t="n">
        <v>99.76</v>
      </c>
      <c r="BH7" s="0" t="n">
        <v>0.7</v>
      </c>
      <c r="BI7" s="0" t="n">
        <v>6699</v>
      </c>
      <c r="BJ7" s="0" t="n">
        <v>21191.47</v>
      </c>
      <c r="BK7" s="0" t="n">
        <v>10276</v>
      </c>
      <c r="BL7" s="0" t="n">
        <v>18218</v>
      </c>
      <c r="BM7" s="0" t="n">
        <v>24341</v>
      </c>
      <c r="BN7" s="0" t="n">
        <v>56505</v>
      </c>
      <c r="BO7" s="0" t="n">
        <v>2317909</v>
      </c>
      <c r="BP7" s="0" t="n">
        <v>32919</v>
      </c>
      <c r="BQ7" s="0" t="n">
        <v>2.71</v>
      </c>
      <c r="BR7" s="0" t="n">
        <v>0.61</v>
      </c>
      <c r="BS7" s="0" t="n">
        <v>625</v>
      </c>
      <c r="BT7" s="0" t="n">
        <v>2371</v>
      </c>
      <c r="BU7" s="0" t="n">
        <v>1167</v>
      </c>
      <c r="BV7" s="0" t="n">
        <v>29789</v>
      </c>
      <c r="BW7" s="0" t="n">
        <v>7602</v>
      </c>
      <c r="BX7" s="0" t="n">
        <v>0</v>
      </c>
      <c r="BY7" s="0" t="n">
        <v>421</v>
      </c>
      <c r="BZ7" s="0" t="n">
        <v>1388</v>
      </c>
      <c r="CA7" s="0" t="n">
        <v>11.97</v>
      </c>
      <c r="CB7" s="0" t="n">
        <v>6001</v>
      </c>
      <c r="CC7" s="0" t="n">
        <v>54437</v>
      </c>
      <c r="CD7" s="0" t="n">
        <v>55491</v>
      </c>
      <c r="CE7" s="0" t="n">
        <v>0</v>
      </c>
      <c r="CF7" s="0" t="n">
        <v>76637</v>
      </c>
      <c r="CG7" s="0" t="n">
        <v>1.13</v>
      </c>
      <c r="CH7" s="0" t="n">
        <v>0.8</v>
      </c>
      <c r="CI7" s="0" t="n">
        <v>2.22</v>
      </c>
      <c r="CJ7" s="0" t="n">
        <v>1195</v>
      </c>
      <c r="CK7" s="0" t="n">
        <v>0.02</v>
      </c>
      <c r="CL7" s="0" t="n">
        <v>20</v>
      </c>
      <c r="CM7" s="0" t="n">
        <v>343</v>
      </c>
      <c r="CN7" s="0" t="n">
        <v>10689</v>
      </c>
      <c r="CO7" s="0" t="n">
        <v>71</v>
      </c>
      <c r="CP7" s="0" t="n">
        <v>5894</v>
      </c>
      <c r="CQ7" s="0" t="n">
        <v>80</v>
      </c>
      <c r="CR7" s="0" t="n">
        <v>98369</v>
      </c>
      <c r="CS7" s="0" t="n">
        <v>40596</v>
      </c>
      <c r="CT7" s="0" t="n">
        <v>1139</v>
      </c>
      <c r="CU7" s="0" t="n">
        <v>41668</v>
      </c>
      <c r="CV7" s="0" t="n">
        <v>85714</v>
      </c>
      <c r="CW7" s="0" t="n">
        <v>57143</v>
      </c>
      <c r="CX7" s="0" t="n">
        <v>66667</v>
      </c>
      <c r="CY7" s="0" t="n">
        <v>184839</v>
      </c>
      <c r="CZ7" s="0" t="n">
        <v>23692</v>
      </c>
      <c r="DA7" s="0" t="n">
        <v>4050</v>
      </c>
    </row>
    <row r="8" customFormat="false" ht="14.25" hidden="false" customHeight="false" outlineLevel="0" collapsed="false">
      <c r="A8" s="0" t="n">
        <v>3300456</v>
      </c>
      <c r="B8" s="0" t="s">
        <v>46</v>
      </c>
      <c r="C8" s="0" t="n">
        <v>6031.38</v>
      </c>
      <c r="D8" s="0" t="n">
        <v>0.684</v>
      </c>
      <c r="E8" s="0" t="n">
        <v>82036</v>
      </c>
      <c r="F8" s="0" t="n">
        <v>75</v>
      </c>
      <c r="G8" s="0" t="n">
        <v>76.1</v>
      </c>
      <c r="H8" s="0" t="n">
        <v>1.36</v>
      </c>
      <c r="I8" s="0" t="n">
        <v>11095</v>
      </c>
      <c r="J8" s="0" t="n">
        <v>8913</v>
      </c>
      <c r="K8" s="0" t="n">
        <v>2364</v>
      </c>
      <c r="L8" s="0" t="n">
        <v>58824</v>
      </c>
      <c r="M8" s="0" t="n">
        <v>0</v>
      </c>
      <c r="N8" s="0" t="n">
        <v>9419</v>
      </c>
      <c r="O8" s="0" t="n">
        <v>587</v>
      </c>
      <c r="P8" s="0" t="n">
        <v>13176</v>
      </c>
      <c r="Q8" s="0" t="n">
        <v>775</v>
      </c>
      <c r="R8" s="0" t="n">
        <v>15812</v>
      </c>
      <c r="S8" s="0" t="n">
        <v>7441</v>
      </c>
      <c r="T8" s="0" t="n">
        <v>9982</v>
      </c>
      <c r="U8" s="0" t="n">
        <v>6821</v>
      </c>
      <c r="V8" s="0" t="n">
        <v>332351</v>
      </c>
      <c r="W8" s="0" t="n">
        <v>343.7</v>
      </c>
      <c r="X8" s="0" t="n">
        <v>22.96</v>
      </c>
      <c r="Y8" s="0" t="n">
        <v>2728</v>
      </c>
      <c r="Z8" s="0" t="n">
        <v>44288</v>
      </c>
      <c r="AA8" s="0" t="n">
        <v>76</v>
      </c>
      <c r="AB8" s="0" t="n">
        <v>73.5</v>
      </c>
      <c r="AC8" s="0" t="n">
        <v>17284</v>
      </c>
      <c r="AD8" s="0" t="n">
        <v>50865</v>
      </c>
      <c r="AE8" s="0" t="n">
        <v>90217</v>
      </c>
      <c r="AF8" s="0" t="n">
        <v>34874</v>
      </c>
      <c r="AG8" s="0" t="n">
        <v>24324</v>
      </c>
      <c r="AH8" s="0" t="n">
        <v>3.7</v>
      </c>
      <c r="AI8" s="0" t="n">
        <v>4.7</v>
      </c>
      <c r="AJ8" s="0" t="n">
        <v>13408</v>
      </c>
      <c r="AK8" s="0" t="n">
        <v>40.5</v>
      </c>
      <c r="AL8" s="0" t="n">
        <v>79.8</v>
      </c>
      <c r="AM8" s="0" t="n">
        <v>234.59</v>
      </c>
      <c r="AN8" s="0" t="n">
        <v>191.04</v>
      </c>
      <c r="AO8" s="0" t="n">
        <v>232.11</v>
      </c>
      <c r="AP8" s="0" t="n">
        <v>199.64</v>
      </c>
      <c r="AQ8" s="0" t="n">
        <v>22555</v>
      </c>
      <c r="AR8" s="0" t="n">
        <v>21277</v>
      </c>
      <c r="AS8" s="0" t="n">
        <v>44.2</v>
      </c>
      <c r="AT8" s="0" t="n">
        <v>4.97</v>
      </c>
      <c r="AU8" s="0" t="n">
        <v>983</v>
      </c>
      <c r="AV8" s="0" t="n">
        <v>91662</v>
      </c>
      <c r="AW8" s="0" t="n">
        <v>30938</v>
      </c>
      <c r="AX8" s="0" t="n">
        <v>8</v>
      </c>
      <c r="AY8" s="0" t="n">
        <v>533</v>
      </c>
      <c r="AZ8" s="0" t="n">
        <v>11567</v>
      </c>
      <c r="BA8" s="0" t="n">
        <v>30.37</v>
      </c>
      <c r="BB8" s="0" t="n">
        <v>283755</v>
      </c>
      <c r="BC8" s="0" t="n">
        <v>24.3</v>
      </c>
      <c r="BD8" s="0" t="n">
        <v>100</v>
      </c>
      <c r="BE8" s="0" t="n">
        <v>43.23</v>
      </c>
      <c r="BF8" s="0" t="n">
        <v>32.97</v>
      </c>
      <c r="BG8" s="0" t="n">
        <v>99891</v>
      </c>
      <c r="BH8" s="0" t="n">
        <v>0.47</v>
      </c>
      <c r="BI8" s="0" t="n">
        <v>6739</v>
      </c>
      <c r="BJ8" s="0" t="n">
        <v>15598.12</v>
      </c>
      <c r="BK8" s="0" t="n">
        <v>10182</v>
      </c>
      <c r="BL8" s="0" t="n">
        <v>17545</v>
      </c>
      <c r="BM8" s="0" t="n">
        <v>25187</v>
      </c>
      <c r="BN8" s="0" t="n">
        <v>55223</v>
      </c>
      <c r="BO8" s="0" t="n">
        <v>2086949</v>
      </c>
      <c r="BP8" s="0" t="n">
        <v>14555</v>
      </c>
      <c r="BQ8" s="0" t="n">
        <v>4.97</v>
      </c>
      <c r="BR8" s="0" t="n">
        <v>0.42</v>
      </c>
      <c r="BS8" s="0" t="n">
        <v>644</v>
      </c>
      <c r="BT8" s="0" t="n">
        <v>1271</v>
      </c>
      <c r="BU8" s="0" t="n">
        <v>1146</v>
      </c>
      <c r="BV8" s="0" t="n">
        <v>4852</v>
      </c>
      <c r="BW8" s="0" t="n">
        <v>2144</v>
      </c>
      <c r="BX8" s="0" t="n">
        <v>3381</v>
      </c>
      <c r="BY8" s="0" t="n">
        <v>643</v>
      </c>
      <c r="BZ8" s="0" t="n">
        <v>1126</v>
      </c>
      <c r="CA8" s="0" t="n">
        <v>41.92</v>
      </c>
      <c r="CB8" s="0" t="n">
        <v>195</v>
      </c>
      <c r="CC8" s="0" t="n">
        <v>7.56</v>
      </c>
      <c r="CD8" s="0" t="n">
        <v>9221</v>
      </c>
      <c r="CE8" s="0" t="n">
        <v>0</v>
      </c>
      <c r="CF8" s="0" t="n">
        <v>69572</v>
      </c>
      <c r="CG8" s="0" t="n">
        <v>0.91</v>
      </c>
      <c r="CH8" s="0" t="n">
        <v>0</v>
      </c>
      <c r="CI8" s="0" t="n">
        <v>0</v>
      </c>
      <c r="CJ8" s="0" t="n">
        <v>643</v>
      </c>
      <c r="CK8" s="0" t="n">
        <v>0.01</v>
      </c>
      <c r="CL8" s="0" t="n">
        <v>68</v>
      </c>
      <c r="CM8" s="0" t="n">
        <v>304</v>
      </c>
      <c r="CN8" s="0" t="n">
        <v>61.85</v>
      </c>
      <c r="CO8" s="0" t="n">
        <v>15</v>
      </c>
      <c r="CP8" s="0" t="n">
        <v>11565</v>
      </c>
      <c r="CQ8" s="0" t="n">
        <v>80</v>
      </c>
      <c r="CR8" s="0" t="n">
        <v>34401</v>
      </c>
      <c r="CS8" s="0" t="n">
        <v>12918</v>
      </c>
      <c r="CT8" s="0" t="n">
        <v>391</v>
      </c>
      <c r="CU8" s="0" t="n">
        <v>12918</v>
      </c>
      <c r="CV8" s="0" t="n">
        <v>71429</v>
      </c>
      <c r="CW8" s="0" t="n">
        <v>28571</v>
      </c>
      <c r="CX8" s="0" t="n">
        <v>50</v>
      </c>
      <c r="CY8" s="0" t="n">
        <v>144304</v>
      </c>
      <c r="CZ8" s="0" t="n">
        <v>10929</v>
      </c>
      <c r="DA8" s="0" t="n">
        <v>2528</v>
      </c>
    </row>
    <row r="9" customFormat="false" ht="14.25" hidden="false" customHeight="false" outlineLevel="0" collapsed="false">
      <c r="A9" s="0" t="n">
        <v>3106200</v>
      </c>
      <c r="B9" s="0" t="s">
        <v>48</v>
      </c>
      <c r="C9" s="0" t="n">
        <v>7167.02</v>
      </c>
      <c r="D9" s="0" t="n">
        <v>0.81</v>
      </c>
      <c r="E9" s="0" t="n">
        <v>72216</v>
      </c>
      <c r="F9" s="0" t="n">
        <v>49.47</v>
      </c>
      <c r="G9" s="0" t="n">
        <v>50.72</v>
      </c>
      <c r="H9" s="0" t="n">
        <v>0.5</v>
      </c>
      <c r="I9" s="0" t="n">
        <v>6188</v>
      </c>
      <c r="J9" s="0" t="n">
        <v>10944</v>
      </c>
      <c r="K9" s="0" t="n">
        <v>1927</v>
      </c>
      <c r="L9" s="0" t="n">
        <v>47917</v>
      </c>
      <c r="M9" s="0" t="n">
        <v>4167</v>
      </c>
      <c r="N9" s="0" t="n">
        <v>84.22</v>
      </c>
      <c r="O9" s="0" t="n">
        <v>6528</v>
      </c>
      <c r="P9" s="0" t="n">
        <v>10486</v>
      </c>
      <c r="Q9" s="0" t="n">
        <v>454</v>
      </c>
      <c r="R9" s="0" t="n">
        <v>12094</v>
      </c>
      <c r="S9" s="0" t="n">
        <v>7.34</v>
      </c>
      <c r="T9" s="0" t="n">
        <v>3981</v>
      </c>
      <c r="U9" s="0" t="n">
        <v>276574</v>
      </c>
      <c r="V9" s="0" t="n">
        <v>350627</v>
      </c>
      <c r="W9" s="0" t="n">
        <v>1700.66</v>
      </c>
      <c r="X9" s="0" t="n">
        <v>80.34</v>
      </c>
      <c r="Y9" s="0" t="n">
        <v>6107</v>
      </c>
      <c r="Z9" s="0" t="n">
        <v>19.13</v>
      </c>
      <c r="AA9" s="0" t="n">
        <v>65</v>
      </c>
      <c r="AB9" s="0" t="n">
        <v>76.37</v>
      </c>
      <c r="AC9" s="0" t="n">
        <v>8574</v>
      </c>
      <c r="AD9" s="0" t="n">
        <v>30338</v>
      </c>
      <c r="AE9" s="0" t="n">
        <v>100</v>
      </c>
      <c r="AF9" s="0" t="n">
        <v>32409</v>
      </c>
      <c r="AG9" s="0" t="n">
        <v>11431</v>
      </c>
      <c r="AH9" s="0" t="n">
        <v>4.7</v>
      </c>
      <c r="AI9" s="0" t="n">
        <v>6</v>
      </c>
      <c r="AJ9" s="0" t="n">
        <v>22444</v>
      </c>
      <c r="AK9" s="0" t="n">
        <v>89.2</v>
      </c>
      <c r="AL9" s="0" t="n">
        <v>99.3</v>
      </c>
      <c r="AM9" s="0" t="n">
        <v>253.98</v>
      </c>
      <c r="AN9" s="0" t="n">
        <v>216.28</v>
      </c>
      <c r="AO9" s="0" t="n">
        <v>258.58</v>
      </c>
      <c r="AP9" s="0" t="n">
        <v>229.04</v>
      </c>
      <c r="AQ9" s="0" t="n">
        <v>11701</v>
      </c>
      <c r="AR9" s="0" t="n">
        <v>20178</v>
      </c>
      <c r="AS9" s="0" t="n">
        <v>19.9</v>
      </c>
      <c r="AT9" s="0" t="n">
        <v>2.87</v>
      </c>
      <c r="AU9" s="0" t="n">
        <v>1999</v>
      </c>
      <c r="AV9" s="0" t="n">
        <v>93752</v>
      </c>
      <c r="AW9" s="0" t="n">
        <v>18202</v>
      </c>
      <c r="AX9" s="0" t="n">
        <v>26829</v>
      </c>
      <c r="AY9" s="0" t="n">
        <v>572</v>
      </c>
      <c r="AZ9" s="0" t="n">
        <v>5302</v>
      </c>
      <c r="BA9" s="0" t="n">
        <v>29547</v>
      </c>
      <c r="BB9" s="0" t="n">
        <v>28038</v>
      </c>
      <c r="BC9" s="0" t="n">
        <v>42.96</v>
      </c>
      <c r="BD9" s="0" t="n">
        <v>95.42</v>
      </c>
      <c r="BE9" s="0" t="n">
        <v>93.7</v>
      </c>
      <c r="BF9" s="0" t="n">
        <v>100</v>
      </c>
      <c r="BG9" s="0" t="n">
        <v>99962</v>
      </c>
      <c r="BH9" s="0" t="n">
        <v>0.36</v>
      </c>
      <c r="BI9" s="0" t="n">
        <v>9569</v>
      </c>
      <c r="BJ9" s="0" t="n">
        <v>36759.66</v>
      </c>
      <c r="BK9" s="0" t="n">
        <v>6511</v>
      </c>
      <c r="BL9" s="0" t="n">
        <v>11207</v>
      </c>
      <c r="BM9" s="0" t="n">
        <v>15598</v>
      </c>
      <c r="BN9" s="0" t="n">
        <v>64979</v>
      </c>
      <c r="BO9" s="0" t="n">
        <v>2186225</v>
      </c>
      <c r="BP9" s="0" t="n">
        <v>34218</v>
      </c>
      <c r="BQ9" s="0" t="n">
        <v>2.85</v>
      </c>
      <c r="BR9" s="0" t="n">
        <v>0.6</v>
      </c>
      <c r="BS9" s="0" t="n">
        <v>875</v>
      </c>
      <c r="BT9" s="0" t="n">
        <v>2689</v>
      </c>
      <c r="BU9" s="0" t="n">
        <v>1309</v>
      </c>
      <c r="BV9" s="0" t="n">
        <v>2.22</v>
      </c>
      <c r="BW9" s="0" t="n">
        <v>5195</v>
      </c>
      <c r="BX9" s="0" t="n">
        <v>4865</v>
      </c>
      <c r="BY9" s="0" t="n">
        <v>444</v>
      </c>
      <c r="BZ9" s="0" t="n">
        <v>1507</v>
      </c>
      <c r="CA9" s="0" t="n">
        <v>20.67</v>
      </c>
      <c r="CB9" s="0" t="n">
        <v>5592</v>
      </c>
      <c r="CC9" s="0" t="n">
        <v>12927</v>
      </c>
      <c r="CD9" s="0" t="n">
        <v>11459</v>
      </c>
      <c r="CE9" s="0" t="n">
        <v>0</v>
      </c>
      <c r="CF9" s="0" t="n">
        <v>74344</v>
      </c>
      <c r="CG9" s="0" t="n">
        <v>0.9</v>
      </c>
      <c r="CH9" s="0" t="n">
        <v>0.51</v>
      </c>
      <c r="CI9" s="0" t="n">
        <v>15.38</v>
      </c>
      <c r="CJ9" s="0" t="n">
        <v>1253</v>
      </c>
      <c r="CK9" s="0" t="n">
        <v>0.03</v>
      </c>
      <c r="CL9" s="0" t="n">
        <v>92</v>
      </c>
      <c r="CM9" s="0" t="n">
        <v>25</v>
      </c>
      <c r="CN9" s="0" t="n">
        <v>89941</v>
      </c>
      <c r="CO9" s="0" t="n">
        <v>13</v>
      </c>
      <c r="CP9" s="0" t="n">
        <v>11436</v>
      </c>
      <c r="CQ9" s="0" t="n">
        <v>80</v>
      </c>
      <c r="CR9" s="0" t="n">
        <v>34499</v>
      </c>
      <c r="CS9" s="0" t="n">
        <v>14809</v>
      </c>
      <c r="CT9" s="0" t="n">
        <v>199</v>
      </c>
      <c r="CU9" s="0" t="n">
        <v>14848</v>
      </c>
      <c r="CV9" s="0" t="n">
        <v>100</v>
      </c>
      <c r="CW9" s="0" t="n">
        <v>71429</v>
      </c>
      <c r="CX9" s="0" t="n">
        <v>66667</v>
      </c>
      <c r="CY9" s="0" t="n">
        <v>349708</v>
      </c>
      <c r="CZ9" s="0" t="n">
        <v>32128</v>
      </c>
      <c r="DA9" s="0" t="n">
        <v>163</v>
      </c>
    </row>
    <row r="10" customFormat="false" ht="14.25" hidden="false" customHeight="false" outlineLevel="0" collapsed="false">
      <c r="A10" s="0" t="n">
        <v>3106705</v>
      </c>
      <c r="B10" s="0" t="s">
        <v>49</v>
      </c>
      <c r="C10" s="0" t="n">
        <v>1102.8</v>
      </c>
      <c r="D10" s="0" t="n">
        <v>0.749</v>
      </c>
      <c r="E10" s="0" t="n">
        <v>84167</v>
      </c>
      <c r="F10" s="0" t="n">
        <v>62.74</v>
      </c>
      <c r="G10" s="0" t="n">
        <v>63.67</v>
      </c>
      <c r="H10" s="0" t="n">
        <v>1.26</v>
      </c>
      <c r="I10" s="0" t="n">
        <v>6314</v>
      </c>
      <c r="J10" s="0" t="n">
        <v>9534</v>
      </c>
      <c r="K10" s="0" t="n">
        <v>2013</v>
      </c>
      <c r="L10" s="0" t="n">
        <v>31.33</v>
      </c>
      <c r="M10" s="0" t="n">
        <v>7725</v>
      </c>
      <c r="N10" s="0" t="n">
        <v>75681</v>
      </c>
      <c r="O10" s="0" t="n">
        <v>4552</v>
      </c>
      <c r="P10" s="0" t="n">
        <v>13065</v>
      </c>
      <c r="Q10" s="0" t="n">
        <v>0.53</v>
      </c>
      <c r="R10" s="0" t="n">
        <v>15184</v>
      </c>
      <c r="S10" s="0" t="n">
        <v>8475</v>
      </c>
      <c r="T10" s="0" t="n">
        <v>3187</v>
      </c>
      <c r="U10" s="0" t="n">
        <v>74418</v>
      </c>
      <c r="V10" s="0" t="n">
        <v>248555</v>
      </c>
      <c r="W10" s="0" t="n">
        <v>1219.3</v>
      </c>
      <c r="X10" s="0" t="n">
        <v>74.6</v>
      </c>
      <c r="Y10" s="0" t="n">
        <v>6.97</v>
      </c>
      <c r="Z10" s="0" t="n">
        <v>21557</v>
      </c>
      <c r="AA10" s="0" t="n">
        <v>83</v>
      </c>
      <c r="AB10" s="0" t="n">
        <v>76.82</v>
      </c>
      <c r="AC10" s="0" t="n">
        <v>10187</v>
      </c>
      <c r="AD10" s="0" t="n">
        <v>13715</v>
      </c>
      <c r="AE10" s="0" t="n">
        <v>100</v>
      </c>
      <c r="AF10" s="0" t="n">
        <v>33054</v>
      </c>
      <c r="AG10" s="0" t="n">
        <v>21339</v>
      </c>
      <c r="AH10" s="0" t="n">
        <v>5.3</v>
      </c>
      <c r="AI10" s="0" t="n">
        <v>6</v>
      </c>
      <c r="AJ10" s="0" t="n">
        <v>19193</v>
      </c>
      <c r="AK10" s="0" t="n">
        <v>48</v>
      </c>
      <c r="AL10" s="0" t="n">
        <v>97.5</v>
      </c>
      <c r="AM10" s="0" t="n">
        <v>266.58</v>
      </c>
      <c r="AN10" s="0" t="n">
        <v>219.29</v>
      </c>
      <c r="AO10" s="0" t="n">
        <v>266.93</v>
      </c>
      <c r="AP10" s="0" t="n">
        <v>230.95</v>
      </c>
      <c r="AQ10" s="0" t="n">
        <v>16505</v>
      </c>
      <c r="AR10" s="0" t="n">
        <v>19946</v>
      </c>
      <c r="AS10" s="0" t="n">
        <v>18</v>
      </c>
      <c r="AT10" s="0" t="n">
        <v>5.34</v>
      </c>
      <c r="AU10" s="0" t="n">
        <v>1387</v>
      </c>
      <c r="AV10" s="0" t="n">
        <v>93007</v>
      </c>
      <c r="AW10" s="0" t="n">
        <v>24239</v>
      </c>
      <c r="AX10" s="0" t="n">
        <v>4348</v>
      </c>
      <c r="AY10" s="0" t="n">
        <v>501</v>
      </c>
      <c r="AZ10" s="0" t="n">
        <v>10.52</v>
      </c>
      <c r="BA10" s="0" t="n">
        <v>25.92</v>
      </c>
      <c r="BB10" s="0" t="n">
        <v>13265</v>
      </c>
      <c r="BC10" s="0" t="n">
        <v>51.77</v>
      </c>
      <c r="BD10" s="0" t="n">
        <v>89.19</v>
      </c>
      <c r="BE10" s="0" t="n">
        <v>75.34</v>
      </c>
      <c r="BF10" s="0" t="n">
        <v>100</v>
      </c>
      <c r="BG10" s="0" t="n">
        <v>99877</v>
      </c>
      <c r="BH10" s="0" t="n">
        <v>0.34</v>
      </c>
      <c r="BI10" s="0" t="n">
        <v>11.23</v>
      </c>
      <c r="BJ10" s="0" t="n">
        <v>58911.58</v>
      </c>
      <c r="BK10" s="0" t="n">
        <v>9502</v>
      </c>
      <c r="BL10" s="0" t="n">
        <v>15386</v>
      </c>
      <c r="BM10" s="0" t="n">
        <v>18946</v>
      </c>
      <c r="BN10" s="0" t="n">
        <v>65014</v>
      </c>
      <c r="BO10" s="0" t="n">
        <v>443.17</v>
      </c>
      <c r="BP10" s="0" t="n">
        <v>37987</v>
      </c>
      <c r="BQ10" s="0" t="n">
        <v>4.78</v>
      </c>
      <c r="BR10" s="0" t="n">
        <v>0.47</v>
      </c>
      <c r="BS10" s="0" t="n">
        <v>553</v>
      </c>
      <c r="BT10" s="0" t="n">
        <v>1192</v>
      </c>
      <c r="BU10" s="0" t="n">
        <v>1241</v>
      </c>
      <c r="BV10" s="0" t="n">
        <v>4739</v>
      </c>
      <c r="BW10" s="0" t="n">
        <v>7195</v>
      </c>
      <c r="BX10" s="0" t="n">
        <v>9787</v>
      </c>
      <c r="BY10" s="0" t="n">
        <v>555</v>
      </c>
      <c r="BZ10" s="0" t="n">
        <v>1284</v>
      </c>
      <c r="CA10" s="0" t="n">
        <v>20.57</v>
      </c>
      <c r="CB10" s="0" t="n">
        <v>10117</v>
      </c>
      <c r="CC10" s="0" t="n">
        <v>11562</v>
      </c>
      <c r="CD10" s="0" t="n">
        <v>13731</v>
      </c>
      <c r="CE10" s="0" t="n">
        <v>462</v>
      </c>
      <c r="CF10" s="0" t="n">
        <v>73459</v>
      </c>
      <c r="CG10" s="0" t="n">
        <v>0.53</v>
      </c>
      <c r="CH10" s="0" t="n">
        <v>5.2</v>
      </c>
      <c r="CI10" s="0" t="n">
        <v>70.52</v>
      </c>
      <c r="CJ10" s="0" t="n">
        <v>6028</v>
      </c>
      <c r="CK10" s="0" t="n">
        <v>0.08</v>
      </c>
      <c r="CL10" s="0" t="n">
        <v>76</v>
      </c>
      <c r="CM10" s="0" t="n">
        <v>36</v>
      </c>
      <c r="CN10" s="0" t="n">
        <v>75305</v>
      </c>
      <c r="CO10" s="0" t="n">
        <v>77</v>
      </c>
      <c r="CP10" s="0" t="n">
        <v>5257</v>
      </c>
      <c r="CQ10" s="0" t="n">
        <v>80</v>
      </c>
      <c r="CR10" s="0" t="n">
        <v>45402</v>
      </c>
      <c r="CS10" s="0" t="n">
        <v>21396</v>
      </c>
      <c r="CT10" s="0" t="n">
        <v>228</v>
      </c>
      <c r="CU10" s="0" t="n">
        <v>21623</v>
      </c>
      <c r="CV10" s="0" t="n">
        <v>85714</v>
      </c>
      <c r="CW10" s="0" t="n">
        <v>85714</v>
      </c>
      <c r="CX10" s="0" t="n">
        <v>66667</v>
      </c>
      <c r="CY10" s="0" t="n">
        <v>462089</v>
      </c>
      <c r="CZ10" s="0" t="n">
        <v>11.33</v>
      </c>
      <c r="DA10" s="0" t="n">
        <v>341</v>
      </c>
    </row>
    <row r="11" customFormat="false" ht="14.25" hidden="false" customHeight="false" outlineLevel="0" collapsed="false">
      <c r="A11" s="0" t="n">
        <v>4202404</v>
      </c>
      <c r="B11" s="0" t="s">
        <v>50</v>
      </c>
      <c r="C11" s="0" t="n">
        <v>594.44</v>
      </c>
      <c r="D11" s="0" t="n">
        <v>0.805999999999999</v>
      </c>
      <c r="E11" s="0" t="n">
        <v>63021</v>
      </c>
      <c r="F11" s="0" t="n">
        <v>47.67</v>
      </c>
      <c r="G11" s="0" t="n">
        <v>48.32</v>
      </c>
      <c r="H11" s="0" t="n">
        <v>0</v>
      </c>
      <c r="I11" s="0" t="n">
        <v>5479</v>
      </c>
      <c r="J11" s="0" t="n">
        <v>8003</v>
      </c>
      <c r="K11" s="0" t="n">
        <v>1049</v>
      </c>
      <c r="L11" s="0" t="n">
        <v>46997</v>
      </c>
      <c r="M11" s="0" t="n">
        <v>751</v>
      </c>
      <c r="N11" s="0" t="n">
        <v>71991</v>
      </c>
      <c r="O11" s="0" t="n">
        <v>10918</v>
      </c>
      <c r="P11" s="0" t="n">
        <v>12015</v>
      </c>
      <c r="Q11" s="0" t="n">
        <v>453</v>
      </c>
      <c r="R11" s="0" t="n">
        <v>12696</v>
      </c>
      <c r="S11" s="0" t="n">
        <v>8842</v>
      </c>
      <c r="T11" s="0" t="n">
        <v>6719</v>
      </c>
      <c r="U11" s="0" t="n">
        <v>10778</v>
      </c>
      <c r="V11" s="0" t="n">
        <v>297033</v>
      </c>
      <c r="W11" s="0" t="n">
        <v>1206.63</v>
      </c>
      <c r="X11" s="0" t="n">
        <v>63.75</v>
      </c>
      <c r="Y11" s="0" t="n">
        <v>19621</v>
      </c>
      <c r="Z11" s="0" t="n">
        <v>20766</v>
      </c>
      <c r="AA11" s="0" t="n">
        <v>221</v>
      </c>
      <c r="AB11" s="0" t="n">
        <v>78.64</v>
      </c>
      <c r="AC11" s="0" t="n">
        <v>7459</v>
      </c>
      <c r="AD11" s="0" t="n">
        <v>26.53</v>
      </c>
      <c r="AE11" s="0" t="n">
        <v>98.63</v>
      </c>
      <c r="AF11" s="0" t="n">
        <v>37674</v>
      </c>
      <c r="AG11" s="0" t="n">
        <v>21333</v>
      </c>
      <c r="AH11" s="0" t="n">
        <v>5.2</v>
      </c>
      <c r="AI11" s="0" t="n">
        <v>6.4</v>
      </c>
      <c r="AJ11" s="0" t="n">
        <v>24742</v>
      </c>
      <c r="AK11" s="0" t="n">
        <v>94.1</v>
      </c>
      <c r="AL11" s="0" t="n">
        <v>95.9</v>
      </c>
      <c r="AM11" s="0" t="n">
        <v>273.86</v>
      </c>
      <c r="AN11" s="0" t="n">
        <v>232.37</v>
      </c>
      <c r="AO11" s="0" t="n">
        <v>277.22</v>
      </c>
      <c r="AP11" s="0" t="n">
        <v>239.31</v>
      </c>
      <c r="AQ11" s="0" t="n">
        <v>10385</v>
      </c>
      <c r="AR11" s="0" t="n">
        <v>20608</v>
      </c>
      <c r="AS11" s="0" t="n">
        <v>24.9</v>
      </c>
      <c r="AT11" s="0" t="n">
        <v>1.77</v>
      </c>
      <c r="AU11" s="0" t="n">
        <v>4823</v>
      </c>
      <c r="AV11" s="0" t="n">
        <v>89886</v>
      </c>
      <c r="AW11" s="0" t="n">
        <v>11109</v>
      </c>
      <c r="AX11" s="0" t="n">
        <v>13333</v>
      </c>
      <c r="AY11" s="0" t="n">
        <v>0.59</v>
      </c>
      <c r="AZ11" s="0" t="n">
        <v>3168</v>
      </c>
      <c r="BA11" s="0" t="n">
        <v>28597</v>
      </c>
      <c r="BB11" s="0" t="n">
        <v>27635</v>
      </c>
      <c r="BC11" s="0" t="n">
        <v>28.08</v>
      </c>
      <c r="BD11" s="0" t="n">
        <v>99.9</v>
      </c>
      <c r="BE11" s="0" t="n">
        <v>44.78</v>
      </c>
      <c r="BF11" s="0" t="n">
        <v>95.24</v>
      </c>
      <c r="BG11" s="0" t="n">
        <v>99962</v>
      </c>
      <c r="BH11" s="0" t="n">
        <v>0.66</v>
      </c>
      <c r="BI11" s="0" t="n">
        <v>18459</v>
      </c>
      <c r="BJ11" s="0" t="n">
        <v>48115.48</v>
      </c>
      <c r="BK11" s="0" t="n">
        <v>2.74</v>
      </c>
      <c r="BL11" s="0" t="n">
        <v>4469</v>
      </c>
      <c r="BM11" s="0" t="n">
        <v>9.51</v>
      </c>
      <c r="BN11" s="0" t="n">
        <v>73637</v>
      </c>
      <c r="BO11" s="0" t="n">
        <v>2452705</v>
      </c>
      <c r="BP11" s="0" t="n">
        <v>28083</v>
      </c>
      <c r="BQ11" s="0" t="n">
        <v>5.43</v>
      </c>
      <c r="BR11" s="0" t="n">
        <v>0.46</v>
      </c>
      <c r="BS11" s="0" t="n">
        <v>405</v>
      </c>
      <c r="BT11" s="0" t="n">
        <v>1.79</v>
      </c>
      <c r="BU11" s="0" t="n">
        <v>1844</v>
      </c>
      <c r="BV11" s="0" t="n">
        <v>208</v>
      </c>
      <c r="BW11" s="0" t="n">
        <v>9.12</v>
      </c>
      <c r="BX11" s="0" t="n">
        <v>26141</v>
      </c>
      <c r="BY11" s="0" t="n">
        <v>526</v>
      </c>
      <c r="BZ11" s="0" t="n">
        <v>2062</v>
      </c>
      <c r="CA11" s="0" t="n">
        <v>11.93</v>
      </c>
      <c r="CB11" s="0" t="n">
        <v>15476</v>
      </c>
      <c r="CC11" s="0" t="n">
        <v>7485</v>
      </c>
      <c r="CD11" s="0" t="n">
        <v>6475</v>
      </c>
      <c r="CE11" s="0" t="n">
        <v>284</v>
      </c>
      <c r="CF11" s="0" t="n">
        <v>19558</v>
      </c>
      <c r="CG11" s="0" t="n">
        <v>0.67</v>
      </c>
      <c r="CH11" s="0" t="n">
        <v>1.07</v>
      </c>
      <c r="CI11" s="0" t="n">
        <v>98</v>
      </c>
      <c r="CJ11" s="0" t="n">
        <v>1.57</v>
      </c>
      <c r="CK11" s="0" t="n">
        <v>0</v>
      </c>
      <c r="CL11" s="0" t="n">
        <v>88</v>
      </c>
      <c r="CM11" s="0" t="n">
        <v>21</v>
      </c>
      <c r="CN11" s="0" t="n">
        <v>29997</v>
      </c>
      <c r="CO11" s="0" t="n">
        <v>143</v>
      </c>
      <c r="CP11" s="0" t="n">
        <v>18792</v>
      </c>
      <c r="CQ11" s="0" t="n">
        <v>80</v>
      </c>
      <c r="CR11" s="0" t="n">
        <v>14415</v>
      </c>
      <c r="CS11" s="0" t="n">
        <v>9798</v>
      </c>
      <c r="CT11" s="0" t="n">
        <v>0.28</v>
      </c>
      <c r="CU11" s="0" t="n">
        <v>9798</v>
      </c>
      <c r="CV11" s="0" t="n">
        <v>71429</v>
      </c>
      <c r="CW11" s="0" t="n">
        <v>57143</v>
      </c>
      <c r="CX11" s="0" t="n">
        <v>83333</v>
      </c>
      <c r="CY11" s="0" t="n">
        <v>499.57</v>
      </c>
      <c r="CZ11" s="0" t="n">
        <v>23978</v>
      </c>
      <c r="DA11" s="0" t="n">
        <v>331.5</v>
      </c>
    </row>
    <row r="12" customFormat="false" ht="14.25" hidden="false" customHeight="false" outlineLevel="0" collapsed="false">
      <c r="A12" s="0" t="n">
        <v>1400100</v>
      </c>
      <c r="B12" s="0" t="s">
        <v>52</v>
      </c>
      <c r="C12" s="0" t="n">
        <v>49.99</v>
      </c>
      <c r="D12" s="0" t="n">
        <v>0.752</v>
      </c>
      <c r="E12" s="0" t="n">
        <v>79.9</v>
      </c>
      <c r="F12" s="0" t="n">
        <v>54.36</v>
      </c>
      <c r="G12" s="0" t="n">
        <v>58.49</v>
      </c>
      <c r="H12" s="0" t="n">
        <v>1.79</v>
      </c>
      <c r="I12" s="0" t="n">
        <v>3285</v>
      </c>
      <c r="J12" s="0" t="n">
        <v>8068</v>
      </c>
      <c r="K12" s="0" t="n">
        <v>701</v>
      </c>
      <c r="L12" s="0" t="n">
        <v>48.88</v>
      </c>
      <c r="M12" s="0" t="n">
        <v>5483</v>
      </c>
      <c r="N12" s="0" t="n">
        <v>77162</v>
      </c>
      <c r="O12" s="0" t="n">
        <v>7515</v>
      </c>
      <c r="P12" s="0" t="n">
        <v>14212</v>
      </c>
      <c r="Q12" s="0" t="n">
        <v>0.56</v>
      </c>
      <c r="R12" s="0" t="n">
        <v>16898</v>
      </c>
      <c r="S12" s="0" t="n">
        <v>8953</v>
      </c>
      <c r="T12" s="0" t="n">
        <v>6012</v>
      </c>
      <c r="U12" s="0" t="n">
        <v>91743</v>
      </c>
      <c r="V12" s="0" t="n">
        <v>232207</v>
      </c>
      <c r="W12" s="0" t="n">
        <v>657.72</v>
      </c>
      <c r="X12" s="0" t="n">
        <v>49.26</v>
      </c>
      <c r="Y12" s="0" t="n">
        <v>17157</v>
      </c>
      <c r="Z12" s="0" t="n">
        <v>48881</v>
      </c>
      <c r="AA12" s="0" t="n">
        <v>107</v>
      </c>
      <c r="AB12" s="0" t="n">
        <v>73.95</v>
      </c>
      <c r="AC12" s="0" t="n">
        <v>18968</v>
      </c>
      <c r="AD12" s="0" t="n">
        <v>73871</v>
      </c>
      <c r="AE12" s="0" t="n">
        <v>79839</v>
      </c>
      <c r="AF12" s="0" t="n">
        <v>45833</v>
      </c>
      <c r="AG12" s="0" t="n">
        <v>57143</v>
      </c>
      <c r="AI12" s="0" t="n">
        <v>5.9</v>
      </c>
      <c r="AJ12" s="0" t="n">
        <v>19666</v>
      </c>
      <c r="AK12" s="0" t="n">
        <v>96.4</v>
      </c>
      <c r="AL12" s="0" t="n">
        <v>94.2</v>
      </c>
      <c r="AN12" s="0" t="n">
        <v>212.71</v>
      </c>
      <c r="AP12" s="0" t="n">
        <v>225.76</v>
      </c>
      <c r="AQ12" s="0" t="n">
        <v>19339</v>
      </c>
      <c r="AR12" s="0" t="n">
        <v>23223</v>
      </c>
      <c r="AS12" s="0" t="n">
        <v>19.6</v>
      </c>
      <c r="AT12" s="0" t="n">
        <v>5.83</v>
      </c>
      <c r="AU12" s="0" t="n">
        <v>1598</v>
      </c>
      <c r="AV12" s="0" t="n">
        <v>91686</v>
      </c>
      <c r="AW12" s="0" t="n">
        <v>26985</v>
      </c>
      <c r="AX12" s="0" t="n">
        <v>17391</v>
      </c>
      <c r="AY12" s="0" t="n">
        <v>0.66</v>
      </c>
      <c r="AZ12" s="0" t="n">
        <v>10677</v>
      </c>
      <c r="BA12" s="0" t="n">
        <v>33846</v>
      </c>
      <c r="BB12" s="0" t="n">
        <v>123436</v>
      </c>
      <c r="BC12" s="0" t="n">
        <v>54.72</v>
      </c>
      <c r="BD12" s="0" t="n">
        <v>97.7</v>
      </c>
      <c r="BE12" s="0" t="n">
        <v>88</v>
      </c>
      <c r="BF12" s="0" t="n">
        <v>100</v>
      </c>
      <c r="BG12" s="0" t="n">
        <v>99.27</v>
      </c>
      <c r="BH12" s="0" t="n">
        <v>0.76</v>
      </c>
      <c r="BI12" s="0" t="n">
        <v>10852</v>
      </c>
      <c r="BJ12" s="0" t="n">
        <v>26752.67</v>
      </c>
      <c r="BK12" s="0" t="n">
        <v>7557</v>
      </c>
      <c r="BL12" s="0" t="n">
        <v>12236</v>
      </c>
      <c r="BM12" s="0" t="n">
        <v>21745</v>
      </c>
      <c r="BN12" s="0" t="n">
        <v>63798</v>
      </c>
      <c r="BO12" s="0" t="n">
        <v>4312571</v>
      </c>
      <c r="BP12" s="0" t="n">
        <v>10469</v>
      </c>
      <c r="BQ12" s="0" t="n">
        <v>2.73</v>
      </c>
      <c r="BR12" s="0" t="n">
        <v>0.58</v>
      </c>
      <c r="BS12" s="0" t="n">
        <v>634</v>
      </c>
      <c r="BT12" s="0" t="n">
        <v>1243</v>
      </c>
      <c r="BU12" s="0" t="n">
        <v>1405</v>
      </c>
      <c r="BV12" s="0" t="n">
        <v>5367</v>
      </c>
      <c r="BW12" s="0" t="n">
        <v>7149</v>
      </c>
      <c r="BX12" s="0" t="n">
        <v>0</v>
      </c>
      <c r="BY12" s="0" t="n">
        <v>0.52</v>
      </c>
      <c r="BZ12" s="0" t="n">
        <v>1181</v>
      </c>
      <c r="CA12" s="0" t="n">
        <v>5</v>
      </c>
      <c r="CB12" s="0" t="n">
        <v>18349</v>
      </c>
      <c r="CC12" s="0" t="n">
        <v>407</v>
      </c>
      <c r="CD12" s="0" t="n">
        <v>3305</v>
      </c>
      <c r="CE12" s="0" t="n">
        <v>266</v>
      </c>
      <c r="CF12" s="0" t="n">
        <v>77874</v>
      </c>
      <c r="CG12" s="0" t="n">
        <v>0.7</v>
      </c>
      <c r="CH12" s="0" t="n">
        <v>0</v>
      </c>
      <c r="CI12" s="0" t="n">
        <v>0</v>
      </c>
      <c r="CJ12" s="0" t="n">
        <v>3.13</v>
      </c>
      <c r="CK12" s="0" t="n">
        <v>0.72</v>
      </c>
      <c r="CL12" s="0" t="n">
        <v>44</v>
      </c>
      <c r="CM12" s="0" t="n">
        <v>386</v>
      </c>
      <c r="CN12" s="0" t="n">
        <v>18207</v>
      </c>
      <c r="CO12" s="0" t="n">
        <v>1355</v>
      </c>
      <c r="CP12" s="0" t="n">
        <v>9</v>
      </c>
      <c r="CQ12" s="0" t="n">
        <v>80</v>
      </c>
      <c r="CR12" s="0" t="n">
        <v>64883</v>
      </c>
      <c r="CS12" s="0" t="n">
        <v>37323</v>
      </c>
      <c r="CT12" s="0" t="n">
        <v>0</v>
      </c>
      <c r="CU12" s="0" t="n">
        <v>37574</v>
      </c>
      <c r="CV12" s="0" t="n">
        <v>71429</v>
      </c>
      <c r="CW12" s="0" t="n">
        <v>42857</v>
      </c>
      <c r="CX12" s="0" t="n">
        <v>66667</v>
      </c>
      <c r="CY12" s="0" t="n">
        <v>465016</v>
      </c>
      <c r="CZ12" s="0" t="n">
        <v>10962</v>
      </c>
      <c r="DA12" s="0" t="n">
        <v>2609</v>
      </c>
    </row>
    <row r="13" customFormat="false" ht="14.25" hidden="false" customHeight="false" outlineLevel="0" collapsed="false">
      <c r="A13" s="0" t="n">
        <v>5300108</v>
      </c>
      <c r="B13" s="0" t="s">
        <v>53</v>
      </c>
      <c r="C13" s="0" t="n">
        <v>444.07</v>
      </c>
      <c r="D13" s="0" t="n">
        <v>0.824</v>
      </c>
      <c r="E13" s="0" t="n">
        <v>80101</v>
      </c>
      <c r="F13" s="0" t="n">
        <v>64.21</v>
      </c>
      <c r="G13" s="0" t="n">
        <v>66.48</v>
      </c>
      <c r="H13" s="0" t="n">
        <v>0.5</v>
      </c>
      <c r="I13" s="0" t="n">
        <v>2.86</v>
      </c>
      <c r="J13" s="0" t="n">
        <v>9712</v>
      </c>
      <c r="K13" s="0" t="n">
        <v>1284</v>
      </c>
      <c r="L13" s="0" t="n">
        <v>23828</v>
      </c>
      <c r="M13" s="0" t="n">
        <v>8578</v>
      </c>
      <c r="N13" s="0" t="n">
        <v>76002</v>
      </c>
      <c r="O13" s="0" t="n">
        <v>6.6</v>
      </c>
      <c r="P13" s="0" t="n">
        <v>8533</v>
      </c>
      <c r="Q13" s="0" t="n">
        <v>212</v>
      </c>
      <c r="R13" s="0" t="n">
        <v>10278</v>
      </c>
      <c r="S13" s="0" t="n">
        <v>6294</v>
      </c>
      <c r="T13" s="0" t="n">
        <v>3.25</v>
      </c>
      <c r="U13" s="0" t="n">
        <v>1685613</v>
      </c>
      <c r="V13" s="0" t="n">
        <v>239183</v>
      </c>
      <c r="X13" s="0" t="n">
        <v>54.01</v>
      </c>
      <c r="Y13" s="0" t="n">
        <v>19.41</v>
      </c>
      <c r="Z13" s="0" t="n">
        <v>23396</v>
      </c>
      <c r="AA13" s="0" t="n">
        <v>58</v>
      </c>
      <c r="AB13" s="0" t="n">
        <v>77.35</v>
      </c>
      <c r="AC13" s="0" t="n">
        <v>10.28</v>
      </c>
      <c r="AD13" s="0" t="n">
        <v>13387</v>
      </c>
      <c r="AE13" s="0" t="n">
        <v>98069</v>
      </c>
      <c r="AF13" s="0" t="n">
        <v>72786</v>
      </c>
      <c r="AG13" s="0" t="n">
        <v>44029</v>
      </c>
      <c r="AJ13" s="0" t="n">
        <v>22675</v>
      </c>
      <c r="AK13" s="0" t="n">
        <v>98.5</v>
      </c>
      <c r="AL13" s="0" t="n">
        <v>98.7</v>
      </c>
      <c r="AQ13" s="0" t="n">
        <v>19679</v>
      </c>
      <c r="AR13" s="0" t="n">
        <v>22043</v>
      </c>
      <c r="AS13" s="0" t="n">
        <v>25</v>
      </c>
      <c r="AT13" s="0" t="n">
        <v>3.47</v>
      </c>
      <c r="AU13" s="0" t="n">
        <v>2757</v>
      </c>
      <c r="AV13" s="0" t="n">
        <v>93285</v>
      </c>
      <c r="AW13" s="0" t="n">
        <v>20271</v>
      </c>
      <c r="AY13" s="0" t="n">
        <v>631</v>
      </c>
      <c r="AZ13" s="0" t="n">
        <v>6428</v>
      </c>
      <c r="BA13" s="0" t="n">
        <v>21446</v>
      </c>
      <c r="BB13" s="0" t="n">
        <v>78327</v>
      </c>
      <c r="BC13" s="0" t="n">
        <v>34.37</v>
      </c>
      <c r="BD13" s="0" t="n">
        <v>99</v>
      </c>
      <c r="BE13" s="0" t="n">
        <v>90.9</v>
      </c>
      <c r="BF13" s="0" t="n">
        <v>100</v>
      </c>
      <c r="BG13" s="0" t="n">
        <v>99.91</v>
      </c>
      <c r="BH13" s="0" t="n">
        <v>0.29</v>
      </c>
      <c r="BI13" s="0" t="n">
        <v>8463</v>
      </c>
      <c r="BJ13" s="0" t="n">
        <v>85661.39</v>
      </c>
      <c r="BK13" s="0" t="n">
        <v>8187</v>
      </c>
      <c r="BL13" s="0" t="n">
        <v>14292</v>
      </c>
      <c r="BM13" s="0" t="n">
        <v>17112</v>
      </c>
      <c r="BN13" s="0" t="n">
        <v>66611</v>
      </c>
      <c r="BO13" s="0" t="n">
        <v>0</v>
      </c>
      <c r="BP13" s="0" t="n">
        <v>24846</v>
      </c>
      <c r="BQ13" s="0" t="n">
        <v>2.22</v>
      </c>
      <c r="BR13" s="0" t="n">
        <v>0.63</v>
      </c>
      <c r="BS13" s="0" t="n">
        <v>0.57</v>
      </c>
      <c r="BT13" s="0" t="n">
        <v>2005</v>
      </c>
      <c r="BU13" s="0" t="n">
        <v>1362</v>
      </c>
      <c r="BV13" s="0" t="n">
        <v>3377</v>
      </c>
      <c r="BW13" s="0" t="n">
        <v>6154</v>
      </c>
      <c r="BX13" s="0" t="n">
        <v>70353</v>
      </c>
      <c r="BY13" s="0" t="n">
        <v>432</v>
      </c>
      <c r="BZ13" s="0" t="n">
        <v>1446</v>
      </c>
      <c r="CA13" s="0" t="n">
        <v>22.45</v>
      </c>
      <c r="CB13" s="0" t="n">
        <v>8903</v>
      </c>
      <c r="CC13" s="0" t="n">
        <v>5196</v>
      </c>
      <c r="CD13" s="0" t="n">
        <v>6645</v>
      </c>
      <c r="CE13" s="0" t="n">
        <v>471</v>
      </c>
      <c r="CF13" s="0" t="n">
        <v>70265</v>
      </c>
      <c r="CG13" s="0" t="n">
        <v>0.76</v>
      </c>
      <c r="CH13" s="0" t="n">
        <v>2.32</v>
      </c>
      <c r="CI13" s="0" t="n">
        <v>55.28</v>
      </c>
      <c r="CJ13" s="0" t="n">
        <v>2.09</v>
      </c>
      <c r="CK13" s="0" t="n">
        <v>1.25</v>
      </c>
      <c r="CL13" s="0" t="n">
        <v>96</v>
      </c>
      <c r="CM13" s="0" t="n">
        <v>0.1</v>
      </c>
      <c r="CN13" s="0" t="n">
        <v>83085</v>
      </c>
      <c r="CO13" s="0" t="n">
        <v>0.05</v>
      </c>
      <c r="CP13" s="0" t="n">
        <v>93.13</v>
      </c>
      <c r="CQ13" s="0" t="n">
        <v>100</v>
      </c>
      <c r="CR13" s="0" t="n">
        <v>32742</v>
      </c>
      <c r="CS13" s="0" t="n">
        <v>15687</v>
      </c>
      <c r="CT13" s="0" t="n">
        <v>99</v>
      </c>
      <c r="CU13" s="0" t="n">
        <v>15919</v>
      </c>
      <c r="CV13" s="0" t="n">
        <v>100</v>
      </c>
      <c r="CW13" s="0" t="n">
        <v>100</v>
      </c>
      <c r="CX13" s="0" t="n">
        <v>83333</v>
      </c>
      <c r="CY13" s="0" t="n">
        <v>0</v>
      </c>
      <c r="DA13" s="0" t="n">
        <v>311</v>
      </c>
    </row>
    <row r="14" customFormat="false" ht="14.25" hidden="false" customHeight="false" outlineLevel="0" collapsed="false">
      <c r="A14" s="0" t="n">
        <v>2905701</v>
      </c>
      <c r="B14" s="0" t="s">
        <v>54</v>
      </c>
      <c r="C14" s="0" t="n">
        <v>309.65</v>
      </c>
      <c r="D14" s="0" t="n">
        <v>0.694</v>
      </c>
      <c r="E14" s="0" t="n">
        <v>88502</v>
      </c>
      <c r="F14" s="0" t="n">
        <v>80</v>
      </c>
      <c r="G14" s="0" t="n">
        <v>83.39</v>
      </c>
      <c r="H14" s="0" t="n">
        <v>3.39</v>
      </c>
      <c r="I14" s="0" t="n">
        <v>6.76</v>
      </c>
      <c r="J14" s="0" t="n">
        <v>8578</v>
      </c>
      <c r="K14" s="0" t="n">
        <v>1548</v>
      </c>
      <c r="L14" s="0" t="n">
        <v>49106</v>
      </c>
      <c r="M14" s="0" t="n">
        <v>511</v>
      </c>
      <c r="N14" s="0" t="n">
        <v>54879</v>
      </c>
      <c r="O14" s="0" t="n">
        <v>1672</v>
      </c>
      <c r="P14" s="0" t="n">
        <v>15041</v>
      </c>
      <c r="Q14" s="0" t="n">
        <v>235</v>
      </c>
      <c r="R14" s="0" t="n">
        <v>16686</v>
      </c>
      <c r="S14" s="0" t="n">
        <v>10341</v>
      </c>
      <c r="T14" s="0" t="n">
        <v>4346</v>
      </c>
      <c r="U14" s="0" t="n">
        <v>276699</v>
      </c>
      <c r="V14" s="0" t="n">
        <v>221307</v>
      </c>
      <c r="W14" s="0" t="n">
        <v>899.25</v>
      </c>
      <c r="X14" s="0" t="n">
        <v>65.74</v>
      </c>
      <c r="Y14" s="0" t="n">
        <v>2629</v>
      </c>
      <c r="Z14" s="0" t="n">
        <v>35887</v>
      </c>
      <c r="AA14" s="0" t="n">
        <v>138</v>
      </c>
      <c r="AB14" s="0" t="n">
        <v>72.9</v>
      </c>
      <c r="AC14" s="0" t="n">
        <v>13278</v>
      </c>
      <c r="AD14" s="0" t="n">
        <v>29905</v>
      </c>
      <c r="AE14" s="0" t="n">
        <v>90123</v>
      </c>
      <c r="AF14" s="0" t="n">
        <v>29204</v>
      </c>
      <c r="AG14" s="0" t="n">
        <v>6335</v>
      </c>
      <c r="AH14" s="0" t="n">
        <v>4.2</v>
      </c>
      <c r="AI14" s="0" t="n">
        <v>5.1</v>
      </c>
      <c r="AJ14" s="0" t="n">
        <v>15917</v>
      </c>
      <c r="AK14" s="0" t="n">
        <v>91.5</v>
      </c>
      <c r="AL14" s="0" t="n">
        <v>96.4</v>
      </c>
      <c r="AM14" s="0" t="n">
        <v>243.62</v>
      </c>
      <c r="AN14" s="0" t="n">
        <v>201.31</v>
      </c>
      <c r="AO14" s="0" t="n">
        <v>240.8</v>
      </c>
      <c r="AP14" s="0" t="n">
        <v>212.47</v>
      </c>
      <c r="AQ14" s="0" t="n">
        <v>21163</v>
      </c>
      <c r="AR14" s="0" t="n">
        <v>25921</v>
      </c>
      <c r="AS14" s="0" t="n">
        <v>32.6</v>
      </c>
      <c r="AT14" s="0" t="n">
        <v>7.78</v>
      </c>
      <c r="AU14" s="0" t="n">
        <v>3405</v>
      </c>
      <c r="AV14" s="0" t="n">
        <v>91824</v>
      </c>
      <c r="AW14" s="0" t="n">
        <v>36365</v>
      </c>
      <c r="AX14" s="0" t="n">
        <v>9524</v>
      </c>
      <c r="AY14" s="0" t="n">
        <v>464</v>
      </c>
      <c r="AZ14" s="0" t="n">
        <v>19836</v>
      </c>
      <c r="BA14" s="0" t="n">
        <v>20995</v>
      </c>
      <c r="BB14" s="0" t="n">
        <v>25304</v>
      </c>
      <c r="BC14" s="0" t="n">
        <v>54.9</v>
      </c>
      <c r="BD14" s="0" t="n">
        <v>93.4</v>
      </c>
      <c r="BE14" s="0" t="n">
        <v>41.23</v>
      </c>
      <c r="BF14" s="0" t="n">
        <v>73.21</v>
      </c>
      <c r="BG14" s="0" t="n">
        <v>99546</v>
      </c>
      <c r="BH14" s="0" t="n">
        <v>0.54</v>
      </c>
      <c r="BI14" s="0" t="n">
        <v>9904</v>
      </c>
      <c r="BJ14" s="0" t="n">
        <v>81105.66</v>
      </c>
      <c r="BK14" s="0" t="n">
        <v>15399</v>
      </c>
      <c r="BL14" s="0" t="n">
        <v>21436</v>
      </c>
      <c r="BM14" s="0" t="n">
        <v>26579</v>
      </c>
      <c r="BN14" s="0" t="n">
        <v>59274</v>
      </c>
      <c r="BO14" s="0" t="n">
        <v>1865511</v>
      </c>
      <c r="BP14" s="0" t="n">
        <v>33601</v>
      </c>
      <c r="BQ14" s="0" t="n">
        <v>3.44</v>
      </c>
      <c r="BR14" s="0" t="n">
        <v>0.53</v>
      </c>
      <c r="BS14" s="0" t="n">
        <v>662</v>
      </c>
      <c r="BT14" s="0" t="n">
        <v>2933</v>
      </c>
      <c r="BU14" s="0" t="n">
        <v>1236</v>
      </c>
      <c r="BV14" s="0" t="n">
        <v>9.92</v>
      </c>
      <c r="BW14" s="0" t="n">
        <v>657</v>
      </c>
      <c r="BX14" s="0" t="n">
        <v>19549</v>
      </c>
      <c r="BY14" s="0" t="n">
        <v>518</v>
      </c>
      <c r="BZ14" s="0" t="n">
        <v>1194</v>
      </c>
      <c r="CA14" s="0" t="n">
        <v>9.11</v>
      </c>
      <c r="CB14" s="0" t="n">
        <v>8216</v>
      </c>
      <c r="CC14" s="0" t="n">
        <v>6825</v>
      </c>
      <c r="CD14" s="0" t="n">
        <v>5.86</v>
      </c>
      <c r="CE14" s="0" t="n">
        <v>681</v>
      </c>
      <c r="CF14" s="0" t="n">
        <v>85521</v>
      </c>
      <c r="CG14" s="0" t="n">
        <v>1.18</v>
      </c>
      <c r="CH14" s="0" t="n">
        <v>0.69</v>
      </c>
      <c r="CI14" s="0" t="n">
        <v>0</v>
      </c>
      <c r="CJ14" s="0" t="n">
        <v>3137</v>
      </c>
      <c r="CK14" s="0" t="n">
        <v>0.07</v>
      </c>
      <c r="CL14" s="0" t="n">
        <v>84</v>
      </c>
      <c r="CM14" s="0" t="n">
        <v>103</v>
      </c>
      <c r="CN14" s="0" t="n">
        <v>14073</v>
      </c>
      <c r="CO14" s="0" t="n">
        <v>257</v>
      </c>
      <c r="CP14" s="0" t="n">
        <v>2949</v>
      </c>
      <c r="CQ14" s="0" t="n">
        <v>80</v>
      </c>
      <c r="CR14" s="0" t="n">
        <v>181525</v>
      </c>
      <c r="CS14" s="0" t="n">
        <v>67529</v>
      </c>
      <c r="CT14" s="0" t="n">
        <v>29084</v>
      </c>
      <c r="CU14" s="0" t="n">
        <v>68532</v>
      </c>
      <c r="CV14" s="0" t="n">
        <v>100</v>
      </c>
      <c r="CW14" s="0" t="n">
        <v>57143</v>
      </c>
      <c r="CX14" s="0" t="n">
        <v>50</v>
      </c>
      <c r="CY14" s="0" t="n">
        <v>823747</v>
      </c>
      <c r="CZ14" s="0" t="n">
        <v>21.97</v>
      </c>
      <c r="DA14" s="0" t="n">
        <v>2495</v>
      </c>
    </row>
    <row r="15" customFormat="false" ht="14.25" hidden="false" customHeight="false" outlineLevel="0" collapsed="false">
      <c r="A15" s="0" t="n">
        <v>2504009</v>
      </c>
      <c r="B15" s="0" t="s">
        <v>55</v>
      </c>
      <c r="C15" s="0" t="n">
        <v>648.31</v>
      </c>
      <c r="D15" s="0" t="n">
        <v>0.72</v>
      </c>
      <c r="E15" s="0" t="n">
        <v>73.42</v>
      </c>
      <c r="F15" s="0" t="n">
        <v>55.7</v>
      </c>
      <c r="G15" s="0" t="n">
        <v>62.64</v>
      </c>
      <c r="H15" s="0" t="n">
        <v>3.96</v>
      </c>
      <c r="I15" s="0" t="n">
        <v>5658</v>
      </c>
      <c r="J15" s="0" t="n">
        <v>9436</v>
      </c>
      <c r="K15" s="0" t="n">
        <v>885</v>
      </c>
      <c r="L15" s="0" t="n">
        <v>58865</v>
      </c>
      <c r="M15" s="0" t="n">
        <v>946</v>
      </c>
      <c r="N15" s="0" t="n">
        <v>38365</v>
      </c>
      <c r="O15" s="0" t="n">
        <v>6102</v>
      </c>
      <c r="P15" s="0" t="n">
        <v>15.4</v>
      </c>
      <c r="Q15" s="0" t="n">
        <v>164</v>
      </c>
      <c r="R15" s="0" t="n">
        <v>17693</v>
      </c>
      <c r="S15" s="0" t="n">
        <v>10976</v>
      </c>
      <c r="T15" s="0" t="n">
        <v>3905</v>
      </c>
      <c r="U15" s="0" t="n">
        <v>97619</v>
      </c>
      <c r="V15" s="0" t="n">
        <v>434675</v>
      </c>
      <c r="W15" s="0" t="n">
        <v>815.7</v>
      </c>
      <c r="X15" s="0" t="n">
        <v>85.04</v>
      </c>
      <c r="Y15" s="0" t="n">
        <v>243</v>
      </c>
      <c r="Z15" s="0" t="n">
        <v>27539</v>
      </c>
      <c r="AA15" s="0" t="n">
        <v>219</v>
      </c>
      <c r="AB15" s="0" t="n">
        <v>73.73</v>
      </c>
      <c r="AC15" s="0" t="n">
        <v>14.04</v>
      </c>
      <c r="AD15" s="0" t="n">
        <v>46138</v>
      </c>
      <c r="AE15" s="0" t="n">
        <v>97351</v>
      </c>
      <c r="AF15" s="0" t="n">
        <v>37394</v>
      </c>
      <c r="AG15" s="0" t="n">
        <v>20708</v>
      </c>
      <c r="AH15" s="0" t="n">
        <v>4.6</v>
      </c>
      <c r="AI15" s="0" t="n">
        <v>5.5</v>
      </c>
      <c r="AJ15" s="0" t="n">
        <v>18624</v>
      </c>
      <c r="AK15" s="0" t="n">
        <v>79.8</v>
      </c>
      <c r="AL15" s="0" t="n">
        <v>96</v>
      </c>
      <c r="AM15" s="0" t="n">
        <v>258.32</v>
      </c>
      <c r="AN15" s="0" t="n">
        <v>205.29</v>
      </c>
      <c r="AO15" s="0" t="n">
        <v>257.39</v>
      </c>
      <c r="AP15" s="0" t="n">
        <v>217.85</v>
      </c>
      <c r="AQ15" s="0" t="n">
        <v>20789</v>
      </c>
      <c r="AR15" s="0" t="n">
        <v>20387</v>
      </c>
      <c r="AS15" s="0" t="n">
        <v>39.9</v>
      </c>
      <c r="AT15" s="0" t="n">
        <v>11.68</v>
      </c>
      <c r="AU15" s="0" t="n">
        <v>2454</v>
      </c>
      <c r="AV15" s="0" t="n">
        <v>94525</v>
      </c>
      <c r="AW15" s="0" t="n">
        <v>27868</v>
      </c>
      <c r="AX15" s="0" t="n">
        <v>30435</v>
      </c>
      <c r="AY15" s="0" t="n">
        <v>607</v>
      </c>
      <c r="AZ15" s="0" t="n">
        <v>10338</v>
      </c>
      <c r="BA15" s="0" t="n">
        <v>22157</v>
      </c>
      <c r="BB15" s="0" t="n">
        <v>78.92</v>
      </c>
      <c r="BC15" s="0" t="n">
        <v>28.33</v>
      </c>
      <c r="BD15" s="0" t="n">
        <v>99.73</v>
      </c>
      <c r="BE15" s="0" t="n">
        <v>91.98</v>
      </c>
      <c r="BF15" s="0" t="n">
        <v>100</v>
      </c>
      <c r="BG15" s="0" t="n">
        <v>99782</v>
      </c>
      <c r="BH15" s="0" t="n">
        <v>0.63</v>
      </c>
      <c r="BI15" s="0" t="n">
        <v>7661</v>
      </c>
      <c r="BJ15" s="0" t="n">
        <v>22583.86</v>
      </c>
      <c r="BK15" s="0" t="n">
        <v>10823</v>
      </c>
      <c r="BL15" s="0" t="n">
        <v>19172</v>
      </c>
      <c r="BM15" s="0" t="n">
        <v>22777</v>
      </c>
      <c r="BN15" s="0" t="n">
        <v>55184</v>
      </c>
      <c r="BO15" s="0" t="n">
        <v>1362804</v>
      </c>
      <c r="BP15" s="0" t="n">
        <v>25.82</v>
      </c>
      <c r="BQ15" s="0" t="n">
        <v>3.14</v>
      </c>
      <c r="BR15" s="0" t="n">
        <v>0.58</v>
      </c>
      <c r="BS15" s="0" t="n">
        <v>285</v>
      </c>
      <c r="BT15" s="0" t="n">
        <v>2021</v>
      </c>
      <c r="BU15" s="0" t="n">
        <v>1085</v>
      </c>
      <c r="BV15" s="0" t="n">
        <v>18333</v>
      </c>
      <c r="BW15" s="0" t="n">
        <v>0</v>
      </c>
      <c r="BX15" s="0" t="n">
        <v>0</v>
      </c>
      <c r="BY15" s="0" t="n">
        <v>539</v>
      </c>
      <c r="BZ15" s="0" t="n">
        <v>952</v>
      </c>
      <c r="CA15" s="0" t="n">
        <v>4.29</v>
      </c>
      <c r="CB15" s="0" t="n">
        <v>47838</v>
      </c>
      <c r="CC15" s="0" t="n">
        <v>7538</v>
      </c>
      <c r="CD15" s="0" t="n">
        <v>6005</v>
      </c>
      <c r="CE15" s="0" t="n">
        <v>982</v>
      </c>
      <c r="CF15" s="0" t="n">
        <v>64.62</v>
      </c>
      <c r="CG15" s="0" t="n">
        <v>1.66</v>
      </c>
      <c r="CH15" s="0" t="n">
        <v>0.27</v>
      </c>
      <c r="CI15" s="0" t="n">
        <v>5</v>
      </c>
      <c r="CJ15" s="0" t="n">
        <v>1501</v>
      </c>
      <c r="CK15" s="0" t="n">
        <v>0</v>
      </c>
      <c r="CL15" s="0" t="n">
        <v>84</v>
      </c>
      <c r="CM15" s="0" t="n">
        <v>1727</v>
      </c>
      <c r="CN15" s="0" t="n">
        <v>82052</v>
      </c>
      <c r="CO15" s="0" t="n">
        <v>144</v>
      </c>
      <c r="CP15" s="0" t="n">
        <v>421</v>
      </c>
      <c r="CQ15" s="0" t="n">
        <v>80</v>
      </c>
      <c r="CR15" s="0" t="n">
        <v>23202</v>
      </c>
      <c r="CS15" s="0" t="n">
        <v>17573</v>
      </c>
      <c r="CT15" s="0" t="n">
        <v>244</v>
      </c>
      <c r="CU15" s="0" t="n">
        <v>17573</v>
      </c>
      <c r="CV15" s="0" t="n">
        <v>42857</v>
      </c>
      <c r="CW15" s="0" t="n">
        <v>57143</v>
      </c>
      <c r="CX15" s="0" t="n">
        <v>50</v>
      </c>
      <c r="CY15" s="0" t="n">
        <v>334748</v>
      </c>
      <c r="CZ15" s="0" t="n">
        <v>12593</v>
      </c>
      <c r="DA15" s="0" t="n">
        <v>1664</v>
      </c>
    </row>
    <row r="16" customFormat="false" ht="14.25" hidden="false" customHeight="false" outlineLevel="0" collapsed="false">
      <c r="A16" s="0" t="n">
        <v>3509502</v>
      </c>
      <c r="B16" s="0" t="s">
        <v>56</v>
      </c>
      <c r="C16" s="0" t="n">
        <v>1358.63</v>
      </c>
      <c r="D16" s="0" t="n">
        <v>0.805</v>
      </c>
      <c r="E16" s="0" t="n">
        <v>76656</v>
      </c>
      <c r="F16" s="0" t="n">
        <v>58.89</v>
      </c>
      <c r="G16" s="0" t="n">
        <v>59.56</v>
      </c>
      <c r="H16" s="0" t="n">
        <v>0.45</v>
      </c>
      <c r="I16" s="0" t="n">
        <v>3397</v>
      </c>
      <c r="J16" s="0" t="n">
        <v>9943</v>
      </c>
      <c r="K16" s="0" t="n">
        <v>1278</v>
      </c>
      <c r="L16" s="0" t="n">
        <v>21649</v>
      </c>
      <c r="M16" s="0" t="n">
        <v>1031</v>
      </c>
      <c r="N16" s="0" t="n">
        <v>76355</v>
      </c>
      <c r="O16" s="0" t="n">
        <v>7392</v>
      </c>
      <c r="P16" s="0" t="n">
        <v>7543</v>
      </c>
      <c r="Q16" s="0" t="n">
        <v>411</v>
      </c>
      <c r="R16" s="0" t="n">
        <v>9532</v>
      </c>
      <c r="S16" s="0" t="n">
        <v>4937</v>
      </c>
      <c r="T16" s="0" t="n">
        <v>2907</v>
      </c>
      <c r="U16" s="0" t="n">
        <v>395.29</v>
      </c>
      <c r="V16" s="0" t="n">
        <v>372735</v>
      </c>
      <c r="W16" s="0" t="n">
        <v>1164.98</v>
      </c>
      <c r="X16" s="0" t="n">
        <v>56.16</v>
      </c>
      <c r="Y16" s="0" t="n">
        <v>4531</v>
      </c>
      <c r="Z16" s="0" t="n">
        <v>16979</v>
      </c>
      <c r="AA16" s="0" t="n">
        <v>55</v>
      </c>
      <c r="AB16" s="0" t="n">
        <v>76.59</v>
      </c>
      <c r="AC16" s="0" t="n">
        <v>8606</v>
      </c>
      <c r="AD16" s="0" t="n">
        <v>34849</v>
      </c>
      <c r="AE16" s="0" t="n">
        <v>99505</v>
      </c>
      <c r="AF16" s="0" t="n">
        <v>20877</v>
      </c>
      <c r="AG16" s="0" t="n">
        <v>10.26</v>
      </c>
      <c r="AH16" s="0" t="n">
        <v>5.1</v>
      </c>
      <c r="AI16" s="0" t="n">
        <v>6</v>
      </c>
      <c r="AJ16" s="0" t="n">
        <v>22503</v>
      </c>
      <c r="AK16" s="0" t="n">
        <v>98.6</v>
      </c>
      <c r="AL16" s="0" t="n">
        <v>97</v>
      </c>
      <c r="AM16" s="0" t="n">
        <v>262.91</v>
      </c>
      <c r="AN16" s="0" t="n">
        <v>216.48</v>
      </c>
      <c r="AO16" s="0" t="n">
        <v>262.13</v>
      </c>
      <c r="AP16" s="0" t="n">
        <v>229.36</v>
      </c>
      <c r="AQ16" s="0" t="n">
        <v>20398</v>
      </c>
      <c r="AR16" s="0" t="n">
        <v>20044</v>
      </c>
      <c r="AS16" s="0" t="n">
        <v>13.5</v>
      </c>
      <c r="AT16" s="0" t="n">
        <v>3.26</v>
      </c>
      <c r="AU16" s="0" t="n">
        <v>2094</v>
      </c>
      <c r="AV16" s="0" t="n">
        <v>92299</v>
      </c>
      <c r="AW16" s="0" t="n">
        <v>22166</v>
      </c>
      <c r="AX16" s="0" t="n">
        <v>12121</v>
      </c>
      <c r="AY16" s="0" t="n">
        <v>554</v>
      </c>
      <c r="AZ16" s="0" t="n">
        <v>6957</v>
      </c>
      <c r="BA16" s="0" t="n">
        <v>25506</v>
      </c>
      <c r="BB16" s="0" t="n">
        <v>18619</v>
      </c>
      <c r="BC16" s="0" t="n">
        <v>21.5</v>
      </c>
      <c r="BD16" s="0" t="n">
        <v>98.09</v>
      </c>
      <c r="BE16" s="0" t="n">
        <v>94.76</v>
      </c>
      <c r="BF16" s="0" t="n">
        <v>89.56</v>
      </c>
      <c r="BG16" s="0" t="n">
        <v>99968</v>
      </c>
      <c r="BH16" s="0" t="n">
        <v>0.37</v>
      </c>
      <c r="BI16" s="0" t="n">
        <v>10552</v>
      </c>
      <c r="BJ16" s="0" t="n">
        <v>51417.44</v>
      </c>
      <c r="BK16" s="0" t="n">
        <v>6525</v>
      </c>
      <c r="BL16" s="0" t="n">
        <v>11075</v>
      </c>
      <c r="BM16" s="0" t="n">
        <v>18675</v>
      </c>
      <c r="BN16" s="0" t="n">
        <v>63074</v>
      </c>
      <c r="BO16" s="0" t="n">
        <v>1545128</v>
      </c>
      <c r="BP16" s="0" t="n">
        <v>30413</v>
      </c>
      <c r="BQ16" s="0" t="n">
        <v>3.34</v>
      </c>
      <c r="BR16" s="0" t="n">
        <v>0.56</v>
      </c>
      <c r="BS16" s="0" t="n">
        <v>0.5</v>
      </c>
      <c r="BT16" s="0" t="n">
        <v>1497</v>
      </c>
      <c r="BU16" s="0" t="n">
        <v>1363</v>
      </c>
      <c r="BV16" s="0" t="n">
        <v>1283</v>
      </c>
      <c r="BW16" s="0" t="n">
        <v>8898</v>
      </c>
      <c r="BX16" s="0" t="n">
        <v>13795</v>
      </c>
      <c r="BY16" s="0" t="n">
        <v>349</v>
      </c>
      <c r="BZ16" s="0" t="n">
        <v>1398</v>
      </c>
      <c r="CA16" s="0" t="n">
        <v>19.92</v>
      </c>
      <c r="CB16" s="0" t="n">
        <v>12852</v>
      </c>
      <c r="CC16" s="0" t="n">
        <v>13728</v>
      </c>
      <c r="CD16" s="0" t="n">
        <v>10882</v>
      </c>
      <c r="CE16" s="0" t="n">
        <v>167</v>
      </c>
      <c r="CF16" s="0" t="n">
        <v>58311</v>
      </c>
      <c r="CG16" s="0" t="n">
        <v>1.05</v>
      </c>
      <c r="CH16" s="0" t="n">
        <v>0.34</v>
      </c>
      <c r="CI16" s="0" t="n">
        <v>76.31</v>
      </c>
      <c r="CJ16" s="0" t="n">
        <v>1998</v>
      </c>
      <c r="CK16" s="0" t="n">
        <v>0.09</v>
      </c>
      <c r="CL16" s="0" t="n">
        <v>92</v>
      </c>
      <c r="CM16" s="0" t="n">
        <v>128</v>
      </c>
      <c r="CN16" s="0" t="n">
        <v>82067</v>
      </c>
      <c r="CO16" s="0" t="n">
        <v>65</v>
      </c>
      <c r="CP16" s="0" t="n">
        <v>29609</v>
      </c>
      <c r="CQ16" s="0" t="n">
        <v>100</v>
      </c>
      <c r="CR16" s="0" t="n">
        <v>24163</v>
      </c>
      <c r="CS16" s="0" t="n">
        <v>12707</v>
      </c>
      <c r="CT16" s="0" t="n">
        <v>166</v>
      </c>
      <c r="CU16" s="0" t="n">
        <v>12.79</v>
      </c>
      <c r="CV16" s="0" t="n">
        <v>85714</v>
      </c>
      <c r="CW16" s="0" t="n">
        <v>85714</v>
      </c>
      <c r="CX16" s="0" t="n">
        <v>66667</v>
      </c>
      <c r="CY16" s="0" t="n">
        <v>284659</v>
      </c>
      <c r="CZ16" s="0" t="n">
        <v>42732</v>
      </c>
      <c r="DA16" s="0" t="n">
        <v>64</v>
      </c>
    </row>
    <row r="17" customFormat="false" ht="14.25" hidden="false" customHeight="false" outlineLevel="0" collapsed="false">
      <c r="A17" s="0" t="n">
        <v>5002704</v>
      </c>
      <c r="B17" s="0" t="s">
        <v>57</v>
      </c>
      <c r="C17" s="0" t="n">
        <v>97.22</v>
      </c>
      <c r="D17" s="0" t="n">
        <v>0.784</v>
      </c>
      <c r="E17" s="0" t="n">
        <v>59848</v>
      </c>
      <c r="F17" s="0" t="n">
        <v>37.64</v>
      </c>
      <c r="G17" s="0" t="n">
        <v>37.59</v>
      </c>
      <c r="H17" s="0" t="n">
        <v>0.97</v>
      </c>
      <c r="I17" s="0" t="n">
        <v>8115</v>
      </c>
      <c r="J17" s="0" t="n">
        <v>7907</v>
      </c>
      <c r="K17" s="0" t="n">
        <v>1213</v>
      </c>
      <c r="L17" s="0" t="n">
        <v>26393</v>
      </c>
      <c r="M17" s="0" t="n">
        <v>3407</v>
      </c>
      <c r="N17" s="0" t="n">
        <v>67734</v>
      </c>
      <c r="O17" s="0" t="n">
        <v>10268</v>
      </c>
      <c r="P17" s="0" t="n">
        <v>9.26</v>
      </c>
      <c r="Q17" s="0" t="n">
        <v>499</v>
      </c>
      <c r="R17" s="0" t="n">
        <v>10613</v>
      </c>
      <c r="S17" s="0" t="n">
        <v>5912</v>
      </c>
      <c r="T17" s="0" t="n">
        <v>9264</v>
      </c>
      <c r="U17" s="0" t="n">
        <v>1579641</v>
      </c>
      <c r="V17" s="0" t="n">
        <v>351235</v>
      </c>
      <c r="W17" s="0" t="n">
        <v>1554.82</v>
      </c>
      <c r="X17" s="0" t="n">
        <v>62.76</v>
      </c>
      <c r="Y17" s="0" t="n">
        <v>4635</v>
      </c>
      <c r="Z17" s="0" t="n">
        <v>34433</v>
      </c>
      <c r="AA17" s="0" t="n">
        <v>85</v>
      </c>
      <c r="AB17" s="0" t="n">
        <v>75.62</v>
      </c>
      <c r="AC17" s="0" t="n">
        <v>12629</v>
      </c>
      <c r="AD17" s="0" t="n">
        <v>73613</v>
      </c>
      <c r="AE17" s="0" t="n">
        <v>100</v>
      </c>
      <c r="AF17" s="0" t="n">
        <v>62607</v>
      </c>
      <c r="AG17" s="0" t="n">
        <v>28511</v>
      </c>
      <c r="AH17" s="0" t="n">
        <v>5</v>
      </c>
      <c r="AI17" s="0" t="n">
        <v>5.7</v>
      </c>
      <c r="AJ17" s="0" t="n">
        <v>22184</v>
      </c>
      <c r="AK17" s="0" t="n">
        <v>99.8</v>
      </c>
      <c r="AL17" s="0" t="n">
        <v>99.9</v>
      </c>
      <c r="AM17" s="0" t="n">
        <v>258.6</v>
      </c>
      <c r="AN17" s="0" t="n">
        <v>212.7</v>
      </c>
      <c r="AO17" s="0" t="n">
        <v>262.24</v>
      </c>
      <c r="AP17" s="0" t="n">
        <v>223.15</v>
      </c>
      <c r="AQ17" s="0" t="n">
        <v>12455</v>
      </c>
      <c r="AR17" s="0" t="n">
        <v>19799</v>
      </c>
      <c r="AS17" s="0" t="n">
        <v>20.9</v>
      </c>
      <c r="AT17" s="0" t="n">
        <v>3.92</v>
      </c>
      <c r="AU17" s="0" t="n">
        <v>565</v>
      </c>
      <c r="AV17" s="0" t="n">
        <v>92126</v>
      </c>
      <c r="AW17" s="0" t="n">
        <v>21629</v>
      </c>
      <c r="AX17" s="0" t="n">
        <v>3448</v>
      </c>
      <c r="AY17" s="0" t="n">
        <v>563</v>
      </c>
      <c r="AZ17" s="0" t="n">
        <v>9755</v>
      </c>
      <c r="BA17" s="0" t="n">
        <v>25651</v>
      </c>
      <c r="BB17" s="0" t="n">
        <v>71295</v>
      </c>
      <c r="BC17" s="0" t="n">
        <v>19.32</v>
      </c>
      <c r="BD17" s="0" t="n">
        <v>100</v>
      </c>
      <c r="BE17" s="0" t="n">
        <v>87.17</v>
      </c>
      <c r="BF17" s="0" t="n">
        <v>100</v>
      </c>
      <c r="BG17" s="0" t="n">
        <v>99825</v>
      </c>
      <c r="BH17" s="0" t="n">
        <v>0.31</v>
      </c>
      <c r="BI17" s="0" t="n">
        <v>13052</v>
      </c>
      <c r="BJ17" s="0" t="n">
        <v>32942.46</v>
      </c>
      <c r="BK17" s="0" t="n">
        <v>6.56</v>
      </c>
      <c r="BL17" s="0" t="n">
        <v>11837</v>
      </c>
      <c r="BM17" s="0" t="n">
        <v>16734</v>
      </c>
      <c r="BN17" s="0" t="n">
        <v>67688</v>
      </c>
      <c r="BO17" s="0" t="n">
        <v>2276885</v>
      </c>
      <c r="BP17" s="0" t="n">
        <v>26788</v>
      </c>
      <c r="BQ17" s="0" t="n">
        <v>3.49</v>
      </c>
      <c r="BR17" s="0" t="n">
        <v>0.56</v>
      </c>
      <c r="BS17" s="0" t="n">
        <v>338</v>
      </c>
      <c r="BT17" s="0" t="n">
        <v>1578</v>
      </c>
      <c r="BU17" s="0" t="n">
        <v>1413</v>
      </c>
      <c r="BV17" s="0" t="n">
        <v>2.25</v>
      </c>
      <c r="BW17" s="0" t="n">
        <v>15.01</v>
      </c>
      <c r="BX17" s="0" t="n">
        <v>33.57</v>
      </c>
      <c r="BY17" s="0" t="n">
        <v>425</v>
      </c>
      <c r="BZ17" s="0" t="n">
        <v>1522</v>
      </c>
      <c r="CA17" s="0" t="n">
        <v>14.01</v>
      </c>
      <c r="CB17" s="0" t="n">
        <v>19093</v>
      </c>
      <c r="CC17" s="0" t="n">
        <v>188</v>
      </c>
      <c r="CD17" s="0" t="n">
        <v>1448</v>
      </c>
      <c r="CE17" s="0" t="n">
        <v>452</v>
      </c>
      <c r="CF17" s="0" t="n">
        <v>63968</v>
      </c>
      <c r="CG17" s="0" t="n">
        <v>1.43</v>
      </c>
      <c r="CH17" s="0" t="n">
        <v>0.58</v>
      </c>
      <c r="CI17" s="0" t="n">
        <v>67</v>
      </c>
      <c r="CJ17" s="0" t="n">
        <v>3741</v>
      </c>
      <c r="CK17" s="0" t="n">
        <v>0.23</v>
      </c>
      <c r="CL17" s="0" t="n">
        <v>36</v>
      </c>
      <c r="CM17" s="0" t="n">
        <v>251</v>
      </c>
      <c r="CN17" s="0" t="n">
        <v>72995</v>
      </c>
      <c r="CO17" s="0" t="n">
        <v>892</v>
      </c>
      <c r="CP17" s="0" t="n">
        <v>38</v>
      </c>
      <c r="CQ17" s="0" t="n">
        <v>100</v>
      </c>
      <c r="CR17" s="0" t="n">
        <v>20.69</v>
      </c>
      <c r="CS17" s="0" t="n">
        <v>10045</v>
      </c>
      <c r="CT17" s="0" t="n">
        <v>893</v>
      </c>
      <c r="CU17" s="0" t="n">
        <v>12612</v>
      </c>
      <c r="CV17" s="0" t="n">
        <v>100</v>
      </c>
      <c r="CW17" s="0" t="n">
        <v>71429</v>
      </c>
      <c r="CX17" s="0" t="n">
        <v>66667</v>
      </c>
      <c r="CY17" s="0" t="n">
        <v>205084</v>
      </c>
      <c r="CZ17" s="0" t="n">
        <v>26634</v>
      </c>
      <c r="DA17" s="0" t="n">
        <v>420</v>
      </c>
    </row>
    <row r="18" customFormat="false" ht="14.25" hidden="false" customHeight="false" outlineLevel="0" collapsed="false">
      <c r="A18" s="0" t="n">
        <v>3301009</v>
      </c>
      <c r="B18" s="0" t="s">
        <v>58</v>
      </c>
      <c r="C18" s="0" t="n">
        <v>115.16</v>
      </c>
      <c r="D18" s="0" t="n">
        <v>0.716</v>
      </c>
      <c r="E18" s="0" t="n">
        <v>84993</v>
      </c>
      <c r="F18" s="0" t="n">
        <v>73.92</v>
      </c>
      <c r="G18" s="0" t="n">
        <v>75.47</v>
      </c>
      <c r="H18" s="0" t="n">
        <v>1.29</v>
      </c>
      <c r="I18" s="0" t="n">
        <v>9258</v>
      </c>
      <c r="J18" s="0" t="n">
        <v>9559</v>
      </c>
      <c r="K18" s="0" t="n">
        <v>1357</v>
      </c>
      <c r="L18" s="0" t="n">
        <v>39954</v>
      </c>
      <c r="M18" s="0" t="n">
        <v>526</v>
      </c>
      <c r="N18" s="0" t="n">
        <v>38245</v>
      </c>
      <c r="O18" s="0" t="n">
        <v>4138</v>
      </c>
      <c r="P18" s="0" t="n">
        <v>14513</v>
      </c>
      <c r="Q18" s="0" t="n">
        <v>558</v>
      </c>
      <c r="R18" s="0" t="n">
        <v>16606</v>
      </c>
      <c r="S18" s="0" t="n">
        <v>9.21</v>
      </c>
      <c r="T18" s="0" t="n">
        <v>6699</v>
      </c>
      <c r="U18" s="0" t="n">
        <v>1369</v>
      </c>
      <c r="V18" s="0" t="n">
        <v>392278</v>
      </c>
      <c r="W18" s="0" t="n">
        <v>1703.95</v>
      </c>
      <c r="X18" s="0" t="n">
        <v>10.88</v>
      </c>
      <c r="Y18" s="0" t="n">
        <v>6847</v>
      </c>
      <c r="Z18" s="0" t="n">
        <v>26249</v>
      </c>
      <c r="AA18" s="0" t="n">
        <v>143</v>
      </c>
      <c r="AB18" s="0" t="n">
        <v>74.82</v>
      </c>
      <c r="AC18" s="0" t="n">
        <v>16.02</v>
      </c>
      <c r="AD18" s="0" t="n">
        <v>68471</v>
      </c>
      <c r="AE18" s="0" t="n">
        <v>94764</v>
      </c>
      <c r="AF18" s="0" t="n">
        <v>36674</v>
      </c>
      <c r="AG18" s="0" t="n">
        <v>12838</v>
      </c>
      <c r="AH18" s="0" t="n">
        <v>3.5</v>
      </c>
      <c r="AI18" s="0" t="n">
        <v>4.6</v>
      </c>
      <c r="AJ18" s="0" t="n">
        <v>16.17</v>
      </c>
      <c r="AK18" s="0" t="n">
        <v>62.7</v>
      </c>
      <c r="AL18" s="0" t="n">
        <v>79.6</v>
      </c>
      <c r="AM18" s="0" t="n">
        <v>243.65</v>
      </c>
      <c r="AN18" s="0" t="n">
        <v>200.24</v>
      </c>
      <c r="AO18" s="0" t="n">
        <v>241.64</v>
      </c>
      <c r="AP18" s="0" t="n">
        <v>205.37</v>
      </c>
      <c r="AQ18" s="0" t="n">
        <v>14018</v>
      </c>
      <c r="AR18" s="0" t="n">
        <v>17155</v>
      </c>
      <c r="AS18" s="0" t="n">
        <v>52.4</v>
      </c>
      <c r="AT18" s="0" t="n">
        <v>6.85</v>
      </c>
      <c r="AU18" s="0" t="n">
        <v>1788</v>
      </c>
      <c r="AV18" s="0" t="n">
        <v>93786</v>
      </c>
      <c r="AW18" s="0" t="n">
        <v>30879</v>
      </c>
      <c r="AX18" s="0" t="n">
        <v>0</v>
      </c>
      <c r="AY18" s="0" t="n">
        <v>566</v>
      </c>
      <c r="AZ18" s="0" t="n">
        <v>11908</v>
      </c>
      <c r="BA18" s="0" t="n">
        <v>24446</v>
      </c>
      <c r="BB18" s="0" t="n">
        <v>14085</v>
      </c>
      <c r="BC18" s="0" t="n">
        <v>44.52</v>
      </c>
      <c r="BD18" s="0" t="n">
        <v>97.86</v>
      </c>
      <c r="BE18" s="0" t="n">
        <v>84.26</v>
      </c>
      <c r="BF18" s="0" t="n">
        <v>100</v>
      </c>
      <c r="BG18" s="0" t="n">
        <v>99831</v>
      </c>
      <c r="BH18" s="0" t="n">
        <v>0.36</v>
      </c>
      <c r="BI18" s="0" t="n">
        <v>5679</v>
      </c>
      <c r="BJ18" s="0" t="n">
        <v>64186.76</v>
      </c>
      <c r="BK18" s="0" t="n">
        <v>10376</v>
      </c>
      <c r="BL18" s="0" t="n">
        <v>17578</v>
      </c>
      <c r="BM18" s="0" t="n">
        <v>24917</v>
      </c>
      <c r="BN18" s="0" t="n">
        <v>53298</v>
      </c>
      <c r="BO18" s="0" t="n">
        <v>862322</v>
      </c>
      <c r="BP18" s="0" t="n">
        <v>27156</v>
      </c>
      <c r="BQ18" s="0" t="n">
        <v>3.32</v>
      </c>
      <c r="BR18" s="0" t="n">
        <v>0.55</v>
      </c>
      <c r="BS18" s="0" t="n">
        <v>1091</v>
      </c>
      <c r="BT18" s="0" t="n">
        <v>1758</v>
      </c>
      <c r="BU18" s="0" t="n">
        <v>1229</v>
      </c>
      <c r="BV18" s="0" t="n">
        <v>6762</v>
      </c>
      <c r="BW18" s="0" t="n">
        <v>783</v>
      </c>
      <c r="BX18" s="0" t="n">
        <v>37482</v>
      </c>
      <c r="BY18" s="0" t="n">
        <v>425</v>
      </c>
      <c r="BZ18" s="0" t="n">
        <v>1283</v>
      </c>
      <c r="CA18" s="0" t="n">
        <v>8.76</v>
      </c>
      <c r="CB18" s="0" t="n">
        <v>19759</v>
      </c>
      <c r="CC18" s="0" t="n">
        <v>3402</v>
      </c>
      <c r="CD18" s="0" t="n">
        <v>3.1</v>
      </c>
      <c r="CE18" s="0" t="n">
        <v>1788</v>
      </c>
      <c r="CF18" s="0" t="n">
        <v>73442</v>
      </c>
      <c r="CG18" s="0" t="n">
        <v>1.62</v>
      </c>
      <c r="CH18" s="0" t="n">
        <v>0.63</v>
      </c>
      <c r="CI18" s="0" t="n">
        <v>21.67</v>
      </c>
      <c r="CJ18" s="0" t="n">
        <v>2694</v>
      </c>
      <c r="CK18" s="0" t="n">
        <v>0.27</v>
      </c>
      <c r="CL18" s="0" t="n">
        <v>52</v>
      </c>
      <c r="CM18" s="0" t="n">
        <v>52</v>
      </c>
      <c r="CN18" s="0" t="n">
        <v>80011</v>
      </c>
      <c r="CO18" s="0" t="n">
        <v>789</v>
      </c>
      <c r="CP18" s="0" t="n">
        <v>5817</v>
      </c>
      <c r="CQ18" s="0" t="n">
        <v>80</v>
      </c>
      <c r="CR18" s="0" t="n">
        <v>66881</v>
      </c>
      <c r="CS18" s="0" t="n">
        <v>30145</v>
      </c>
      <c r="CT18" s="0" t="n">
        <v>0</v>
      </c>
      <c r="CU18" s="0" t="n">
        <v>30342</v>
      </c>
      <c r="CV18" s="0" t="n">
        <v>100</v>
      </c>
      <c r="CW18" s="0" t="n">
        <v>71429</v>
      </c>
      <c r="CX18" s="0" t="n">
        <v>66667</v>
      </c>
      <c r="CY18" s="0" t="n">
        <v>149109</v>
      </c>
      <c r="CZ18" s="0" t="n">
        <v>12517</v>
      </c>
      <c r="DA18" s="0" t="n">
        <v>969</v>
      </c>
    </row>
    <row r="19" customFormat="false" ht="14.25" hidden="false" customHeight="false" outlineLevel="0" collapsed="false">
      <c r="A19" s="0" t="n">
        <v>4304606</v>
      </c>
      <c r="B19" s="0" t="s">
        <v>59</v>
      </c>
      <c r="C19" s="0" t="n">
        <v>2470.13</v>
      </c>
      <c r="D19" s="0" t="n">
        <v>0.75</v>
      </c>
      <c r="E19" s="0" t="n">
        <v>73845</v>
      </c>
      <c r="F19" s="0" t="n">
        <v>53.75</v>
      </c>
      <c r="G19" s="0" t="n">
        <v>61.08</v>
      </c>
      <c r="H19" s="0" t="n">
        <v>0.55</v>
      </c>
      <c r="I19" s="0" t="n">
        <v>5572</v>
      </c>
      <c r="J19" s="0" t="n">
        <v>9818</v>
      </c>
      <c r="K19" s="0" t="n">
        <v>925</v>
      </c>
      <c r="L19" s="0" t="n">
        <v>22.5</v>
      </c>
      <c r="M19" s="0" t="n">
        <v>0</v>
      </c>
      <c r="N19" s="0" t="n">
        <v>84473</v>
      </c>
      <c r="O19" s="0" t="n">
        <v>7.79</v>
      </c>
      <c r="P19" s="0" t="n">
        <v>9942</v>
      </c>
      <c r="Q19" s="0" t="n">
        <v>207</v>
      </c>
      <c r="R19" s="0" t="n">
        <v>12013</v>
      </c>
      <c r="S19" s="0" t="n">
        <v>7042</v>
      </c>
      <c r="T19" s="0" t="n">
        <v>15579</v>
      </c>
      <c r="U19" s="0" t="n">
        <v>20.39</v>
      </c>
      <c r="V19" s="0" t="n">
        <v>465645</v>
      </c>
      <c r="W19" s="0" t="n">
        <v>1465.74</v>
      </c>
      <c r="X19" s="0" t="n">
        <v>55.74</v>
      </c>
      <c r="Y19" s="0" t="n">
        <v>23549</v>
      </c>
      <c r="Z19" s="0" t="n">
        <v>25228</v>
      </c>
      <c r="AA19" s="0" t="n">
        <v>112</v>
      </c>
      <c r="AB19" s="0" t="n">
        <v>76.83</v>
      </c>
      <c r="AC19" s="0" t="n">
        <v>10501</v>
      </c>
      <c r="AD19" s="0" t="n">
        <v>77827</v>
      </c>
      <c r="AE19" s="0" t="n">
        <v>100</v>
      </c>
      <c r="AF19" s="0" t="n">
        <v>76437</v>
      </c>
      <c r="AG19" s="0" t="n">
        <v>22599</v>
      </c>
      <c r="AH19" s="0" t="n">
        <v>4.3</v>
      </c>
      <c r="AI19" s="0" t="n">
        <v>5.3</v>
      </c>
      <c r="AJ19" s="0" t="n">
        <v>17343</v>
      </c>
      <c r="AK19" s="0" t="n">
        <v>60.8</v>
      </c>
      <c r="AL19" s="0" t="n">
        <v>90.3</v>
      </c>
      <c r="AM19" s="0" t="n">
        <v>267.98</v>
      </c>
      <c r="AN19" s="0" t="n">
        <v>210.15</v>
      </c>
      <c r="AO19" s="0" t="n">
        <v>265.31</v>
      </c>
      <c r="AP19" s="0" t="n">
        <v>217.42</v>
      </c>
      <c r="AQ19" s="0" t="n">
        <v>24385</v>
      </c>
      <c r="AR19" s="0" t="n">
        <v>25.06</v>
      </c>
      <c r="AS19" s="0" t="n">
        <v>42.2</v>
      </c>
      <c r="AT19" s="0" t="n">
        <v>2.61</v>
      </c>
      <c r="AU19" s="0" t="n">
        <v>4058</v>
      </c>
      <c r="AV19" s="0" t="n">
        <v>87095</v>
      </c>
      <c r="AW19" s="0" t="n">
        <v>20958</v>
      </c>
      <c r="AX19" s="0" t="n">
        <v>4762</v>
      </c>
      <c r="AY19" s="0" t="n">
        <v>548</v>
      </c>
      <c r="AZ19" s="0" t="n">
        <v>10411</v>
      </c>
      <c r="BA19" s="0" t="n">
        <v>30528</v>
      </c>
      <c r="BB19" s="0" t="n">
        <v>18093</v>
      </c>
      <c r="BC19" s="0" t="n">
        <v>54.61</v>
      </c>
      <c r="BD19" s="0" t="n">
        <v>100</v>
      </c>
      <c r="BE19" s="0" t="n">
        <v>46.66</v>
      </c>
      <c r="BF19" s="0" t="n">
        <v>100</v>
      </c>
      <c r="BG19" s="0" t="n">
        <v>99859</v>
      </c>
      <c r="BH19" s="0" t="n">
        <v>0.63</v>
      </c>
      <c r="BI19" s="0" t="n">
        <v>9536</v>
      </c>
      <c r="BJ19" s="0" t="n">
        <v>55594.2</v>
      </c>
      <c r="BK19" s="0" t="n">
        <v>6529</v>
      </c>
      <c r="BL19" s="0" t="n">
        <v>10.78</v>
      </c>
      <c r="BM19" s="0" t="n">
        <v>15751</v>
      </c>
      <c r="BN19" s="0" t="n">
        <v>63393</v>
      </c>
      <c r="BO19" s="0" t="n">
        <v>799332</v>
      </c>
      <c r="BP19" s="0" t="n">
        <v>23186</v>
      </c>
      <c r="BQ19" s="0" t="n">
        <v>4.21</v>
      </c>
      <c r="BR19" s="0" t="n">
        <v>0.51</v>
      </c>
      <c r="BS19" s="0" t="n">
        <v>1628</v>
      </c>
      <c r="BT19" s="0" t="n">
        <v>1504</v>
      </c>
      <c r="BU19" s="0" t="n">
        <v>1336</v>
      </c>
      <c r="BV19" s="0" t="n">
        <v>389</v>
      </c>
      <c r="BW19" s="0" t="n">
        <v>6605</v>
      </c>
      <c r="BX19" s="0" t="n">
        <v>7198</v>
      </c>
      <c r="BY19" s="0" t="n">
        <v>507</v>
      </c>
      <c r="BZ19" s="0" t="n">
        <v>1524</v>
      </c>
      <c r="CA19" s="0" t="n">
        <v>11.98</v>
      </c>
      <c r="CB19" s="0" t="n">
        <v>18.38</v>
      </c>
      <c r="CC19" s="0" t="n">
        <v>2.12</v>
      </c>
      <c r="CD19" s="0" t="n">
        <v>2414</v>
      </c>
      <c r="CE19" s="0" t="n">
        <v>0</v>
      </c>
      <c r="CF19" s="0" t="n">
        <v>21719</v>
      </c>
      <c r="CG19" s="0" t="n">
        <v>2.97</v>
      </c>
      <c r="CH19" s="0" t="n">
        <v>0.71</v>
      </c>
      <c r="CI19" s="0" t="n">
        <v>89.89</v>
      </c>
      <c r="CJ19" s="0" t="n">
        <v>7575</v>
      </c>
      <c r="CK19" s="0" t="n">
        <v>0.01</v>
      </c>
      <c r="CL19" s="0" t="n">
        <v>28</v>
      </c>
      <c r="CM19" s="0" t="n">
        <v>314</v>
      </c>
      <c r="CN19" s="0" t="n">
        <v>67716</v>
      </c>
      <c r="CO19" s="0" t="n">
        <v>38</v>
      </c>
      <c r="CP19" s="0" t="n">
        <v>7902</v>
      </c>
      <c r="CQ19" s="0" t="n">
        <v>80</v>
      </c>
      <c r="CR19" s="0" t="n">
        <v>49947</v>
      </c>
      <c r="CS19" s="0" t="n">
        <v>24523</v>
      </c>
      <c r="CT19" s="0" t="n">
        <v>577</v>
      </c>
      <c r="CU19" s="0" t="n">
        <v>24523</v>
      </c>
      <c r="CV19" s="0" t="n">
        <v>100</v>
      </c>
      <c r="CW19" s="0" t="n">
        <v>71429</v>
      </c>
      <c r="CX19" s="0" t="n">
        <v>83333</v>
      </c>
      <c r="CY19" s="0" t="n">
        <v>422307</v>
      </c>
      <c r="CZ19" s="0" t="n">
        <v>15038</v>
      </c>
      <c r="DA19" s="0" t="n">
        <v>1260</v>
      </c>
    </row>
    <row r="20" customFormat="false" ht="14.25" hidden="false" customHeight="false" outlineLevel="0" collapsed="false">
      <c r="A20" s="0" t="n">
        <v>3510609</v>
      </c>
      <c r="B20" s="0" t="s">
        <v>60</v>
      </c>
      <c r="C20" s="0" t="n">
        <v>10680.08</v>
      </c>
      <c r="D20" s="0" t="n">
        <v>0.749</v>
      </c>
      <c r="E20" s="0" t="n">
        <v>75791</v>
      </c>
      <c r="F20" s="0" t="n">
        <v>65.88</v>
      </c>
      <c r="G20" s="0" t="n">
        <v>62.59</v>
      </c>
      <c r="H20" s="0" t="n">
        <v>0.55</v>
      </c>
      <c r="I20" s="0" t="n">
        <v>3966</v>
      </c>
      <c r="J20" s="0" t="n">
        <v>9084</v>
      </c>
      <c r="K20" s="0" t="n">
        <v>743</v>
      </c>
      <c r="L20" s="0" t="n">
        <v>0</v>
      </c>
      <c r="N20" s="0" t="n">
        <v>54657</v>
      </c>
      <c r="O20" s="0" t="n">
        <v>6734</v>
      </c>
      <c r="P20" s="0" t="n">
        <v>13108</v>
      </c>
      <c r="Q20" s="0" t="n">
        <v>305</v>
      </c>
      <c r="R20" s="0" t="n">
        <v>14632</v>
      </c>
      <c r="S20" s="0" t="n">
        <v>10364</v>
      </c>
      <c r="T20" s="0" t="n">
        <v>3991</v>
      </c>
      <c r="U20" s="0" t="n">
        <v>992</v>
      </c>
      <c r="V20" s="0" t="n">
        <v>297062</v>
      </c>
      <c r="W20" s="0" t="n">
        <v>347.21</v>
      </c>
      <c r="X20" s="0" t="n">
        <v>15.49</v>
      </c>
      <c r="Y20" s="0" t="n">
        <v>7689</v>
      </c>
      <c r="Z20" s="0" t="n">
        <v>37875</v>
      </c>
      <c r="AA20" s="0" t="n">
        <v>0.04</v>
      </c>
      <c r="AB20" s="0" t="n">
        <v>75.52</v>
      </c>
      <c r="AC20" s="0" t="n">
        <v>11736</v>
      </c>
      <c r="AD20" s="0" t="n">
        <v>57542</v>
      </c>
      <c r="AE20" s="0" t="n">
        <v>96.61</v>
      </c>
      <c r="AF20" s="0" t="n">
        <v>5747</v>
      </c>
      <c r="AG20" s="0" t="n">
        <v>9574</v>
      </c>
      <c r="AI20" s="0" t="n">
        <v>6.2</v>
      </c>
      <c r="AJ20" s="0" t="n">
        <v>20594</v>
      </c>
      <c r="AK20" s="0" t="n">
        <v>99</v>
      </c>
      <c r="AL20" s="0" t="n">
        <v>97.8</v>
      </c>
      <c r="AN20" s="0" t="n">
        <v>216.98</v>
      </c>
      <c r="AP20" s="0" t="n">
        <v>225.93</v>
      </c>
      <c r="AQ20" s="0" t="n">
        <v>20871</v>
      </c>
      <c r="AR20" s="0" t="n">
        <v>23156</v>
      </c>
      <c r="AS20" s="0" t="n">
        <v>9.8</v>
      </c>
      <c r="AT20" s="0" t="n">
        <v>4.36</v>
      </c>
      <c r="AU20" s="0" t="n">
        <v>1756</v>
      </c>
      <c r="AV20" s="0" t="n">
        <v>91745</v>
      </c>
      <c r="AW20" s="0" t="n">
        <v>26482</v>
      </c>
      <c r="AX20" s="0" t="n">
        <v>0</v>
      </c>
      <c r="AY20" s="0" t="n">
        <v>0.55</v>
      </c>
      <c r="AZ20" s="0" t="n">
        <v>8.62</v>
      </c>
      <c r="BA20" s="0" t="n">
        <v>15479</v>
      </c>
      <c r="BB20" s="0" t="n">
        <v>19098</v>
      </c>
      <c r="BC20" s="0" t="n">
        <v>39.41</v>
      </c>
      <c r="BD20" s="0" t="n">
        <v>100</v>
      </c>
      <c r="BE20" s="0" t="n">
        <v>85.06</v>
      </c>
      <c r="BF20" s="0" t="n">
        <v>55.07</v>
      </c>
      <c r="BG20" s="0" t="n">
        <v>99932</v>
      </c>
      <c r="BH20" s="0" t="n">
        <v>0.48</v>
      </c>
      <c r="BI20" s="0" t="n">
        <v>9336</v>
      </c>
      <c r="BJ20" s="0" t="n">
        <v>14413.33</v>
      </c>
      <c r="BK20" s="0" t="n">
        <v>9334</v>
      </c>
      <c r="BL20" s="0" t="n">
        <v>14306</v>
      </c>
      <c r="BM20" s="0" t="n">
        <v>22173</v>
      </c>
      <c r="BN20" s="0" t="n">
        <v>59792</v>
      </c>
      <c r="BO20" s="0" t="n">
        <v>1635424</v>
      </c>
      <c r="BP20" s="0" t="n">
        <v>18.05</v>
      </c>
      <c r="BQ20" s="0" t="n">
        <v>4.83</v>
      </c>
      <c r="BR20" s="0" t="n">
        <v>0.46</v>
      </c>
      <c r="BS20" s="0" t="n">
        <v>442</v>
      </c>
      <c r="BT20" s="0" t="n">
        <v>1157</v>
      </c>
      <c r="BU20" s="0" t="n">
        <v>1395</v>
      </c>
      <c r="BV20" s="0" t="n">
        <v>1.08</v>
      </c>
      <c r="BW20" s="0" t="n">
        <v>4713</v>
      </c>
      <c r="BX20" s="0" t="n">
        <v>1482</v>
      </c>
      <c r="BY20" s="0" t="n">
        <v>538</v>
      </c>
      <c r="BZ20" s="0" t="n">
        <v>1825</v>
      </c>
      <c r="CA20" s="0" t="n">
        <v>31.61</v>
      </c>
      <c r="CB20" s="0" t="n">
        <v>4216</v>
      </c>
      <c r="CC20" s="0" t="n">
        <v>7933</v>
      </c>
      <c r="CD20" s="0" t="n">
        <v>13435</v>
      </c>
      <c r="CE20" s="0" t="n">
        <v>0</v>
      </c>
      <c r="CF20" s="0" t="n">
        <v>59883</v>
      </c>
      <c r="CG20" s="0" t="n">
        <v>0.92</v>
      </c>
      <c r="CH20" s="0" t="n">
        <v>0</v>
      </c>
      <c r="CI20" s="0" t="n">
        <v>0</v>
      </c>
      <c r="CJ20" s="0" t="n">
        <v>1371</v>
      </c>
      <c r="CK20" s="0" t="n">
        <v>0</v>
      </c>
      <c r="CL20" s="0" t="n">
        <v>28</v>
      </c>
      <c r="CM20" s="0" t="n">
        <v>17</v>
      </c>
      <c r="CN20" s="0" t="n">
        <v>29005</v>
      </c>
      <c r="CO20" s="0" t="n">
        <v>9</v>
      </c>
      <c r="CP20" s="0" t="n">
        <v>6179</v>
      </c>
      <c r="CQ20" s="0" t="n">
        <v>60</v>
      </c>
      <c r="CR20" s="0" t="n">
        <v>13726</v>
      </c>
      <c r="CS20" s="0" t="n">
        <v>7982</v>
      </c>
      <c r="CT20" s="0" t="n">
        <v>499</v>
      </c>
      <c r="CU20" s="0" t="n">
        <v>8.48</v>
      </c>
      <c r="CV20" s="0" t="n">
        <v>71429</v>
      </c>
      <c r="CW20" s="0" t="n">
        <v>85714</v>
      </c>
      <c r="CX20" s="0" t="n">
        <v>50</v>
      </c>
      <c r="CY20" s="0" t="n">
        <v>254439</v>
      </c>
      <c r="CZ20" s="0" t="n">
        <v>22367</v>
      </c>
      <c r="DA20" s="0" t="n">
        <v>1729</v>
      </c>
    </row>
    <row r="21" customFormat="false" ht="14.25" hidden="false" customHeight="false" outlineLevel="0" collapsed="false">
      <c r="A21" s="0" t="n">
        <v>3201308</v>
      </c>
      <c r="B21" s="0" t="s">
        <v>61</v>
      </c>
      <c r="C21" s="0" t="n">
        <v>1245.6</v>
      </c>
      <c r="D21" s="0" t="n">
        <v>0.718</v>
      </c>
      <c r="E21" s="0" t="n">
        <v>81781</v>
      </c>
      <c r="F21" s="0" t="n">
        <v>61.74</v>
      </c>
      <c r="G21" s="0" t="n">
        <v>68.06</v>
      </c>
      <c r="H21" s="0" t="n">
        <v>0.93</v>
      </c>
      <c r="I21" s="0" t="n">
        <v>5183</v>
      </c>
      <c r="J21" s="0" t="n">
        <v>8.46</v>
      </c>
      <c r="K21" s="0" t="n">
        <v>709</v>
      </c>
      <c r="L21" s="0" t="n">
        <v>42151</v>
      </c>
      <c r="M21" s="0" t="n">
        <v>11398</v>
      </c>
      <c r="N21" s="0" t="n">
        <v>64296</v>
      </c>
      <c r="O21" s="0" t="n">
        <v>6295</v>
      </c>
      <c r="P21" s="0" t="n">
        <v>12035</v>
      </c>
      <c r="Q21" s="0" t="n">
        <v>531</v>
      </c>
      <c r="R21" s="0" t="n">
        <v>15044</v>
      </c>
      <c r="S21" s="0" t="n">
        <v>7965</v>
      </c>
      <c r="T21" s="0" t="n">
        <v>6295</v>
      </c>
      <c r="U21" s="0" t="n">
        <v>1042</v>
      </c>
      <c r="V21" s="0" t="n">
        <v>370064</v>
      </c>
      <c r="W21" s="0" t="n">
        <v>263.04</v>
      </c>
      <c r="X21" s="0" t="n">
        <v>22.62</v>
      </c>
      <c r="Y21" s="0" t="n">
        <v>5209</v>
      </c>
      <c r="Z21" s="0" t="n">
        <v>39558</v>
      </c>
      <c r="AA21" s="0" t="n">
        <v>89</v>
      </c>
      <c r="AB21" s="0" t="n">
        <v>75.64</v>
      </c>
      <c r="AC21" s="0" t="n">
        <v>14389</v>
      </c>
      <c r="AD21" s="0" t="n">
        <v>41936</v>
      </c>
      <c r="AE21" s="0" t="n">
        <v>96078</v>
      </c>
      <c r="AF21" s="0" t="n">
        <v>57732</v>
      </c>
      <c r="AG21" s="0" t="n">
        <v>36022</v>
      </c>
      <c r="AH21" s="0" t="n">
        <v>4</v>
      </c>
      <c r="AI21" s="0" t="n">
        <v>5.6</v>
      </c>
      <c r="AJ21" s="0" t="n">
        <v>17069</v>
      </c>
      <c r="AK21" s="0" t="n">
        <v>99.2</v>
      </c>
      <c r="AL21" s="0" t="n">
        <v>99.6</v>
      </c>
      <c r="AM21" s="0" t="n">
        <v>246.57</v>
      </c>
      <c r="AN21" s="0" t="n">
        <v>205.76</v>
      </c>
      <c r="AO21" s="0" t="n">
        <v>248.42</v>
      </c>
      <c r="AP21" s="0" t="n">
        <v>222.48</v>
      </c>
      <c r="AQ21" s="0" t="n">
        <v>14338</v>
      </c>
      <c r="AR21" s="0" t="n">
        <v>20251</v>
      </c>
      <c r="AS21" s="0" t="n">
        <v>32.4</v>
      </c>
      <c r="AT21" s="0" t="n">
        <v>6.08</v>
      </c>
      <c r="AU21" s="0" t="n">
        <v>1849</v>
      </c>
      <c r="AV21" s="0" t="n">
        <v>88242</v>
      </c>
      <c r="AW21" s="0" t="n">
        <v>30854</v>
      </c>
      <c r="AX21" s="0" t="n">
        <v>0</v>
      </c>
      <c r="AY21" s="0" t="n">
        <v>544</v>
      </c>
      <c r="AZ21" s="0" t="n">
        <v>13951</v>
      </c>
      <c r="BA21" s="0" t="n">
        <v>41789</v>
      </c>
      <c r="BB21" s="0" t="n">
        <v>33601</v>
      </c>
      <c r="BC21" s="0" t="n">
        <v>25.72</v>
      </c>
      <c r="BD21" s="0" t="n">
        <v>84.67</v>
      </c>
      <c r="BE21" s="0" t="n">
        <v>34.69</v>
      </c>
      <c r="BF21" s="0" t="n">
        <v>75.98</v>
      </c>
      <c r="BG21" s="0" t="n">
        <v>99878</v>
      </c>
      <c r="BH21" s="0" t="n">
        <v>0.42</v>
      </c>
      <c r="BI21" s="0" t="n">
        <v>9387</v>
      </c>
      <c r="BJ21" s="0" t="n">
        <v>25849.32</v>
      </c>
      <c r="BK21" s="0" t="n">
        <v>8858</v>
      </c>
      <c r="BL21" s="0" t="n">
        <v>14541</v>
      </c>
      <c r="BM21" s="0" t="n">
        <v>23889</v>
      </c>
      <c r="BN21" s="0" t="n">
        <v>60486</v>
      </c>
      <c r="BO21" s="0" t="n">
        <v>3044.34</v>
      </c>
      <c r="BP21" s="0" t="n">
        <v>13047</v>
      </c>
      <c r="BQ21" s="0" t="n">
        <v>4.88</v>
      </c>
      <c r="BR21" s="0" t="n">
        <v>0.45</v>
      </c>
      <c r="BS21" s="0" t="n">
        <v>424</v>
      </c>
      <c r="BT21" s="0" t="n">
        <v>1891</v>
      </c>
      <c r="BU21" s="0" t="n">
        <v>1315</v>
      </c>
      <c r="BV21" s="0" t="n">
        <v>10643</v>
      </c>
      <c r="BW21" s="0" t="n">
        <v>0</v>
      </c>
      <c r="BX21" s="0" t="n">
        <v>20112</v>
      </c>
      <c r="BY21" s="0" t="n">
        <v>525</v>
      </c>
      <c r="BZ21" s="0" t="n">
        <v>1364</v>
      </c>
      <c r="CA21" s="0" t="n">
        <v>29.41</v>
      </c>
      <c r="CB21" s="0" t="n">
        <v>5.47</v>
      </c>
      <c r="CC21" s="0" t="n">
        <v>7.89</v>
      </c>
      <c r="CD21" s="0" t="n">
        <v>61067</v>
      </c>
      <c r="CE21" s="0" t="n">
        <v>528</v>
      </c>
      <c r="CF21" s="0" t="n">
        <v>76781</v>
      </c>
      <c r="CG21" s="0" t="n">
        <v>0.72</v>
      </c>
      <c r="CH21" s="0" t="n">
        <v>0.49</v>
      </c>
      <c r="CI21" s="0" t="n">
        <v>5.11</v>
      </c>
      <c r="CJ21" s="0" t="n">
        <v>1329</v>
      </c>
      <c r="CK21" s="0" t="n">
        <v>0</v>
      </c>
      <c r="CL21" s="0" t="n">
        <v>32</v>
      </c>
      <c r="CM21" s="0" t="n">
        <v>55</v>
      </c>
      <c r="CN21" s="0" t="n">
        <v>20697</v>
      </c>
      <c r="CO21" s="0" t="n">
        <v>73</v>
      </c>
      <c r="CP21" s="0" t="n">
        <v>13681</v>
      </c>
      <c r="CQ21" s="0" t="n">
        <v>80</v>
      </c>
      <c r="CR21" s="0" t="n">
        <v>116885</v>
      </c>
      <c r="CS21" s="0" t="n">
        <v>44324</v>
      </c>
      <c r="CT21" s="0" t="n">
        <v>3.41</v>
      </c>
      <c r="CU21" s="0" t="n">
        <v>44586</v>
      </c>
      <c r="CV21" s="0" t="n">
        <v>85714</v>
      </c>
      <c r="CW21" s="0" t="n">
        <v>100</v>
      </c>
      <c r="CX21" s="0" t="n">
        <v>83333</v>
      </c>
      <c r="CY21" s="0" t="n">
        <v>354926</v>
      </c>
      <c r="CZ21" s="0" t="n">
        <v>14324</v>
      </c>
      <c r="DA21" s="0" t="n">
        <v>2342.5</v>
      </c>
    </row>
    <row r="22" customFormat="false" ht="14.25" hidden="false" customHeight="false" outlineLevel="0" collapsed="false">
      <c r="A22" s="0" t="n">
        <v>2604106</v>
      </c>
      <c r="B22" s="0" t="s">
        <v>62</v>
      </c>
      <c r="C22" s="0" t="n">
        <v>342.07</v>
      </c>
      <c r="D22" s="0" t="n">
        <v>0.677</v>
      </c>
      <c r="E22" s="0" t="n">
        <v>77009</v>
      </c>
      <c r="F22" s="0" t="n">
        <v>64.96</v>
      </c>
      <c r="G22" s="0" t="n">
        <v>66.16</v>
      </c>
      <c r="H22" s="0" t="n">
        <v>2.92</v>
      </c>
      <c r="I22" s="0" t="n">
        <v>7575</v>
      </c>
      <c r="J22" s="0" t="n">
        <v>7495</v>
      </c>
      <c r="K22" s="0" t="n">
        <v>1546</v>
      </c>
      <c r="L22" s="0" t="n">
        <v>59388</v>
      </c>
      <c r="M22" s="0" t="n">
        <v>2703</v>
      </c>
      <c r="N22" s="0" t="n">
        <v>83791</v>
      </c>
      <c r="O22" s="0" t="n">
        <v>3046</v>
      </c>
      <c r="P22" s="0" t="n">
        <v>9617</v>
      </c>
      <c r="Q22" s="0" t="n">
        <v>166</v>
      </c>
      <c r="R22" s="0" t="n">
        <v>12104</v>
      </c>
      <c r="S22" s="0" t="n">
        <v>7627</v>
      </c>
      <c r="T22" s="0" t="n">
        <v>4154</v>
      </c>
      <c r="U22" s="0" t="n">
        <v>60776</v>
      </c>
      <c r="V22" s="0" t="n">
        <v>353347</v>
      </c>
      <c r="W22" s="0" t="n">
        <v>561.55</v>
      </c>
      <c r="X22" s="0" t="n">
        <v>70.7</v>
      </c>
      <c r="Y22" s="0" t="n">
        <v>1643</v>
      </c>
      <c r="Z22" s="0" t="n">
        <v>25618</v>
      </c>
      <c r="AA22" s="0" t="n">
        <v>181</v>
      </c>
      <c r="AB22" s="0" t="n">
        <v>72.96</v>
      </c>
      <c r="AC22" s="0" t="n">
        <v>16299</v>
      </c>
      <c r="AD22" s="0" t="n">
        <v>55848</v>
      </c>
      <c r="AE22" s="0" t="n">
        <v>74797</v>
      </c>
      <c r="AF22" s="0" t="n">
        <v>27734</v>
      </c>
      <c r="AG22" s="0" t="n">
        <v>24409</v>
      </c>
      <c r="AH22" s="0" t="n">
        <v>4.9</v>
      </c>
      <c r="AI22" s="0" t="n">
        <v>5.5</v>
      </c>
      <c r="AJ22" s="0" t="n">
        <v>16103</v>
      </c>
      <c r="AK22" s="0" t="n">
        <v>78</v>
      </c>
      <c r="AL22" s="0" t="n">
        <v>95.4</v>
      </c>
      <c r="AM22" s="0" t="n">
        <v>262.76</v>
      </c>
      <c r="AN22" s="0" t="n">
        <v>208.53</v>
      </c>
      <c r="AO22" s="0" t="n">
        <v>266.19</v>
      </c>
      <c r="AP22" s="0" t="n">
        <v>222.62</v>
      </c>
      <c r="AQ22" s="0" t="n">
        <v>24125</v>
      </c>
      <c r="AR22" s="0" t="n">
        <v>25884</v>
      </c>
      <c r="AS22" s="0" t="n">
        <v>34.3</v>
      </c>
      <c r="AT22" s="0" t="n">
        <v>15.58</v>
      </c>
      <c r="AU22" s="0" t="n">
        <v>4203</v>
      </c>
      <c r="AV22" s="0" t="n">
        <v>88338</v>
      </c>
      <c r="AW22" s="0" t="n">
        <v>26322</v>
      </c>
      <c r="AX22" s="0" t="n">
        <v>17391</v>
      </c>
      <c r="AY22" s="0" t="n">
        <v>609</v>
      </c>
      <c r="AZ22" s="0" t="n">
        <v>10806</v>
      </c>
      <c r="BA22" s="0" t="n">
        <v>27.42</v>
      </c>
      <c r="BB22" s="0" t="n">
        <v>62144</v>
      </c>
      <c r="BC22" s="0" t="n">
        <v>36.88</v>
      </c>
      <c r="BD22" s="0" t="n">
        <v>100</v>
      </c>
      <c r="BE22" s="0" t="n">
        <v>55.08</v>
      </c>
      <c r="BF22" s="0" t="n">
        <v>100</v>
      </c>
      <c r="BG22" s="0" t="n">
        <v>99647</v>
      </c>
      <c r="BH22" s="0" t="n">
        <v>0.63</v>
      </c>
      <c r="BI22" s="0" t="n">
        <v>14789</v>
      </c>
      <c r="BJ22" s="0" t="n">
        <v>20028.26</v>
      </c>
      <c r="BK22" s="0" t="n">
        <v>6899</v>
      </c>
      <c r="BL22" s="0" t="n">
        <v>10946</v>
      </c>
      <c r="BM22" s="0" t="n">
        <v>21054</v>
      </c>
      <c r="BN22" s="0" t="n">
        <v>61996</v>
      </c>
      <c r="BO22" s="0" t="n">
        <v>962479</v>
      </c>
      <c r="BP22" s="0" t="n">
        <v>23651</v>
      </c>
      <c r="BQ22" s="0" t="n">
        <v>3.46</v>
      </c>
      <c r="BR22" s="0" t="n">
        <v>0.53</v>
      </c>
      <c r="BS22" s="0" t="n">
        <v>1117</v>
      </c>
      <c r="BT22" s="0" t="n">
        <v>1526</v>
      </c>
      <c r="BU22" s="0" t="n">
        <v>1211</v>
      </c>
      <c r="BV22" s="0" t="n">
        <v>9368</v>
      </c>
      <c r="BW22" s="0" t="n">
        <v>7392</v>
      </c>
      <c r="BX22" s="0" t="n">
        <v>0</v>
      </c>
      <c r="BY22" s="0" t="n">
        <v>584</v>
      </c>
      <c r="BZ22" s="0" t="n">
        <v>1089</v>
      </c>
      <c r="CA22" s="0" t="n">
        <v>2.64</v>
      </c>
      <c r="CB22" s="0" t="n">
        <v>18342</v>
      </c>
      <c r="CC22" s="0" t="n">
        <v>4501</v>
      </c>
      <c r="CD22" s="0" t="n">
        <v>7675</v>
      </c>
      <c r="CE22" s="0" t="n">
        <v>0.28</v>
      </c>
      <c r="CF22" s="0" t="n">
        <v>56808</v>
      </c>
      <c r="CG22" s="0" t="n">
        <v>0.96</v>
      </c>
      <c r="CH22" s="0" t="n">
        <v>0.1</v>
      </c>
      <c r="CI22" s="0" t="n">
        <v>6.48</v>
      </c>
      <c r="CJ22" s="0" t="n">
        <v>1502</v>
      </c>
      <c r="CK22" s="0" t="n">
        <v>0.01</v>
      </c>
      <c r="CL22" s="0" t="n">
        <v>76</v>
      </c>
      <c r="CM22" s="0" t="n">
        <v>3221</v>
      </c>
      <c r="CN22" s="0" t="n">
        <v>45778</v>
      </c>
      <c r="CO22" s="0" t="n">
        <v>253</v>
      </c>
      <c r="CP22" s="0" t="n">
        <v>0.28</v>
      </c>
      <c r="CQ22" s="0" t="n">
        <v>80</v>
      </c>
      <c r="CR22" s="0" t="n">
        <v>100866</v>
      </c>
      <c r="CS22" s="0" t="n">
        <v>47353</v>
      </c>
      <c r="CT22" s="0" t="n">
        <v>554</v>
      </c>
      <c r="CU22" s="0" t="n">
        <v>47353</v>
      </c>
      <c r="CV22" s="0" t="n">
        <v>85714</v>
      </c>
      <c r="CW22" s="0" t="n">
        <v>71429</v>
      </c>
      <c r="CX22" s="0" t="n">
        <v>66667</v>
      </c>
      <c r="CY22" s="0" t="n">
        <v>332117</v>
      </c>
      <c r="CZ22" s="0" t="n">
        <v>16339</v>
      </c>
      <c r="DA22" s="0" t="n">
        <v>1970</v>
      </c>
    </row>
    <row r="23" customFormat="false" ht="14.25" hidden="false" customHeight="false" outlineLevel="0" collapsed="false">
      <c r="A23" s="0" t="n">
        <v>2303501</v>
      </c>
      <c r="B23" s="0" t="s">
        <v>141</v>
      </c>
      <c r="C23" s="0" t="n">
        <v>78.99</v>
      </c>
      <c r="D23" s="0" t="n">
        <v>0.645999999999999</v>
      </c>
      <c r="E23" s="0" t="n">
        <v>87324</v>
      </c>
      <c r="F23" s="0" t="n">
        <v>69</v>
      </c>
      <c r="G23" s="0" t="n">
        <v>70.3</v>
      </c>
      <c r="H23" s="0" t="n">
        <v>8.39</v>
      </c>
      <c r="I23" s="0" t="n">
        <v>8992</v>
      </c>
      <c r="J23" s="0" t="n">
        <v>9023</v>
      </c>
      <c r="K23" s="0" t="n">
        <v>3542</v>
      </c>
      <c r="L23" s="0" t="n">
        <v>74471</v>
      </c>
      <c r="M23" s="0" t="n">
        <v>78</v>
      </c>
      <c r="N23" s="0" t="n">
        <v>80086</v>
      </c>
      <c r="O23" s="0" t="n">
        <v>4182</v>
      </c>
      <c r="P23" s="0" t="n">
        <v>12093</v>
      </c>
      <c r="Q23" s="0" t="n">
        <v>0</v>
      </c>
      <c r="R23" s="0" t="n">
        <v>15814</v>
      </c>
      <c r="S23" s="0" t="n">
        <v>10233</v>
      </c>
      <c r="T23" s="0" t="n">
        <v>2788</v>
      </c>
      <c r="U23" s="0" t="n">
        <v>80297</v>
      </c>
      <c r="V23" s="0" t="n">
        <v>341497</v>
      </c>
      <c r="W23" s="0" t="n">
        <v>677.54</v>
      </c>
      <c r="X23" s="0" t="n">
        <v>100</v>
      </c>
      <c r="Y23" s="0" t="n">
        <v>5538</v>
      </c>
      <c r="Z23" s="0" t="n">
        <v>16651</v>
      </c>
      <c r="AA23" s="0" t="n">
        <v>208</v>
      </c>
      <c r="AB23" s="0" t="n">
        <v>72.57</v>
      </c>
      <c r="AC23" s="0" t="n">
        <v>16558</v>
      </c>
      <c r="AD23" s="0" t="n">
        <v>16613</v>
      </c>
      <c r="AE23" s="0" t="n">
        <v>71429</v>
      </c>
      <c r="AF23" s="0" t="n">
        <v>24242</v>
      </c>
      <c r="AG23" s="0" t="n">
        <v>32353</v>
      </c>
      <c r="AH23" s="0" t="n">
        <v>5.4</v>
      </c>
      <c r="AI23" s="0" t="n">
        <v>6.7</v>
      </c>
      <c r="AJ23" s="0" t="n">
        <v>12766</v>
      </c>
      <c r="AK23" s="0" t="n">
        <v>88.7</v>
      </c>
      <c r="AL23" s="0" t="n">
        <v>79.5</v>
      </c>
      <c r="AM23" s="0" t="n">
        <v>269.89</v>
      </c>
      <c r="AN23" s="0" t="n">
        <v>227.47</v>
      </c>
      <c r="AO23" s="0" t="n">
        <v>269.99</v>
      </c>
      <c r="AP23" s="0" t="n">
        <v>243.51</v>
      </c>
      <c r="AQ23" s="0" t="n">
        <v>23588</v>
      </c>
      <c r="AR23" s="0" t="n">
        <v>28761</v>
      </c>
      <c r="AS23" s="0" t="n">
        <v>13.8</v>
      </c>
      <c r="AT23" s="0" t="n">
        <v>22.89</v>
      </c>
      <c r="AU23" s="0" t="n">
        <v>6993</v>
      </c>
      <c r="AV23" s="0" t="n">
        <v>92676</v>
      </c>
      <c r="AW23" s="0" t="n">
        <v>29935</v>
      </c>
      <c r="AX23" s="0" t="n">
        <v>10</v>
      </c>
      <c r="AY23" s="0" t="n">
        <v>656</v>
      </c>
      <c r="AZ23" s="0" t="n">
        <v>8506</v>
      </c>
      <c r="BA23" s="0" t="n">
        <v>27496</v>
      </c>
      <c r="BB23" s="0" t="n">
        <v>83066</v>
      </c>
      <c r="BC23" s="0" t="n">
        <v>39.56</v>
      </c>
      <c r="BD23" s="0" t="n">
        <v>47.91</v>
      </c>
      <c r="BE23" s="0" t="n">
        <v>2.46</v>
      </c>
      <c r="BF23" s="0" t="n">
        <v>100</v>
      </c>
      <c r="BG23" s="0" t="n">
        <v>98627</v>
      </c>
      <c r="BH23" s="0" t="n">
        <v>0.68</v>
      </c>
      <c r="BI23" s="0" t="n">
        <v>10417</v>
      </c>
      <c r="BJ23" s="0" t="n">
        <v>10317.32</v>
      </c>
      <c r="BK23" s="0" t="n">
        <v>8954</v>
      </c>
      <c r="BL23" s="0" t="n">
        <v>15302</v>
      </c>
      <c r="BM23" s="0" t="n">
        <v>25.64</v>
      </c>
      <c r="BN23" s="0" t="n">
        <v>52385</v>
      </c>
      <c r="BO23" s="0" t="n">
        <v>3166.76</v>
      </c>
      <c r="BP23" s="0" t="n">
        <v>3734</v>
      </c>
      <c r="BQ23" s="0" t="n">
        <v>3.52</v>
      </c>
      <c r="BR23" s="0" t="n">
        <v>0.48</v>
      </c>
      <c r="BS23" s="0" t="n">
        <v>37</v>
      </c>
      <c r="BT23" s="0" t="n">
        <v>2061</v>
      </c>
      <c r="BU23" s="0" t="n">
        <v>868</v>
      </c>
      <c r="BV23" s="0" t="n">
        <v>33</v>
      </c>
      <c r="BW23" s="0" t="n">
        <v>2769</v>
      </c>
      <c r="BX23" s="0" t="n">
        <v>0</v>
      </c>
      <c r="BY23" s="0" t="n">
        <v>0.35</v>
      </c>
      <c r="BZ23" s="0" t="n">
        <v>954</v>
      </c>
      <c r="CA23" s="0" t="n">
        <v>4.88</v>
      </c>
      <c r="CB23" s="0" t="n">
        <v>9691</v>
      </c>
      <c r="CC23" s="0" t="n">
        <v>0</v>
      </c>
      <c r="CD23" s="0" t="n">
        <v>0</v>
      </c>
      <c r="CE23" s="0" t="n">
        <v>1399</v>
      </c>
      <c r="CG23" s="0" t="n">
        <v>2.45</v>
      </c>
      <c r="CH23" s="0" t="n">
        <v>0</v>
      </c>
      <c r="CI23" s="0" t="n">
        <v>0</v>
      </c>
      <c r="CJ23" s="0" t="n">
        <v>2341</v>
      </c>
      <c r="CK23" s="0" t="n">
        <v>0.05</v>
      </c>
      <c r="CL23" s="0" t="n">
        <v>12</v>
      </c>
      <c r="CM23" s="0" t="n">
        <v>226</v>
      </c>
      <c r="CN23" s="0" t="n">
        <v>3967</v>
      </c>
      <c r="CO23" s="0" t="n">
        <v>1.16</v>
      </c>
      <c r="CP23" s="0" t="n">
        <v>4</v>
      </c>
      <c r="CQ23" s="0" t="n">
        <v>40</v>
      </c>
      <c r="CR23" s="0" t="n">
        <v>79.97</v>
      </c>
      <c r="CS23" s="0" t="n">
        <v>33453</v>
      </c>
      <c r="CT23" s="0" t="n">
        <v>0</v>
      </c>
      <c r="CU23" s="0" t="n">
        <v>33453</v>
      </c>
      <c r="CV23" s="0" t="n">
        <v>71429</v>
      </c>
      <c r="CW23" s="0" t="n">
        <v>57143</v>
      </c>
      <c r="CX23" s="0" t="n">
        <v>66667</v>
      </c>
      <c r="CY23" s="0" t="n">
        <v>211382</v>
      </c>
      <c r="CZ23" s="0" t="n">
        <v>5672</v>
      </c>
      <c r="DA23" s="0" t="n">
        <v>4330.5</v>
      </c>
    </row>
    <row r="24" customFormat="false" ht="14.25" hidden="false" customHeight="false" outlineLevel="0" collapsed="false">
      <c r="A24" s="0" t="n">
        <v>2303709</v>
      </c>
      <c r="B24" s="0" t="s">
        <v>63</v>
      </c>
      <c r="C24" s="0" t="n">
        <v>265.93</v>
      </c>
      <c r="D24" s="0" t="n">
        <v>0.682</v>
      </c>
      <c r="E24" s="0" t="n">
        <v>84867</v>
      </c>
      <c r="F24" s="0" t="n">
        <v>64.66</v>
      </c>
      <c r="G24" s="0" t="n">
        <v>68.93</v>
      </c>
      <c r="H24" s="0" t="n">
        <v>3.51</v>
      </c>
      <c r="I24" s="0" t="n">
        <v>8547</v>
      </c>
      <c r="J24" s="0" t="n">
        <v>7482</v>
      </c>
      <c r="K24" s="0" t="n">
        <v>1142</v>
      </c>
      <c r="L24" s="0" t="n">
        <v>53798</v>
      </c>
      <c r="M24" s="0" t="n">
        <v>0</v>
      </c>
      <c r="N24" s="0" t="n">
        <v>56078</v>
      </c>
      <c r="O24" s="0" t="n">
        <v>2767</v>
      </c>
      <c r="P24" s="0" t="n">
        <v>12907</v>
      </c>
      <c r="Q24" s="0" t="n">
        <v>748</v>
      </c>
      <c r="R24" s="0" t="n">
        <v>14403</v>
      </c>
      <c r="S24" s="0" t="n">
        <v>8792</v>
      </c>
      <c r="T24" s="0" t="n">
        <v>3.32</v>
      </c>
      <c r="U24" s="0" t="n">
        <v>24096</v>
      </c>
      <c r="V24" s="0" t="n">
        <v>267294</v>
      </c>
      <c r="W24" s="0" t="n">
        <v>503.76</v>
      </c>
      <c r="X24" s="0" t="n">
        <v>73.51</v>
      </c>
      <c r="Y24" s="0" t="n">
        <v>2738</v>
      </c>
      <c r="Z24" s="0" t="n">
        <v>32.23</v>
      </c>
      <c r="AA24" s="0" t="n">
        <v>131</v>
      </c>
      <c r="AB24" s="0" t="n">
        <v>73.48</v>
      </c>
      <c r="AC24" s="0" t="n">
        <v>15395</v>
      </c>
      <c r="AD24" s="0" t="n">
        <v>48191</v>
      </c>
      <c r="AE24" s="0" t="n">
        <v>85714</v>
      </c>
      <c r="AF24" s="0" t="n">
        <v>23474</v>
      </c>
      <c r="AG24" s="0" t="n">
        <v>25229</v>
      </c>
      <c r="AH24" s="0" t="n">
        <v>4.2</v>
      </c>
      <c r="AI24" s="0" t="n">
        <v>5.3</v>
      </c>
      <c r="AJ24" s="0" t="n">
        <v>15.18</v>
      </c>
      <c r="AK24" s="0" t="n">
        <v>95.4</v>
      </c>
      <c r="AL24" s="0" t="n">
        <v>97.5</v>
      </c>
      <c r="AM24" s="0" t="n">
        <v>248.38</v>
      </c>
      <c r="AN24" s="0" t="n">
        <v>201.55</v>
      </c>
      <c r="AO24" s="0" t="n">
        <v>242.13</v>
      </c>
      <c r="AP24" s="0" t="n">
        <v>208.12</v>
      </c>
      <c r="AQ24" s="0" t="n">
        <v>15688</v>
      </c>
      <c r="AR24" s="0" t="n">
        <v>25001</v>
      </c>
      <c r="AS24" s="0" t="n">
        <v>25.6</v>
      </c>
      <c r="AT24" s="0" t="n">
        <v>12.86</v>
      </c>
      <c r="AU24" s="0" t="n">
        <v>2473</v>
      </c>
      <c r="AV24" s="0" t="n">
        <v>92.85</v>
      </c>
      <c r="AW24" s="0" t="n">
        <v>35196</v>
      </c>
      <c r="AX24" s="0" t="n">
        <v>17391</v>
      </c>
      <c r="AY24" s="0" t="n">
        <v>578</v>
      </c>
      <c r="AZ24" s="0" t="n">
        <v>14382</v>
      </c>
      <c r="BA24" s="0" t="n">
        <v>26409</v>
      </c>
      <c r="BB24" s="0" t="n">
        <v>64894</v>
      </c>
      <c r="BC24" s="0" t="n">
        <v>45.97</v>
      </c>
      <c r="BD24" s="0" t="n">
        <v>62.9</v>
      </c>
      <c r="BE24" s="0" t="n">
        <v>35.29</v>
      </c>
      <c r="BF24" s="0" t="n">
        <v>100</v>
      </c>
      <c r="BG24" s="0" t="n">
        <v>99409</v>
      </c>
      <c r="BH24" s="0" t="n">
        <v>0.66</v>
      </c>
      <c r="BI24" s="0" t="n">
        <v>7781</v>
      </c>
      <c r="BJ24" s="0" t="n">
        <v>13944.16</v>
      </c>
      <c r="BK24" s="0" t="n">
        <v>8494</v>
      </c>
      <c r="BL24" s="0" t="n">
        <v>14055</v>
      </c>
      <c r="BM24" s="0" t="n">
        <v>27962</v>
      </c>
      <c r="BN24" s="0" t="n">
        <v>56059</v>
      </c>
      <c r="BO24" s="0" t="n">
        <v>1875022</v>
      </c>
      <c r="BP24" s="0" t="n">
        <v>19077</v>
      </c>
      <c r="BQ24" s="0" t="n">
        <v>4.3</v>
      </c>
      <c r="BR24" s="0" t="n">
        <v>0.48</v>
      </c>
      <c r="BS24" s="0" t="n">
        <v>0.19</v>
      </c>
      <c r="BT24" s="0" t="n">
        <v>1129</v>
      </c>
      <c r="BU24" s="0" t="n">
        <v>1145</v>
      </c>
      <c r="BV24" s="0" t="n">
        <v>51</v>
      </c>
      <c r="BW24" s="0" t="n">
        <v>5476</v>
      </c>
      <c r="BX24" s="0" t="n">
        <v>22167</v>
      </c>
      <c r="BY24" s="0" t="n">
        <v>609</v>
      </c>
      <c r="BZ24" s="0" t="n">
        <v>1069</v>
      </c>
      <c r="CA24" s="0" t="n">
        <v>13.93</v>
      </c>
      <c r="CB24" s="0" t="n">
        <v>5.75</v>
      </c>
      <c r="CC24" s="0" t="n">
        <v>5623</v>
      </c>
      <c r="CD24" s="0" t="n">
        <v>16061</v>
      </c>
      <c r="CE24" s="0" t="n">
        <v>549</v>
      </c>
      <c r="CF24" s="0" t="n">
        <v>75083</v>
      </c>
      <c r="CG24" s="0" t="n">
        <v>1.53</v>
      </c>
      <c r="CH24" s="0" t="n">
        <v>0</v>
      </c>
      <c r="CI24" s="0" t="n">
        <v>0</v>
      </c>
      <c r="CJ24" s="0" t="n">
        <v>893</v>
      </c>
      <c r="CK24" s="0" t="n">
        <v>0.13</v>
      </c>
      <c r="CL24" s="0" t="n">
        <v>32</v>
      </c>
      <c r="CM24" s="0" t="n">
        <v>132</v>
      </c>
      <c r="CN24" s="0" t="n">
        <v>45318</v>
      </c>
      <c r="CO24" s="0" t="n">
        <v>335</v>
      </c>
      <c r="CP24" s="0" t="n">
        <v>3755</v>
      </c>
      <c r="CQ24" s="0" t="n">
        <v>100</v>
      </c>
      <c r="CR24" s="0" t="n">
        <v>122678</v>
      </c>
      <c r="CS24" s="0" t="n">
        <v>53127</v>
      </c>
      <c r="CT24" s="0" t="n">
        <v>277</v>
      </c>
      <c r="CU24" s="0" t="n">
        <v>53127</v>
      </c>
      <c r="CV24" s="0" t="n">
        <v>71429</v>
      </c>
      <c r="CW24" s="0" t="n">
        <v>57143</v>
      </c>
      <c r="CX24" s="0" t="n">
        <v>66667</v>
      </c>
      <c r="CY24" s="0" t="n">
        <v>596667</v>
      </c>
      <c r="CZ24" s="0" t="n">
        <v>8574</v>
      </c>
      <c r="DA24" s="0" t="n">
        <v>2765</v>
      </c>
    </row>
    <row r="25" customFormat="false" ht="14.25" hidden="false" customHeight="false" outlineLevel="0" collapsed="false">
      <c r="A25" s="0" t="n">
        <v>4305108</v>
      </c>
      <c r="B25" s="0" t="s">
        <v>64</v>
      </c>
      <c r="C25" s="0" t="n">
        <v>264.89</v>
      </c>
      <c r="D25" s="0" t="n">
        <v>0.782</v>
      </c>
      <c r="E25" s="0" t="n">
        <v>72475</v>
      </c>
      <c r="F25" s="0" t="n">
        <v>46</v>
      </c>
      <c r="G25" s="0" t="n">
        <v>46.42</v>
      </c>
      <c r="H25" s="0" t="n">
        <v>0.36</v>
      </c>
      <c r="I25" s="0" t="n">
        <v>5399</v>
      </c>
      <c r="J25" s="0" t="n">
        <v>10581</v>
      </c>
      <c r="K25" s="0" t="n">
        <v>864</v>
      </c>
      <c r="L25" s="0" t="n">
        <v>20676</v>
      </c>
      <c r="M25" s="0" t="n">
        <v>2871</v>
      </c>
      <c r="N25" s="0" t="n">
        <v>91082</v>
      </c>
      <c r="O25" s="0" t="n">
        <v>7633</v>
      </c>
      <c r="P25" s="0" t="n">
        <v>10915</v>
      </c>
      <c r="Q25" s="0" t="n">
        <v>528</v>
      </c>
      <c r="R25" s="0" t="n">
        <v>13204</v>
      </c>
      <c r="S25" s="0" t="n">
        <v>6338</v>
      </c>
      <c r="T25" s="0" t="n">
        <v>5089</v>
      </c>
      <c r="U25" s="0" t="n">
        <v>2126</v>
      </c>
      <c r="V25" s="0" t="n">
        <v>326.87</v>
      </c>
      <c r="W25" s="0" t="n">
        <v>892.23</v>
      </c>
      <c r="X25" s="0" t="n">
        <v>35.79</v>
      </c>
      <c r="Y25" s="0" t="n">
        <v>24.93</v>
      </c>
      <c r="Z25" s="0" t="n">
        <v>15.88</v>
      </c>
      <c r="AA25" s="0" t="n">
        <v>97</v>
      </c>
      <c r="AB25" s="0" t="n">
        <v>76.58</v>
      </c>
      <c r="AC25" s="0" t="n">
        <v>8504</v>
      </c>
      <c r="AD25" s="0" t="n">
        <v>42323</v>
      </c>
      <c r="AE25" s="0" t="n">
        <v>100</v>
      </c>
      <c r="AF25" s="0" t="n">
        <v>24808</v>
      </c>
      <c r="AG25" s="0" t="n">
        <v>28934</v>
      </c>
      <c r="AH25" s="0" t="n">
        <v>4.8</v>
      </c>
      <c r="AI25" s="0" t="n">
        <v>6.2</v>
      </c>
      <c r="AJ25" s="0" t="n">
        <v>24134</v>
      </c>
      <c r="AK25" s="0" t="n">
        <v>94.8</v>
      </c>
      <c r="AL25" s="0" t="n">
        <v>93.1</v>
      </c>
      <c r="AM25" s="0" t="n">
        <v>263.04</v>
      </c>
      <c r="AN25" s="0" t="n">
        <v>223.99</v>
      </c>
      <c r="AO25" s="0" t="n">
        <v>267.9</v>
      </c>
      <c r="AP25" s="0" t="n">
        <v>233.56</v>
      </c>
      <c r="AQ25" s="0" t="n">
        <v>7298</v>
      </c>
      <c r="AR25" s="0" t="n">
        <v>18765</v>
      </c>
      <c r="AS25" s="0" t="n">
        <v>28.8</v>
      </c>
      <c r="AT25" s="0" t="n">
        <v>2.34</v>
      </c>
      <c r="AU25" s="0" t="n">
        <v>2381</v>
      </c>
      <c r="AV25" s="0" t="n">
        <v>85.73</v>
      </c>
      <c r="AW25" s="0" t="n">
        <v>17.34</v>
      </c>
      <c r="AX25" s="0" t="n">
        <v>21739</v>
      </c>
      <c r="AY25" s="0" t="n">
        <v>548</v>
      </c>
      <c r="AZ25" s="0" t="n">
        <v>9584</v>
      </c>
      <c r="BA25" s="0" t="n">
        <v>31.25</v>
      </c>
      <c r="BB25" s="0" t="n">
        <v>14301</v>
      </c>
      <c r="BC25" s="0" t="n">
        <v>47.74</v>
      </c>
      <c r="BD25" s="0" t="n">
        <v>97.84</v>
      </c>
      <c r="BE25" s="0" t="n">
        <v>88.96</v>
      </c>
      <c r="BF25" s="0" t="n">
        <v>51.39</v>
      </c>
      <c r="BG25" s="0" t="n">
        <v>99937</v>
      </c>
      <c r="BH25" s="0" t="n">
        <v>0.62</v>
      </c>
      <c r="BI25" s="0" t="n">
        <v>15.08</v>
      </c>
      <c r="BJ25" s="0" t="n">
        <v>48959.4</v>
      </c>
      <c r="BK25" s="0" t="n">
        <v>4034</v>
      </c>
      <c r="BL25" s="0" t="n">
        <v>6566</v>
      </c>
      <c r="BM25" s="0" t="n">
        <v>12507</v>
      </c>
      <c r="BN25" s="0" t="n">
        <v>71256</v>
      </c>
      <c r="BO25" s="0" t="n">
        <v>2016071</v>
      </c>
      <c r="BP25" s="0" t="n">
        <v>37285</v>
      </c>
      <c r="BQ25" s="0" t="n">
        <v>4.65</v>
      </c>
      <c r="BR25" s="0" t="n">
        <v>0.48</v>
      </c>
      <c r="BS25" s="0" t="n">
        <v>295</v>
      </c>
      <c r="BT25" s="0" t="n">
        <v>1531</v>
      </c>
      <c r="BU25" s="0" t="n">
        <v>1.33</v>
      </c>
      <c r="BV25" s="0" t="n">
        <v>256</v>
      </c>
      <c r="BW25" s="0" t="n">
        <v>8117</v>
      </c>
      <c r="BX25" s="0" t="n">
        <v>15849</v>
      </c>
      <c r="BY25" s="0" t="n">
        <v>594</v>
      </c>
      <c r="BZ25" s="0" t="n">
        <v>1404</v>
      </c>
      <c r="CA25" s="0" t="n">
        <v>5.36</v>
      </c>
      <c r="CB25" s="0" t="n">
        <v>8.31</v>
      </c>
      <c r="CC25" s="0" t="n">
        <v>6467</v>
      </c>
      <c r="CD25" s="0" t="n">
        <v>4508</v>
      </c>
      <c r="CE25" s="0" t="n">
        <v>0</v>
      </c>
      <c r="CF25" s="0" t="n">
        <v>33191</v>
      </c>
      <c r="CG25" s="0" t="n">
        <v>0.64</v>
      </c>
      <c r="CH25" s="0" t="n">
        <v>11.99</v>
      </c>
      <c r="CI25" s="0" t="n">
        <v>100</v>
      </c>
      <c r="CJ25" s="0" t="n">
        <v>2056</v>
      </c>
      <c r="CK25" s="0" t="n">
        <v>0.11</v>
      </c>
      <c r="CL25" s="0" t="n">
        <v>36</v>
      </c>
      <c r="CM25" s="0" t="n">
        <v>114</v>
      </c>
      <c r="CN25" s="0" t="n">
        <v>37006</v>
      </c>
      <c r="CO25" s="0" t="n">
        <v>319</v>
      </c>
      <c r="CP25" s="0" t="n">
        <v>0</v>
      </c>
      <c r="CQ25" s="0" t="n">
        <v>80</v>
      </c>
      <c r="CR25" s="0" t="n">
        <v>34812</v>
      </c>
      <c r="CS25" s="0" t="n">
        <v>16.05</v>
      </c>
      <c r="CT25" s="0" t="n">
        <v>1762</v>
      </c>
      <c r="CU25" s="0" t="n">
        <v>16833</v>
      </c>
      <c r="CV25" s="0" t="n">
        <v>100</v>
      </c>
      <c r="CW25" s="0" t="n">
        <v>85714</v>
      </c>
      <c r="CX25" s="0" t="n">
        <v>66667</v>
      </c>
      <c r="CY25" s="0" t="n">
        <v>315124</v>
      </c>
      <c r="CZ25" s="0" t="n">
        <v>22032</v>
      </c>
      <c r="DA25" s="0" t="n">
        <v>607</v>
      </c>
    </row>
    <row r="26" customFormat="false" ht="14.25" hidden="false" customHeight="false" outlineLevel="0" collapsed="false">
      <c r="A26" s="0" t="n">
        <v>3118601</v>
      </c>
      <c r="B26" s="0" t="s">
        <v>65</v>
      </c>
      <c r="C26" s="0" t="n">
        <v>3090.33</v>
      </c>
      <c r="D26" s="0" t="n">
        <v>0.755999999999999</v>
      </c>
      <c r="E26" s="0" t="n">
        <v>76366</v>
      </c>
      <c r="F26" s="0" t="n">
        <v>61.78</v>
      </c>
      <c r="G26" s="0" t="n">
        <v>60.97</v>
      </c>
      <c r="H26" s="0" t="n">
        <v>0</v>
      </c>
      <c r="I26" s="0" t="n">
        <v>3.05</v>
      </c>
      <c r="J26" s="0" t="n">
        <v>10804</v>
      </c>
      <c r="K26" s="0" t="n">
        <v>2151</v>
      </c>
      <c r="L26" s="0" t="n">
        <v>35106</v>
      </c>
      <c r="M26" s="0" t="n">
        <v>10638</v>
      </c>
      <c r="N26" s="0" t="n">
        <v>74407</v>
      </c>
      <c r="O26" s="0" t="n">
        <v>4.67</v>
      </c>
      <c r="P26" s="0" t="n">
        <v>10417</v>
      </c>
      <c r="Q26" s="0" t="n">
        <v>606</v>
      </c>
      <c r="R26" s="0" t="n">
        <v>11.87</v>
      </c>
      <c r="S26" s="0" t="n">
        <v>6056</v>
      </c>
      <c r="T26" s="0" t="n">
        <v>3314</v>
      </c>
      <c r="U26" s="0" t="n">
        <v>267135</v>
      </c>
      <c r="V26" s="0" t="n">
        <v>270541</v>
      </c>
      <c r="W26" s="0" t="n">
        <v>813.47</v>
      </c>
      <c r="X26" s="0" t="n">
        <v>69.64</v>
      </c>
      <c r="Y26" s="0" t="n">
        <v>4485</v>
      </c>
      <c r="Z26" s="0" t="n">
        <v>23183</v>
      </c>
      <c r="AA26" s="0" t="n">
        <v>121</v>
      </c>
      <c r="AB26" s="0" t="n">
        <v>74.94</v>
      </c>
      <c r="AC26" s="0" t="n">
        <v>9448</v>
      </c>
      <c r="AD26" s="0" t="n">
        <v>9418</v>
      </c>
      <c r="AE26" s="0" t="n">
        <v>100</v>
      </c>
      <c r="AF26" s="0" t="n">
        <v>61056</v>
      </c>
      <c r="AG26" s="0" t="n">
        <v>15225</v>
      </c>
      <c r="AH26" s="0" t="n">
        <v>4.8</v>
      </c>
      <c r="AI26" s="0" t="n">
        <v>5.9</v>
      </c>
      <c r="AJ26" s="0" t="n">
        <v>20031</v>
      </c>
      <c r="AK26" s="0" t="n">
        <v>97.6</v>
      </c>
      <c r="AL26" s="0" t="n">
        <v>98.4</v>
      </c>
      <c r="AM26" s="0" t="n">
        <v>259.45</v>
      </c>
      <c r="AN26" s="0" t="n">
        <v>217.01</v>
      </c>
      <c r="AO26" s="0" t="n">
        <v>261.09</v>
      </c>
      <c r="AP26" s="0" t="n">
        <v>227.88</v>
      </c>
      <c r="AQ26" s="0" t="n">
        <v>15177</v>
      </c>
      <c r="AR26" s="0" t="n">
        <v>19374</v>
      </c>
      <c r="AS26" s="0" t="n">
        <v>20.9</v>
      </c>
      <c r="AT26" s="0" t="n">
        <v>3.55</v>
      </c>
      <c r="AU26" s="0" t="n">
        <v>1214</v>
      </c>
      <c r="AV26" s="0" t="n">
        <v>92875</v>
      </c>
      <c r="AW26" s="0" t="n">
        <v>21748</v>
      </c>
      <c r="AX26" s="0" t="n">
        <v>19048</v>
      </c>
      <c r="AY26" s="0" t="n">
        <v>0.52</v>
      </c>
      <c r="AZ26" s="0" t="n">
        <v>9296</v>
      </c>
      <c r="BA26" s="0" t="n">
        <v>20726</v>
      </c>
      <c r="BB26" s="0" t="n">
        <v>15248</v>
      </c>
      <c r="BC26" s="0" t="n">
        <v>52.78</v>
      </c>
      <c r="BD26" s="0" t="n">
        <v>87.59</v>
      </c>
      <c r="BE26" s="0" t="n">
        <v>81.67</v>
      </c>
      <c r="BF26" s="0" t="n">
        <v>91.16</v>
      </c>
      <c r="BG26" s="0" t="n">
        <v>99929</v>
      </c>
      <c r="BH26" s="0" t="n">
        <v>0.36</v>
      </c>
      <c r="BI26" s="0" t="n">
        <v>11.53</v>
      </c>
      <c r="BJ26" s="0" t="n">
        <v>42077.02</v>
      </c>
      <c r="BK26" s="0" t="n">
        <v>7611</v>
      </c>
      <c r="BL26" s="0" t="n">
        <v>12.3</v>
      </c>
      <c r="BM26" s="0" t="n">
        <v>17101</v>
      </c>
      <c r="BN26" s="0" t="n">
        <v>65398</v>
      </c>
      <c r="BO26" s="0" t="n">
        <v>1402199</v>
      </c>
      <c r="BP26" s="0" t="n">
        <v>17162</v>
      </c>
      <c r="BQ26" s="0" t="n">
        <v>4.53</v>
      </c>
      <c r="BR26" s="0" t="n">
        <v>0.48</v>
      </c>
      <c r="BS26" s="0" t="n">
        <v>481</v>
      </c>
      <c r="BT26" s="0" t="n">
        <v>1607</v>
      </c>
      <c r="BU26" s="0" t="n">
        <v>1473</v>
      </c>
      <c r="BV26" s="0" t="n">
        <v>2677</v>
      </c>
      <c r="BW26" s="0" t="n">
        <v>1495</v>
      </c>
      <c r="BX26" s="0" t="n">
        <v>11993</v>
      </c>
      <c r="BY26" s="0" t="n">
        <v>534</v>
      </c>
      <c r="BZ26" s="0" t="n">
        <v>1296</v>
      </c>
      <c r="CA26" s="0" t="n">
        <v>21.75</v>
      </c>
      <c r="CB26" s="0" t="n">
        <v>4634</v>
      </c>
      <c r="CC26" s="0" t="n">
        <v>9639</v>
      </c>
      <c r="CD26" s="0" t="n">
        <v>7152</v>
      </c>
      <c r="CE26" s="0" t="n">
        <v>455</v>
      </c>
      <c r="CF26" s="0" t="n">
        <v>70565</v>
      </c>
      <c r="CG26" s="0" t="n">
        <v>1.11</v>
      </c>
      <c r="CH26" s="0" t="n">
        <v>0.7</v>
      </c>
      <c r="CI26" s="0" t="n">
        <v>19.71</v>
      </c>
      <c r="CJ26" s="0" t="n">
        <v>1762</v>
      </c>
      <c r="CK26" s="0" t="n">
        <v>0.04</v>
      </c>
      <c r="CL26" s="0" t="n">
        <v>72</v>
      </c>
      <c r="CM26" s="0" t="n">
        <v>59</v>
      </c>
      <c r="CN26" s="0" t="n">
        <v>79968</v>
      </c>
      <c r="CO26" s="0" t="n">
        <v>29</v>
      </c>
      <c r="CP26" s="0" t="n">
        <v>54689</v>
      </c>
      <c r="CQ26" s="0" t="n">
        <v>80</v>
      </c>
      <c r="CR26" s="0" t="n">
        <v>40351</v>
      </c>
      <c r="CS26" s="0" t="n">
        <v>15817</v>
      </c>
      <c r="CT26" s="0" t="n">
        <v>0</v>
      </c>
      <c r="CU26" s="0" t="n">
        <v>16419</v>
      </c>
      <c r="CV26" s="0" t="n">
        <v>100</v>
      </c>
      <c r="CW26" s="0" t="n">
        <v>85714</v>
      </c>
      <c r="CX26" s="0" t="n">
        <v>66667</v>
      </c>
      <c r="CY26" s="0" t="n">
        <v>381377</v>
      </c>
      <c r="CZ26" s="0" t="n">
        <v>26852</v>
      </c>
      <c r="DA26" s="0" t="n">
        <v>226</v>
      </c>
    </row>
    <row r="27" customFormat="false" ht="14.25" hidden="false" customHeight="false" outlineLevel="0" collapsed="false">
      <c r="A27" s="0" t="n">
        <v>5103403</v>
      </c>
      <c r="B27" s="0" t="s">
        <v>66</v>
      </c>
      <c r="C27" s="0" t="n">
        <v>163.88</v>
      </c>
      <c r="D27" s="0" t="n">
        <v>0.785</v>
      </c>
      <c r="E27" s="0" t="n">
        <v>63552</v>
      </c>
      <c r="F27" s="0" t="n">
        <v>45.56</v>
      </c>
      <c r="G27" s="0" t="n">
        <v>51.97</v>
      </c>
      <c r="H27" s="0" t="n">
        <v>0.7</v>
      </c>
      <c r="I27" s="0" t="n">
        <v>5713</v>
      </c>
      <c r="J27" s="0" t="n">
        <v>9.17</v>
      </c>
      <c r="K27" s="0" t="n">
        <v>2.71</v>
      </c>
      <c r="L27" s="0" t="n">
        <v>40133</v>
      </c>
      <c r="M27" s="0" t="n">
        <v>3721</v>
      </c>
      <c r="N27" s="0" t="n">
        <v>68035</v>
      </c>
      <c r="O27" s="0" t="n">
        <v>5224</v>
      </c>
      <c r="P27" s="0" t="n">
        <v>10759</v>
      </c>
      <c r="Q27" s="0" t="n">
        <v>296</v>
      </c>
      <c r="R27" s="0" t="n">
        <v>12536</v>
      </c>
      <c r="S27" s="0" t="n">
        <v>6909</v>
      </c>
      <c r="T27" s="0" t="n">
        <v>8326</v>
      </c>
      <c r="U27" s="0" t="n">
        <v>159.03</v>
      </c>
      <c r="V27" s="0" t="n">
        <v>330424</v>
      </c>
      <c r="W27" s="0" t="n">
        <v>1270.2</v>
      </c>
      <c r="X27" s="0" t="n">
        <v>53.51</v>
      </c>
      <c r="Y27" s="0" t="n">
        <v>14398</v>
      </c>
      <c r="Z27" s="0" t="n">
        <v>26384</v>
      </c>
      <c r="AA27" s="0" t="n">
        <v>147</v>
      </c>
      <c r="AB27" s="0" t="n">
        <v>75.01</v>
      </c>
      <c r="AC27" s="0" t="n">
        <v>13049</v>
      </c>
      <c r="AD27" s="0" t="n">
        <v>59211</v>
      </c>
      <c r="AE27" s="0" t="n">
        <v>100</v>
      </c>
      <c r="AF27" s="0" t="n">
        <v>47792</v>
      </c>
      <c r="AG27" s="0" t="n">
        <v>31467</v>
      </c>
      <c r="AH27" s="0" t="n">
        <v>5</v>
      </c>
      <c r="AI27" s="0" t="n">
        <v>5.8</v>
      </c>
      <c r="AJ27" s="0" t="n">
        <v>24589</v>
      </c>
      <c r="AK27" s="0" t="n">
        <v>95.1</v>
      </c>
      <c r="AL27" s="0" t="n">
        <v>99.5</v>
      </c>
      <c r="AM27" s="0" t="n">
        <v>257.2</v>
      </c>
      <c r="AN27" s="0" t="n">
        <v>207.92</v>
      </c>
      <c r="AO27" s="0" t="n">
        <v>254.57</v>
      </c>
      <c r="AP27" s="0" t="n">
        <v>215.39</v>
      </c>
      <c r="AQ27" s="0" t="n">
        <v>15847</v>
      </c>
      <c r="AR27" s="0" t="n">
        <v>21455</v>
      </c>
      <c r="AS27" s="0" t="n">
        <v>13.1</v>
      </c>
      <c r="AT27" s="0" t="n">
        <v>4.24</v>
      </c>
      <c r="AU27" s="0" t="n">
        <v>824</v>
      </c>
      <c r="AV27" s="0" t="n">
        <v>90799</v>
      </c>
      <c r="AW27" s="0" t="n">
        <v>21755</v>
      </c>
      <c r="AX27" s="0" t="n">
        <v>8</v>
      </c>
      <c r="AY27" s="0" t="n">
        <v>605</v>
      </c>
      <c r="AZ27" s="0" t="n">
        <v>7135</v>
      </c>
      <c r="BA27" s="0" t="n">
        <v>22336</v>
      </c>
      <c r="BB27" s="0" t="n">
        <v>13104</v>
      </c>
      <c r="BC27" s="0" t="n">
        <v>58.4</v>
      </c>
      <c r="BD27" s="0" t="n">
        <v>98.13</v>
      </c>
      <c r="BE27" s="0" t="n">
        <v>63.75</v>
      </c>
      <c r="BF27" s="0" t="n">
        <v>81.52</v>
      </c>
      <c r="BG27" s="0" t="n">
        <v>99876</v>
      </c>
      <c r="BH27" s="0" t="n">
        <v>0.43</v>
      </c>
      <c r="BI27" s="0" t="n">
        <v>10945</v>
      </c>
      <c r="BJ27" s="0" t="n">
        <v>39043.32</v>
      </c>
      <c r="BK27" s="0" t="n">
        <v>6774</v>
      </c>
      <c r="BL27" s="0" t="n">
        <v>12528</v>
      </c>
      <c r="BM27" s="0" t="n">
        <v>18204</v>
      </c>
      <c r="BN27" s="0" t="n">
        <v>67136</v>
      </c>
      <c r="BO27" s="0" t="n">
        <v>1258612</v>
      </c>
      <c r="BP27" s="0" t="n">
        <v>30714</v>
      </c>
      <c r="BQ27" s="0" t="n">
        <v>3.16</v>
      </c>
      <c r="BR27" s="0" t="n">
        <v>0.59</v>
      </c>
      <c r="BS27" s="0" t="n">
        <v>679</v>
      </c>
      <c r="BT27" s="0" t="n">
        <v>1903</v>
      </c>
      <c r="BU27" s="0" t="n">
        <v>952</v>
      </c>
      <c r="BV27" s="0" t="n">
        <v>3862</v>
      </c>
      <c r="BW27" s="0" t="n">
        <v>5662</v>
      </c>
      <c r="BX27" s="0" t="n">
        <v>23.19</v>
      </c>
      <c r="BY27" s="0" t="n">
        <v>0.4</v>
      </c>
      <c r="BZ27" s="0" t="n">
        <v>1031</v>
      </c>
      <c r="CA27" s="0" t="n">
        <v>12.22</v>
      </c>
      <c r="CB27" s="0" t="n">
        <v>24429</v>
      </c>
      <c r="CC27" s="0" t="n">
        <v>9265</v>
      </c>
      <c r="CD27" s="0" t="n">
        <v>9737</v>
      </c>
      <c r="CE27" s="0" t="n">
        <v>7082</v>
      </c>
      <c r="CF27" s="0" t="n">
        <v>74995</v>
      </c>
      <c r="CG27" s="0" t="n">
        <v>0.88</v>
      </c>
      <c r="CH27" s="0" t="n">
        <v>1.18</v>
      </c>
      <c r="CI27" s="0" t="n">
        <v>16.49</v>
      </c>
      <c r="CJ27" s="0" t="n">
        <v>2.92</v>
      </c>
      <c r="CK27" s="0" t="n">
        <v>0.65</v>
      </c>
      <c r="CL27" s="0" t="n">
        <v>48</v>
      </c>
      <c r="CM27" s="0" t="n">
        <v>117</v>
      </c>
      <c r="CN27" s="0" t="n">
        <v>30</v>
      </c>
      <c r="CO27" s="0" t="n">
        <v>533</v>
      </c>
      <c r="CP27" s="0" t="n">
        <v>54534</v>
      </c>
      <c r="CQ27" s="0" t="n">
        <v>80</v>
      </c>
      <c r="CR27" s="0" t="n">
        <v>36273</v>
      </c>
      <c r="CS27" s="0" t="n">
        <v>17795</v>
      </c>
      <c r="CT27" s="0" t="n">
        <v>0</v>
      </c>
      <c r="CU27" s="0" t="n">
        <v>18121</v>
      </c>
      <c r="CV27" s="0" t="n">
        <v>85714</v>
      </c>
      <c r="CW27" s="0" t="n">
        <v>85714</v>
      </c>
      <c r="CX27" s="0" t="n">
        <v>66667</v>
      </c>
      <c r="CY27" s="0" t="n">
        <v>281848</v>
      </c>
      <c r="CZ27" s="0" t="n">
        <v>24628</v>
      </c>
      <c r="DA27" s="0" t="n">
        <v>1135</v>
      </c>
    </row>
    <row r="28" customFormat="false" ht="14.25" hidden="false" customHeight="false" outlineLevel="0" collapsed="false">
      <c r="A28" s="0" t="n">
        <v>4106902</v>
      </c>
      <c r="B28" s="0" t="s">
        <v>67</v>
      </c>
      <c r="C28" s="0" t="n">
        <v>4024.84</v>
      </c>
      <c r="D28" s="0" t="n">
        <v>0.823</v>
      </c>
      <c r="E28" s="0" t="n">
        <v>65.76</v>
      </c>
      <c r="F28" s="0" t="n">
        <v>37.08</v>
      </c>
      <c r="G28" s="0" t="n">
        <v>36.49</v>
      </c>
      <c r="H28" s="0" t="n">
        <v>0.34</v>
      </c>
      <c r="I28" s="0" t="n">
        <v>21571</v>
      </c>
      <c r="J28" s="0" t="n">
        <v>8952</v>
      </c>
      <c r="K28" s="0" t="n">
        <v>1881</v>
      </c>
      <c r="L28" s="0" t="n">
        <v>31707</v>
      </c>
      <c r="M28" s="0" t="n">
        <v>813</v>
      </c>
      <c r="N28" s="0" t="n">
        <v>76121</v>
      </c>
      <c r="O28" s="0" t="n">
        <v>5846</v>
      </c>
      <c r="P28" s="0" t="n">
        <v>6497</v>
      </c>
      <c r="Q28" s="0" t="n">
        <v>187</v>
      </c>
      <c r="R28" s="0" t="n">
        <v>7993</v>
      </c>
      <c r="S28" s="0" t="n">
        <v>4768</v>
      </c>
      <c r="T28" s="0" t="n">
        <v>5.07</v>
      </c>
      <c r="U28" s="0" t="n">
        <v>21.04</v>
      </c>
      <c r="V28" s="0" t="n">
        <v>343489</v>
      </c>
      <c r="W28" s="0" t="n">
        <v>1025.44</v>
      </c>
      <c r="X28" s="0" t="n">
        <v>33.37</v>
      </c>
      <c r="Y28" s="0" t="n">
        <v>20784</v>
      </c>
      <c r="Z28" s="0" t="n">
        <v>9106</v>
      </c>
      <c r="AA28" s="0" t="n">
        <v>57</v>
      </c>
      <c r="AB28" s="0" t="n">
        <v>76.3</v>
      </c>
      <c r="AC28" s="0" t="n">
        <v>7928</v>
      </c>
      <c r="AD28" s="0" t="n">
        <v>25197</v>
      </c>
      <c r="AE28" s="0" t="n">
        <v>99399</v>
      </c>
      <c r="AF28" s="0" t="n">
        <v>44579</v>
      </c>
      <c r="AG28" s="0" t="n">
        <v>21933</v>
      </c>
      <c r="AH28" s="0" t="n">
        <v>5.2</v>
      </c>
      <c r="AI28" s="0" t="n">
        <v>6.5</v>
      </c>
      <c r="AJ28" s="0" t="n">
        <v>27333</v>
      </c>
      <c r="AK28" s="0" t="n">
        <v>83.3</v>
      </c>
      <c r="AL28" s="0" t="n">
        <v>99.7</v>
      </c>
      <c r="AM28" s="0" t="n">
        <v>255.83</v>
      </c>
      <c r="AN28" s="0" t="n">
        <v>220.85</v>
      </c>
      <c r="AO28" s="0" t="n">
        <v>262.7</v>
      </c>
      <c r="AP28" s="0" t="n">
        <v>237.52</v>
      </c>
      <c r="AQ28" s="0" t="n">
        <v>8921</v>
      </c>
      <c r="AR28" s="0" t="n">
        <v>17395</v>
      </c>
      <c r="AS28" s="0" t="n">
        <v>13.2</v>
      </c>
      <c r="AT28" s="0" t="n">
        <v>2.13</v>
      </c>
      <c r="AU28" s="0" t="n">
        <v>2139</v>
      </c>
      <c r="AV28" s="0" t="n">
        <v>92.73</v>
      </c>
      <c r="AW28" s="0" t="n">
        <v>16899</v>
      </c>
      <c r="AX28" s="0" t="n">
        <v>21053</v>
      </c>
      <c r="AY28" s="0" t="n">
        <v>554</v>
      </c>
      <c r="AZ28" s="0" t="n">
        <v>6144</v>
      </c>
      <c r="BA28" s="0" t="n">
        <v>31469</v>
      </c>
      <c r="BB28" s="0" t="n">
        <v>19039</v>
      </c>
      <c r="BC28" s="0" t="n">
        <v>25.34</v>
      </c>
      <c r="BD28" s="0" t="n">
        <v>100</v>
      </c>
      <c r="BE28" s="0" t="n">
        <v>99.98</v>
      </c>
      <c r="BF28" s="0" t="n">
        <v>100</v>
      </c>
      <c r="BG28" s="0" t="n">
        <v>99964</v>
      </c>
      <c r="BH28" s="0" t="n">
        <v>0.6</v>
      </c>
      <c r="BI28" s="0" t="n">
        <v>12.37</v>
      </c>
      <c r="BJ28" s="0" t="n">
        <v>45458.29</v>
      </c>
      <c r="BK28" s="0" t="n">
        <v>4856</v>
      </c>
      <c r="BL28" s="0" t="n">
        <v>8762</v>
      </c>
      <c r="BM28" s="0" t="n">
        <v>13833</v>
      </c>
      <c r="BN28" s="0" t="n">
        <v>68227</v>
      </c>
      <c r="BO28" s="0" t="n">
        <v>3151.41</v>
      </c>
      <c r="BP28" s="0" t="n">
        <v>35083</v>
      </c>
      <c r="BQ28" s="0" t="n">
        <v>3.54</v>
      </c>
      <c r="BR28" s="0" t="n">
        <v>0.55</v>
      </c>
      <c r="BS28" s="0" t="n">
        <v>576</v>
      </c>
      <c r="BT28" s="0" t="n">
        <v>1192</v>
      </c>
      <c r="BU28" s="0" t="n">
        <v>1517</v>
      </c>
      <c r="BV28" s="0" t="n">
        <v>198</v>
      </c>
      <c r="BW28" s="0" t="n">
        <v>10366</v>
      </c>
      <c r="BX28" s="0" t="n">
        <v>13679</v>
      </c>
      <c r="BY28" s="0" t="n">
        <v>442</v>
      </c>
      <c r="BZ28" s="0" t="n">
        <v>2384</v>
      </c>
      <c r="CA28" s="0" t="n">
        <v>19.33</v>
      </c>
      <c r="CB28" s="0" t="n">
        <v>11649</v>
      </c>
      <c r="CC28" s="0" t="n">
        <v>9286</v>
      </c>
      <c r="CD28" s="0" t="n">
        <v>6492</v>
      </c>
      <c r="CE28" s="0" t="n">
        <v>0</v>
      </c>
      <c r="CF28" s="0" t="n">
        <v>37066</v>
      </c>
      <c r="CG28" s="0" t="n">
        <v>0.89</v>
      </c>
      <c r="CH28" s="0" t="n">
        <v>2.49</v>
      </c>
      <c r="CI28" s="0" t="n">
        <v>100</v>
      </c>
      <c r="CJ28" s="0" t="n">
        <v>1677</v>
      </c>
      <c r="CK28" s="0" t="n">
        <v>0.01</v>
      </c>
      <c r="CL28" s="0" t="n">
        <v>92</v>
      </c>
      <c r="CM28" s="0" t="n">
        <v>18</v>
      </c>
      <c r="CN28" s="0" t="n">
        <v>90.99</v>
      </c>
      <c r="CO28" s="0" t="n">
        <v>22</v>
      </c>
      <c r="CP28" s="0" t="n">
        <v>18197</v>
      </c>
      <c r="CQ28" s="0" t="n">
        <v>80</v>
      </c>
      <c r="CR28" s="0" t="n">
        <v>36921</v>
      </c>
      <c r="CS28" s="0" t="n">
        <v>13346</v>
      </c>
      <c r="CT28" s="0" t="n">
        <v>52</v>
      </c>
      <c r="CU28" s="0" t="n">
        <v>16502</v>
      </c>
      <c r="CV28" s="0" t="n">
        <v>85714</v>
      </c>
      <c r="CW28" s="0" t="n">
        <v>71429</v>
      </c>
      <c r="CX28" s="0" t="n">
        <v>66667</v>
      </c>
      <c r="CY28" s="0" t="n">
        <v>275238</v>
      </c>
      <c r="CZ28" s="0" t="n">
        <v>32996</v>
      </c>
      <c r="DA28" s="0" t="n">
        <v>104.5</v>
      </c>
    </row>
    <row r="29" customFormat="false" ht="14.25" hidden="false" customHeight="false" outlineLevel="0" collapsed="false">
      <c r="A29" s="0" t="n">
        <v>3513801</v>
      </c>
      <c r="B29" s="0" t="s">
        <v>68</v>
      </c>
      <c r="C29" s="0" t="n">
        <v>12519.1</v>
      </c>
      <c r="D29" s="0" t="n">
        <v>0.757</v>
      </c>
      <c r="E29" s="0" t="n">
        <v>70066</v>
      </c>
      <c r="F29" s="0" t="n">
        <v>58.62</v>
      </c>
      <c r="G29" s="0" t="n">
        <v>58.69</v>
      </c>
      <c r="H29" s="0" t="n">
        <v>0.77</v>
      </c>
      <c r="I29" s="0" t="n">
        <v>5361</v>
      </c>
      <c r="J29" s="0" t="n">
        <v>9775</v>
      </c>
      <c r="K29" s="0" t="n">
        <v>1065</v>
      </c>
      <c r="L29" s="0" t="n">
        <v>93.75</v>
      </c>
      <c r="M29" s="0" t="n">
        <v>0</v>
      </c>
      <c r="N29" s="0" t="n">
        <v>77898</v>
      </c>
      <c r="O29" s="0" t="n">
        <v>1415</v>
      </c>
      <c r="P29" s="0" t="n">
        <v>11641</v>
      </c>
      <c r="Q29" s="0" t="n">
        <v>0</v>
      </c>
      <c r="R29" s="0" t="n">
        <v>14228</v>
      </c>
      <c r="S29" s="0" t="n">
        <v>8315</v>
      </c>
      <c r="T29" s="0" t="n">
        <v>2831</v>
      </c>
      <c r="U29" s="0" t="n">
        <v>8.67</v>
      </c>
      <c r="V29" s="0" t="n">
        <v>317304</v>
      </c>
      <c r="W29" s="0" t="n">
        <v>971.56</v>
      </c>
      <c r="X29" s="0" t="n">
        <v>74.07</v>
      </c>
      <c r="Y29" s="0" t="n">
        <v>7498</v>
      </c>
      <c r="Z29" s="0" t="n">
        <v>17.96</v>
      </c>
      <c r="AA29" s="0" t="n">
        <v>47</v>
      </c>
      <c r="AB29" s="0" t="n">
        <v>75.65</v>
      </c>
      <c r="AC29" s="0" t="n">
        <v>10717</v>
      </c>
      <c r="AD29" s="0" t="n">
        <v>37961</v>
      </c>
      <c r="AE29" s="0" t="n">
        <v>100</v>
      </c>
      <c r="AF29" s="0" t="n">
        <v>6842</v>
      </c>
      <c r="AG29" s="0" t="n">
        <v>10.66</v>
      </c>
      <c r="AI29" s="0" t="n">
        <v>6.4</v>
      </c>
      <c r="AJ29" s="0" t="n">
        <v>21124</v>
      </c>
      <c r="AK29" s="0" t="n">
        <v>99</v>
      </c>
      <c r="AL29" s="0" t="n">
        <v>97.7</v>
      </c>
      <c r="AN29" s="0" t="n">
        <v>220.07</v>
      </c>
      <c r="AP29" s="0" t="n">
        <v>234.21</v>
      </c>
      <c r="AQ29" s="0" t="n">
        <v>28562</v>
      </c>
      <c r="AR29" s="0" t="n">
        <v>22484</v>
      </c>
      <c r="AS29" s="0" t="n">
        <v>7.4</v>
      </c>
      <c r="AT29" s="0" t="n">
        <v>4.36</v>
      </c>
      <c r="AU29" s="0" t="n">
        <v>5226</v>
      </c>
      <c r="AV29" s="0" t="n">
        <v>92452</v>
      </c>
      <c r="AW29" s="0" t="n">
        <v>24924</v>
      </c>
      <c r="AX29" s="0" t="n">
        <v>4762</v>
      </c>
      <c r="AY29" s="0" t="n">
        <v>561</v>
      </c>
      <c r="AZ29" s="0" t="n">
        <v>8602</v>
      </c>
      <c r="BA29" s="0" t="n">
        <v>11832</v>
      </c>
      <c r="BB29" s="0" t="n">
        <v>39601</v>
      </c>
      <c r="BC29" s="0" t="n">
        <v>31.12</v>
      </c>
      <c r="BD29" s="0" t="n">
        <v>100</v>
      </c>
      <c r="BE29" s="0" t="n">
        <v>93.89</v>
      </c>
      <c r="BF29" s="0" t="n">
        <v>55.13</v>
      </c>
      <c r="BG29" s="0" t="n">
        <v>99973</v>
      </c>
      <c r="BH29" s="0" t="n">
        <v>0.44</v>
      </c>
      <c r="BI29" s="0" t="n">
        <v>9747</v>
      </c>
      <c r="BJ29" s="0" t="n">
        <v>34855.75</v>
      </c>
      <c r="BK29" s="0" t="n">
        <v>9752</v>
      </c>
      <c r="BL29" s="0" t="n">
        <v>15092</v>
      </c>
      <c r="BM29" s="0" t="n">
        <v>20.63</v>
      </c>
      <c r="BN29" s="0" t="n">
        <v>63355</v>
      </c>
      <c r="BO29" s="0" t="n">
        <v>1388447</v>
      </c>
      <c r="BP29" s="0" t="n">
        <v>36.62</v>
      </c>
      <c r="BQ29" s="0" t="n">
        <v>5.16</v>
      </c>
      <c r="BR29" s="0" t="n">
        <v>0.43</v>
      </c>
      <c r="BS29" s="0" t="n">
        <v>459</v>
      </c>
      <c r="BT29" s="0" t="n">
        <v>1505</v>
      </c>
      <c r="BU29" s="0" t="n">
        <v>1205</v>
      </c>
      <c r="BV29" s="0" t="n">
        <v>2</v>
      </c>
      <c r="BW29" s="0" t="n">
        <v>7.03</v>
      </c>
      <c r="BX29" s="0" t="n">
        <v>282</v>
      </c>
      <c r="BY29" s="0" t="n">
        <v>449</v>
      </c>
      <c r="BZ29" s="0" t="n">
        <v>1239</v>
      </c>
      <c r="CA29" s="0" t="n">
        <v>17.46</v>
      </c>
      <c r="CB29" s="0" t="n">
        <v>11482</v>
      </c>
      <c r="CC29" s="0" t="n">
        <v>22778</v>
      </c>
      <c r="CD29" s="0" t="n">
        <v>20545</v>
      </c>
      <c r="CE29" s="0" t="n">
        <v>1425</v>
      </c>
      <c r="CF29" s="0" t="n">
        <v>57497</v>
      </c>
      <c r="CG29" s="0" t="n">
        <v>0.75</v>
      </c>
      <c r="CH29" s="0" t="n">
        <v>1.14</v>
      </c>
      <c r="CI29" s="0" t="n">
        <v>0</v>
      </c>
      <c r="CJ29" s="0" t="n">
        <v>1.37</v>
      </c>
      <c r="CK29" s="0" t="n">
        <v>0</v>
      </c>
      <c r="CL29" s="0" t="n">
        <v>52</v>
      </c>
      <c r="CM29" s="0" t="n">
        <v>11</v>
      </c>
      <c r="CN29" s="0" t="n">
        <v>11822</v>
      </c>
      <c r="CO29" s="0" t="n">
        <v>7</v>
      </c>
      <c r="CP29" s="0" t="n">
        <v>0</v>
      </c>
      <c r="CQ29" s="0" t="n">
        <v>60</v>
      </c>
      <c r="CR29" s="0" t="n">
        <v>18771</v>
      </c>
      <c r="CS29" s="0" t="n">
        <v>9201</v>
      </c>
      <c r="CT29" s="0" t="n">
        <v>2831</v>
      </c>
      <c r="CU29" s="0" t="n">
        <v>9437</v>
      </c>
      <c r="CV29" s="0" t="n">
        <v>85714</v>
      </c>
      <c r="CW29" s="0" t="n">
        <v>71429</v>
      </c>
      <c r="CX29" s="0" t="n">
        <v>50</v>
      </c>
      <c r="CY29" s="0" t="n">
        <v>139281</v>
      </c>
      <c r="CZ29" s="0" t="n">
        <v>27584</v>
      </c>
      <c r="DA29" s="0" t="n">
        <v>1453</v>
      </c>
    </row>
    <row r="30" customFormat="false" ht="14.25" hidden="false" customHeight="false" outlineLevel="0" collapsed="false">
      <c r="A30" s="0" t="n">
        <v>3301702</v>
      </c>
      <c r="B30" s="0" t="s">
        <v>69</v>
      </c>
      <c r="C30" s="0" t="n">
        <v>1828.51</v>
      </c>
      <c r="D30" s="0" t="n">
        <v>0.711</v>
      </c>
      <c r="E30" s="0" t="n">
        <v>79755</v>
      </c>
      <c r="F30" s="0" t="n">
        <v>69.33</v>
      </c>
      <c r="G30" s="0" t="n">
        <v>69.96</v>
      </c>
      <c r="H30" s="0" t="n">
        <v>1.13</v>
      </c>
      <c r="I30" s="0" t="n">
        <v>7.21</v>
      </c>
      <c r="J30" s="0" t="n">
        <v>9023</v>
      </c>
      <c r="K30" s="0" t="n">
        <v>2499</v>
      </c>
      <c r="L30" s="0" t="n">
        <v>33763</v>
      </c>
      <c r="M30" s="0" t="n">
        <v>11598</v>
      </c>
      <c r="N30" s="0" t="n">
        <v>19473</v>
      </c>
      <c r="O30" s="0" t="n">
        <v>3589</v>
      </c>
      <c r="P30" s="0" t="n">
        <v>16399</v>
      </c>
      <c r="Q30" s="0" t="n">
        <v>1061</v>
      </c>
      <c r="R30" s="0" t="n">
        <v>18765</v>
      </c>
      <c r="S30" s="0" t="n">
        <v>11422</v>
      </c>
      <c r="T30" s="0" t="n">
        <v>10331</v>
      </c>
      <c r="U30" s="0" t="n">
        <v>5516</v>
      </c>
      <c r="V30" s="0" t="n">
        <v>361246</v>
      </c>
      <c r="W30" s="0" t="n">
        <v>794.99</v>
      </c>
      <c r="X30" s="0" t="n">
        <v>29.26</v>
      </c>
      <c r="Y30" s="0" t="n">
        <v>2.92</v>
      </c>
      <c r="Z30" s="0" t="n">
        <v>40956</v>
      </c>
      <c r="AA30" s="0" t="n">
        <v>0.05</v>
      </c>
      <c r="AB30" s="0" t="n">
        <v>75</v>
      </c>
      <c r="AC30" s="0" t="n">
        <v>16415</v>
      </c>
      <c r="AD30" s="0" t="n">
        <v>78194</v>
      </c>
      <c r="AE30" s="0" t="n">
        <v>97685</v>
      </c>
      <c r="AF30" s="0" t="n">
        <v>44633</v>
      </c>
      <c r="AG30" s="0" t="n">
        <v>26.04</v>
      </c>
      <c r="AH30" s="0" t="n">
        <v>3.7</v>
      </c>
      <c r="AI30" s="0" t="n">
        <v>4.7</v>
      </c>
      <c r="AJ30" s="0" t="n">
        <v>16.23</v>
      </c>
      <c r="AK30" s="0" t="n">
        <v>83.2</v>
      </c>
      <c r="AL30" s="0" t="n">
        <v>93.6</v>
      </c>
      <c r="AM30" s="0" t="n">
        <v>238.42</v>
      </c>
      <c r="AN30" s="0" t="n">
        <v>196.91</v>
      </c>
      <c r="AO30" s="0" t="n">
        <v>238.62</v>
      </c>
      <c r="AP30" s="0" t="n">
        <v>206.62</v>
      </c>
      <c r="AQ30" s="0" t="n">
        <v>17.59</v>
      </c>
      <c r="AR30" s="0" t="n">
        <v>20456</v>
      </c>
      <c r="AS30" s="0" t="n">
        <v>44.7</v>
      </c>
      <c r="AT30" s="0" t="n">
        <v>4.99</v>
      </c>
      <c r="AU30" s="0" t="n">
        <v>1203</v>
      </c>
      <c r="AV30" s="0" t="n">
        <v>90854</v>
      </c>
      <c r="AW30" s="0" t="n">
        <v>31034</v>
      </c>
      <c r="AX30" s="0" t="n">
        <v>10345</v>
      </c>
      <c r="AY30" s="0" t="n">
        <v>534</v>
      </c>
      <c r="AZ30" s="0" t="n">
        <v>11638</v>
      </c>
      <c r="BA30" s="0" t="n">
        <v>32293</v>
      </c>
      <c r="BB30" s="0" t="n">
        <v>13843</v>
      </c>
      <c r="BC30" s="0" t="n">
        <v>36.86</v>
      </c>
      <c r="BD30" s="0" t="n">
        <v>88.72</v>
      </c>
      <c r="BE30" s="0" t="n">
        <v>37.47</v>
      </c>
      <c r="BF30" s="0" t="n">
        <v>24.21</v>
      </c>
      <c r="BG30" s="0" t="n">
        <v>99913</v>
      </c>
      <c r="BH30" s="0" t="n">
        <v>0.39</v>
      </c>
      <c r="BI30" s="0" t="n">
        <v>7092</v>
      </c>
      <c r="BJ30" s="0" t="n">
        <v>45490.61</v>
      </c>
      <c r="BK30" s="0" t="n">
        <v>11048</v>
      </c>
      <c r="BL30" s="0" t="n">
        <v>17564</v>
      </c>
      <c r="BM30" s="0" t="n">
        <v>25233</v>
      </c>
      <c r="BN30" s="0" t="n">
        <v>56082</v>
      </c>
      <c r="BO30" s="0" t="n">
        <v>1419501</v>
      </c>
      <c r="BP30" s="0" t="n">
        <v>18643</v>
      </c>
      <c r="BQ30" s="0" t="n">
        <v>4.52</v>
      </c>
      <c r="BR30" s="0" t="n">
        <v>0.46</v>
      </c>
      <c r="BS30" s="0" t="n">
        <v>851</v>
      </c>
      <c r="BT30" s="0" t="n">
        <v>1392</v>
      </c>
      <c r="BU30" s="0" t="n">
        <v>1225</v>
      </c>
      <c r="BV30" s="0" t="n">
        <v>3169</v>
      </c>
      <c r="BW30" s="0" t="n">
        <v>6597</v>
      </c>
      <c r="BX30" s="0" t="n">
        <v>23992</v>
      </c>
      <c r="BY30" s="0" t="n">
        <v>535</v>
      </c>
      <c r="BZ30" s="0" t="n">
        <v>1157</v>
      </c>
      <c r="CA30" s="0" t="n">
        <v>30.22</v>
      </c>
      <c r="CB30" s="0" t="n">
        <v>973</v>
      </c>
      <c r="CC30" s="0" t="n">
        <v>7187</v>
      </c>
      <c r="CD30" s="0" t="n">
        <v>8759</v>
      </c>
      <c r="CE30" s="0" t="n">
        <v>109</v>
      </c>
      <c r="CF30" s="0" t="n">
        <v>68911</v>
      </c>
      <c r="CG30" s="0" t="n">
        <v>1.91</v>
      </c>
      <c r="CH30" s="0" t="n">
        <v>0.08</v>
      </c>
      <c r="CI30" s="0" t="n">
        <v>1.18</v>
      </c>
      <c r="CJ30" s="0" t="n">
        <v>5.84</v>
      </c>
      <c r="CK30" s="0" t="n">
        <v>0.03</v>
      </c>
      <c r="CL30" s="0" t="n">
        <v>64</v>
      </c>
      <c r="CM30" s="0" t="n">
        <v>68</v>
      </c>
      <c r="CN30" s="0" t="n">
        <v>15401</v>
      </c>
      <c r="CO30" s="0" t="n">
        <v>0.05</v>
      </c>
      <c r="CP30" s="0" t="n">
        <v>58978</v>
      </c>
      <c r="CQ30" s="0" t="n">
        <v>80</v>
      </c>
      <c r="CR30" s="0" t="n">
        <v>98525</v>
      </c>
      <c r="CS30" s="0" t="n">
        <v>35559</v>
      </c>
      <c r="CT30" s="0" t="n">
        <v>0</v>
      </c>
      <c r="CU30" s="0" t="n">
        <v>36212</v>
      </c>
      <c r="CV30" s="0" t="n">
        <v>71429</v>
      </c>
      <c r="CW30" s="0" t="n">
        <v>71429</v>
      </c>
      <c r="CX30" s="0" t="n">
        <v>66667</v>
      </c>
      <c r="CY30" s="0" t="n">
        <v>193844</v>
      </c>
      <c r="CZ30" s="0" t="n">
        <v>17244</v>
      </c>
      <c r="DA30" s="0" t="n">
        <v>2583</v>
      </c>
    </row>
    <row r="31" customFormat="false" ht="14.25" hidden="false" customHeight="false" outlineLevel="0" collapsed="false">
      <c r="A31" s="0" t="n">
        <v>2910800</v>
      </c>
      <c r="B31" s="0" t="s">
        <v>70</v>
      </c>
      <c r="C31" s="0" t="n">
        <v>416.03</v>
      </c>
      <c r="D31" s="0" t="n">
        <v>0.712</v>
      </c>
      <c r="E31" s="0" t="n">
        <v>78.08</v>
      </c>
      <c r="F31" s="0" t="n">
        <v>49.55</v>
      </c>
      <c r="G31" s="0" t="n">
        <v>58.43</v>
      </c>
      <c r="H31" s="0" t="n">
        <v>3.2</v>
      </c>
      <c r="I31" s="0" t="n">
        <v>9295</v>
      </c>
      <c r="J31" s="0" t="n">
        <v>9434</v>
      </c>
      <c r="K31" s="0" t="n">
        <v>3092</v>
      </c>
      <c r="L31" s="0" t="n">
        <v>59504</v>
      </c>
      <c r="M31" s="0" t="n">
        <v>109</v>
      </c>
      <c r="N31" s="0" t="n">
        <v>35999</v>
      </c>
      <c r="O31" s="0" t="n">
        <v>1626</v>
      </c>
      <c r="P31" s="0" t="n">
        <v>13855</v>
      </c>
      <c r="Q31" s="0" t="n">
        <v>0</v>
      </c>
      <c r="R31" s="0" t="n">
        <v>15994</v>
      </c>
      <c r="S31" s="0" t="n">
        <v>9169</v>
      </c>
      <c r="T31" s="0" t="n">
        <v>4229</v>
      </c>
      <c r="U31" s="0" t="n">
        <v>565034</v>
      </c>
      <c r="V31" s="0" t="n">
        <v>294045</v>
      </c>
      <c r="W31" s="0" t="n">
        <v>678.74</v>
      </c>
      <c r="X31" s="0" t="n">
        <v>66.21</v>
      </c>
      <c r="Y31" s="0" t="n">
        <v>484</v>
      </c>
      <c r="Z31" s="0" t="n">
        <v>40444</v>
      </c>
      <c r="AA31" s="0" t="n">
        <v>174</v>
      </c>
      <c r="AB31" s="0" t="n">
        <v>74.2</v>
      </c>
      <c r="AC31" s="0" t="n">
        <v>12.5</v>
      </c>
      <c r="AD31" s="0" t="n">
        <v>26.63</v>
      </c>
      <c r="AE31" s="0" t="n">
        <v>100</v>
      </c>
      <c r="AF31" s="0" t="n">
        <v>19204</v>
      </c>
      <c r="AG31" s="0" t="n">
        <v>22651</v>
      </c>
      <c r="AH31" s="0" t="n">
        <v>3.7</v>
      </c>
      <c r="AI31" s="0" t="n">
        <v>4.8</v>
      </c>
      <c r="AJ31" s="0" t="n">
        <v>14.14</v>
      </c>
      <c r="AK31" s="0" t="n">
        <v>87.7</v>
      </c>
      <c r="AL31" s="0" t="n">
        <v>95.6</v>
      </c>
      <c r="AM31" s="0" t="n">
        <v>250.32</v>
      </c>
      <c r="AN31" s="0" t="n">
        <v>197.11</v>
      </c>
      <c r="AO31" s="0" t="n">
        <v>249.12</v>
      </c>
      <c r="AP31" s="0" t="n">
        <v>204.32</v>
      </c>
      <c r="AQ31" s="0" t="n">
        <v>21.8</v>
      </c>
      <c r="AR31" s="0" t="n">
        <v>23968</v>
      </c>
      <c r="AS31" s="0" t="n">
        <v>47.2</v>
      </c>
      <c r="AT31" s="0" t="n">
        <v>9.08</v>
      </c>
      <c r="AU31" s="0" t="n">
        <v>1804</v>
      </c>
      <c r="AV31" s="0" t="n">
        <v>94105</v>
      </c>
      <c r="AW31" s="0" t="n">
        <v>25816</v>
      </c>
      <c r="AX31" s="0" t="n">
        <v>14286</v>
      </c>
      <c r="AY31" s="0" t="n">
        <v>0.55</v>
      </c>
      <c r="AZ31" s="0" t="n">
        <v>11833</v>
      </c>
      <c r="BA31" s="0" t="n">
        <v>27008</v>
      </c>
      <c r="BB31" s="0" t="n">
        <v>24047</v>
      </c>
      <c r="BC31" s="0" t="n">
        <v>48.36</v>
      </c>
      <c r="BD31" s="0" t="n">
        <v>89.8</v>
      </c>
      <c r="BE31" s="0" t="n">
        <v>54.76</v>
      </c>
      <c r="BF31" s="0" t="n">
        <v>100</v>
      </c>
      <c r="BG31" s="0" t="n">
        <v>99645</v>
      </c>
      <c r="BH31" s="0" t="n">
        <v>0.62</v>
      </c>
      <c r="BI31" s="0" t="n">
        <v>11789</v>
      </c>
      <c r="BJ31" s="0" t="n">
        <v>24074.06</v>
      </c>
      <c r="BK31" s="0" t="n">
        <v>10497</v>
      </c>
      <c r="BL31" s="0" t="n">
        <v>17.14</v>
      </c>
      <c r="BM31" s="0" t="n">
        <v>20067</v>
      </c>
      <c r="BN31" s="0" t="n">
        <v>62236</v>
      </c>
      <c r="BO31" s="0" t="n">
        <v>1688107</v>
      </c>
      <c r="BP31" s="0" t="n">
        <v>25194</v>
      </c>
      <c r="BQ31" s="0" t="n">
        <v>3</v>
      </c>
      <c r="BR31" s="0" t="n">
        <v>0.6</v>
      </c>
      <c r="BS31" s="0" t="n">
        <v>411</v>
      </c>
      <c r="BT31" s="0" t="n">
        <v>2269</v>
      </c>
      <c r="BU31" s="0" t="n">
        <v>1163</v>
      </c>
      <c r="BV31" s="0" t="n">
        <v>30842</v>
      </c>
      <c r="BW31" s="0" t="n">
        <v>3228</v>
      </c>
      <c r="BX31" s="0" t="n">
        <v>22641</v>
      </c>
      <c r="BY31" s="0" t="n">
        <v>502</v>
      </c>
      <c r="BZ31" s="0" t="n">
        <v>1.29</v>
      </c>
      <c r="CA31" s="0" t="n">
        <v>9.8</v>
      </c>
      <c r="CB31" s="0" t="n">
        <v>8877</v>
      </c>
      <c r="CC31" s="0" t="n">
        <v>0</v>
      </c>
      <c r="CD31" s="0" t="n">
        <v>7184</v>
      </c>
      <c r="CE31" s="0" t="n">
        <v>328</v>
      </c>
      <c r="CG31" s="0" t="n">
        <v>0.83</v>
      </c>
      <c r="CH31" s="0" t="n">
        <v>0</v>
      </c>
      <c r="CI31" s="0" t="n">
        <v>0</v>
      </c>
      <c r="CJ31" s="0" t="n">
        <v>1869</v>
      </c>
      <c r="CK31" s="0" t="n">
        <v>0.01</v>
      </c>
      <c r="CL31" s="0" t="n">
        <v>24</v>
      </c>
      <c r="CM31" s="0" t="n">
        <v>135</v>
      </c>
      <c r="CN31" s="0" t="n">
        <v>49615</v>
      </c>
      <c r="CO31" s="0" t="n">
        <v>211</v>
      </c>
      <c r="CP31" s="0" t="n">
        <v>0</v>
      </c>
      <c r="CQ31" s="0" t="n">
        <v>80</v>
      </c>
      <c r="CR31" s="0" t="n">
        <v>110143</v>
      </c>
      <c r="CS31" s="0" t="n">
        <v>42448</v>
      </c>
      <c r="CT31" s="0" t="n">
        <v>325</v>
      </c>
      <c r="CU31" s="0" t="n">
        <v>42936</v>
      </c>
      <c r="CV31" s="0" t="n">
        <v>85714</v>
      </c>
      <c r="CW31" s="0" t="n">
        <v>71429</v>
      </c>
      <c r="CX31" s="0" t="n">
        <v>66667</v>
      </c>
      <c r="CY31" s="0" t="n">
        <v>224115</v>
      </c>
      <c r="CZ31" s="0" t="n">
        <v>18265</v>
      </c>
      <c r="DA31" s="0" t="n">
        <v>2142</v>
      </c>
    </row>
    <row r="32" customFormat="false" ht="14.25" hidden="false" customHeight="false" outlineLevel="0" collapsed="false">
      <c r="A32" s="0" t="n">
        <v>4205407</v>
      </c>
      <c r="B32" s="0" t="s">
        <v>71</v>
      </c>
      <c r="C32" s="0" t="n">
        <v>627.24</v>
      </c>
      <c r="D32" s="0" t="n">
        <v>0.847</v>
      </c>
      <c r="E32" s="0" t="n">
        <v>63623</v>
      </c>
      <c r="F32" s="0" t="n">
        <v>33.74</v>
      </c>
      <c r="G32" s="0" t="n">
        <v>37.48</v>
      </c>
      <c r="H32" s="0" t="n">
        <v>0.3</v>
      </c>
      <c r="I32" s="0" t="n">
        <v>1276</v>
      </c>
      <c r="J32" s="0" t="n">
        <v>7907</v>
      </c>
      <c r="K32" s="0" t="n">
        <v>0.45</v>
      </c>
      <c r="L32" s="0" t="n">
        <v>26066</v>
      </c>
      <c r="M32" s="0" t="n">
        <v>16114</v>
      </c>
      <c r="N32" s="0" t="n">
        <v>47639</v>
      </c>
      <c r="O32" s="0" t="n">
        <v>6587</v>
      </c>
      <c r="P32" s="0" t="n">
        <v>5.38</v>
      </c>
      <c r="Q32" s="0" t="n">
        <v>163</v>
      </c>
      <c r="R32" s="0" t="n">
        <v>6195</v>
      </c>
      <c r="S32" s="0" t="n">
        <v>3424</v>
      </c>
      <c r="T32" s="0" t="n">
        <v>6388</v>
      </c>
      <c r="U32" s="0" t="n">
        <v>42844</v>
      </c>
      <c r="V32" s="0" t="n">
        <v>322572</v>
      </c>
      <c r="W32" s="0" t="n">
        <v>754.15</v>
      </c>
      <c r="X32" s="0" t="n">
        <v>64.73</v>
      </c>
      <c r="Y32" s="0" t="n">
        <v>11792</v>
      </c>
      <c r="Z32" s="0" t="n">
        <v>20.9</v>
      </c>
      <c r="AA32" s="0" t="n">
        <v>0.1</v>
      </c>
      <c r="AB32" s="0" t="n">
        <v>77.35</v>
      </c>
      <c r="AC32" s="0" t="n">
        <v>7304</v>
      </c>
      <c r="AD32" s="0" t="n">
        <v>38913</v>
      </c>
      <c r="AE32" s="0" t="n">
        <v>100</v>
      </c>
      <c r="AF32" s="0" t="n">
        <v>45779</v>
      </c>
      <c r="AG32" s="0" t="n">
        <v>19427</v>
      </c>
      <c r="AH32" s="0" t="n">
        <v>4.9</v>
      </c>
      <c r="AI32" s="0" t="n">
        <v>6</v>
      </c>
      <c r="AJ32" s="0" t="n">
        <v>29666</v>
      </c>
      <c r="AK32" s="0" t="n">
        <v>96.6</v>
      </c>
      <c r="AL32" s="0" t="n">
        <v>95.5</v>
      </c>
      <c r="AM32" s="0" t="n">
        <v>249.28</v>
      </c>
      <c r="AN32" s="0" t="n">
        <v>213.08</v>
      </c>
      <c r="AO32" s="0" t="n">
        <v>252.73</v>
      </c>
      <c r="AP32" s="0" t="n">
        <v>223</v>
      </c>
      <c r="AQ32" s="0" t="n">
        <v>11855</v>
      </c>
      <c r="AR32" s="0" t="n">
        <v>21.14</v>
      </c>
      <c r="AS32" s="0" t="n">
        <v>23.1</v>
      </c>
      <c r="AT32" s="0" t="n">
        <v>2.07</v>
      </c>
      <c r="AU32" s="0" t="n">
        <v>1.42</v>
      </c>
      <c r="AV32" s="0" t="n">
        <v>93711</v>
      </c>
      <c r="AW32" s="0" t="n">
        <v>16.89</v>
      </c>
      <c r="AX32" s="0" t="n">
        <v>21739</v>
      </c>
      <c r="AY32" s="0" t="n">
        <v>602</v>
      </c>
      <c r="AZ32" s="0" t="n">
        <v>6775</v>
      </c>
      <c r="BA32" s="0" t="n">
        <v>21181</v>
      </c>
      <c r="BB32" s="0" t="n">
        <v>18867</v>
      </c>
      <c r="BC32" s="0" t="n">
        <v>43.85</v>
      </c>
      <c r="BD32" s="0" t="n">
        <v>100</v>
      </c>
      <c r="BE32" s="0" t="n">
        <v>65.29</v>
      </c>
      <c r="BF32" s="0" t="n">
        <v>100</v>
      </c>
      <c r="BG32" s="0" t="n">
        <v>99923</v>
      </c>
      <c r="BH32" s="0" t="n">
        <v>0.67</v>
      </c>
      <c r="BI32" s="0" t="n">
        <v>9624</v>
      </c>
      <c r="BJ32" s="0" t="n">
        <v>42719.16</v>
      </c>
      <c r="BK32" s="0" t="n">
        <v>5.03</v>
      </c>
      <c r="BL32" s="0" t="n">
        <v>9354</v>
      </c>
      <c r="BM32" s="0" t="n">
        <v>13473</v>
      </c>
      <c r="BN32" s="0" t="n">
        <v>67051</v>
      </c>
      <c r="BO32" s="0" t="n">
        <v>2053732</v>
      </c>
      <c r="BP32" s="0" t="n">
        <v>32022</v>
      </c>
      <c r="BQ32" s="0" t="n">
        <v>3.46</v>
      </c>
      <c r="BR32" s="0" t="n">
        <v>0.54</v>
      </c>
      <c r="BS32" s="0" t="n">
        <v>881</v>
      </c>
      <c r="BT32" s="0" t="n">
        <v>1742</v>
      </c>
      <c r="BU32" s="0" t="n">
        <v>1573</v>
      </c>
      <c r="BV32" s="0" t="n">
        <v>365</v>
      </c>
      <c r="BW32" s="0" t="n">
        <v>3538</v>
      </c>
      <c r="BX32" s="0" t="n">
        <v>6297</v>
      </c>
      <c r="BY32" s="0" t="n">
        <v>376</v>
      </c>
      <c r="BZ32" s="0" t="n">
        <v>1639</v>
      </c>
      <c r="CA32" s="0" t="n">
        <v>13.02</v>
      </c>
      <c r="CB32" s="0" t="n">
        <v>11006</v>
      </c>
      <c r="CC32" s="0" t="n">
        <v>4172</v>
      </c>
      <c r="CD32" s="0" t="n">
        <v>6.81</v>
      </c>
      <c r="CE32" s="0" t="n">
        <v>0</v>
      </c>
      <c r="CF32" s="0" t="n">
        <v>38155</v>
      </c>
      <c r="CG32" s="0" t="n">
        <v>1.17</v>
      </c>
      <c r="CH32" s="0" t="n">
        <v>3.86</v>
      </c>
      <c r="CI32" s="0" t="n">
        <v>83.15</v>
      </c>
      <c r="CJ32" s="0" t="n">
        <v>1862</v>
      </c>
      <c r="CK32" s="0" t="n">
        <v>0</v>
      </c>
      <c r="CL32" s="0" t="n">
        <v>76</v>
      </c>
      <c r="CM32" s="0" t="n">
        <v>59</v>
      </c>
      <c r="CN32" s="0" t="n">
        <v>56</v>
      </c>
      <c r="CO32" s="0" t="n">
        <v>87</v>
      </c>
      <c r="CP32" s="0" t="n">
        <v>25912</v>
      </c>
      <c r="CQ32" s="0" t="n">
        <v>100</v>
      </c>
      <c r="CR32" s="0" t="n">
        <v>25374</v>
      </c>
      <c r="CS32" s="0" t="n">
        <v>9781</v>
      </c>
      <c r="CT32" s="0" t="n">
        <v>599</v>
      </c>
      <c r="CU32" s="0" t="n">
        <v>10.18</v>
      </c>
      <c r="CV32" s="0" t="n">
        <v>100</v>
      </c>
      <c r="CW32" s="0" t="n">
        <v>85714</v>
      </c>
      <c r="CX32" s="0" t="n">
        <v>66667</v>
      </c>
      <c r="CY32" s="0" t="n">
        <v>696248</v>
      </c>
      <c r="CZ32" s="0" t="n">
        <v>44.03</v>
      </c>
      <c r="DA32" s="0" t="n">
        <v>90</v>
      </c>
    </row>
    <row r="33" customFormat="false" ht="14.25" hidden="false" customHeight="false" outlineLevel="0" collapsed="false">
      <c r="A33" s="0" t="n">
        <v>2304400</v>
      </c>
      <c r="B33" s="0" t="s">
        <v>72</v>
      </c>
      <c r="C33" s="0" t="n">
        <v>7786.52</v>
      </c>
      <c r="D33" s="0" t="n">
        <v>0.754</v>
      </c>
      <c r="E33" s="0" t="n">
        <v>82879</v>
      </c>
      <c r="F33" s="0" t="n">
        <v>63.04</v>
      </c>
      <c r="G33" s="0" t="n">
        <v>63.48</v>
      </c>
      <c r="H33" s="0" t="n">
        <v>0</v>
      </c>
      <c r="I33" s="0" t="n">
        <v>9035</v>
      </c>
      <c r="J33" s="0" t="n">
        <v>8679</v>
      </c>
      <c r="K33" s="0" t="n">
        <v>1258</v>
      </c>
      <c r="L33" s="0" t="n">
        <v>27459</v>
      </c>
      <c r="M33" s="0" t="n">
        <v>0</v>
      </c>
      <c r="N33" s="0" t="n">
        <v>77785</v>
      </c>
      <c r="O33" s="0" t="n">
        <v>3784</v>
      </c>
      <c r="P33" s="0" t="n">
        <v>11671</v>
      </c>
      <c r="Q33" s="0" t="n">
        <v>0.4</v>
      </c>
      <c r="R33" s="0" t="n">
        <v>13645</v>
      </c>
      <c r="S33" s="0" t="n">
        <v>7724</v>
      </c>
      <c r="T33" s="0" t="n">
        <v>6219</v>
      </c>
      <c r="U33" s="0" t="n">
        <v>361.98</v>
      </c>
      <c r="V33" s="0" t="n">
        <v>305356</v>
      </c>
      <c r="W33" s="0" t="n">
        <v>865.36</v>
      </c>
      <c r="X33" s="0" t="n">
        <v>58.29</v>
      </c>
      <c r="Y33" s="0" t="n">
        <v>4429</v>
      </c>
      <c r="Z33" s="0" t="n">
        <v>32383</v>
      </c>
      <c r="AA33" s="0" t="n">
        <v>43</v>
      </c>
      <c r="AB33" s="0" t="n">
        <v>74.41</v>
      </c>
      <c r="AC33" s="0" t="n">
        <v>12595</v>
      </c>
      <c r="AD33" s="0" t="n">
        <v>71838</v>
      </c>
      <c r="AE33" s="0" t="n">
        <v>100</v>
      </c>
      <c r="AF33" s="0" t="n">
        <v>24409</v>
      </c>
      <c r="AG33" s="0" t="n">
        <v>23039</v>
      </c>
      <c r="AH33" s="0" t="n">
        <v>5.2</v>
      </c>
      <c r="AI33" s="0" t="n">
        <v>6.2</v>
      </c>
      <c r="AJ33" s="0" t="n">
        <v>19131</v>
      </c>
      <c r="AK33" s="0" t="n">
        <v>95.7</v>
      </c>
      <c r="AL33" s="0" t="n">
        <v>99.1</v>
      </c>
      <c r="AM33" s="0" t="n">
        <v>264.31</v>
      </c>
      <c r="AN33" s="0" t="n">
        <v>218.41</v>
      </c>
      <c r="AO33" s="0" t="n">
        <v>257.62</v>
      </c>
      <c r="AP33" s="0" t="n">
        <v>225.45</v>
      </c>
      <c r="AQ33" s="0" t="n">
        <v>16074</v>
      </c>
      <c r="AR33" s="0" t="n">
        <v>25812</v>
      </c>
      <c r="AS33" s="0" t="n">
        <v>24.5</v>
      </c>
      <c r="AT33" s="0" t="n">
        <v>6.94</v>
      </c>
      <c r="AU33" s="0" t="n">
        <v>0.34</v>
      </c>
      <c r="AV33" s="0" t="n">
        <v>92.54</v>
      </c>
      <c r="AW33" s="0" t="n">
        <v>25875</v>
      </c>
      <c r="AX33" s="0" t="n">
        <v>20.93</v>
      </c>
      <c r="AY33" s="0" t="n">
        <v>615</v>
      </c>
      <c r="AZ33" s="0" t="n">
        <v>7907</v>
      </c>
      <c r="BA33" s="0" t="n">
        <v>25488</v>
      </c>
      <c r="BB33" s="0" t="n">
        <v>107235</v>
      </c>
      <c r="BC33" s="0" t="n">
        <v>38.58</v>
      </c>
      <c r="BD33" s="0" t="n">
        <v>77.27</v>
      </c>
      <c r="BE33" s="0" t="n">
        <v>55.34</v>
      </c>
      <c r="BF33" s="0" t="n">
        <v>100</v>
      </c>
      <c r="BG33" s="0" t="n">
        <v>99701</v>
      </c>
      <c r="BH33" s="0" t="n">
        <v>0.6</v>
      </c>
      <c r="BI33" s="0" t="n">
        <v>8658</v>
      </c>
      <c r="BJ33" s="0" t="n">
        <v>25356.73</v>
      </c>
      <c r="BK33" s="0" t="n">
        <v>7703</v>
      </c>
      <c r="BL33" s="0" t="n">
        <v>13821</v>
      </c>
      <c r="BM33" s="0" t="n">
        <v>22055</v>
      </c>
      <c r="BN33" s="0" t="n">
        <v>60225</v>
      </c>
      <c r="BO33" s="0" t="n">
        <v>2642559</v>
      </c>
      <c r="BP33" s="0" t="n">
        <v>28758</v>
      </c>
      <c r="BQ33" s="0" t="n">
        <v>2.83</v>
      </c>
      <c r="BR33" s="0" t="n">
        <v>0.61</v>
      </c>
      <c r="BS33" s="0" t="n">
        <v>187</v>
      </c>
      <c r="BT33" s="0" t="n">
        <v>2408</v>
      </c>
      <c r="BU33" s="0" t="n">
        <v>1.09</v>
      </c>
      <c r="BV33" s="0" t="n">
        <v>17568</v>
      </c>
      <c r="BW33" s="0" t="n">
        <v>8375</v>
      </c>
      <c r="BX33" s="0" t="n">
        <v>18281</v>
      </c>
      <c r="BY33" s="0" t="n">
        <v>0.45</v>
      </c>
      <c r="BZ33" s="0" t="n">
        <v>1136</v>
      </c>
      <c r="CA33" s="0" t="n">
        <v>15.9</v>
      </c>
      <c r="CB33" s="0" t="n">
        <v>10496</v>
      </c>
      <c r="CC33" s="0" t="n">
        <v>16164</v>
      </c>
      <c r="CD33" s="0" t="n">
        <v>23555</v>
      </c>
      <c r="CE33" s="0" t="n">
        <v>38</v>
      </c>
      <c r="CF33" s="0" t="n">
        <v>70356</v>
      </c>
      <c r="CG33" s="0" t="n">
        <v>1.83</v>
      </c>
      <c r="CH33" s="0" t="n">
        <v>0.44</v>
      </c>
      <c r="CI33" s="0" t="n">
        <v>0</v>
      </c>
      <c r="CJ33" s="0" t="n">
        <v>1498</v>
      </c>
      <c r="CK33" s="0" t="n">
        <v>0.01</v>
      </c>
      <c r="CL33" s="0" t="n">
        <v>56</v>
      </c>
      <c r="CM33" s="0" t="n">
        <v>17</v>
      </c>
      <c r="CN33" s="0" t="n">
        <v>61001</v>
      </c>
      <c r="CO33" s="0" t="n">
        <v>12</v>
      </c>
      <c r="CP33" s="0" t="n">
        <v>9437</v>
      </c>
      <c r="CQ33" s="0" t="n">
        <v>80</v>
      </c>
      <c r="CR33" s="0" t="n">
        <v>63485</v>
      </c>
      <c r="CS33" s="0" t="n">
        <v>28022</v>
      </c>
      <c r="CT33" s="0" t="n">
        <v>262</v>
      </c>
      <c r="CU33" s="0" t="n">
        <v>28134</v>
      </c>
      <c r="CV33" s="0" t="n">
        <v>85714</v>
      </c>
      <c r="CW33" s="0" t="n">
        <v>85714</v>
      </c>
      <c r="CX33" s="0" t="n">
        <v>66667</v>
      </c>
      <c r="CY33" s="0" t="n">
        <v>373512</v>
      </c>
      <c r="CZ33" s="0" t="n">
        <v>22.26</v>
      </c>
      <c r="DA33" s="0" t="n">
        <v>1619</v>
      </c>
    </row>
    <row r="34" customFormat="false" ht="14.25" hidden="false" customHeight="false" outlineLevel="0" collapsed="false">
      <c r="A34" s="0" t="n">
        <v>3516200</v>
      </c>
      <c r="B34" s="0" t="s">
        <v>73</v>
      </c>
      <c r="C34" s="0" t="n">
        <v>526.09</v>
      </c>
      <c r="D34" s="0" t="n">
        <v>0.78</v>
      </c>
      <c r="E34" s="0" t="n">
        <v>71432</v>
      </c>
      <c r="F34" s="0" t="n">
        <v>47.88</v>
      </c>
      <c r="G34" s="0" t="n">
        <v>50.1</v>
      </c>
      <c r="H34" s="0" t="n">
        <v>0.68</v>
      </c>
      <c r="I34" s="0" t="n">
        <v>9615</v>
      </c>
      <c r="J34" s="0" t="n">
        <v>11.23</v>
      </c>
      <c r="K34" s="0" t="n">
        <v>0</v>
      </c>
      <c r="L34" s="0" t="n">
        <v>27357</v>
      </c>
      <c r="M34" s="0" t="n">
        <v>1479</v>
      </c>
      <c r="N34" s="0" t="n">
        <v>64946</v>
      </c>
      <c r="O34" s="0" t="n">
        <v>7362</v>
      </c>
      <c r="P34" s="0" t="n">
        <v>7086</v>
      </c>
      <c r="Q34" s="0" t="n">
        <v>644</v>
      </c>
      <c r="R34" s="0" t="n">
        <v>10092</v>
      </c>
      <c r="S34" s="0" t="n">
        <v>5583</v>
      </c>
      <c r="T34" s="0" t="n">
        <v>3964</v>
      </c>
      <c r="U34" s="0" t="n">
        <v>104242</v>
      </c>
      <c r="V34" s="0" t="n">
        <v>412246</v>
      </c>
      <c r="W34" s="0" t="n">
        <v>655.74</v>
      </c>
      <c r="X34" s="0" t="n">
        <v>8.79</v>
      </c>
      <c r="Y34" s="0" t="n">
        <v>9834</v>
      </c>
      <c r="Z34" s="0" t="n">
        <v>26949</v>
      </c>
      <c r="AA34" s="0" t="n">
        <v>65</v>
      </c>
      <c r="AB34" s="0" t="n">
        <v>75.5</v>
      </c>
      <c r="AC34" s="0" t="n">
        <v>9341</v>
      </c>
      <c r="AD34" s="0" t="n">
        <v>17983</v>
      </c>
      <c r="AE34" s="0" t="n">
        <v>98913</v>
      </c>
      <c r="AF34" s="0" t="n">
        <v>21429</v>
      </c>
      <c r="AG34" s="0" t="n">
        <v>17.48</v>
      </c>
      <c r="AI34" s="0" t="n">
        <v>7</v>
      </c>
      <c r="AJ34" s="0" t="n">
        <v>25.72</v>
      </c>
      <c r="AK34" s="0" t="n">
        <v>98.4</v>
      </c>
      <c r="AL34" s="0" t="n">
        <v>98.6</v>
      </c>
      <c r="AN34" s="0" t="n">
        <v>235.74</v>
      </c>
      <c r="AP34" s="0" t="n">
        <v>254.79</v>
      </c>
      <c r="AQ34" s="0" t="n">
        <v>17131</v>
      </c>
      <c r="AR34" s="0" t="n">
        <v>18463</v>
      </c>
      <c r="AS34" s="0" t="n">
        <v>8.7</v>
      </c>
      <c r="AT34" s="0" t="n">
        <v>3.44</v>
      </c>
      <c r="AU34" s="0" t="n">
        <v>3425</v>
      </c>
      <c r="AV34" s="0" t="n">
        <v>92599</v>
      </c>
      <c r="AW34" s="0" t="n">
        <v>17752</v>
      </c>
      <c r="AX34" s="0" t="n">
        <v>13333</v>
      </c>
      <c r="AY34" s="0" t="n">
        <v>559</v>
      </c>
      <c r="AZ34" s="0" t="n">
        <v>7608</v>
      </c>
      <c r="BA34" s="0" t="n">
        <v>18766</v>
      </c>
      <c r="BB34" s="0" t="n">
        <v>10115</v>
      </c>
      <c r="BC34" s="0" t="n">
        <v>26.1</v>
      </c>
      <c r="BD34" s="0" t="n">
        <v>100</v>
      </c>
      <c r="BE34" s="0" t="n">
        <v>99.6</v>
      </c>
      <c r="BF34" s="0" t="n">
        <v>100</v>
      </c>
      <c r="BG34" s="0" t="n">
        <v>99971</v>
      </c>
      <c r="BH34" s="0" t="n">
        <v>0.44</v>
      </c>
      <c r="BI34" s="0" t="n">
        <v>15812</v>
      </c>
      <c r="BJ34" s="0" t="n">
        <v>28518.78</v>
      </c>
      <c r="BK34" s="0" t="n">
        <v>5368</v>
      </c>
      <c r="BL34" s="0" t="n">
        <v>8817</v>
      </c>
      <c r="BM34" s="0" t="n">
        <v>13903</v>
      </c>
      <c r="BN34" s="0" t="n">
        <v>68379</v>
      </c>
      <c r="BO34" s="0" t="n">
        <v>1315803</v>
      </c>
      <c r="BP34" s="0" t="n">
        <v>22538</v>
      </c>
      <c r="BQ34" s="0" t="n">
        <v>5.17</v>
      </c>
      <c r="BR34" s="0" t="n">
        <v>0.46</v>
      </c>
      <c r="BS34" s="0" t="n">
        <v>119</v>
      </c>
      <c r="BT34" s="0" t="n">
        <v>1362</v>
      </c>
      <c r="BU34" s="0" t="n">
        <v>1873</v>
      </c>
      <c r="BV34" s="0" t="n">
        <v>1.2</v>
      </c>
      <c r="BW34" s="0" t="n">
        <v>2248</v>
      </c>
      <c r="BX34" s="0" t="n">
        <v>0</v>
      </c>
      <c r="BY34" s="0" t="n">
        <v>487</v>
      </c>
      <c r="BZ34" s="0" t="n">
        <v>1849</v>
      </c>
      <c r="CA34" s="0" t="n">
        <v>5.74</v>
      </c>
      <c r="CB34" s="0" t="n">
        <v>14049</v>
      </c>
      <c r="CC34" s="0" t="n">
        <v>0</v>
      </c>
      <c r="CD34" s="0" t="n">
        <v>0</v>
      </c>
      <c r="CE34" s="0" t="n">
        <v>2283</v>
      </c>
      <c r="CG34" s="0" t="n">
        <v>0.69</v>
      </c>
      <c r="CH34" s="0" t="n">
        <v>1.1</v>
      </c>
      <c r="CI34" s="0" t="n">
        <v>99.99</v>
      </c>
      <c r="CJ34" s="0" t="n">
        <v>1468</v>
      </c>
      <c r="CK34" s="0" t="n">
        <v>0.06</v>
      </c>
      <c r="CL34" s="0" t="n">
        <v>32</v>
      </c>
      <c r="CM34" s="0" t="n">
        <v>205</v>
      </c>
      <c r="CN34" s="0" t="n">
        <v>97015</v>
      </c>
      <c r="CO34" s="0" t="n">
        <v>0.17</v>
      </c>
      <c r="CP34" s="0" t="n">
        <v>0</v>
      </c>
      <c r="CQ34" s="0" t="n">
        <v>60</v>
      </c>
      <c r="CR34" s="0" t="n">
        <v>4995</v>
      </c>
      <c r="CS34" s="0" t="n">
        <v>5663</v>
      </c>
      <c r="CT34" s="0" t="n">
        <v>1133</v>
      </c>
      <c r="CU34" s="0" t="n">
        <v>5663</v>
      </c>
      <c r="CV34" s="0" t="n">
        <v>85714</v>
      </c>
      <c r="CW34" s="0" t="n">
        <v>71429</v>
      </c>
      <c r="CX34" s="0" t="n">
        <v>66667</v>
      </c>
      <c r="CY34" s="0" t="n">
        <v>46071</v>
      </c>
      <c r="CZ34" s="0" t="n">
        <v>27381</v>
      </c>
      <c r="DA34" s="0" t="n">
        <v>55</v>
      </c>
    </row>
    <row r="35" customFormat="false" ht="14.25" hidden="false" customHeight="false" outlineLevel="0" collapsed="false">
      <c r="A35" s="0" t="n">
        <v>5208707</v>
      </c>
      <c r="B35" s="0" t="s">
        <v>74</v>
      </c>
      <c r="C35" s="0" t="n">
        <v>1776.75</v>
      </c>
      <c r="D35" s="0" t="n">
        <v>0.799</v>
      </c>
      <c r="E35" s="0" t="n">
        <v>66947</v>
      </c>
      <c r="F35" s="0" t="n">
        <v>43.88</v>
      </c>
      <c r="G35" s="0" t="n">
        <v>51.64</v>
      </c>
      <c r="H35" s="0" t="n">
        <v>0.63</v>
      </c>
      <c r="I35" s="0" t="n">
        <v>9384</v>
      </c>
      <c r="J35" s="0" t="n">
        <v>9176</v>
      </c>
      <c r="K35" s="0" t="n">
        <v>3626</v>
      </c>
      <c r="L35" s="0" t="n">
        <v>19957</v>
      </c>
      <c r="M35" s="0" t="n">
        <v>651</v>
      </c>
      <c r="N35" s="0" t="n">
        <v>64478</v>
      </c>
      <c r="O35" s="0" t="n">
        <v>8047</v>
      </c>
      <c r="P35" s="0" t="n">
        <v>12157</v>
      </c>
      <c r="Q35" s="0" t="n">
        <v>632</v>
      </c>
      <c r="R35" s="0" t="n">
        <v>14102</v>
      </c>
      <c r="S35" s="0" t="n">
        <v>8996</v>
      </c>
      <c r="T35" s="0" t="n">
        <v>5.54</v>
      </c>
      <c r="U35" s="0" t="n">
        <v>877679</v>
      </c>
      <c r="V35" s="0" t="n">
        <v>339355</v>
      </c>
      <c r="W35" s="0" t="n">
        <v>898.06</v>
      </c>
      <c r="X35" s="0" t="n">
        <v>43.69</v>
      </c>
      <c r="Y35" s="0" t="n">
        <v>4297</v>
      </c>
      <c r="Z35" s="0" t="n">
        <v>25393</v>
      </c>
      <c r="AA35" s="0" t="n">
        <v>54</v>
      </c>
      <c r="AB35" s="0" t="n">
        <v>75.28</v>
      </c>
      <c r="AC35" s="0" t="n">
        <v>9701</v>
      </c>
      <c r="AD35" s="0" t="n">
        <v>24347</v>
      </c>
      <c r="AE35" s="0" t="n">
        <v>100</v>
      </c>
      <c r="AF35" s="0" t="n">
        <v>60736</v>
      </c>
      <c r="AG35" s="0" t="n">
        <v>13141</v>
      </c>
      <c r="AH35" s="0" t="n">
        <v>5</v>
      </c>
      <c r="AI35" s="0" t="n">
        <v>5.9</v>
      </c>
      <c r="AJ35" s="0" t="n">
        <v>26494</v>
      </c>
      <c r="AK35" s="0" t="n">
        <v>95</v>
      </c>
      <c r="AL35" s="0" t="n">
        <v>98</v>
      </c>
      <c r="AM35" s="0" t="n">
        <v>256.47</v>
      </c>
      <c r="AN35" s="0" t="n">
        <v>213.09</v>
      </c>
      <c r="AO35" s="0" t="n">
        <v>252.33</v>
      </c>
      <c r="AP35" s="0" t="n">
        <v>218.23</v>
      </c>
      <c r="AQ35" s="0" t="n">
        <v>14991</v>
      </c>
      <c r="AR35" s="0" t="n">
        <v>20538</v>
      </c>
      <c r="AS35" s="0" t="n">
        <v>10.3</v>
      </c>
      <c r="AT35" s="0" t="n">
        <v>3.29</v>
      </c>
      <c r="AU35" s="0" t="n">
        <v>468</v>
      </c>
      <c r="AV35" s="0" t="n">
        <v>90247</v>
      </c>
      <c r="AW35" s="0" t="n">
        <v>18099</v>
      </c>
      <c r="AX35" s="0" t="n">
        <v>14286</v>
      </c>
      <c r="AY35" s="0" t="n">
        <v>558</v>
      </c>
      <c r="AZ35" s="0" t="n">
        <v>8654</v>
      </c>
      <c r="BA35" s="0" t="n">
        <v>32.65</v>
      </c>
      <c r="BB35" s="0" t="n">
        <v>37758</v>
      </c>
      <c r="BC35" s="0" t="n">
        <v>18.76</v>
      </c>
      <c r="BD35" s="0" t="n">
        <v>99.07</v>
      </c>
      <c r="BE35" s="0" t="n">
        <v>92.71</v>
      </c>
      <c r="BF35" s="0" t="n">
        <v>85.03</v>
      </c>
      <c r="BG35" s="0" t="n">
        <v>99952</v>
      </c>
      <c r="BH35" s="0" t="n">
        <v>0.4</v>
      </c>
      <c r="BI35" s="0" t="n">
        <v>15028</v>
      </c>
      <c r="BJ35" s="0" t="n">
        <v>33004.01</v>
      </c>
      <c r="BK35" s="0" t="n">
        <v>5346</v>
      </c>
      <c r="BL35" s="0" t="n">
        <v>9076</v>
      </c>
      <c r="BM35" s="0" t="n">
        <v>13.85</v>
      </c>
      <c r="BN35" s="0" t="n">
        <v>69163</v>
      </c>
      <c r="BO35" s="0" t="n">
        <v>1708318</v>
      </c>
      <c r="BP35" s="0" t="n">
        <v>31745</v>
      </c>
      <c r="BQ35" s="0" t="n">
        <v>3.34</v>
      </c>
      <c r="BR35" s="0" t="n">
        <v>0.58</v>
      </c>
      <c r="BS35" s="0" t="n">
        <v>565</v>
      </c>
      <c r="BT35" s="0" t="n">
        <v>1878</v>
      </c>
      <c r="BU35" s="0" t="n">
        <v>1354</v>
      </c>
      <c r="BV35" s="0" t="n">
        <v>3937</v>
      </c>
      <c r="BW35" s="0" t="n">
        <v>5924</v>
      </c>
      <c r="BX35" s="0" t="n">
        <v>42673</v>
      </c>
      <c r="BY35" s="0" t="n">
        <v>378</v>
      </c>
      <c r="BZ35" s="0" t="n">
        <v>1099</v>
      </c>
      <c r="CA35" s="0" t="n">
        <v>18.33</v>
      </c>
      <c r="CB35" s="0" t="n">
        <v>25649</v>
      </c>
      <c r="CC35" s="0" t="n">
        <v>268</v>
      </c>
      <c r="CD35" s="0" t="n">
        <v>2467</v>
      </c>
      <c r="CE35" s="0" t="n">
        <v>0</v>
      </c>
      <c r="CF35" s="0" t="n">
        <v>62289</v>
      </c>
      <c r="CG35" s="0" t="n">
        <v>0.76</v>
      </c>
      <c r="CH35" s="0" t="n">
        <v>3.24</v>
      </c>
      <c r="CI35" s="0" t="n">
        <v>99</v>
      </c>
      <c r="CJ35" s="0" t="n">
        <v>1465</v>
      </c>
      <c r="CK35" s="0" t="n">
        <v>0.22</v>
      </c>
      <c r="CL35" s="0" t="n">
        <v>44</v>
      </c>
      <c r="CM35" s="0" t="n">
        <v>77</v>
      </c>
      <c r="CN35" s="0" t="n">
        <v>86901</v>
      </c>
      <c r="CO35" s="0" t="n">
        <v>47</v>
      </c>
      <c r="CP35" s="0" t="n">
        <v>5661</v>
      </c>
      <c r="CQ35" s="0" t="n">
        <v>80</v>
      </c>
      <c r="CR35" s="0" t="n">
        <v>73446</v>
      </c>
      <c r="CS35" s="0" t="n">
        <v>27307</v>
      </c>
      <c r="CT35" s="0" t="n">
        <v>66</v>
      </c>
      <c r="CU35" s="0" t="n">
        <v>28758</v>
      </c>
      <c r="CV35" s="0" t="n">
        <v>100</v>
      </c>
      <c r="CW35" s="0" t="n">
        <v>71429</v>
      </c>
      <c r="CX35" s="0" t="n">
        <v>83333</v>
      </c>
      <c r="CY35" s="0" t="n">
        <v>322575</v>
      </c>
      <c r="CZ35" s="0" t="n">
        <v>30.36</v>
      </c>
      <c r="DA35" s="0" t="n">
        <v>229</v>
      </c>
    </row>
    <row r="36" customFormat="false" ht="14.25" hidden="false" customHeight="false" outlineLevel="0" collapsed="false">
      <c r="A36" s="0" t="n">
        <v>4309209</v>
      </c>
      <c r="B36" s="0" t="s">
        <v>75</v>
      </c>
      <c r="C36" s="0" t="n">
        <v>551.58</v>
      </c>
      <c r="D36" s="0" t="n">
        <v>0.736</v>
      </c>
      <c r="E36" s="0" t="n">
        <v>75.47</v>
      </c>
      <c r="F36" s="0" t="n">
        <v>63.59</v>
      </c>
      <c r="G36" s="0" t="n">
        <v>64.88</v>
      </c>
      <c r="H36" s="0" t="n">
        <v>0.83</v>
      </c>
      <c r="I36" s="0" t="n">
        <v>3841</v>
      </c>
      <c r="J36" s="0" t="n">
        <v>9302</v>
      </c>
      <c r="K36" s="0" t="n">
        <v>561</v>
      </c>
      <c r="L36" s="0" t="n">
        <v>40206</v>
      </c>
      <c r="M36" s="0" t="n">
        <v>206</v>
      </c>
      <c r="N36" s="0" t="n">
        <v>81464</v>
      </c>
      <c r="O36" s="0" t="n">
        <v>6039</v>
      </c>
      <c r="P36" s="0" t="n">
        <v>11.74</v>
      </c>
      <c r="Q36" s="0" t="n">
        <v>0</v>
      </c>
      <c r="R36" s="0" t="n">
        <v>13847</v>
      </c>
      <c r="S36" s="0" t="n">
        <v>7827</v>
      </c>
      <c r="T36" s="0" t="n">
        <v>9946</v>
      </c>
      <c r="U36" s="0" t="n">
        <v>705</v>
      </c>
      <c r="V36" s="0" t="n">
        <v>338165</v>
      </c>
      <c r="W36" s="0" t="n">
        <v>687.41</v>
      </c>
      <c r="X36" s="0" t="n">
        <v>53.92</v>
      </c>
      <c r="Y36" s="0" t="n">
        <v>49714</v>
      </c>
      <c r="Z36" s="0" t="n">
        <v>20.59</v>
      </c>
      <c r="AA36" s="0" t="n">
        <v>106</v>
      </c>
      <c r="AB36" s="0" t="n">
        <v>76.74</v>
      </c>
      <c r="AC36" s="0" t="n">
        <v>11078</v>
      </c>
      <c r="AD36" s="0" t="n">
        <v>41252</v>
      </c>
      <c r="AE36" s="0" t="n">
        <v>100</v>
      </c>
      <c r="AF36" s="0" t="n">
        <v>29944</v>
      </c>
      <c r="AG36" s="0" t="n">
        <v>37107</v>
      </c>
      <c r="AH36" s="0" t="n">
        <v>4.6</v>
      </c>
      <c r="AI36" s="0" t="n">
        <v>5.7</v>
      </c>
      <c r="AJ36" s="0" t="n">
        <v>19527</v>
      </c>
      <c r="AK36" s="0" t="n">
        <v>82.6</v>
      </c>
      <c r="AL36" s="0" t="n">
        <v>92.5</v>
      </c>
      <c r="AM36" s="0" t="n">
        <v>265.42</v>
      </c>
      <c r="AN36" s="0" t="n">
        <v>216.32</v>
      </c>
      <c r="AO36" s="0" t="n">
        <v>261.53</v>
      </c>
      <c r="AP36" s="0" t="n">
        <v>225.09</v>
      </c>
      <c r="AQ36" s="0" t="n">
        <v>14577</v>
      </c>
      <c r="AR36" s="0" t="n">
        <v>20.02</v>
      </c>
      <c r="AS36" s="0" t="n">
        <v>35.1</v>
      </c>
      <c r="AT36" s="0" t="n">
        <v>3.2</v>
      </c>
      <c r="AU36" s="0" t="n">
        <v>1.79</v>
      </c>
      <c r="AV36" s="0" t="n">
        <v>86239</v>
      </c>
      <c r="AW36" s="0" t="n">
        <v>22706</v>
      </c>
      <c r="AX36" s="0" t="n">
        <v>9524</v>
      </c>
      <c r="AY36" s="0" t="n">
        <v>547</v>
      </c>
      <c r="AZ36" s="0" t="n">
        <v>10638</v>
      </c>
      <c r="BA36" s="0" t="n">
        <v>23559</v>
      </c>
      <c r="BB36" s="0" t="n">
        <v>18687</v>
      </c>
      <c r="BC36" s="0" t="n">
        <v>46.97</v>
      </c>
      <c r="BD36" s="0" t="n">
        <v>95.24</v>
      </c>
      <c r="BE36" s="0" t="n">
        <v>38.17</v>
      </c>
      <c r="BF36" s="0" t="n">
        <v>49.41</v>
      </c>
      <c r="BG36" s="0" t="n">
        <v>99751</v>
      </c>
      <c r="BH36" s="0" t="n">
        <v>0.66</v>
      </c>
      <c r="BI36" s="0" t="n">
        <v>9782</v>
      </c>
      <c r="BJ36" s="0" t="n">
        <v>42820.82</v>
      </c>
      <c r="BK36" s="0" t="n">
        <v>7304</v>
      </c>
      <c r="BL36" s="0" t="n">
        <v>12102</v>
      </c>
      <c r="BM36" s="0" t="n">
        <v>17388</v>
      </c>
      <c r="BN36" s="0" t="n">
        <v>61864</v>
      </c>
      <c r="BO36" s="0" t="n">
        <v>2052901</v>
      </c>
      <c r="BP36" s="0" t="n">
        <v>34822</v>
      </c>
      <c r="BQ36" s="0" t="n">
        <v>4.89</v>
      </c>
      <c r="BR36" s="0" t="n">
        <v>0.44</v>
      </c>
      <c r="BS36" s="0" t="n">
        <v>1146</v>
      </c>
      <c r="BT36" s="0" t="n">
        <v>1179</v>
      </c>
      <c r="BU36" s="0" t="n">
        <v>1338</v>
      </c>
      <c r="BV36" s="0" t="n">
        <v>339</v>
      </c>
      <c r="BW36" s="0" t="n">
        <v>1763</v>
      </c>
      <c r="BX36" s="0" t="n">
        <v>13455</v>
      </c>
      <c r="BY36" s="0" t="n">
        <v>497</v>
      </c>
      <c r="BZ36" s="0" t="n">
        <v>1484</v>
      </c>
      <c r="CA36" s="0" t="n">
        <v>16.36</v>
      </c>
      <c r="CB36" s="0" t="n">
        <v>8815</v>
      </c>
      <c r="CC36" s="0" t="n">
        <v>0.49</v>
      </c>
      <c r="CD36" s="0" t="n">
        <v>2995</v>
      </c>
      <c r="CE36" s="0" t="n">
        <v>358</v>
      </c>
      <c r="CF36" s="0" t="n">
        <v>12.62</v>
      </c>
      <c r="CG36" s="0" t="n">
        <v>0.85</v>
      </c>
      <c r="CH36" s="0" t="n">
        <v>0.62</v>
      </c>
      <c r="CI36" s="0" t="n">
        <v>100</v>
      </c>
      <c r="CJ36" s="0" t="n">
        <v>1854</v>
      </c>
      <c r="CK36" s="0" t="n">
        <v>0</v>
      </c>
      <c r="CL36" s="0" t="n">
        <v>28</v>
      </c>
      <c r="CM36" s="0" t="n">
        <v>431</v>
      </c>
      <c r="CN36" s="0" t="n">
        <v>25.34</v>
      </c>
      <c r="CO36" s="0" t="n">
        <v>165</v>
      </c>
      <c r="CP36" s="0" t="n">
        <v>21712</v>
      </c>
      <c r="CQ36" s="0" t="n">
        <v>80</v>
      </c>
      <c r="CR36" s="0" t="n">
        <v>53837</v>
      </c>
      <c r="CS36" s="0" t="n">
        <v>22023</v>
      </c>
      <c r="CT36" s="0" t="n">
        <v>3197</v>
      </c>
      <c r="CU36" s="0" t="n">
        <v>22023</v>
      </c>
      <c r="CV36" s="0" t="n">
        <v>100</v>
      </c>
      <c r="CW36" s="0" t="n">
        <v>71429</v>
      </c>
      <c r="CX36" s="0" t="n">
        <v>66667</v>
      </c>
      <c r="CY36" s="0" t="n">
        <v>472111</v>
      </c>
      <c r="CZ36" s="0" t="n">
        <v>18076</v>
      </c>
      <c r="DA36" s="0" t="n">
        <v>1037</v>
      </c>
    </row>
    <row r="37" customFormat="false" ht="14.25" hidden="false" customHeight="false" outlineLevel="0" collapsed="false">
      <c r="A37" s="0" t="n">
        <v>3518701</v>
      </c>
      <c r="B37" s="0" t="s">
        <v>76</v>
      </c>
      <c r="C37" s="0" t="n">
        <v>2034.91</v>
      </c>
      <c r="D37" s="0" t="n">
        <v>0.750999999999999</v>
      </c>
      <c r="E37" s="0" t="n">
        <v>73362</v>
      </c>
      <c r="F37" s="0" t="n">
        <v>60.39</v>
      </c>
      <c r="G37" s="0" t="n">
        <v>64.43</v>
      </c>
      <c r="H37" s="0" t="n">
        <v>1.05</v>
      </c>
      <c r="I37" s="0" t="n">
        <v>4898</v>
      </c>
      <c r="J37" s="0" t="n">
        <v>9326</v>
      </c>
      <c r="K37" s="0" t="n">
        <v>1016</v>
      </c>
      <c r="L37" s="0" t="n">
        <v>33333</v>
      </c>
      <c r="M37" s="0" t="n">
        <v>11111</v>
      </c>
      <c r="N37" s="0" t="n">
        <v>65715</v>
      </c>
      <c r="O37" s="0" t="n">
        <v>3433</v>
      </c>
      <c r="P37" s="0" t="n">
        <v>19087</v>
      </c>
      <c r="Q37" s="0" t="n">
        <v>725</v>
      </c>
      <c r="R37" s="0" t="n">
        <v>21744</v>
      </c>
      <c r="S37" s="0" t="n">
        <v>12805</v>
      </c>
      <c r="T37" s="0" t="n">
        <v>7489</v>
      </c>
      <c r="U37" s="0" t="n">
        <v>133.85</v>
      </c>
      <c r="V37" s="0" t="n">
        <v>392.25</v>
      </c>
      <c r="W37" s="0" t="n">
        <v>1042.15</v>
      </c>
      <c r="X37" s="0" t="n">
        <v>46.29</v>
      </c>
      <c r="Y37" s="0" t="n">
        <v>7746</v>
      </c>
      <c r="Z37" s="0" t="n">
        <v>26673</v>
      </c>
      <c r="AA37" s="0" t="n">
        <v>68</v>
      </c>
      <c r="AB37" s="0" t="n">
        <v>76.23</v>
      </c>
      <c r="AC37" s="0" t="n">
        <v>13095</v>
      </c>
      <c r="AD37" s="0" t="n">
        <v>153989</v>
      </c>
      <c r="AE37" s="0" t="n">
        <v>96552</v>
      </c>
      <c r="AF37" s="0" t="n">
        <v>7692</v>
      </c>
      <c r="AG37" s="0" t="n">
        <v>16667</v>
      </c>
      <c r="AH37" s="0" t="n">
        <v>5.4</v>
      </c>
      <c r="AI37" s="0" t="n">
        <v>6.1</v>
      </c>
      <c r="AJ37" s="0" t="n">
        <v>18.84</v>
      </c>
      <c r="AK37" s="0" t="n">
        <v>96.4</v>
      </c>
      <c r="AL37" s="0" t="n">
        <v>97.4</v>
      </c>
      <c r="AM37" s="0" t="n">
        <v>264.71</v>
      </c>
      <c r="AN37" s="0" t="n">
        <v>214.21</v>
      </c>
      <c r="AO37" s="0" t="n">
        <v>264.04</v>
      </c>
      <c r="AP37" s="0" t="n">
        <v>227.87</v>
      </c>
      <c r="AQ37" s="0" t="n">
        <v>20655</v>
      </c>
      <c r="AR37" s="0" t="n">
        <v>24651</v>
      </c>
      <c r="AS37" s="0" t="n">
        <v>14.8</v>
      </c>
      <c r="AT37" s="0" t="n">
        <v>5.1</v>
      </c>
      <c r="AU37" s="0" t="n">
        <v>2201</v>
      </c>
      <c r="AV37" s="0" t="n">
        <v>90386</v>
      </c>
      <c r="AW37" s="0" t="n">
        <v>30335</v>
      </c>
      <c r="AX37" s="0" t="n">
        <v>5882</v>
      </c>
      <c r="AY37" s="0" t="n">
        <v>502</v>
      </c>
      <c r="AZ37" s="0" t="n">
        <v>10286</v>
      </c>
      <c r="BA37" s="0" t="n">
        <v>13349</v>
      </c>
      <c r="BB37" s="0" t="n">
        <v>15182</v>
      </c>
      <c r="BC37" s="0" t="n">
        <v>45.16</v>
      </c>
      <c r="BD37" s="0" t="n">
        <v>82.57</v>
      </c>
      <c r="BE37" s="0" t="n">
        <v>70.05</v>
      </c>
      <c r="BF37" s="0" t="n">
        <v>100</v>
      </c>
      <c r="BG37" s="0" t="n">
        <v>99886</v>
      </c>
      <c r="BH37" s="0" t="n">
        <v>0.46</v>
      </c>
      <c r="BI37" s="0" t="n">
        <v>8799</v>
      </c>
      <c r="BJ37" s="0" t="n">
        <v>27031.81</v>
      </c>
      <c r="BK37" s="0" t="n">
        <v>10858</v>
      </c>
      <c r="BL37" s="0" t="n">
        <v>18116</v>
      </c>
      <c r="BM37" s="0" t="n">
        <v>25161</v>
      </c>
      <c r="BN37" s="0" t="n">
        <v>59232</v>
      </c>
      <c r="BO37" s="0" t="n">
        <v>4530606</v>
      </c>
      <c r="BP37" s="0" t="n">
        <v>12869</v>
      </c>
      <c r="BQ37" s="0" t="n">
        <v>4.2</v>
      </c>
      <c r="BR37" s="0" t="n">
        <v>0.5</v>
      </c>
      <c r="BS37" s="0" t="n">
        <v>323</v>
      </c>
      <c r="BT37" s="0" t="n">
        <v>1275</v>
      </c>
      <c r="BU37" s="0" t="n">
        <v>1225</v>
      </c>
      <c r="BV37" s="0" t="n">
        <v>3154</v>
      </c>
      <c r="BW37" s="0" t="n">
        <v>3408</v>
      </c>
      <c r="BX37" s="0" t="n">
        <v>2548</v>
      </c>
      <c r="BY37" s="0" t="n">
        <v>451</v>
      </c>
      <c r="BZ37" s="0" t="n">
        <v>1181</v>
      </c>
      <c r="CA37" s="0" t="n">
        <v>10.26</v>
      </c>
      <c r="CB37" s="0" t="n">
        <v>8675</v>
      </c>
      <c r="CC37" s="0" t="n">
        <v>32821</v>
      </c>
      <c r="CD37" s="0" t="n">
        <v>34.75</v>
      </c>
      <c r="CE37" s="0" t="n">
        <v>943</v>
      </c>
      <c r="CF37" s="0" t="n">
        <v>62911</v>
      </c>
      <c r="CG37" s="0" t="n">
        <v>1.31</v>
      </c>
      <c r="CH37" s="0" t="n">
        <v>0.88</v>
      </c>
      <c r="CI37" s="0" t="n">
        <v>27.89</v>
      </c>
      <c r="CJ37" s="0" t="n">
        <v>1561</v>
      </c>
      <c r="CK37" s="0" t="n">
        <v>0</v>
      </c>
      <c r="CL37" s="0" t="n">
        <v>56</v>
      </c>
      <c r="CM37" s="0" t="n">
        <v>32</v>
      </c>
      <c r="CN37" s="0" t="n">
        <v>62424</v>
      </c>
      <c r="CO37" s="0" t="n">
        <v>45</v>
      </c>
      <c r="CP37" s="0" t="n">
        <v>18617</v>
      </c>
      <c r="CQ37" s="0" t="n">
        <v>80</v>
      </c>
      <c r="CR37" s="0" t="n">
        <v>13392</v>
      </c>
      <c r="CS37" s="0" t="n">
        <v>8113</v>
      </c>
      <c r="CT37" s="0" t="n">
        <v>312</v>
      </c>
      <c r="CU37" s="0" t="n">
        <v>9362</v>
      </c>
      <c r="CV37" s="0" t="n">
        <v>100</v>
      </c>
      <c r="CW37" s="0" t="n">
        <v>71429</v>
      </c>
      <c r="CX37" s="0" t="n">
        <v>66667</v>
      </c>
      <c r="CY37" s="0" t="n">
        <v>477468</v>
      </c>
      <c r="CZ37" s="0" t="n">
        <v>45524</v>
      </c>
      <c r="DA37" s="0" t="n">
        <v>812.5</v>
      </c>
    </row>
    <row r="38" customFormat="false" ht="14.25" hidden="false" customHeight="false" outlineLevel="0" collapsed="false">
      <c r="A38" s="0" t="n">
        <v>3518800</v>
      </c>
      <c r="B38" s="0" t="s">
        <v>77</v>
      </c>
      <c r="C38" s="0" t="n">
        <v>3828.36</v>
      </c>
      <c r="D38" s="0" t="n">
        <v>0.763</v>
      </c>
      <c r="E38" s="0" t="n">
        <v>74261</v>
      </c>
      <c r="F38" s="0" t="n">
        <v>47.3</v>
      </c>
      <c r="G38" s="0" t="n">
        <v>50.78</v>
      </c>
      <c r="H38" s="0" t="n">
        <v>0.86</v>
      </c>
      <c r="I38" s="0" t="n">
        <v>8832</v>
      </c>
      <c r="J38" s="0" t="n">
        <v>10132</v>
      </c>
      <c r="K38" s="0" t="n">
        <v>2242</v>
      </c>
      <c r="L38" s="0" t="n">
        <v>28916</v>
      </c>
      <c r="M38" s="0" t="n">
        <v>12048</v>
      </c>
      <c r="N38" s="0" t="n">
        <v>76913</v>
      </c>
      <c r="O38" s="0" t="n">
        <v>5511</v>
      </c>
      <c r="P38" s="0" t="n">
        <v>12452</v>
      </c>
      <c r="Q38" s="0" t="n">
        <v>586</v>
      </c>
      <c r="R38" s="0" t="n">
        <v>14161</v>
      </c>
      <c r="S38" s="0" t="n">
        <v>8204</v>
      </c>
      <c r="T38" s="0" t="n">
        <v>4278</v>
      </c>
      <c r="U38" s="0" t="n">
        <v>17384</v>
      </c>
      <c r="V38" s="0" t="n">
        <v>361229</v>
      </c>
      <c r="W38" s="0" t="n">
        <v>793.95</v>
      </c>
      <c r="X38" s="0" t="n">
        <v>31.27</v>
      </c>
      <c r="Y38" s="0" t="n">
        <v>8117</v>
      </c>
      <c r="Z38" s="0" t="n">
        <v>34382</v>
      </c>
      <c r="AA38" s="0" t="n">
        <v>52</v>
      </c>
      <c r="AB38" s="0" t="n">
        <v>74.83</v>
      </c>
      <c r="AC38" s="0" t="n">
        <v>11368</v>
      </c>
      <c r="AD38" s="0" t="n">
        <v>36491</v>
      </c>
      <c r="AE38" s="0" t="n">
        <v>100</v>
      </c>
      <c r="AF38" s="0" t="n">
        <v>24579</v>
      </c>
      <c r="AG38" s="0" t="n">
        <v>18454</v>
      </c>
      <c r="AI38" s="0" t="n">
        <v>6.3</v>
      </c>
      <c r="AJ38" s="0" t="n">
        <v>20712</v>
      </c>
      <c r="AK38" s="0" t="n">
        <v>95.4</v>
      </c>
      <c r="AL38" s="0" t="n">
        <v>98</v>
      </c>
      <c r="AN38" s="0" t="n">
        <v>218.65</v>
      </c>
      <c r="AP38" s="0" t="n">
        <v>229.5</v>
      </c>
      <c r="AQ38" s="0" t="n">
        <v>29.43</v>
      </c>
      <c r="AR38" s="0" t="n">
        <v>22684</v>
      </c>
      <c r="AS38" s="0" t="n">
        <v>8.8</v>
      </c>
      <c r="AT38" s="0" t="n">
        <v>4.1</v>
      </c>
      <c r="AU38" s="0" t="n">
        <v>1245</v>
      </c>
      <c r="AV38" s="0" t="n">
        <v>93479</v>
      </c>
      <c r="AW38" s="0" t="n">
        <v>25119</v>
      </c>
      <c r="AX38" s="0" t="n">
        <v>20588</v>
      </c>
      <c r="AY38" s="0" t="n">
        <v>539</v>
      </c>
      <c r="AZ38" s="0" t="n">
        <v>9481</v>
      </c>
      <c r="BA38" s="0" t="n">
        <v>22.01</v>
      </c>
      <c r="BB38" s="0" t="n">
        <v>17671</v>
      </c>
      <c r="BC38" s="0" t="n">
        <v>46.02</v>
      </c>
      <c r="BD38" s="0" t="n">
        <v>99.79</v>
      </c>
      <c r="BE38" s="0" t="n">
        <v>90.42</v>
      </c>
      <c r="BF38" s="0" t="n">
        <v>10</v>
      </c>
      <c r="BG38" s="0" t="n">
        <v>99913</v>
      </c>
      <c r="BH38" s="0" t="n">
        <v>0.41</v>
      </c>
      <c r="BI38" s="0" t="n">
        <v>9229</v>
      </c>
      <c r="BJ38" s="0" t="n">
        <v>44897.7</v>
      </c>
      <c r="BK38" s="0" t="n">
        <v>9956</v>
      </c>
      <c r="BL38" s="0" t="n">
        <v>15866</v>
      </c>
      <c r="BM38" s="0" t="n">
        <v>20359</v>
      </c>
      <c r="BN38" s="0" t="n">
        <v>62282</v>
      </c>
      <c r="BO38" s="0" t="n">
        <v>1955555</v>
      </c>
      <c r="BP38" s="0" t="n">
        <v>25482</v>
      </c>
      <c r="BQ38" s="0" t="n">
        <v>3.97</v>
      </c>
      <c r="BR38" s="0" t="n">
        <v>0.51</v>
      </c>
      <c r="BS38" s="0" t="n">
        <v>465</v>
      </c>
      <c r="BT38" s="0" t="n">
        <v>1499</v>
      </c>
      <c r="BU38" s="0" t="n">
        <v>1254</v>
      </c>
      <c r="BV38" s="0" t="n">
        <v>1887</v>
      </c>
      <c r="BW38" s="0" t="n">
        <v>5818</v>
      </c>
      <c r="BX38" s="0" t="n">
        <v>6811</v>
      </c>
      <c r="BY38" s="0" t="n">
        <v>431</v>
      </c>
      <c r="BZ38" s="0" t="n">
        <v>1333</v>
      </c>
      <c r="CA38" s="0" t="n">
        <v>22.64</v>
      </c>
      <c r="CB38" s="0" t="n">
        <v>8045</v>
      </c>
      <c r="CC38" s="0" t="n">
        <v>17585</v>
      </c>
      <c r="CD38" s="0" t="n">
        <v>14251</v>
      </c>
      <c r="CE38" s="0" t="n">
        <v>146</v>
      </c>
      <c r="CF38" s="0" t="n">
        <v>62466</v>
      </c>
      <c r="CG38" s="0" t="n">
        <v>0.85</v>
      </c>
      <c r="CH38" s="0" t="n">
        <v>0.4</v>
      </c>
      <c r="CI38" s="0" t="n">
        <v>11.01</v>
      </c>
      <c r="CJ38" s="0" t="n">
        <v>2418</v>
      </c>
      <c r="CK38" s="0" t="n">
        <v>0.03</v>
      </c>
      <c r="CL38" s="0" t="n">
        <v>76</v>
      </c>
      <c r="CM38" s="0" t="n">
        <v>32</v>
      </c>
      <c r="CN38" s="0" t="n">
        <v>28701</v>
      </c>
      <c r="CO38" s="0" t="n">
        <v>23</v>
      </c>
      <c r="CP38" s="0" t="n">
        <v>34.1</v>
      </c>
      <c r="CQ38" s="0" t="n">
        <v>80</v>
      </c>
      <c r="CR38" s="0" t="n">
        <v>14005</v>
      </c>
      <c r="CS38" s="0" t="n">
        <v>7468</v>
      </c>
      <c r="CT38" s="0" t="n">
        <v>73</v>
      </c>
      <c r="CU38" s="0" t="n">
        <v>8048</v>
      </c>
      <c r="CV38" s="0" t="n">
        <v>85714</v>
      </c>
      <c r="CW38" s="0" t="n">
        <v>71429</v>
      </c>
      <c r="CX38" s="0" t="n">
        <v>66667</v>
      </c>
      <c r="CY38" s="0" t="n">
        <v>152.43</v>
      </c>
      <c r="CZ38" s="0" t="n">
        <v>28562</v>
      </c>
      <c r="DA38" s="0" t="n">
        <v>1149</v>
      </c>
    </row>
    <row r="39" customFormat="false" ht="14.25" hidden="false" customHeight="false" outlineLevel="0" collapsed="false">
      <c r="A39" s="0" t="n">
        <v>3523107</v>
      </c>
      <c r="B39" s="0" t="s">
        <v>78</v>
      </c>
      <c r="C39" s="0" t="n">
        <v>3877.73</v>
      </c>
      <c r="D39" s="0" t="n">
        <v>0.714</v>
      </c>
      <c r="E39" s="0" t="n">
        <v>74131</v>
      </c>
      <c r="F39" s="0" t="n">
        <v>53.26</v>
      </c>
      <c r="G39" s="0" t="n">
        <v>60.2</v>
      </c>
      <c r="H39" s="0" t="n">
        <v>1.14</v>
      </c>
      <c r="I39" s="0" t="n">
        <v>4334</v>
      </c>
      <c r="J39" s="0" t="n">
        <v>10.21</v>
      </c>
      <c r="K39" s="0" t="n">
        <v>1.02</v>
      </c>
      <c r="L39" s="0" t="n">
        <v>38776</v>
      </c>
      <c r="M39" s="0" t="n">
        <v>10204</v>
      </c>
      <c r="N39" s="0" t="n">
        <v>72817</v>
      </c>
      <c r="O39" s="0" t="n">
        <v>1079</v>
      </c>
      <c r="P39" s="0" t="n">
        <v>11761</v>
      </c>
      <c r="Q39" s="0" t="n">
        <v>511</v>
      </c>
      <c r="R39" s="0" t="n">
        <v>13124</v>
      </c>
      <c r="S39" s="0" t="n">
        <v>8352</v>
      </c>
      <c r="T39" s="0" t="n">
        <v>2697</v>
      </c>
      <c r="U39" s="0" t="n">
        <v>5866</v>
      </c>
      <c r="V39" s="0" t="n">
        <v>239738</v>
      </c>
      <c r="W39" s="0" t="n">
        <v>357.27</v>
      </c>
      <c r="X39" s="0" t="n">
        <v>18.61</v>
      </c>
      <c r="Y39" s="0" t="n">
        <v>4267</v>
      </c>
      <c r="Z39" s="0" t="n">
        <v>41197</v>
      </c>
      <c r="AA39" s="0" t="n">
        <v>45</v>
      </c>
      <c r="AB39" s="0" t="n">
        <v>75.66</v>
      </c>
      <c r="AC39" s="0" t="n">
        <v>13209</v>
      </c>
      <c r="AD39" s="0" t="n">
        <v>29599</v>
      </c>
      <c r="AE39" s="0" t="n">
        <v>100</v>
      </c>
      <c r="AF39" s="0" t="n">
        <v>10</v>
      </c>
      <c r="AG39" s="0" t="n">
        <v>17033</v>
      </c>
      <c r="AI39" s="0" t="n">
        <v>5.6</v>
      </c>
      <c r="AJ39" s="0" t="n">
        <v>17793</v>
      </c>
      <c r="AK39" s="0" t="n">
        <v>96.2</v>
      </c>
      <c r="AL39" s="0" t="n">
        <v>98.8</v>
      </c>
      <c r="AN39" s="0" t="n">
        <v>201.17</v>
      </c>
      <c r="AP39" s="0" t="n">
        <v>212.25</v>
      </c>
      <c r="AQ39" s="0" t="n">
        <v>26482</v>
      </c>
      <c r="AR39" s="0" t="n">
        <v>22125</v>
      </c>
      <c r="AS39" s="0" t="n">
        <v>15.1</v>
      </c>
      <c r="AT39" s="0" t="n">
        <v>5.66</v>
      </c>
      <c r="AU39" s="0" t="n">
        <v>819</v>
      </c>
      <c r="AV39" s="0" t="n">
        <v>90141</v>
      </c>
      <c r="AW39" s="0" t="n">
        <v>31827</v>
      </c>
      <c r="AX39" s="0" t="n">
        <v>5263</v>
      </c>
      <c r="AY39" s="0" t="n">
        <v>498</v>
      </c>
      <c r="AZ39" s="0" t="n">
        <v>14507</v>
      </c>
      <c r="BA39" s="0" t="n">
        <v>11108</v>
      </c>
      <c r="BB39" s="0" t="n">
        <v>14133</v>
      </c>
      <c r="BC39" s="0" t="n">
        <v>32.32</v>
      </c>
      <c r="BD39" s="0" t="n">
        <v>100</v>
      </c>
      <c r="BE39" s="0" t="n">
        <v>72.04</v>
      </c>
      <c r="BF39" s="0" t="n">
        <v>17.4</v>
      </c>
      <c r="BG39" s="0" t="n">
        <v>99694</v>
      </c>
      <c r="BH39" s="0" t="n">
        <v>0.49</v>
      </c>
      <c r="BI39" s="0" t="n">
        <v>8945</v>
      </c>
      <c r="BJ39" s="0" t="n">
        <v>19678.54</v>
      </c>
      <c r="BK39" s="0" t="n">
        <v>12585</v>
      </c>
      <c r="BL39" s="0" t="n">
        <v>18697</v>
      </c>
      <c r="BM39" s="0" t="n">
        <v>24602</v>
      </c>
      <c r="BN39" s="0" t="n">
        <v>58477</v>
      </c>
      <c r="BO39" s="0" t="n">
        <v>2265473</v>
      </c>
      <c r="BP39" s="0" t="n">
        <v>25927</v>
      </c>
      <c r="BQ39" s="0" t="n">
        <v>5.06</v>
      </c>
      <c r="BR39" s="0" t="n">
        <v>0.42</v>
      </c>
      <c r="BS39" s="0" t="n">
        <v>318</v>
      </c>
      <c r="BT39" s="0" t="n">
        <v>1253</v>
      </c>
      <c r="BU39" s="0" t="n">
        <v>1245</v>
      </c>
      <c r="BV39" s="0" t="n">
        <v>1528</v>
      </c>
      <c r="BW39" s="0" t="n">
        <v>4.8</v>
      </c>
      <c r="BX39" s="0" t="n">
        <v>26649</v>
      </c>
      <c r="BY39" s="0" t="n">
        <v>573</v>
      </c>
      <c r="BZ39" s="0" t="n">
        <v>1231</v>
      </c>
      <c r="CA39" s="0" t="n">
        <v>37.9</v>
      </c>
      <c r="CB39" s="0" t="n">
        <v>7733</v>
      </c>
      <c r="CC39" s="0" t="n">
        <v>8568</v>
      </c>
      <c r="CD39" s="0" t="n">
        <v>22027</v>
      </c>
      <c r="CE39" s="0" t="n">
        <v>819</v>
      </c>
      <c r="CF39" s="0" t="n">
        <v>63073</v>
      </c>
      <c r="CG39" s="0" t="n">
        <v>1.11</v>
      </c>
      <c r="CH39" s="0" t="n">
        <v>0</v>
      </c>
      <c r="CI39" s="0" t="n">
        <v>0</v>
      </c>
      <c r="CJ39" s="0" t="n">
        <v>-611</v>
      </c>
      <c r="CK39" s="0" t="n">
        <v>0</v>
      </c>
      <c r="CL39" s="0" t="n">
        <v>68</v>
      </c>
      <c r="CM39" s="0" t="n">
        <v>17</v>
      </c>
      <c r="CN39" s="0" t="n">
        <v>4427</v>
      </c>
      <c r="CO39" s="0" t="n">
        <v>22</v>
      </c>
      <c r="CP39" s="0" t="n">
        <v>10302</v>
      </c>
      <c r="CQ39" s="0" t="n">
        <v>80</v>
      </c>
      <c r="CR39" s="0" t="n">
        <v>21747</v>
      </c>
      <c r="CS39" s="0" t="n">
        <v>8899</v>
      </c>
      <c r="CT39" s="0" t="n">
        <v>0</v>
      </c>
      <c r="CU39" s="0" t="n">
        <v>9169</v>
      </c>
      <c r="CV39" s="0" t="n">
        <v>85714</v>
      </c>
      <c r="CW39" s="0" t="n">
        <v>71429</v>
      </c>
      <c r="CX39" s="0" t="n">
        <v>66667</v>
      </c>
      <c r="CY39" s="0" t="n">
        <v>159805</v>
      </c>
      <c r="CZ39" s="0" t="n">
        <v>18223</v>
      </c>
      <c r="DA39" s="0" t="n">
        <v>2362</v>
      </c>
    </row>
    <row r="40" customFormat="false" ht="14.25" hidden="false" customHeight="false" outlineLevel="0" collapsed="false">
      <c r="A40" s="0" t="n">
        <v>2607901</v>
      </c>
      <c r="B40" s="0" t="s">
        <v>79</v>
      </c>
      <c r="C40" s="0" t="n">
        <v>2493.06</v>
      </c>
      <c r="D40" s="0" t="n">
        <v>0.717</v>
      </c>
      <c r="E40" s="0" t="n">
        <v>82368</v>
      </c>
      <c r="F40" s="0" t="n">
        <v>70.57</v>
      </c>
      <c r="G40" s="0" t="n">
        <v>71.3</v>
      </c>
      <c r="H40" s="0" t="n">
        <v>3.75</v>
      </c>
      <c r="I40" s="0" t="n">
        <v>15863</v>
      </c>
      <c r="J40" s="0" t="n">
        <v>8403</v>
      </c>
      <c r="K40" s="0" t="n">
        <v>3198</v>
      </c>
      <c r="L40" s="0" t="n">
        <v>61983</v>
      </c>
      <c r="M40" s="0" t="n">
        <v>4132</v>
      </c>
      <c r="N40" s="0" t="n">
        <v>45845</v>
      </c>
      <c r="O40" s="0" t="n">
        <v>3987</v>
      </c>
      <c r="P40" s="0" t="n">
        <v>11586</v>
      </c>
      <c r="Q40" s="0" t="n">
        <v>541</v>
      </c>
      <c r="R40" s="0" t="n">
        <v>13427</v>
      </c>
      <c r="S40" s="0" t="n">
        <v>8121</v>
      </c>
      <c r="T40" s="0" t="n">
        <v>8971</v>
      </c>
      <c r="U40" s="0" t="n">
        <v>400217</v>
      </c>
      <c r="V40" s="0" t="n">
        <v>362951</v>
      </c>
      <c r="W40" s="0" t="n">
        <v>443.29</v>
      </c>
      <c r="X40" s="0" t="n">
        <v>53.55</v>
      </c>
      <c r="Y40" s="0" t="n">
        <v>5376</v>
      </c>
      <c r="Z40" s="0" t="n">
        <v>38105</v>
      </c>
      <c r="AA40" s="0" t="n">
        <v>171</v>
      </c>
      <c r="AB40" s="0" t="n">
        <v>74.82</v>
      </c>
      <c r="AC40" s="0" t="n">
        <v>15972</v>
      </c>
      <c r="AD40" s="0" t="n">
        <v>54466</v>
      </c>
      <c r="AE40" s="0" t="n">
        <v>94776</v>
      </c>
      <c r="AF40" s="0" t="n">
        <v>27614</v>
      </c>
      <c r="AG40" s="0" t="n">
        <v>15079</v>
      </c>
      <c r="AH40" s="0" t="n">
        <v>4.6</v>
      </c>
      <c r="AI40" s="0" t="n">
        <v>5.3</v>
      </c>
      <c r="AJ40" s="0" t="n">
        <v>15687</v>
      </c>
      <c r="AK40" s="0" t="n">
        <v>82.9</v>
      </c>
      <c r="AL40" s="0" t="n">
        <v>90.1</v>
      </c>
      <c r="AM40" s="0" t="n">
        <v>247.35</v>
      </c>
      <c r="AN40" s="0" t="n">
        <v>196.87</v>
      </c>
      <c r="AO40" s="0" t="n">
        <v>246.56</v>
      </c>
      <c r="AP40" s="0" t="n">
        <v>206.16</v>
      </c>
      <c r="AQ40" s="0" t="n">
        <v>18226</v>
      </c>
      <c r="AR40" s="0" t="n">
        <v>23854</v>
      </c>
      <c r="AS40" s="0" t="n">
        <v>26.2</v>
      </c>
      <c r="AT40" s="0" t="n">
        <v>9.13</v>
      </c>
      <c r="AU40" s="0" t="n">
        <v>717</v>
      </c>
      <c r="AV40" s="0" t="n">
        <v>93042</v>
      </c>
      <c r="AW40" s="0" t="n">
        <v>31092</v>
      </c>
      <c r="AX40" s="0" t="n">
        <v>3704</v>
      </c>
      <c r="AY40" s="0" t="n">
        <v>528</v>
      </c>
      <c r="AZ40" s="0" t="n">
        <v>10245</v>
      </c>
      <c r="BA40" s="0" t="n">
        <v>31364</v>
      </c>
      <c r="BB40" s="0" t="n">
        <v>42724</v>
      </c>
      <c r="BC40" s="0" t="n">
        <v>39.07</v>
      </c>
      <c r="BD40" s="0" t="n">
        <v>79.76</v>
      </c>
      <c r="BE40" s="0" t="n">
        <v>21.78</v>
      </c>
      <c r="BF40" s="0" t="n">
        <v>100</v>
      </c>
      <c r="BG40" s="0" t="n">
        <v>99837</v>
      </c>
      <c r="BH40" s="0" t="n">
        <v>0.63</v>
      </c>
      <c r="BI40" s="0" t="n">
        <v>5991</v>
      </c>
      <c r="BJ40" s="0" t="n">
        <v>19149.92</v>
      </c>
      <c r="BK40" s="0" t="n">
        <v>13646</v>
      </c>
      <c r="BL40" s="0" t="n">
        <v>22034</v>
      </c>
      <c r="BM40" s="0" t="n">
        <v>26074</v>
      </c>
      <c r="BN40" s="0" t="n">
        <v>52881</v>
      </c>
      <c r="BO40" s="0" t="n">
        <v>2419647</v>
      </c>
      <c r="BP40" s="0" t="n">
        <v>16964</v>
      </c>
      <c r="BQ40" s="0" t="n">
        <v>3.07</v>
      </c>
      <c r="BR40" s="0" t="n">
        <v>0.58</v>
      </c>
      <c r="BS40" s="0" t="n">
        <v>1155</v>
      </c>
      <c r="BT40" s="0" t="n">
        <v>1538</v>
      </c>
      <c r="BU40" s="0" t="n">
        <v>1123</v>
      </c>
      <c r="BV40" s="0" t="n">
        <v>3235</v>
      </c>
      <c r="BW40" s="0" t="n">
        <v>2546</v>
      </c>
      <c r="BX40" s="0" t="n">
        <v>0</v>
      </c>
      <c r="BY40" s="0" t="n">
        <v>426</v>
      </c>
      <c r="BZ40" s="0" t="n">
        <v>989</v>
      </c>
      <c r="CA40" s="0" t="n">
        <v>20.19</v>
      </c>
      <c r="CB40" s="0" t="n">
        <v>1981</v>
      </c>
      <c r="CC40" s="0" t="n">
        <v>34.99</v>
      </c>
      <c r="CD40" s="0" t="n">
        <v>36653</v>
      </c>
      <c r="CE40" s="0" t="n">
        <v>573</v>
      </c>
      <c r="CF40" s="0" t="n">
        <v>67031</v>
      </c>
      <c r="CG40" s="0" t="n">
        <v>0.7</v>
      </c>
      <c r="CH40" s="0" t="n">
        <v>0.83</v>
      </c>
      <c r="CI40" s="0" t="n">
        <v>3.13</v>
      </c>
      <c r="CJ40" s="0" t="n">
        <v>1.09</v>
      </c>
      <c r="CK40" s="0" t="n">
        <v>0.01</v>
      </c>
      <c r="CL40" s="0" t="n">
        <v>88</v>
      </c>
      <c r="CM40" s="0" t="n">
        <v>72</v>
      </c>
      <c r="CN40" s="0" t="n">
        <v>2.9</v>
      </c>
      <c r="CO40" s="0" t="n">
        <v>37</v>
      </c>
      <c r="CP40" s="0" t="n">
        <v>4159</v>
      </c>
      <c r="CQ40" s="0" t="n">
        <v>100</v>
      </c>
      <c r="CR40" s="0" t="n">
        <v>98473</v>
      </c>
      <c r="CS40" s="0" t="n">
        <v>37591</v>
      </c>
      <c r="CT40" s="0" t="n">
        <v>285</v>
      </c>
      <c r="CU40" s="0" t="n">
        <v>37591</v>
      </c>
      <c r="CV40" s="0" t="n">
        <v>85714</v>
      </c>
      <c r="CW40" s="0" t="n">
        <v>100</v>
      </c>
      <c r="CX40" s="0" t="n">
        <v>66667</v>
      </c>
      <c r="CY40" s="0" t="n">
        <v>123921</v>
      </c>
      <c r="CZ40" s="0" t="n">
        <v>19216</v>
      </c>
      <c r="DA40" s="0" t="n">
        <v>3477.5</v>
      </c>
    </row>
    <row r="41" customFormat="false" ht="14.25" hidden="false" customHeight="false" outlineLevel="0" collapsed="false">
      <c r="A41" s="0" t="n">
        <v>2507507</v>
      </c>
      <c r="B41" s="0" t="s">
        <v>80</v>
      </c>
      <c r="C41" s="0" t="n">
        <v>3421.3</v>
      </c>
      <c r="D41" s="0" t="n">
        <v>0.763</v>
      </c>
      <c r="E41" s="0" t="n">
        <v>84616</v>
      </c>
      <c r="F41" s="0" t="n">
        <v>71.2</v>
      </c>
      <c r="G41" s="0" t="n">
        <v>73.53</v>
      </c>
      <c r="H41" s="0" t="n">
        <v>2.55</v>
      </c>
      <c r="I41" s="0" t="n">
        <v>9912</v>
      </c>
      <c r="J41" s="0" t="n">
        <v>8262</v>
      </c>
      <c r="K41" s="0" t="n">
        <v>3521</v>
      </c>
      <c r="L41" s="0" t="n">
        <v>44667</v>
      </c>
      <c r="M41" s="0" t="n">
        <v>15333</v>
      </c>
      <c r="N41" s="0" t="n">
        <v>51451</v>
      </c>
      <c r="O41" s="0" t="n">
        <v>5315</v>
      </c>
      <c r="P41" s="0" t="n">
        <v>12654</v>
      </c>
      <c r="Q41" s="0" t="n">
        <v>579</v>
      </c>
      <c r="R41" s="0" t="n">
        <v>14887</v>
      </c>
      <c r="S41" s="0" t="n">
        <v>8601</v>
      </c>
      <c r="T41" s="0" t="n">
        <v>5315</v>
      </c>
      <c r="U41" s="0" t="n">
        <v>331983</v>
      </c>
      <c r="V41" s="0" t="n">
        <v>361551</v>
      </c>
      <c r="W41" s="0" t="n">
        <v>911.3</v>
      </c>
      <c r="X41" s="0" t="n">
        <v>85.72</v>
      </c>
      <c r="Y41" s="0" t="n">
        <v>3.67</v>
      </c>
      <c r="Z41" s="0" t="n">
        <v>32578</v>
      </c>
      <c r="AA41" s="0" t="n">
        <v>136</v>
      </c>
      <c r="AB41" s="0" t="n">
        <v>74.89</v>
      </c>
      <c r="AC41" s="0" t="n">
        <v>12596</v>
      </c>
      <c r="AD41" s="0" t="n">
        <v>75473</v>
      </c>
      <c r="AE41" s="0" t="n">
        <v>97714</v>
      </c>
      <c r="AF41" s="0" t="n">
        <v>49383</v>
      </c>
      <c r="AG41" s="0" t="n">
        <v>27932</v>
      </c>
      <c r="AH41" s="0" t="n">
        <v>4.3</v>
      </c>
      <c r="AI41" s="0" t="n">
        <v>5.4</v>
      </c>
      <c r="AJ41" s="0" t="n">
        <v>20879</v>
      </c>
      <c r="AK41" s="0" t="n">
        <v>87.4</v>
      </c>
      <c r="AL41" s="0" t="n">
        <v>97</v>
      </c>
      <c r="AM41" s="0" t="n">
        <v>250.35</v>
      </c>
      <c r="AN41" s="0" t="n">
        <v>204.64</v>
      </c>
      <c r="AO41" s="0" t="n">
        <v>248.64</v>
      </c>
      <c r="AP41" s="0" t="n">
        <v>218.04</v>
      </c>
      <c r="AQ41" s="0" t="n">
        <v>19188</v>
      </c>
      <c r="AR41" s="0" t="n">
        <v>21685</v>
      </c>
      <c r="AS41" s="0" t="n">
        <v>32.2</v>
      </c>
      <c r="AT41" s="0" t="n">
        <v>8.11</v>
      </c>
      <c r="AU41" s="0" t="n">
        <v>1</v>
      </c>
      <c r="AV41" s="0" t="n">
        <v>92494</v>
      </c>
      <c r="AW41" s="0" t="n">
        <v>25702</v>
      </c>
      <c r="AX41" s="0" t="n">
        <v>3704</v>
      </c>
      <c r="AY41" s="0" t="n">
        <v>625</v>
      </c>
      <c r="AZ41" s="0" t="n">
        <v>8577</v>
      </c>
      <c r="BA41" s="0" t="n">
        <v>28169</v>
      </c>
      <c r="BB41" s="0" t="n">
        <v>23241</v>
      </c>
      <c r="BC41" s="0" t="n">
        <v>35.81</v>
      </c>
      <c r="BD41" s="0" t="n">
        <v>99.93</v>
      </c>
      <c r="BE41" s="0" t="n">
        <v>81.6</v>
      </c>
      <c r="BF41" s="0" t="n">
        <v>100</v>
      </c>
      <c r="BG41" s="0" t="n">
        <v>99853</v>
      </c>
      <c r="BH41" s="0" t="n">
        <v>0.6</v>
      </c>
      <c r="BI41" s="0" t="n">
        <v>6592</v>
      </c>
      <c r="BJ41" s="0" t="n">
        <v>25035.8</v>
      </c>
      <c r="BK41" s="0" t="n">
        <v>9.92</v>
      </c>
      <c r="BL41" s="0" t="n">
        <v>18429</v>
      </c>
      <c r="BM41" s="0" t="n">
        <v>21536</v>
      </c>
      <c r="BN41" s="0" t="n">
        <v>57659</v>
      </c>
      <c r="BO41" s="0" t="n">
        <v>1329932</v>
      </c>
      <c r="BP41" s="0" t="n">
        <v>23051</v>
      </c>
      <c r="BQ41" s="0" t="n">
        <v>2.54</v>
      </c>
      <c r="BR41" s="0" t="n">
        <v>0.62</v>
      </c>
      <c r="BS41" s="0" t="n">
        <v>0.65</v>
      </c>
      <c r="BT41" s="0" t="n">
        <v>2294</v>
      </c>
      <c r="BU41" s="0" t="n">
        <v>1.15</v>
      </c>
      <c r="BV41" s="0" t="n">
        <v>52.25</v>
      </c>
      <c r="BW41" s="0" t="n">
        <v>5138</v>
      </c>
      <c r="BX41" s="0" t="n">
        <v>0</v>
      </c>
      <c r="BY41" s="0" t="n">
        <v>471</v>
      </c>
      <c r="BZ41" s="0" t="n">
        <v>1169</v>
      </c>
      <c r="CA41" s="0" t="n">
        <v>10.01</v>
      </c>
      <c r="CB41" s="0" t="n">
        <v>20795</v>
      </c>
      <c r="CC41" s="0" t="n">
        <v>12626</v>
      </c>
      <c r="CD41" s="0" t="n">
        <v>12491</v>
      </c>
      <c r="CE41" s="0" t="n">
        <v>0.25</v>
      </c>
      <c r="CF41" s="0" t="n">
        <v>66802</v>
      </c>
      <c r="CG41" s="0" t="n">
        <v>0.91</v>
      </c>
      <c r="CH41" s="0" t="n">
        <v>2.15</v>
      </c>
      <c r="CI41" s="0" t="n">
        <v>42.98</v>
      </c>
      <c r="CJ41" s="0" t="n">
        <v>2466</v>
      </c>
      <c r="CK41" s="0" t="n">
        <v>0</v>
      </c>
      <c r="CL41" s="0" t="n">
        <v>48</v>
      </c>
      <c r="CM41" s="0" t="n">
        <v>112</v>
      </c>
      <c r="CN41" s="0" t="n">
        <v>100</v>
      </c>
      <c r="CO41" s="0" t="n">
        <v>26</v>
      </c>
      <c r="CP41" s="0" t="n">
        <v>5468</v>
      </c>
      <c r="CQ41" s="0" t="n">
        <v>80</v>
      </c>
      <c r="CR41" s="0" t="n">
        <v>50151</v>
      </c>
      <c r="CS41" s="0" t="n">
        <v>23238</v>
      </c>
      <c r="CT41" s="0" t="n">
        <v>124</v>
      </c>
      <c r="CU41" s="0" t="n">
        <v>23238</v>
      </c>
      <c r="CV41" s="0" t="n">
        <v>100</v>
      </c>
      <c r="CW41" s="0" t="n">
        <v>71429</v>
      </c>
      <c r="CX41" s="0" t="n">
        <v>83333</v>
      </c>
      <c r="CY41" s="0" t="n">
        <v>190804</v>
      </c>
      <c r="CZ41" s="0" t="n">
        <v>20704</v>
      </c>
      <c r="DA41" s="0" t="n">
        <v>741.5</v>
      </c>
    </row>
    <row r="42" customFormat="false" ht="14.25" hidden="false" customHeight="false" outlineLevel="0" collapsed="false">
      <c r="A42" s="0" t="n">
        <v>4209102</v>
      </c>
      <c r="B42" s="0" t="s">
        <v>81</v>
      </c>
      <c r="C42" s="0" t="n">
        <v>449.3</v>
      </c>
      <c r="D42" s="0" t="n">
        <v>0.809</v>
      </c>
      <c r="E42" s="0" t="n">
        <v>61522</v>
      </c>
      <c r="F42" s="0" t="n">
        <v>40.49</v>
      </c>
      <c r="G42" s="0" t="n">
        <v>40.79</v>
      </c>
      <c r="H42" s="0" t="n">
        <v>0.34</v>
      </c>
      <c r="I42" s="0" t="n">
        <v>3355</v>
      </c>
      <c r="J42" s="0" t="n">
        <v>8215</v>
      </c>
      <c r="K42" s="0" t="n">
        <v>775</v>
      </c>
      <c r="L42" s="0" t="n">
        <v>37737</v>
      </c>
      <c r="M42" s="0" t="n">
        <v>3049</v>
      </c>
      <c r="N42" s="0" t="n">
        <v>99218</v>
      </c>
      <c r="O42" s="0" t="n">
        <v>7452</v>
      </c>
      <c r="P42" s="0" t="n">
        <v>7.55</v>
      </c>
      <c r="Q42" s="0" t="n">
        <v>128</v>
      </c>
      <c r="R42" s="0" t="n">
        <v>8317</v>
      </c>
      <c r="S42" s="0" t="n">
        <v>5374</v>
      </c>
      <c r="T42" s="0" t="n">
        <v>5081</v>
      </c>
      <c r="U42" s="0" t="n">
        <v>1475091</v>
      </c>
      <c r="V42" s="0" t="n">
        <v>327369</v>
      </c>
      <c r="W42" s="0" t="n">
        <v>1310.89</v>
      </c>
      <c r="X42" s="0" t="n">
        <v>87.06</v>
      </c>
      <c r="Y42" s="0" t="n">
        <v>20915</v>
      </c>
      <c r="Z42" s="0" t="n">
        <v>18324</v>
      </c>
      <c r="AA42" s="0" t="n">
        <v>99</v>
      </c>
      <c r="AB42" s="0" t="n">
        <v>78.34</v>
      </c>
      <c r="AC42" s="0" t="n">
        <v>8445</v>
      </c>
      <c r="AD42" s="0" t="n">
        <v>35137</v>
      </c>
      <c r="AE42" s="0" t="n">
        <v>99115</v>
      </c>
      <c r="AF42" s="0" t="n">
        <v>55102</v>
      </c>
      <c r="AG42" s="0" t="n">
        <v>22626</v>
      </c>
      <c r="AH42" s="0" t="n">
        <v>6.2</v>
      </c>
      <c r="AI42" s="0" t="n">
        <v>7.2</v>
      </c>
      <c r="AJ42" s="0" t="n">
        <v>26953</v>
      </c>
      <c r="AK42" s="0" t="n">
        <v>97.1</v>
      </c>
      <c r="AL42" s="0" t="n">
        <v>97.4</v>
      </c>
      <c r="AM42" s="0" t="n">
        <v>290.64</v>
      </c>
      <c r="AN42" s="0" t="n">
        <v>243.32</v>
      </c>
      <c r="AO42" s="0" t="n">
        <v>299.03</v>
      </c>
      <c r="AP42" s="0" t="n">
        <v>260.75</v>
      </c>
      <c r="AQ42" s="0" t="n">
        <v>26846</v>
      </c>
      <c r="AR42" s="0" t="n">
        <v>27783</v>
      </c>
      <c r="AS42" s="0" t="n">
        <v>18.6</v>
      </c>
      <c r="AT42" s="0" t="n">
        <v>2.26</v>
      </c>
      <c r="AU42" s="0" t="n">
        <v>2229</v>
      </c>
      <c r="AV42" s="0" t="n">
        <v>90957</v>
      </c>
      <c r="AW42" s="0" t="n">
        <v>15257</v>
      </c>
      <c r="AX42" s="0" t="n">
        <v>10526</v>
      </c>
      <c r="AY42" s="0" t="n">
        <v>518</v>
      </c>
      <c r="AZ42" s="0" t="n">
        <v>6082</v>
      </c>
      <c r="BA42" s="0" t="n">
        <v>24848</v>
      </c>
      <c r="BB42" s="0" t="n">
        <v>28444</v>
      </c>
      <c r="BC42" s="0" t="n">
        <v>42.57</v>
      </c>
      <c r="BD42" s="0" t="n">
        <v>99.93</v>
      </c>
      <c r="BE42" s="0" t="n">
        <v>38.05</v>
      </c>
      <c r="BF42" s="0" t="n">
        <v>100</v>
      </c>
      <c r="BG42" s="0" t="n">
        <v>99895</v>
      </c>
      <c r="BH42" s="0" t="n">
        <v>0.66</v>
      </c>
      <c r="BI42" s="0" t="n">
        <v>13715</v>
      </c>
      <c r="BJ42" s="0" t="n">
        <v>52792.59</v>
      </c>
      <c r="BK42" s="0" t="n">
        <v>4798</v>
      </c>
      <c r="BL42" s="0" t="n">
        <v>7587</v>
      </c>
      <c r="BM42" s="0" t="n">
        <v>12138</v>
      </c>
      <c r="BN42" s="0" t="n">
        <v>69566</v>
      </c>
      <c r="BO42" s="0" t="n">
        <v>1006201</v>
      </c>
      <c r="BP42" s="0" t="n">
        <v>35287</v>
      </c>
      <c r="BQ42" s="0" t="n">
        <v>4.92</v>
      </c>
      <c r="BR42" s="0" t="n">
        <v>0.49</v>
      </c>
      <c r="BS42" s="0" t="n">
        <v>1138</v>
      </c>
      <c r="BT42" s="0" t="n">
        <v>955</v>
      </c>
      <c r="BU42" s="0" t="n">
        <v>1651</v>
      </c>
      <c r="BV42" s="0" t="n">
        <v>392</v>
      </c>
      <c r="BW42" s="0" t="n">
        <v>6693</v>
      </c>
      <c r="BX42" s="0" t="n">
        <v>2654</v>
      </c>
      <c r="BY42" s="0" t="n">
        <v>435</v>
      </c>
      <c r="BZ42" s="0" t="n">
        <v>1972</v>
      </c>
      <c r="CA42" s="0" t="n">
        <v>14.71</v>
      </c>
      <c r="CB42" s="0" t="n">
        <v>13386</v>
      </c>
      <c r="CC42" s="0" t="n">
        <v>1397</v>
      </c>
      <c r="CD42" s="0" t="n">
        <v>842</v>
      </c>
      <c r="CE42" s="0" t="n">
        <v>343</v>
      </c>
      <c r="CF42" s="0" t="n">
        <v>36.33</v>
      </c>
      <c r="CG42" s="0" t="n">
        <v>0.74</v>
      </c>
      <c r="CH42" s="0" t="n">
        <v>4.92</v>
      </c>
      <c r="CI42" s="0" t="n">
        <v>100</v>
      </c>
      <c r="CJ42" s="0" t="n">
        <v>2009</v>
      </c>
      <c r="CK42" s="0" t="n">
        <v>0.01</v>
      </c>
      <c r="CL42" s="0" t="n">
        <v>60</v>
      </c>
      <c r="CM42" s="0" t="n">
        <v>22</v>
      </c>
      <c r="CN42" s="0" t="n">
        <v>33701</v>
      </c>
      <c r="CO42" s="0" t="n">
        <v>189</v>
      </c>
      <c r="CP42" s="0" t="n">
        <v>37896</v>
      </c>
      <c r="CQ42" s="0" t="n">
        <v>80</v>
      </c>
      <c r="CR42" s="0" t="n">
        <v>29629</v>
      </c>
      <c r="CS42" s="0" t="n">
        <v>13887</v>
      </c>
      <c r="CT42" s="0" t="n">
        <v>0</v>
      </c>
      <c r="CU42" s="0" t="n">
        <v>14057</v>
      </c>
      <c r="CV42" s="0" t="n">
        <v>71429</v>
      </c>
      <c r="CW42" s="0" t="n">
        <v>71429</v>
      </c>
      <c r="CX42" s="0" t="n">
        <v>66667</v>
      </c>
      <c r="CY42" s="0" t="n">
        <v>239359</v>
      </c>
      <c r="CZ42" s="0" t="n">
        <v>19572</v>
      </c>
      <c r="DA42" s="0" t="n">
        <v>329</v>
      </c>
    </row>
    <row r="43" customFormat="false" ht="14.25" hidden="false" customHeight="false" outlineLevel="0" collapsed="false">
      <c r="A43" s="0" t="n">
        <v>3136702</v>
      </c>
      <c r="B43" s="0" t="s">
        <v>82</v>
      </c>
      <c r="C43" s="0" t="n">
        <v>359.59</v>
      </c>
      <c r="D43" s="0" t="n">
        <v>0.778</v>
      </c>
      <c r="E43" s="0" t="n">
        <v>63865</v>
      </c>
      <c r="F43" s="0" t="n">
        <v>46.5</v>
      </c>
      <c r="G43" s="0" t="n">
        <v>47.34</v>
      </c>
      <c r="H43" s="0" t="n">
        <v>0.76</v>
      </c>
      <c r="I43" s="0" t="n">
        <v>4132</v>
      </c>
      <c r="J43" s="0" t="n">
        <v>10731</v>
      </c>
      <c r="K43" s="0" t="n">
        <v>1415</v>
      </c>
      <c r="L43" s="0" t="n">
        <v>23.26</v>
      </c>
      <c r="M43" s="0" t="n">
        <v>286</v>
      </c>
      <c r="N43" s="0" t="n">
        <v>52659</v>
      </c>
      <c r="O43" s="0" t="n">
        <v>5449</v>
      </c>
      <c r="P43" s="0" t="n">
        <v>12233</v>
      </c>
      <c r="Q43" s="0" t="n">
        <v>465</v>
      </c>
      <c r="R43" s="0" t="n">
        <v>13936</v>
      </c>
      <c r="S43" s="0" t="n">
        <v>9136</v>
      </c>
      <c r="T43" s="0" t="n">
        <v>8262</v>
      </c>
      <c r="U43" s="0" t="n">
        <v>30351</v>
      </c>
      <c r="V43" s="0" t="n">
        <v>382159</v>
      </c>
      <c r="W43" s="0" t="n">
        <v>1039.86</v>
      </c>
      <c r="X43" s="0" t="n">
        <v>60.04</v>
      </c>
      <c r="Y43" s="0" t="n">
        <v>6628</v>
      </c>
      <c r="Z43" s="0" t="n">
        <v>20.92</v>
      </c>
      <c r="AA43" s="0" t="n">
        <v>9</v>
      </c>
      <c r="AB43" s="0" t="n">
        <v>75.65</v>
      </c>
      <c r="AC43" s="0" t="n">
        <v>10653</v>
      </c>
      <c r="AD43" s="0" t="n">
        <v>53377</v>
      </c>
      <c r="AE43" s="0" t="n">
        <v>100</v>
      </c>
      <c r="AF43" s="0" t="n">
        <v>34921</v>
      </c>
      <c r="AG43" s="0" t="n">
        <v>21944</v>
      </c>
      <c r="AH43" s="0" t="n">
        <v>4.2</v>
      </c>
      <c r="AI43" s="0" t="n">
        <v>5.1</v>
      </c>
      <c r="AJ43" s="0" t="n">
        <v>21012</v>
      </c>
      <c r="AK43" s="0" t="n">
        <v>81.6</v>
      </c>
      <c r="AL43" s="0" t="n">
        <v>98.6</v>
      </c>
      <c r="AM43" s="0" t="n">
        <v>252.45</v>
      </c>
      <c r="AN43" s="0" t="n">
        <v>197.96</v>
      </c>
      <c r="AO43" s="0" t="n">
        <v>253.06</v>
      </c>
      <c r="AP43" s="0" t="n">
        <v>207.17</v>
      </c>
      <c r="AQ43" s="0" t="n">
        <v>9381</v>
      </c>
      <c r="AR43" s="0" t="n">
        <v>13379</v>
      </c>
      <c r="AS43" s="0" t="n">
        <v>30.1</v>
      </c>
      <c r="AT43" s="0" t="n">
        <v>3.25</v>
      </c>
      <c r="AU43" s="0" t="n">
        <v>1772</v>
      </c>
      <c r="AV43" s="0" t="n">
        <v>94606</v>
      </c>
      <c r="AW43" s="0" t="n">
        <v>21081</v>
      </c>
      <c r="AX43" s="0" t="n">
        <v>21053</v>
      </c>
      <c r="AY43" s="0" t="n">
        <v>597</v>
      </c>
      <c r="AZ43" s="0" t="n">
        <v>7014</v>
      </c>
      <c r="BA43" s="0" t="n">
        <v>26265</v>
      </c>
      <c r="BB43" s="0" t="n">
        <v>25816</v>
      </c>
      <c r="BC43" s="0" t="n">
        <v>33.24</v>
      </c>
      <c r="BD43" s="0" t="n">
        <v>94.85</v>
      </c>
      <c r="BE43" s="0" t="n">
        <v>93.6</v>
      </c>
      <c r="BF43" s="0" t="n">
        <v>6.44</v>
      </c>
      <c r="BG43" s="0" t="n">
        <v>99813</v>
      </c>
      <c r="BH43" s="0" t="n">
        <v>0.38</v>
      </c>
      <c r="BI43" s="0" t="n">
        <v>7319</v>
      </c>
      <c r="BJ43" s="0" t="n">
        <v>29988.91</v>
      </c>
      <c r="BK43" s="0" t="n">
        <v>7786</v>
      </c>
      <c r="BL43" s="0" t="n">
        <v>15065</v>
      </c>
      <c r="BM43" s="0" t="n">
        <v>17583</v>
      </c>
      <c r="BN43" s="0" t="n">
        <v>59795</v>
      </c>
      <c r="BO43" s="0" t="n">
        <v>810302</v>
      </c>
      <c r="BP43" s="0" t="n">
        <v>25276</v>
      </c>
      <c r="BQ43" s="0" t="n">
        <v>3.51</v>
      </c>
      <c r="BR43" s="0" t="n">
        <v>0.56</v>
      </c>
      <c r="BS43" s="0" t="n">
        <v>1504</v>
      </c>
      <c r="BT43" s="0" t="n">
        <v>2197</v>
      </c>
      <c r="BU43" s="0" t="n">
        <v>1433</v>
      </c>
      <c r="BV43" s="0" t="n">
        <v>1019</v>
      </c>
      <c r="BW43" s="0" t="n">
        <v>3663</v>
      </c>
      <c r="BX43" s="0" t="n">
        <v>4902</v>
      </c>
      <c r="BY43" s="0" t="n">
        <v>422</v>
      </c>
      <c r="BZ43" s="0" t="n">
        <v>1485</v>
      </c>
      <c r="CA43" s="0" t="n">
        <v>12.16</v>
      </c>
      <c r="CB43" s="0" t="n">
        <v>11687</v>
      </c>
      <c r="CC43" s="0" t="n">
        <v>1062</v>
      </c>
      <c r="CD43" s="0" t="n">
        <v>2353</v>
      </c>
      <c r="CE43" s="0" t="n">
        <v>177</v>
      </c>
      <c r="CF43" s="0" t="n">
        <v>74079</v>
      </c>
      <c r="CG43" s="0" t="n">
        <v>0.81</v>
      </c>
      <c r="CH43" s="0" t="n">
        <v>0.18</v>
      </c>
      <c r="CI43" s="0" t="n">
        <v>62</v>
      </c>
      <c r="CJ43" s="0" t="n">
        <v>1904</v>
      </c>
      <c r="CK43" s="0" t="n">
        <v>0.11</v>
      </c>
      <c r="CL43" s="0" t="n">
        <v>72</v>
      </c>
      <c r="CM43" s="0" t="n">
        <v>0.1</v>
      </c>
      <c r="CN43" s="0" t="n">
        <v>8879</v>
      </c>
      <c r="CO43" s="0" t="n">
        <v>0.25</v>
      </c>
      <c r="CP43" s="0" t="n">
        <v>0.06</v>
      </c>
      <c r="CQ43" s="0" t="n">
        <v>80</v>
      </c>
      <c r="CR43" s="0" t="n">
        <v>26669</v>
      </c>
      <c r="CS43" s="0" t="n">
        <v>11778</v>
      </c>
      <c r="CT43" s="0" t="n">
        <v>176</v>
      </c>
      <c r="CU43" s="0" t="n">
        <v>11778</v>
      </c>
      <c r="CV43" s="0" t="n">
        <v>100</v>
      </c>
      <c r="CW43" s="0" t="n">
        <v>71429</v>
      </c>
      <c r="CX43" s="0" t="n">
        <v>66667</v>
      </c>
      <c r="CY43" s="0" t="n">
        <v>153551</v>
      </c>
      <c r="CZ43" s="0" t="n">
        <v>25689</v>
      </c>
      <c r="DA43" s="0" t="n">
        <v>1210</v>
      </c>
    </row>
    <row r="44" customFormat="false" ht="14.25" hidden="false" customHeight="false" outlineLevel="0" collapsed="false">
      <c r="A44" s="0" t="n">
        <v>3525904</v>
      </c>
      <c r="B44" s="0" t="s">
        <v>83</v>
      </c>
      <c r="C44" s="0" t="n">
        <v>857.77</v>
      </c>
      <c r="D44" s="0" t="n">
        <v>0.822</v>
      </c>
      <c r="E44" s="0" t="n">
        <v>69128</v>
      </c>
      <c r="F44" s="0" t="n">
        <v>52.29</v>
      </c>
      <c r="G44" s="0" t="n">
        <v>60.81</v>
      </c>
      <c r="H44" s="0" t="n">
        <v>0.33</v>
      </c>
      <c r="I44" s="0" t="n">
        <v>3723</v>
      </c>
      <c r="J44" s="0" t="n">
        <v>8805</v>
      </c>
      <c r="K44" s="0" t="n">
        <v>1596</v>
      </c>
      <c r="L44" s="0" t="n">
        <v>27318</v>
      </c>
      <c r="M44" s="0" t="n">
        <v>5013</v>
      </c>
      <c r="N44" s="0" t="n">
        <v>85644</v>
      </c>
      <c r="O44" s="0" t="n">
        <v>6683</v>
      </c>
      <c r="P44" s="0" t="n">
        <v>7324</v>
      </c>
      <c r="Q44" s="0" t="n">
        <v>488</v>
      </c>
      <c r="R44" s="0" t="n">
        <v>8464</v>
      </c>
      <c r="S44" s="0" t="n">
        <v>5859</v>
      </c>
      <c r="T44" s="0" t="n">
        <v>3819</v>
      </c>
      <c r="U44" s="0" t="n">
        <v>53.9</v>
      </c>
      <c r="V44" s="0" t="n">
        <v>449921</v>
      </c>
      <c r="W44" s="0" t="n">
        <v>1355.8</v>
      </c>
      <c r="X44" s="0" t="n">
        <v>14.82</v>
      </c>
      <c r="Y44" s="0" t="n">
        <v>5.91</v>
      </c>
      <c r="Z44" s="0" t="n">
        <v>12.5</v>
      </c>
      <c r="AA44" s="0" t="n">
        <v>85</v>
      </c>
      <c r="AB44" s="0" t="n">
        <v>76.94</v>
      </c>
      <c r="AC44" s="0" t="n">
        <v>6868</v>
      </c>
      <c r="AD44" s="0" t="n">
        <v>26241</v>
      </c>
      <c r="AE44" s="0" t="n">
        <v>98824</v>
      </c>
      <c r="AF44" s="0" t="n">
        <v>7911</v>
      </c>
      <c r="AG44" s="0" t="n">
        <v>13141</v>
      </c>
      <c r="AH44" s="0" t="n">
        <v>4.7</v>
      </c>
      <c r="AI44" s="0" t="n">
        <v>7</v>
      </c>
      <c r="AJ44" s="0" t="n">
        <v>29219</v>
      </c>
      <c r="AK44" s="0" t="n">
        <v>99.9</v>
      </c>
      <c r="AL44" s="0" t="n">
        <v>98.6</v>
      </c>
      <c r="AM44" s="0" t="n">
        <v>244.85</v>
      </c>
      <c r="AN44" s="0" t="n">
        <v>234.7</v>
      </c>
      <c r="AO44" s="0" t="n">
        <v>243.29</v>
      </c>
      <c r="AP44" s="0" t="n">
        <v>252.41</v>
      </c>
      <c r="AQ44" s="0" t="n">
        <v>16198</v>
      </c>
      <c r="AR44" s="0" t="n">
        <v>18354</v>
      </c>
      <c r="AS44" s="0" t="n">
        <v>6.4</v>
      </c>
      <c r="AT44" s="0" t="n">
        <v>3.08</v>
      </c>
      <c r="AU44" s="0" t="n">
        <v>1446</v>
      </c>
      <c r="AV44" s="0" t="n">
        <v>95001</v>
      </c>
      <c r="AW44" s="0" t="n">
        <v>18549</v>
      </c>
      <c r="AX44" s="0" t="n">
        <v>5263</v>
      </c>
      <c r="AY44" s="0" t="n">
        <v>495</v>
      </c>
      <c r="AZ44" s="0" t="n">
        <v>6331</v>
      </c>
      <c r="BA44" s="0" t="n">
        <v>22807</v>
      </c>
      <c r="BB44" s="0" t="n">
        <v>19858</v>
      </c>
      <c r="BC44" s="0" t="n">
        <v>35.21</v>
      </c>
      <c r="BD44" s="0" t="n">
        <v>99.07</v>
      </c>
      <c r="BE44" s="0" t="n">
        <v>98.23</v>
      </c>
      <c r="BF44" s="0" t="n">
        <v>100</v>
      </c>
      <c r="BG44" s="0" t="n">
        <v>99972</v>
      </c>
      <c r="BH44" s="0" t="n">
        <v>0.35</v>
      </c>
      <c r="BI44" s="0" t="n">
        <v>10.82</v>
      </c>
      <c r="BJ44" s="0" t="n">
        <v>105187.65</v>
      </c>
      <c r="BK44" s="0" t="n">
        <v>5495</v>
      </c>
      <c r="BL44" s="0" t="n">
        <v>9.25</v>
      </c>
      <c r="BM44" s="0" t="n">
        <v>15345</v>
      </c>
      <c r="BN44" s="0" t="n">
        <v>65054</v>
      </c>
      <c r="BO44" s="0" t="n">
        <v>975666</v>
      </c>
      <c r="BP44" s="0" t="n">
        <v>30969</v>
      </c>
      <c r="BQ44" s="0" t="n">
        <v>3.94</v>
      </c>
      <c r="BR44" s="0" t="n">
        <v>0.53</v>
      </c>
      <c r="BS44" s="0" t="n">
        <v>286</v>
      </c>
      <c r="BT44" s="0" t="n">
        <v>2539</v>
      </c>
      <c r="BU44" s="0" t="n">
        <v>1543</v>
      </c>
      <c r="BV44" s="0" t="n">
        <v>625</v>
      </c>
      <c r="BW44" s="0" t="n">
        <v>6856</v>
      </c>
      <c r="BX44" s="0" t="n">
        <v>40128</v>
      </c>
      <c r="BY44" s="0" t="n">
        <v>368</v>
      </c>
      <c r="BZ44" s="0" t="n">
        <v>1476</v>
      </c>
      <c r="CA44" s="0" t="n">
        <v>10.88</v>
      </c>
      <c r="CB44" s="0" t="n">
        <v>18912</v>
      </c>
      <c r="CC44" s="0" t="n">
        <v>5011</v>
      </c>
      <c r="CD44" s="0" t="n">
        <v>3773</v>
      </c>
      <c r="CE44" s="0" t="n">
        <v>5304</v>
      </c>
      <c r="CF44" s="0" t="n">
        <v>52461</v>
      </c>
      <c r="CG44" s="0" t="n">
        <v>1.02</v>
      </c>
      <c r="CH44" s="0" t="n">
        <v>1.3</v>
      </c>
      <c r="CI44" s="0" t="n">
        <v>100</v>
      </c>
      <c r="CJ44" s="0" t="n">
        <v>2388</v>
      </c>
      <c r="CK44" s="0" t="n">
        <v>0.04</v>
      </c>
      <c r="CL44" s="0" t="n">
        <v>96</v>
      </c>
      <c r="CM44" s="0" t="n">
        <v>48</v>
      </c>
      <c r="CN44" s="0" t="n">
        <v>100</v>
      </c>
      <c r="CO44" s="0" t="n">
        <v>102</v>
      </c>
      <c r="CP44" s="0" t="n">
        <v>99466</v>
      </c>
      <c r="CQ44" s="0" t="n">
        <v>100</v>
      </c>
      <c r="CR44" s="0" t="n">
        <v>15187</v>
      </c>
      <c r="CS44" s="0" t="n">
        <v>5967</v>
      </c>
      <c r="CT44" s="0" t="n">
        <v>239</v>
      </c>
      <c r="CU44" s="0" t="n">
        <v>6922</v>
      </c>
      <c r="CV44" s="0" t="n">
        <v>85714</v>
      </c>
      <c r="CW44" s="0" t="n">
        <v>71429</v>
      </c>
      <c r="CX44" s="0" t="n">
        <v>66667</v>
      </c>
      <c r="CY44" s="0" t="n">
        <v>351422</v>
      </c>
      <c r="CZ44" s="0" t="n">
        <v>29537</v>
      </c>
      <c r="DA44" s="0" t="n">
        <v>2</v>
      </c>
    </row>
    <row r="45" customFormat="false" ht="14.25" hidden="false" customHeight="false" outlineLevel="0" collapsed="false">
      <c r="A45" s="0" t="n">
        <v>3526902</v>
      </c>
      <c r="B45" s="0" t="s">
        <v>84</v>
      </c>
      <c r="C45" s="0" t="n">
        <v>475.08</v>
      </c>
      <c r="D45" s="0" t="n">
        <v>0.775</v>
      </c>
      <c r="E45" s="0" t="n">
        <v>77668</v>
      </c>
      <c r="F45" s="0" t="n">
        <v>55.01</v>
      </c>
      <c r="G45" s="0" t="n">
        <v>58.31</v>
      </c>
      <c r="H45" s="0" t="n">
        <v>0.71</v>
      </c>
      <c r="I45" s="0" t="n">
        <v>5508</v>
      </c>
      <c r="J45" s="0" t="n">
        <v>9574</v>
      </c>
      <c r="K45" s="0" t="n">
        <v>2119</v>
      </c>
      <c r="L45" s="0" t="n">
        <v>39957</v>
      </c>
      <c r="M45" s="0" t="n">
        <v>855</v>
      </c>
      <c r="N45" s="0" t="n">
        <v>66596</v>
      </c>
      <c r="O45" s="0" t="n">
        <v>9474</v>
      </c>
      <c r="P45" s="0" t="n">
        <v>10289</v>
      </c>
      <c r="Q45" s="0" t="n">
        <v>1715</v>
      </c>
      <c r="R45" s="0" t="n">
        <v>11718</v>
      </c>
      <c r="S45" s="0" t="n">
        <v>5716</v>
      </c>
      <c r="T45" s="0" t="n">
        <v>4.9</v>
      </c>
      <c r="U45" s="0" t="n">
        <v>654495</v>
      </c>
      <c r="V45" s="0" t="n">
        <v>430559</v>
      </c>
      <c r="W45" s="0" t="n">
        <v>771.57</v>
      </c>
      <c r="X45" s="0" t="n">
        <v>31.56</v>
      </c>
      <c r="Y45" s="0" t="n">
        <v>16208</v>
      </c>
      <c r="Z45" s="0" t="n">
        <v>22864</v>
      </c>
      <c r="AA45" s="0" t="n">
        <v>97</v>
      </c>
      <c r="AB45" s="0" t="n">
        <v>76.11</v>
      </c>
      <c r="AC45" s="0" t="n">
        <v>10374</v>
      </c>
      <c r="AD45" s="0" t="n">
        <v>25609</v>
      </c>
      <c r="AE45" s="0" t="n">
        <v>97143</v>
      </c>
      <c r="AF45" s="0" t="n">
        <v>13889</v>
      </c>
      <c r="AG45" s="0" t="n">
        <v>24419</v>
      </c>
      <c r="AI45" s="0" t="n">
        <v>7.3</v>
      </c>
      <c r="AJ45" s="0" t="n">
        <v>22197</v>
      </c>
      <c r="AK45" s="0" t="n">
        <v>93.8</v>
      </c>
      <c r="AL45" s="0" t="n">
        <v>97</v>
      </c>
      <c r="AN45" s="0" t="n">
        <v>241.45</v>
      </c>
      <c r="AP45" s="0" t="n">
        <v>263.14</v>
      </c>
      <c r="AQ45" s="0" t="n">
        <v>13901</v>
      </c>
      <c r="AR45" s="0" t="n">
        <v>18118</v>
      </c>
      <c r="AS45" s="0" t="n">
        <v>9.7</v>
      </c>
      <c r="AT45" s="0" t="n">
        <v>3.99</v>
      </c>
      <c r="AU45" s="0" t="n">
        <v>4.61</v>
      </c>
      <c r="AV45" s="0" t="n">
        <v>94595</v>
      </c>
      <c r="AW45" s="0" t="n">
        <v>20045</v>
      </c>
      <c r="AX45" s="0" t="n">
        <v>23.81</v>
      </c>
      <c r="AY45" s="0" t="n">
        <v>488</v>
      </c>
      <c r="AZ45" s="0" t="n">
        <v>7981</v>
      </c>
      <c r="BA45" s="0" t="n">
        <v>34014</v>
      </c>
      <c r="BB45" s="0" t="n">
        <v>34362</v>
      </c>
      <c r="BC45" s="0" t="n">
        <v>18.88</v>
      </c>
      <c r="BD45" s="0" t="n">
        <v>97.02</v>
      </c>
      <c r="BE45" s="0" t="n">
        <v>97.02</v>
      </c>
      <c r="BF45" s="0" t="n">
        <v>100</v>
      </c>
      <c r="BG45" s="0" t="n">
        <v>99889</v>
      </c>
      <c r="BH45" s="0" t="n">
        <v>0.41</v>
      </c>
      <c r="BI45" s="0" t="n">
        <v>11446</v>
      </c>
      <c r="BJ45" s="0" t="n">
        <v>43440.26</v>
      </c>
      <c r="BK45" s="0" t="n">
        <v>6089</v>
      </c>
      <c r="BL45" s="0" t="n">
        <v>10277</v>
      </c>
      <c r="BM45" s="0" t="n">
        <v>16.04</v>
      </c>
      <c r="BN45" s="0" t="n">
        <v>64325</v>
      </c>
      <c r="BO45" s="0" t="n">
        <v>1993955</v>
      </c>
      <c r="BP45" s="0" t="n">
        <v>36279</v>
      </c>
      <c r="BQ45" s="0" t="n">
        <v>4.72</v>
      </c>
      <c r="BR45" s="0" t="n">
        <v>0.48</v>
      </c>
      <c r="BS45" s="0" t="n">
        <v>448</v>
      </c>
      <c r="BT45" s="0" t="n">
        <v>1404</v>
      </c>
      <c r="BU45" s="0" t="n">
        <v>1584</v>
      </c>
      <c r="BV45" s="0" t="n">
        <v>0.7</v>
      </c>
      <c r="BW45" s="0" t="n">
        <v>2918</v>
      </c>
      <c r="BX45" s="0" t="n">
        <v>0</v>
      </c>
      <c r="BY45" s="0" t="n">
        <v>479</v>
      </c>
      <c r="BZ45" s="0" t="n">
        <v>1.7</v>
      </c>
      <c r="CA45" s="0" t="n">
        <v>3.15</v>
      </c>
      <c r="CB45" s="0" t="n">
        <v>18478</v>
      </c>
      <c r="CC45" s="0" t="n">
        <v>0</v>
      </c>
      <c r="CD45" s="0" t="n">
        <v>0</v>
      </c>
      <c r="CE45" s="0" t="n">
        <v>1646</v>
      </c>
      <c r="CG45" s="0" t="n">
        <v>0.69</v>
      </c>
      <c r="CH45" s="0" t="n">
        <v>1.05</v>
      </c>
      <c r="CI45" s="0" t="n">
        <v>82.46</v>
      </c>
      <c r="CJ45" s="0" t="n">
        <v>3157</v>
      </c>
      <c r="CK45" s="0" t="n">
        <v>0.08</v>
      </c>
      <c r="CL45" s="0" t="n">
        <v>20</v>
      </c>
      <c r="CM45" s="0" t="n">
        <v>65</v>
      </c>
      <c r="CN45" s="0" t="n">
        <v>100</v>
      </c>
      <c r="CO45" s="0" t="n">
        <v>188</v>
      </c>
      <c r="CP45" s="0" t="n">
        <v>0</v>
      </c>
      <c r="CQ45" s="0" t="n">
        <v>100</v>
      </c>
      <c r="CR45" s="0" t="n">
        <v>10635</v>
      </c>
      <c r="CS45" s="0" t="n">
        <v>5553</v>
      </c>
      <c r="CT45" s="0" t="n">
        <v>653</v>
      </c>
      <c r="CU45" s="0" t="n">
        <v>5553</v>
      </c>
      <c r="CV45" s="0" t="n">
        <v>100</v>
      </c>
      <c r="CW45" s="0" t="n">
        <v>85714</v>
      </c>
      <c r="CX45" s="0" t="n">
        <v>83333</v>
      </c>
      <c r="CY45" s="0" t="n">
        <v>332164</v>
      </c>
      <c r="CZ45" s="0" t="n">
        <v>22805</v>
      </c>
      <c r="DA45" s="0" t="n">
        <v>9</v>
      </c>
    </row>
    <row r="46" customFormat="false" ht="14.25" hidden="false" customHeight="false" outlineLevel="0" collapsed="false">
      <c r="A46" s="0" t="n">
        <v>4113700</v>
      </c>
      <c r="B46" s="0" t="s">
        <v>85</v>
      </c>
      <c r="C46" s="0" t="n">
        <v>306.49</v>
      </c>
      <c r="D46" s="0" t="n">
        <v>0.778</v>
      </c>
      <c r="E46" s="0" t="n">
        <v>71937</v>
      </c>
      <c r="F46" s="0" t="n">
        <v>53.66</v>
      </c>
      <c r="G46" s="0" t="n">
        <v>53.74</v>
      </c>
      <c r="H46" s="0" t="n">
        <v>0.61</v>
      </c>
      <c r="I46" s="0" t="n">
        <v>5882</v>
      </c>
      <c r="J46" s="0" t="n">
        <v>9527</v>
      </c>
      <c r="K46" s="0" t="n">
        <v>2.18</v>
      </c>
      <c r="L46" s="0" t="n">
        <v>31247</v>
      </c>
      <c r="M46" s="0" t="n">
        <v>3084</v>
      </c>
      <c r="N46" s="0" t="n">
        <v>72484</v>
      </c>
      <c r="O46" s="0" t="n">
        <v>7021</v>
      </c>
      <c r="P46" s="0" t="n">
        <v>11148</v>
      </c>
      <c r="Q46" s="0" t="n">
        <v>434</v>
      </c>
      <c r="R46" s="0" t="n">
        <v>12451</v>
      </c>
      <c r="S46" s="0" t="n">
        <v>8252</v>
      </c>
      <c r="T46" s="0" t="n">
        <v>3861</v>
      </c>
      <c r="U46" s="0" t="n">
        <v>7741185</v>
      </c>
      <c r="V46" s="0" t="n">
        <v>346829</v>
      </c>
      <c r="W46" s="0" t="n">
        <v>1228.03</v>
      </c>
      <c r="X46" s="0" t="n">
        <v>42.99</v>
      </c>
      <c r="Y46" s="0" t="n">
        <v>10602</v>
      </c>
      <c r="Z46" s="0" t="n">
        <v>14189</v>
      </c>
      <c r="AA46" s="0" t="n">
        <v>89</v>
      </c>
      <c r="AB46" s="0" t="n">
        <v>75.19</v>
      </c>
      <c r="AC46" s="0" t="n">
        <v>9671</v>
      </c>
      <c r="AD46" s="0" t="n">
        <v>39105</v>
      </c>
      <c r="AE46" s="0" t="n">
        <v>98675</v>
      </c>
      <c r="AF46" s="0" t="n">
        <v>42.68</v>
      </c>
      <c r="AG46" s="0" t="n">
        <v>26478</v>
      </c>
      <c r="AI46" s="0" t="n">
        <v>6.8</v>
      </c>
      <c r="AJ46" s="0" t="n">
        <v>23747</v>
      </c>
      <c r="AK46" s="0" t="n">
        <v>99.8</v>
      </c>
      <c r="AL46" s="0" t="n">
        <v>99.8</v>
      </c>
      <c r="AN46" s="0" t="n">
        <v>234.14</v>
      </c>
      <c r="AP46" s="0" t="n">
        <v>253.49</v>
      </c>
      <c r="AQ46" s="0" t="n">
        <v>12219</v>
      </c>
      <c r="AR46" s="0" t="n">
        <v>15529</v>
      </c>
      <c r="AS46" s="0" t="n">
        <v>19.4</v>
      </c>
      <c r="AT46" s="0" t="n">
        <v>4.52</v>
      </c>
      <c r="AU46" s="0" t="n">
        <v>15782</v>
      </c>
      <c r="AV46" s="0" t="n">
        <v>90872</v>
      </c>
      <c r="AW46" s="0" t="n">
        <v>19091</v>
      </c>
      <c r="AX46" s="0" t="n">
        <v>36842</v>
      </c>
      <c r="AY46" s="0" t="n">
        <v>539</v>
      </c>
      <c r="AZ46" s="0" t="n">
        <v>7198</v>
      </c>
      <c r="BA46" s="0" t="n">
        <v>30333</v>
      </c>
      <c r="BB46" s="0" t="n">
        <v>176406</v>
      </c>
      <c r="BC46" s="0" t="n">
        <v>33.77</v>
      </c>
      <c r="BD46" s="0" t="n">
        <v>99.99</v>
      </c>
      <c r="BE46" s="0" t="n">
        <v>99.98</v>
      </c>
      <c r="BF46" s="0" t="n">
        <v>100</v>
      </c>
      <c r="BG46" s="0" t="n">
        <v>99854</v>
      </c>
      <c r="BH46" s="0" t="n">
        <v>0.64</v>
      </c>
      <c r="BI46" s="0" t="n">
        <v>12586</v>
      </c>
      <c r="BJ46" s="0" t="n">
        <v>35383.29</v>
      </c>
      <c r="BK46" s="0" t="n">
        <v>5.09</v>
      </c>
      <c r="BL46" s="0" t="n">
        <v>9642</v>
      </c>
      <c r="BM46" s="0" t="n">
        <v>15524</v>
      </c>
      <c r="BN46" s="0" t="n">
        <v>65966</v>
      </c>
      <c r="BO46" s="0" t="n">
        <v>1376625</v>
      </c>
      <c r="BP46" s="0" t="n">
        <v>28785</v>
      </c>
      <c r="BQ46" s="0" t="n">
        <v>4.14</v>
      </c>
      <c r="BR46" s="0" t="n">
        <v>0.51</v>
      </c>
      <c r="BS46" s="0" t="n">
        <v>831</v>
      </c>
      <c r="BT46" s="0" t="n">
        <v>1626</v>
      </c>
      <c r="BU46" s="0" t="n">
        <v>1654</v>
      </c>
      <c r="BV46" s="0" t="n">
        <v>667</v>
      </c>
      <c r="BW46" s="0" t="n">
        <v>9385</v>
      </c>
      <c r="BX46" s="0" t="n">
        <v>30587</v>
      </c>
      <c r="BY46" s="0" t="n">
        <v>408</v>
      </c>
      <c r="BZ46" s="0" t="n">
        <v>1465</v>
      </c>
      <c r="CA46" s="0" t="n">
        <v>13.83</v>
      </c>
      <c r="CB46" s="0" t="n">
        <v>23115</v>
      </c>
      <c r="CC46" s="0" t="n">
        <v>0</v>
      </c>
      <c r="CD46" s="0" t="n">
        <v>1669</v>
      </c>
      <c r="CE46" s="0" t="n">
        <v>355</v>
      </c>
      <c r="CG46" s="0" t="n">
        <v>0.67</v>
      </c>
      <c r="CH46" s="0" t="n">
        <v>6</v>
      </c>
      <c r="CI46" s="0" t="n">
        <v>99</v>
      </c>
      <c r="CJ46" s="0" t="n">
        <v>1902</v>
      </c>
      <c r="CK46" s="0" t="n">
        <v>0.08</v>
      </c>
      <c r="CL46" s="0" t="n">
        <v>44</v>
      </c>
      <c r="CM46" s="0" t="n">
        <v>83</v>
      </c>
      <c r="CN46" s="0" t="n">
        <v>87331</v>
      </c>
      <c r="CO46" s="0" t="n">
        <v>287</v>
      </c>
      <c r="CP46" s="0" t="n">
        <v>0</v>
      </c>
      <c r="CQ46" s="0" t="n">
        <v>80</v>
      </c>
      <c r="CR46" s="0" t="n">
        <v>40161</v>
      </c>
      <c r="CS46" s="0" t="n">
        <v>12813</v>
      </c>
      <c r="CT46" s="0" t="n">
        <v>176</v>
      </c>
      <c r="CU46" s="0" t="n">
        <v>16.85</v>
      </c>
      <c r="CV46" s="0" t="n">
        <v>85714</v>
      </c>
      <c r="CW46" s="0" t="n">
        <v>71429</v>
      </c>
      <c r="CX46" s="0" t="n">
        <v>83333</v>
      </c>
      <c r="CY46" s="0" t="n">
        <v>213474</v>
      </c>
      <c r="CZ46" s="0" t="n">
        <v>33525</v>
      </c>
      <c r="DA46" s="0" t="n">
        <v>120</v>
      </c>
    </row>
    <row r="47" customFormat="false" ht="14.25" hidden="false" customHeight="false" outlineLevel="0" collapsed="false">
      <c r="A47" s="0" t="n">
        <v>1600303</v>
      </c>
      <c r="B47" s="0" t="s">
        <v>86</v>
      </c>
      <c r="C47" s="0" t="n">
        <v>62.14</v>
      </c>
      <c r="D47" s="0" t="n">
        <v>0.733</v>
      </c>
      <c r="E47" s="0" t="n">
        <v>81424</v>
      </c>
      <c r="F47" s="0" t="n">
        <v>76.9</v>
      </c>
      <c r="G47" s="0" t="n">
        <v>78.48</v>
      </c>
      <c r="H47" s="0" t="n">
        <v>0</v>
      </c>
      <c r="I47" s="0" t="n">
        <v>5.07</v>
      </c>
      <c r="J47" s="0" t="n">
        <v>9.05</v>
      </c>
      <c r="K47" s="0" t="n">
        <v>1383</v>
      </c>
      <c r="L47" s="0" t="n">
        <v>51532</v>
      </c>
      <c r="M47" s="0" t="n">
        <v>492</v>
      </c>
      <c r="N47" s="0" t="n">
        <v>40577</v>
      </c>
      <c r="O47" s="0" t="n">
        <v>8941</v>
      </c>
      <c r="P47" s="0" t="n">
        <v>20599</v>
      </c>
      <c r="Q47" s="0" t="n">
        <v>338</v>
      </c>
      <c r="R47" s="0" t="n">
        <v>24538</v>
      </c>
      <c r="S47" s="0" t="n">
        <v>13.17</v>
      </c>
      <c r="T47" s="0" t="n">
        <v>6755</v>
      </c>
      <c r="U47" s="0" t="n">
        <v>4094</v>
      </c>
      <c r="V47" s="0" t="n">
        <v>207022</v>
      </c>
      <c r="W47" s="0" t="n">
        <v>329.51</v>
      </c>
      <c r="X47" s="0" t="n">
        <v>48.67</v>
      </c>
      <c r="Y47" s="0" t="n">
        <v>2145</v>
      </c>
      <c r="Z47" s="0" t="n">
        <v>58195</v>
      </c>
      <c r="AA47" s="0" t="n">
        <v>66</v>
      </c>
      <c r="AB47" s="0" t="n">
        <v>74.19</v>
      </c>
      <c r="AC47" s="0" t="n">
        <v>19045</v>
      </c>
      <c r="AD47" s="0" t="n">
        <v>46793</v>
      </c>
      <c r="AE47" s="0" t="n">
        <v>69767</v>
      </c>
      <c r="AF47" s="0" t="n">
        <v>30164</v>
      </c>
      <c r="AG47" s="0" t="n">
        <v>53.56</v>
      </c>
      <c r="AH47" s="0" t="n">
        <v>5</v>
      </c>
      <c r="AI47" s="0" t="n">
        <v>5</v>
      </c>
      <c r="AJ47" s="0" t="n">
        <v>17.19</v>
      </c>
      <c r="AK47" s="0" t="n">
        <v>78</v>
      </c>
      <c r="AL47" s="0" t="n">
        <v>90</v>
      </c>
      <c r="AM47" s="0" t="n">
        <v>266.73</v>
      </c>
      <c r="AN47" s="0" t="n">
        <v>190.1</v>
      </c>
      <c r="AO47" s="0" t="n">
        <v>240.62</v>
      </c>
      <c r="AP47" s="0" t="n">
        <v>198.35</v>
      </c>
      <c r="AQ47" s="0" t="n">
        <v>28333</v>
      </c>
      <c r="AR47" s="0" t="n">
        <v>22877</v>
      </c>
      <c r="AS47" s="0" t="n">
        <v>35.6</v>
      </c>
      <c r="AT47" s="0" t="n">
        <v>6.17</v>
      </c>
      <c r="AU47" s="0" t="n">
        <v>3241</v>
      </c>
      <c r="AV47" s="0" t="n">
        <v>88389</v>
      </c>
      <c r="AW47" s="0" t="n">
        <v>29388</v>
      </c>
      <c r="AX47" s="0" t="n">
        <v>17391</v>
      </c>
      <c r="AY47" s="0" t="n">
        <v>693</v>
      </c>
      <c r="AZ47" s="0" t="n">
        <v>9.07</v>
      </c>
      <c r="BA47" s="0" t="n">
        <v>18.39</v>
      </c>
      <c r="BB47" s="0" t="n">
        <v>23981</v>
      </c>
      <c r="BC47" s="0" t="n">
        <v>74.94</v>
      </c>
      <c r="BD47" s="0" t="n">
        <v>37.56</v>
      </c>
      <c r="BE47" s="0" t="n">
        <v>10.78</v>
      </c>
      <c r="BF47" s="0" t="n">
        <v>100</v>
      </c>
      <c r="BG47" s="0" t="n">
        <v>99784</v>
      </c>
      <c r="BH47" s="0" t="n">
        <v>0.68</v>
      </c>
      <c r="BI47" s="0" t="n">
        <v>8725</v>
      </c>
      <c r="BJ47" s="0" t="n">
        <v>22181.72</v>
      </c>
      <c r="BK47" s="0" t="n">
        <v>11759</v>
      </c>
      <c r="BL47" s="0" t="n">
        <v>19625</v>
      </c>
      <c r="BM47" s="0" t="n">
        <v>24942</v>
      </c>
      <c r="BN47" s="0" t="n">
        <v>60449</v>
      </c>
      <c r="BO47" s="0" t="n">
        <v>2334133</v>
      </c>
      <c r="BP47" s="0" t="n">
        <v>13816</v>
      </c>
      <c r="BQ47" s="0" t="n">
        <v>2.5</v>
      </c>
      <c r="BR47" s="0" t="n">
        <v>0.59</v>
      </c>
      <c r="BS47" s="0" t="n">
        <v>564</v>
      </c>
      <c r="BT47" s="0" t="n">
        <v>1199</v>
      </c>
      <c r="BU47" s="0" t="n">
        <v>1387</v>
      </c>
      <c r="BV47" s="0" t="n">
        <v>130</v>
      </c>
      <c r="BW47" s="0" t="n">
        <v>585</v>
      </c>
      <c r="BX47" s="0" t="n">
        <v>43856</v>
      </c>
      <c r="BY47" s="0" t="n">
        <v>556</v>
      </c>
      <c r="BZ47" s="0" t="n">
        <v>1344</v>
      </c>
      <c r="CA47" s="0" t="n">
        <v>6.2</v>
      </c>
      <c r="CB47" s="0" t="n">
        <v>8774</v>
      </c>
      <c r="CC47" s="0" t="n">
        <v>16015</v>
      </c>
      <c r="CD47" s="0" t="n">
        <v>24134</v>
      </c>
      <c r="CE47" s="0" t="n">
        <v>1215</v>
      </c>
      <c r="CF47" s="0" t="n">
        <v>75733</v>
      </c>
      <c r="CG47" s="0" t="n">
        <v>0.58</v>
      </c>
      <c r="CH47" s="0" t="n">
        <v>0</v>
      </c>
      <c r="CI47" s="0" t="n">
        <v>0</v>
      </c>
      <c r="CJ47" s="0" t="n">
        <v>2637</v>
      </c>
      <c r="CK47" s="0" t="n">
        <v>0.72</v>
      </c>
      <c r="CL47" s="0" t="n">
        <v>48</v>
      </c>
      <c r="CM47" s="0" t="n">
        <v>1.3</v>
      </c>
      <c r="CN47" s="0" t="n">
        <v>9165</v>
      </c>
      <c r="CO47" s="0" t="n">
        <v>1.27</v>
      </c>
      <c r="CP47" s="0" t="n">
        <v>3516</v>
      </c>
      <c r="CQ47" s="0" t="n">
        <v>80</v>
      </c>
      <c r="CR47" s="0" t="n">
        <v>115055</v>
      </c>
      <c r="CS47" s="0" t="n">
        <v>42.12</v>
      </c>
      <c r="CT47" s="0" t="n">
        <v>2.98</v>
      </c>
      <c r="CU47" s="0" t="n">
        <v>47087</v>
      </c>
      <c r="CV47" s="0" t="n">
        <v>85714</v>
      </c>
      <c r="CW47" s="0" t="n">
        <v>71429</v>
      </c>
      <c r="CX47" s="0" t="n">
        <v>66667</v>
      </c>
      <c r="CY47" s="0" t="n">
        <v>293253</v>
      </c>
      <c r="CZ47" s="0" t="n">
        <v>11932</v>
      </c>
      <c r="DA47" s="0" t="n">
        <v>4771</v>
      </c>
    </row>
    <row r="48" customFormat="false" ht="14.25" hidden="false" customHeight="false" outlineLevel="0" collapsed="false">
      <c r="A48" s="0" t="n">
        <v>2704302</v>
      </c>
      <c r="B48" s="0" t="s">
        <v>87</v>
      </c>
      <c r="C48" s="0" t="n">
        <v>1854.12</v>
      </c>
      <c r="D48" s="0" t="n">
        <v>0.721</v>
      </c>
      <c r="E48" s="0" t="n">
        <v>78504</v>
      </c>
      <c r="F48" s="0" t="n">
        <v>59.87</v>
      </c>
      <c r="G48" s="0" t="n">
        <v>64.3</v>
      </c>
      <c r="H48" s="0" t="n">
        <v>2.8</v>
      </c>
      <c r="I48" s="0" t="n">
        <v>4408</v>
      </c>
      <c r="J48" s="0" t="n">
        <v>8107</v>
      </c>
      <c r="K48" s="0" t="n">
        <v>1256</v>
      </c>
      <c r="L48" s="0" t="n">
        <v>29545</v>
      </c>
      <c r="M48" s="0" t="n">
        <v>0</v>
      </c>
      <c r="N48" s="0" t="n">
        <v>66004</v>
      </c>
      <c r="O48" s="0" t="n">
        <v>3533</v>
      </c>
      <c r="P48" s="0" t="n">
        <v>14221</v>
      </c>
      <c r="Q48" s="0" t="n">
        <v>137</v>
      </c>
      <c r="R48" s="0" t="n">
        <v>16557</v>
      </c>
      <c r="S48" s="0" t="n">
        <v>10236</v>
      </c>
      <c r="T48" s="0" t="n">
        <v>4907</v>
      </c>
      <c r="U48" s="0" t="n">
        <v>94796</v>
      </c>
      <c r="V48" s="0" t="n">
        <v>338781</v>
      </c>
      <c r="W48" s="0" t="n">
        <v>792.41</v>
      </c>
      <c r="X48" s="0" t="n">
        <v>25.06</v>
      </c>
      <c r="Y48" s="0" t="n">
        <v>5852</v>
      </c>
      <c r="Z48" s="0" t="n">
        <v>41948</v>
      </c>
      <c r="AA48" s="0" t="n">
        <v>77</v>
      </c>
      <c r="AB48" s="0" t="n">
        <v>72.94</v>
      </c>
      <c r="AC48" s="0" t="n">
        <v>17924</v>
      </c>
      <c r="AD48" s="0" t="n">
        <v>64368</v>
      </c>
      <c r="AE48" s="0" t="n">
        <v>98305</v>
      </c>
      <c r="AF48" s="0" t="n">
        <v>32305</v>
      </c>
      <c r="AG48" s="0" t="n">
        <v>27022</v>
      </c>
      <c r="AH48" s="0" t="n">
        <v>4.3</v>
      </c>
      <c r="AI48" s="0" t="n">
        <v>5.4</v>
      </c>
      <c r="AJ48" s="0" t="n">
        <v>17508</v>
      </c>
      <c r="AK48" s="0" t="n">
        <v>97.3</v>
      </c>
      <c r="AL48" s="0" t="n">
        <v>98.1</v>
      </c>
      <c r="AM48" s="0" t="n">
        <v>253.58</v>
      </c>
      <c r="AN48" s="0" t="n">
        <v>205.38</v>
      </c>
      <c r="AO48" s="0" t="n">
        <v>252.9</v>
      </c>
      <c r="AP48" s="0" t="n">
        <v>216.15</v>
      </c>
      <c r="AQ48" s="0" t="n">
        <v>21351</v>
      </c>
      <c r="AR48" s="0" t="n">
        <v>23376</v>
      </c>
      <c r="AS48" s="0" t="n">
        <v>35.7</v>
      </c>
      <c r="AT48" s="0" t="n">
        <v>11.86</v>
      </c>
      <c r="AU48" s="0" t="n">
        <v>99</v>
      </c>
      <c r="AV48" s="0" t="n">
        <v>90787</v>
      </c>
      <c r="AW48" s="0" t="n">
        <v>30258</v>
      </c>
      <c r="AX48" s="0" t="n">
        <v>16</v>
      </c>
      <c r="AY48" s="0" t="n">
        <v>626</v>
      </c>
      <c r="AZ48" s="0" t="n">
        <v>11309</v>
      </c>
      <c r="BA48" s="0" t="n">
        <v>22.99</v>
      </c>
      <c r="BB48" s="0" t="n">
        <v>46.52</v>
      </c>
      <c r="BC48" s="0" t="n">
        <v>59.67</v>
      </c>
      <c r="BD48" s="0" t="n">
        <v>89.61</v>
      </c>
      <c r="BE48" s="0" t="n">
        <v>43.03</v>
      </c>
      <c r="BF48" s="0" t="n">
        <v>100</v>
      </c>
      <c r="BG48" s="0" t="n">
        <v>99841</v>
      </c>
      <c r="BH48" s="0" t="n">
        <v>0.61</v>
      </c>
      <c r="BI48" s="0" t="n">
        <v>7471</v>
      </c>
      <c r="BJ48" s="0" t="n">
        <v>22126.34</v>
      </c>
      <c r="BK48" s="0" t="n">
        <v>12255</v>
      </c>
      <c r="BL48" s="0" t="n">
        <v>21969</v>
      </c>
      <c r="BM48" s="0" t="n">
        <v>24836</v>
      </c>
      <c r="BN48" s="0" t="n">
        <v>56489</v>
      </c>
      <c r="BO48" s="0" t="n">
        <v>1375579</v>
      </c>
      <c r="BP48" s="0" t="n">
        <v>28553</v>
      </c>
      <c r="BQ48" s="0" t="n">
        <v>2.54</v>
      </c>
      <c r="BR48" s="0" t="n">
        <v>0.63</v>
      </c>
      <c r="BS48" s="0" t="n">
        <v>496</v>
      </c>
      <c r="BT48" s="0" t="n">
        <v>3872</v>
      </c>
      <c r="BU48" s="0" t="n">
        <v>1093</v>
      </c>
      <c r="BV48" s="0" t="n">
        <v>0</v>
      </c>
      <c r="BW48" s="0" t="n">
        <v>7022</v>
      </c>
      <c r="BX48" s="0" t="n">
        <v>28213</v>
      </c>
      <c r="BY48" s="0" t="n">
        <v>426</v>
      </c>
      <c r="BZ48" s="0" t="n">
        <v>1099</v>
      </c>
      <c r="CA48" s="0" t="n">
        <v>16.37</v>
      </c>
      <c r="CB48" s="0" t="n">
        <v>20871</v>
      </c>
      <c r="CC48" s="0" t="n">
        <v>12293</v>
      </c>
      <c r="CD48" s="0" t="n">
        <v>17324</v>
      </c>
      <c r="CE48" s="0" t="n">
        <v>296</v>
      </c>
      <c r="CF48" s="0" t="n">
        <v>70.98</v>
      </c>
      <c r="CG48" s="0" t="n">
        <v>1.03</v>
      </c>
      <c r="CH48" s="0" t="n">
        <v>0.32</v>
      </c>
      <c r="CI48" s="0" t="n">
        <v>20.05</v>
      </c>
      <c r="CJ48" s="0" t="n">
        <v>1136</v>
      </c>
      <c r="CK48" s="0" t="n">
        <v>0.04</v>
      </c>
      <c r="CL48" s="0" t="n">
        <v>64</v>
      </c>
      <c r="CM48" s="0" t="n">
        <v>0.13</v>
      </c>
      <c r="CN48" s="0" t="n">
        <v>29597</v>
      </c>
      <c r="CO48" s="0" t="n">
        <v>0.05</v>
      </c>
      <c r="CP48" s="0" t="n">
        <v>7098</v>
      </c>
      <c r="CQ48" s="0" t="n">
        <v>80</v>
      </c>
      <c r="CR48" s="0" t="n">
        <v>90343</v>
      </c>
      <c r="CS48" s="0" t="n">
        <v>35527</v>
      </c>
      <c r="CT48" s="0" t="n">
        <v>0</v>
      </c>
      <c r="CU48" s="0" t="n">
        <v>35527</v>
      </c>
      <c r="CV48" s="0" t="n">
        <v>100</v>
      </c>
      <c r="CW48" s="0" t="n">
        <v>71429</v>
      </c>
      <c r="CX48" s="0" t="n">
        <v>66667</v>
      </c>
      <c r="CY48" s="0" t="n">
        <v>98103</v>
      </c>
      <c r="CZ48" s="0" t="n">
        <v>20258</v>
      </c>
      <c r="DA48" s="0" t="n">
        <v>2576.5</v>
      </c>
    </row>
    <row r="49" customFormat="false" ht="14.25" hidden="false" customHeight="false" outlineLevel="0" collapsed="false">
      <c r="A49" s="0" t="n">
        <v>1302603</v>
      </c>
      <c r="B49" s="0" t="s">
        <v>88</v>
      </c>
      <c r="C49" s="0" t="n">
        <v>158.06</v>
      </c>
      <c r="D49" s="0" t="n">
        <v>0.737</v>
      </c>
      <c r="E49" s="0" t="n">
        <v>81033</v>
      </c>
      <c r="F49" s="0" t="n">
        <v>67.93</v>
      </c>
      <c r="G49" s="0" t="n">
        <v>70.63</v>
      </c>
      <c r="H49" s="0" t="n">
        <v>1.17</v>
      </c>
      <c r="I49" s="0" t="n">
        <v>5006</v>
      </c>
      <c r="J49" s="0" t="n">
        <v>8693</v>
      </c>
      <c r="K49" s="0" t="n">
        <v>1726</v>
      </c>
      <c r="L49" s="0" t="n">
        <v>41945</v>
      </c>
      <c r="M49" s="0" t="n">
        <v>412</v>
      </c>
      <c r="N49" s="0" t="n">
        <v>70833</v>
      </c>
      <c r="O49" s="0" t="n">
        <v>4902</v>
      </c>
      <c r="P49" s="0" t="n">
        <v>13812</v>
      </c>
      <c r="Q49" s="0" t="n">
        <v>685</v>
      </c>
      <c r="R49" s="0" t="n">
        <v>16368</v>
      </c>
      <c r="S49" s="0" t="n">
        <v>9014</v>
      </c>
      <c r="T49" s="0" t="n">
        <v>10537</v>
      </c>
      <c r="U49" s="0" t="n">
        <v>43882</v>
      </c>
      <c r="V49" s="0" t="n">
        <v>232137</v>
      </c>
      <c r="W49" s="0" t="n">
        <v>456</v>
      </c>
      <c r="X49" s="0" t="n">
        <v>45.52</v>
      </c>
      <c r="Y49" s="0" t="n">
        <v>12.93</v>
      </c>
      <c r="Z49" s="0" t="n">
        <v>48156</v>
      </c>
      <c r="AA49" s="0" t="n">
        <v>73</v>
      </c>
      <c r="AB49" s="0" t="n">
        <v>74.54</v>
      </c>
      <c r="AC49" s="0" t="n">
        <v>17752</v>
      </c>
      <c r="AD49" s="0" t="n">
        <v>126736</v>
      </c>
      <c r="AE49" s="0" t="n">
        <v>98145</v>
      </c>
      <c r="AF49" s="0" t="n">
        <v>23116</v>
      </c>
      <c r="AG49" s="0" t="n">
        <v>30.03</v>
      </c>
      <c r="AH49" s="0" t="n">
        <v>4.8</v>
      </c>
      <c r="AI49" s="0" t="n">
        <v>5.9</v>
      </c>
      <c r="AJ49" s="0" t="n">
        <v>15542</v>
      </c>
      <c r="AK49" s="0" t="n">
        <v>98.1</v>
      </c>
      <c r="AL49" s="0" t="n">
        <v>99.1</v>
      </c>
      <c r="AM49" s="0" t="n">
        <v>258.88</v>
      </c>
      <c r="AN49" s="0" t="n">
        <v>212.57</v>
      </c>
      <c r="AO49" s="0" t="n">
        <v>254.97</v>
      </c>
      <c r="AP49" s="0" t="n">
        <v>225.53</v>
      </c>
      <c r="AQ49" s="0" t="n">
        <v>30584</v>
      </c>
      <c r="AR49" s="0" t="n">
        <v>31204</v>
      </c>
      <c r="AS49" s="0" t="n">
        <v>22.6</v>
      </c>
      <c r="AT49" s="0" t="n">
        <v>3.78</v>
      </c>
      <c r="AU49" s="0" t="n">
        <v>233</v>
      </c>
      <c r="AV49" s="0" t="n">
        <v>89051</v>
      </c>
      <c r="AW49" s="0" t="n">
        <v>27989</v>
      </c>
      <c r="AX49" s="0" t="n">
        <v>9756</v>
      </c>
      <c r="AY49" s="0" t="n">
        <v>571</v>
      </c>
      <c r="AZ49" s="0" t="n">
        <v>9676</v>
      </c>
      <c r="BA49" s="0" t="n">
        <v>19367</v>
      </c>
      <c r="BB49" s="0" t="n">
        <v>81457</v>
      </c>
      <c r="BC49" s="0" t="n">
        <v>65.24</v>
      </c>
      <c r="BD49" s="0" t="n">
        <v>97.5</v>
      </c>
      <c r="BE49" s="0" t="n">
        <v>21.95</v>
      </c>
      <c r="BF49" s="0" t="n">
        <v>100</v>
      </c>
      <c r="BG49" s="0" t="n">
        <v>99614</v>
      </c>
      <c r="BH49" s="0" t="n">
        <v>0.6</v>
      </c>
      <c r="BI49" s="0" t="n">
        <v>8488</v>
      </c>
      <c r="BJ49" s="0" t="n">
        <v>36445.75</v>
      </c>
      <c r="BK49" s="0" t="n">
        <v>11108</v>
      </c>
      <c r="BL49" s="0" t="n">
        <v>17542</v>
      </c>
      <c r="BM49" s="0" t="n">
        <v>23275</v>
      </c>
      <c r="BN49" s="0" t="n">
        <v>58771</v>
      </c>
      <c r="BO49" s="0" t="n">
        <v>3261934</v>
      </c>
      <c r="BP49" s="0" t="n">
        <v>38825</v>
      </c>
      <c r="BQ49" s="0" t="n">
        <v>2.89</v>
      </c>
      <c r="BR49" s="0" t="n">
        <v>0.61</v>
      </c>
      <c r="BS49" s="0" t="n">
        <v>244</v>
      </c>
      <c r="BT49" s="0" t="n">
        <v>1467</v>
      </c>
      <c r="BU49" s="0" t="n">
        <v>1276</v>
      </c>
      <c r="BV49" s="0" t="n">
        <v>8092</v>
      </c>
      <c r="BW49" s="0" t="n">
        <v>1397</v>
      </c>
      <c r="BX49" s="0" t="n">
        <v>6.92</v>
      </c>
      <c r="BY49" s="0" t="n">
        <v>489</v>
      </c>
      <c r="BZ49" s="0" t="n">
        <v>1162</v>
      </c>
      <c r="CA49" s="0" t="n">
        <v>23.49</v>
      </c>
      <c r="CB49" s="0" t="n">
        <v>12164</v>
      </c>
      <c r="CC49" s="0" t="n">
        <v>16421</v>
      </c>
      <c r="CD49" s="0" t="n">
        <v>53379</v>
      </c>
      <c r="CE49" s="0" t="n">
        <v>0</v>
      </c>
      <c r="CF49" s="0" t="n">
        <v>78344</v>
      </c>
      <c r="CG49" s="0" t="n">
        <v>1.11</v>
      </c>
      <c r="CH49" s="0" t="n">
        <v>0.53</v>
      </c>
      <c r="CI49" s="0" t="n">
        <v>17.24</v>
      </c>
      <c r="CJ49" s="0" t="n">
        <v>3589</v>
      </c>
      <c r="CK49" s="0" t="n">
        <v>0.18</v>
      </c>
      <c r="CL49" s="0" t="n">
        <v>64</v>
      </c>
      <c r="CM49" s="0" t="n">
        <v>75</v>
      </c>
      <c r="CN49" s="0" t="n">
        <v>28599</v>
      </c>
      <c r="CO49" s="0" t="n">
        <v>514</v>
      </c>
      <c r="CP49" s="0" t="n">
        <v>65764</v>
      </c>
      <c r="CQ49" s="0" t="n">
        <v>80</v>
      </c>
      <c r="CR49" s="0" t="n">
        <v>107179</v>
      </c>
      <c r="CS49" s="0" t="n">
        <v>49295</v>
      </c>
      <c r="CT49" s="0" t="n">
        <v>0</v>
      </c>
      <c r="CU49" s="0" t="n">
        <v>49295</v>
      </c>
      <c r="CV49" s="0" t="n">
        <v>100</v>
      </c>
      <c r="CW49" s="0" t="n">
        <v>71429</v>
      </c>
      <c r="CX49" s="0" t="n">
        <v>66667</v>
      </c>
      <c r="CY49" s="0" t="n">
        <v>885002</v>
      </c>
      <c r="CZ49" s="0" t="n">
        <v>17805</v>
      </c>
      <c r="DA49" s="0" t="n">
        <v>1690</v>
      </c>
    </row>
    <row r="50" customFormat="false" ht="14.25" hidden="false" customHeight="false" outlineLevel="0" collapsed="false">
      <c r="A50" s="0" t="n">
        <v>4115200</v>
      </c>
      <c r="B50" s="0" t="s">
        <v>89</v>
      </c>
      <c r="C50" s="0" t="n">
        <v>732.12</v>
      </c>
      <c r="D50" s="0" t="n">
        <v>0.807999999999999</v>
      </c>
      <c r="E50" s="0" t="n">
        <v>57045</v>
      </c>
      <c r="F50" s="0" t="n">
        <v>30.63</v>
      </c>
      <c r="G50" s="0" t="n">
        <v>29.18</v>
      </c>
      <c r="H50" s="0" t="n">
        <v>0.45</v>
      </c>
      <c r="I50" s="0" t="n">
        <v>6172</v>
      </c>
      <c r="J50" s="0" t="n">
        <v>9629</v>
      </c>
      <c r="K50" s="0" t="n">
        <v>1051</v>
      </c>
      <c r="L50" s="0" t="n">
        <v>20642</v>
      </c>
      <c r="M50" s="0" t="n">
        <v>3058</v>
      </c>
      <c r="N50" s="0" t="n">
        <v>100</v>
      </c>
      <c r="O50" s="0" t="n">
        <v>6609</v>
      </c>
      <c r="P50" s="0" t="n">
        <v>9961</v>
      </c>
      <c r="Q50" s="0" t="n">
        <v>781</v>
      </c>
      <c r="R50" s="0" t="n">
        <v>11133</v>
      </c>
      <c r="S50" s="0" t="n">
        <v>7227</v>
      </c>
      <c r="T50" s="0" t="n">
        <v>3541</v>
      </c>
      <c r="U50" s="0" t="n">
        <v>3308792</v>
      </c>
      <c r="V50" s="0" t="n">
        <v>332101</v>
      </c>
      <c r="W50" s="0" t="n">
        <v>1203.99</v>
      </c>
      <c r="X50" s="0" t="n">
        <v>58.63</v>
      </c>
      <c r="Y50" s="0" t="n">
        <v>18598</v>
      </c>
      <c r="Z50" s="0" t="n">
        <v>14707</v>
      </c>
      <c r="AA50" s="0" t="n">
        <v>95</v>
      </c>
      <c r="AB50" s="0" t="n">
        <v>76.1</v>
      </c>
      <c r="AC50" s="0" t="n">
        <v>5957</v>
      </c>
      <c r="AD50" s="0" t="n">
        <v>18365</v>
      </c>
      <c r="AE50" s="0" t="n">
        <v>100</v>
      </c>
      <c r="AF50" s="0" t="n">
        <v>77.5</v>
      </c>
      <c r="AG50" s="0" t="n">
        <v>25.1</v>
      </c>
      <c r="AI50" s="0" t="n">
        <v>7.2</v>
      </c>
      <c r="AJ50" s="0" t="n">
        <v>30163</v>
      </c>
      <c r="AK50" s="0" t="n">
        <v>82.9</v>
      </c>
      <c r="AL50" s="0" t="n">
        <v>99</v>
      </c>
      <c r="AN50" s="0" t="n">
        <v>242.08</v>
      </c>
      <c r="AP50" s="0" t="n">
        <v>265.4</v>
      </c>
      <c r="AQ50" s="0" t="n">
        <v>8247</v>
      </c>
      <c r="AR50" s="0" t="n">
        <v>16907</v>
      </c>
      <c r="AS50" s="0" t="n">
        <v>18.7</v>
      </c>
      <c r="AT50" s="0" t="n">
        <v>3.27</v>
      </c>
      <c r="AU50" s="0" t="n">
        <v>3357</v>
      </c>
      <c r="AV50" s="0" t="n">
        <v>94139</v>
      </c>
      <c r="AW50" s="0" t="n">
        <v>14726</v>
      </c>
      <c r="AX50" s="0" t="n">
        <v>13333</v>
      </c>
      <c r="AY50" s="0" t="n">
        <v>525</v>
      </c>
      <c r="AZ50" s="0" t="n">
        <v>4.07</v>
      </c>
      <c r="BA50" s="0" t="n">
        <v>26.97</v>
      </c>
      <c r="BB50" s="0" t="n">
        <v>89502</v>
      </c>
      <c r="BC50" s="0" t="n">
        <v>25.69</v>
      </c>
      <c r="BD50" s="0" t="n">
        <v>99.99</v>
      </c>
      <c r="BE50" s="0" t="n">
        <v>99.98</v>
      </c>
      <c r="BF50" s="0" t="n">
        <v>100</v>
      </c>
      <c r="BG50" s="0" t="n">
        <v>99977</v>
      </c>
      <c r="BH50" s="0" t="n">
        <v>0.61</v>
      </c>
      <c r="BI50" s="0" t="n">
        <v>11586</v>
      </c>
      <c r="BJ50" s="0" t="n">
        <v>44442.52</v>
      </c>
      <c r="BK50" s="0" t="n">
        <v>4486</v>
      </c>
      <c r="BL50" s="0" t="n">
        <v>8398</v>
      </c>
      <c r="BM50" s="0" t="n">
        <v>12696</v>
      </c>
      <c r="BN50" s="0" t="n">
        <v>67.9</v>
      </c>
      <c r="BO50" s="0" t="n">
        <v>1075194</v>
      </c>
      <c r="BP50" s="0" t="n">
        <v>27308</v>
      </c>
      <c r="BQ50" s="0" t="n">
        <v>4.97</v>
      </c>
      <c r="BR50" s="0" t="n">
        <v>0.49</v>
      </c>
      <c r="BS50" s="0" t="n">
        <v>565</v>
      </c>
      <c r="BT50" s="0" t="n">
        <v>1635</v>
      </c>
      <c r="BU50" s="0" t="n">
        <v>1536</v>
      </c>
      <c r="BV50" s="0" t="n">
        <v>0.6</v>
      </c>
      <c r="BW50" s="0" t="n">
        <v>18365</v>
      </c>
      <c r="BX50" s="0" t="n">
        <v>0</v>
      </c>
      <c r="BY50" s="0" t="n">
        <v>352</v>
      </c>
      <c r="BZ50" s="0" t="n">
        <v>1758</v>
      </c>
      <c r="CA50" s="0" t="n">
        <v>3.17</v>
      </c>
      <c r="CB50" s="0" t="n">
        <v>21852</v>
      </c>
      <c r="CC50" s="0" t="n">
        <v>0</v>
      </c>
      <c r="CD50" s="0" t="n">
        <v>0</v>
      </c>
      <c r="CE50" s="0" t="n">
        <v>0</v>
      </c>
      <c r="CG50" s="0" t="n">
        <v>1.3</v>
      </c>
      <c r="CH50" s="0" t="n">
        <v>1.02</v>
      </c>
      <c r="CI50" s="0" t="n">
        <v>94.55</v>
      </c>
      <c r="CJ50" s="0" t="n">
        <v>2.27</v>
      </c>
      <c r="CK50" s="0" t="n">
        <v>0.03</v>
      </c>
      <c r="CL50" s="0" t="n">
        <v>24</v>
      </c>
      <c r="CM50" s="0" t="n">
        <v>19</v>
      </c>
      <c r="CN50" s="0" t="n">
        <v>92597</v>
      </c>
      <c r="CO50" s="0" t="n">
        <v>113</v>
      </c>
      <c r="CP50" s="0" t="n">
        <v>0</v>
      </c>
      <c r="CQ50" s="0" t="n">
        <v>80</v>
      </c>
      <c r="CR50" s="0" t="n">
        <v>24345</v>
      </c>
      <c r="CS50" s="0" t="n">
        <v>9913</v>
      </c>
      <c r="CT50" s="0" t="n">
        <v>2.36</v>
      </c>
      <c r="CU50" s="0" t="n">
        <v>11094</v>
      </c>
      <c r="CV50" s="0" t="n">
        <v>85714</v>
      </c>
      <c r="CW50" s="0" t="n">
        <v>71429</v>
      </c>
      <c r="CX50" s="0" t="n">
        <v>66667</v>
      </c>
      <c r="CY50" s="0" t="n">
        <v>468549</v>
      </c>
      <c r="CZ50" s="0" t="n">
        <v>30321</v>
      </c>
      <c r="DA50" s="0" t="n">
        <v>102</v>
      </c>
    </row>
    <row r="51" customFormat="false" ht="14.25" hidden="false" customHeight="false" outlineLevel="0" collapsed="false">
      <c r="A51" s="0" t="n">
        <v>3529401</v>
      </c>
      <c r="B51" s="0" t="s">
        <v>90</v>
      </c>
      <c r="C51" s="0" t="n">
        <v>6803.54</v>
      </c>
      <c r="D51" s="0" t="n">
        <v>0.765999999999999</v>
      </c>
      <c r="E51" s="0" t="n">
        <v>72018</v>
      </c>
      <c r="F51" s="0" t="n">
        <v>45.75</v>
      </c>
      <c r="G51" s="0" t="n">
        <v>52.1</v>
      </c>
      <c r="H51" s="0" t="n">
        <v>0.71</v>
      </c>
      <c r="I51" s="0" t="n">
        <v>6287</v>
      </c>
      <c r="J51" s="0" t="n">
        <v>9605</v>
      </c>
      <c r="K51" s="0" t="n">
        <v>2201</v>
      </c>
      <c r="L51" s="0" t="n">
        <v>44118</v>
      </c>
      <c r="M51" s="0" t="n">
        <v>0</v>
      </c>
      <c r="N51" s="0" t="n">
        <v>55194</v>
      </c>
      <c r="O51" s="0" t="n">
        <v>2.96</v>
      </c>
      <c r="P51" s="0" t="n">
        <v>10018</v>
      </c>
      <c r="Q51" s="0" t="n">
        <v>982</v>
      </c>
      <c r="R51" s="0" t="n">
        <v>11589</v>
      </c>
      <c r="S51" s="0" t="n">
        <v>6482</v>
      </c>
      <c r="T51" s="0" t="n">
        <v>2326</v>
      </c>
      <c r="U51" s="0" t="n">
        <v>9004</v>
      </c>
      <c r="V51" s="0" t="n">
        <v>295192</v>
      </c>
      <c r="W51" s="0" t="n">
        <v>645.96</v>
      </c>
      <c r="X51" s="0" t="n">
        <v>29.18</v>
      </c>
      <c r="Y51" s="0" t="n">
        <v>4816</v>
      </c>
      <c r="Z51" s="0" t="n">
        <v>27421</v>
      </c>
      <c r="AA51" s="0" t="n">
        <v>52</v>
      </c>
      <c r="AB51" s="0" t="n">
        <v>76.13</v>
      </c>
      <c r="AC51" s="0" t="n">
        <v>10587</v>
      </c>
      <c r="AD51" s="0" t="n">
        <v>30573</v>
      </c>
      <c r="AE51" s="0" t="n">
        <v>100</v>
      </c>
      <c r="AF51" s="0" t="n">
        <v>13846</v>
      </c>
      <c r="AG51" s="0" t="n">
        <v>28125</v>
      </c>
      <c r="AH51" s="0" t="n">
        <v>5.5</v>
      </c>
      <c r="AI51" s="0" t="n">
        <v>5.7</v>
      </c>
      <c r="AJ51" s="0" t="n">
        <v>22842</v>
      </c>
      <c r="AK51" s="0" t="n">
        <v>96.7</v>
      </c>
      <c r="AL51" s="0" t="n">
        <v>97.8</v>
      </c>
      <c r="AM51" s="0" t="n">
        <v>274.64</v>
      </c>
      <c r="AN51" s="0" t="n">
        <v>203.6</v>
      </c>
      <c r="AO51" s="0" t="n">
        <v>268.64</v>
      </c>
      <c r="AP51" s="0" t="n">
        <v>219.95</v>
      </c>
      <c r="AQ51" s="0" t="n">
        <v>23965</v>
      </c>
      <c r="AR51" s="0" t="n">
        <v>21676</v>
      </c>
      <c r="AS51" s="0" t="n">
        <v>8.9</v>
      </c>
      <c r="AT51" s="0" t="n">
        <v>3.95</v>
      </c>
      <c r="AU51" s="0" t="n">
        <v>1922</v>
      </c>
      <c r="AV51" s="0" t="n">
        <v>93444</v>
      </c>
      <c r="AW51" s="0" t="n">
        <v>28398</v>
      </c>
      <c r="AX51" s="0" t="n">
        <v>0</v>
      </c>
      <c r="AY51" s="0" t="n">
        <v>493</v>
      </c>
      <c r="AZ51" s="0" t="n">
        <v>9913</v>
      </c>
      <c r="BA51" s="0" t="n">
        <v>17438</v>
      </c>
      <c r="BB51" s="0" t="n">
        <v>9214</v>
      </c>
      <c r="BC51" s="0" t="n">
        <v>44.82</v>
      </c>
      <c r="BD51" s="0" t="n">
        <v>98</v>
      </c>
      <c r="BE51" s="0" t="n">
        <v>92.89</v>
      </c>
      <c r="BF51" s="0" t="n">
        <v>90.86</v>
      </c>
      <c r="BG51" s="0" t="n">
        <v>99.94</v>
      </c>
      <c r="BH51" s="0" t="n">
        <v>0.44</v>
      </c>
      <c r="BI51" s="0" t="n">
        <v>9206</v>
      </c>
      <c r="BJ51" s="0" t="n">
        <v>32655.23</v>
      </c>
      <c r="BK51" s="0" t="n">
        <v>12075</v>
      </c>
      <c r="BL51" s="0" t="n">
        <v>18555</v>
      </c>
      <c r="BM51" s="0" t="n">
        <v>23448</v>
      </c>
      <c r="BN51" s="0" t="n">
        <v>59634</v>
      </c>
      <c r="BO51" s="0" t="n">
        <v>1975337</v>
      </c>
      <c r="BP51" s="0" t="n">
        <v>28403</v>
      </c>
      <c r="BQ51" s="0" t="n">
        <v>5.1</v>
      </c>
      <c r="BR51" s="0" t="n">
        <v>0.44</v>
      </c>
      <c r="BS51" s="0" t="n">
        <v>264</v>
      </c>
      <c r="BT51" s="0" t="n">
        <v>1451</v>
      </c>
      <c r="BU51" s="0" t="n">
        <v>1379</v>
      </c>
      <c r="BV51" s="0" t="n">
        <v>1125</v>
      </c>
      <c r="BW51" s="0" t="n">
        <v>5235</v>
      </c>
      <c r="BX51" s="0" t="n">
        <v>26156</v>
      </c>
      <c r="BY51" s="0" t="n">
        <v>546</v>
      </c>
      <c r="BZ51" s="0" t="n">
        <v>1.64</v>
      </c>
      <c r="CA51" s="0" t="n">
        <v>32.03</v>
      </c>
      <c r="CB51" s="0" t="n">
        <v>2303</v>
      </c>
      <c r="CC51" s="0" t="n">
        <v>20151</v>
      </c>
      <c r="CD51" s="0" t="n">
        <v>22846</v>
      </c>
      <c r="CE51" s="0" t="n">
        <v>427</v>
      </c>
      <c r="CF51" s="0" t="n">
        <v>57897</v>
      </c>
      <c r="CG51" s="0" t="n">
        <v>0.79</v>
      </c>
      <c r="CH51" s="0" t="n">
        <v>0.2</v>
      </c>
      <c r="CI51" s="0" t="n">
        <v>10.47</v>
      </c>
      <c r="CJ51" s="0" t="n">
        <v>1124</v>
      </c>
      <c r="CK51" s="0" t="n">
        <v>0.02</v>
      </c>
      <c r="CL51" s="0" t="n">
        <v>56</v>
      </c>
      <c r="CM51" s="0" t="n">
        <v>24</v>
      </c>
      <c r="CN51" s="0" t="n">
        <v>96001</v>
      </c>
      <c r="CO51" s="0" t="n">
        <v>13</v>
      </c>
      <c r="CP51" s="0" t="n">
        <v>0</v>
      </c>
      <c r="CQ51" s="0" t="n">
        <v>80</v>
      </c>
      <c r="CR51" s="0" t="n">
        <v>12331</v>
      </c>
      <c r="CS51" s="0" t="n">
        <v>7824</v>
      </c>
      <c r="CT51" s="0" t="n">
        <v>423</v>
      </c>
      <c r="CU51" s="0" t="n">
        <v>7824</v>
      </c>
      <c r="CV51" s="0" t="n">
        <v>85714</v>
      </c>
      <c r="CW51" s="0" t="n">
        <v>100</v>
      </c>
      <c r="CX51" s="0" t="n">
        <v>66667</v>
      </c>
      <c r="CY51" s="0" t="n">
        <v>183369</v>
      </c>
      <c r="CZ51" s="0" t="n">
        <v>21767</v>
      </c>
      <c r="DA51" s="0" t="n">
        <v>690</v>
      </c>
    </row>
    <row r="52" customFormat="false" ht="14.25" hidden="false" customHeight="false" outlineLevel="0" collapsed="false">
      <c r="A52" s="0" t="n">
        <v>3530607</v>
      </c>
      <c r="B52" s="0" t="s">
        <v>91</v>
      </c>
      <c r="C52" s="0" t="n">
        <v>543.65</v>
      </c>
      <c r="D52" s="0" t="n">
        <v>0.782999999999999</v>
      </c>
      <c r="E52" s="0" t="n">
        <v>82445</v>
      </c>
      <c r="F52" s="0" t="n">
        <v>67.97</v>
      </c>
      <c r="G52" s="0" t="n">
        <v>70.66</v>
      </c>
      <c r="H52" s="0" t="n">
        <v>0.9</v>
      </c>
      <c r="I52" s="0" t="n">
        <v>4974</v>
      </c>
      <c r="J52" s="0" t="n">
        <v>9874</v>
      </c>
      <c r="K52" s="0" t="n">
        <v>1.1</v>
      </c>
      <c r="L52" s="0" t="n">
        <v>27919</v>
      </c>
      <c r="M52" s="0" t="n">
        <v>2538</v>
      </c>
      <c r="N52" s="0" t="n">
        <v>78156</v>
      </c>
      <c r="O52" s="0" t="n">
        <v>8523</v>
      </c>
      <c r="P52" s="0" t="n">
        <v>10989</v>
      </c>
      <c r="Q52" s="0" t="n">
        <v>471</v>
      </c>
      <c r="R52" s="0" t="n">
        <v>12245</v>
      </c>
      <c r="S52" s="0" t="n">
        <v>6436</v>
      </c>
      <c r="T52" s="0" t="n">
        <v>4262</v>
      </c>
      <c r="U52" s="0" t="n">
        <v>11979</v>
      </c>
      <c r="V52" s="0" t="n">
        <v>393413</v>
      </c>
      <c r="W52" s="0" t="n">
        <v>733.05</v>
      </c>
      <c r="X52" s="0" t="n">
        <v>10.83</v>
      </c>
      <c r="Y52" s="0" t="n">
        <v>3328</v>
      </c>
      <c r="Z52" s="0" t="n">
        <v>21005</v>
      </c>
      <c r="AA52" s="0" t="n">
        <v>78</v>
      </c>
      <c r="AB52" s="0" t="n">
        <v>76.07</v>
      </c>
      <c r="AC52" s="0" t="n">
        <v>11413</v>
      </c>
      <c r="AD52" s="0" t="n">
        <v>31501</v>
      </c>
      <c r="AE52" s="0" t="n">
        <v>100</v>
      </c>
      <c r="AF52" s="0" t="n">
        <v>9913</v>
      </c>
      <c r="AG52" s="0" t="n">
        <v>15607</v>
      </c>
      <c r="AH52" s="0" t="n">
        <v>6</v>
      </c>
      <c r="AI52" s="0" t="n">
        <v>6.9</v>
      </c>
      <c r="AJ52" s="0" t="n">
        <v>20942</v>
      </c>
      <c r="AK52" s="0" t="n">
        <v>98.3</v>
      </c>
      <c r="AL52" s="0" t="n">
        <v>98</v>
      </c>
      <c r="AM52" s="0" t="n">
        <v>278.62</v>
      </c>
      <c r="AN52" s="0" t="n">
        <v>230.32</v>
      </c>
      <c r="AO52" s="0" t="n">
        <v>282.79</v>
      </c>
      <c r="AP52" s="0" t="n">
        <v>247.88</v>
      </c>
      <c r="AQ52" s="0" t="n">
        <v>26668</v>
      </c>
      <c r="AR52" s="0" t="n">
        <v>24003</v>
      </c>
      <c r="AS52" s="0" t="n">
        <v>6.9</v>
      </c>
      <c r="AT52" s="0" t="n">
        <v>3.95</v>
      </c>
      <c r="AU52" s="0" t="n">
        <v>5445</v>
      </c>
      <c r="AV52" s="0" t="n">
        <v>93818</v>
      </c>
      <c r="AW52" s="0" t="n">
        <v>26647</v>
      </c>
      <c r="AX52" s="0" t="n">
        <v>13043</v>
      </c>
      <c r="AY52" s="0" t="n">
        <v>523</v>
      </c>
      <c r="AZ52" s="0" t="n">
        <v>10808</v>
      </c>
      <c r="BA52" s="0" t="n">
        <v>20966</v>
      </c>
      <c r="BB52" s="0" t="n">
        <v>11314</v>
      </c>
      <c r="BC52" s="0" t="n">
        <v>47.88</v>
      </c>
      <c r="BD52" s="0" t="n">
        <v>91.47</v>
      </c>
      <c r="BE52" s="0" t="n">
        <v>86.9</v>
      </c>
      <c r="BF52" s="0" t="n">
        <v>59.58</v>
      </c>
      <c r="BG52" s="0" t="n">
        <v>99852</v>
      </c>
      <c r="BH52" s="0" t="n">
        <v>0.43</v>
      </c>
      <c r="BI52" s="0" t="n">
        <v>8863</v>
      </c>
      <c r="BJ52" s="0" t="n">
        <v>34908.31</v>
      </c>
      <c r="BK52" s="0" t="n">
        <v>9686</v>
      </c>
      <c r="BL52" s="0" t="n">
        <v>16369</v>
      </c>
      <c r="BM52" s="0" t="n">
        <v>21238</v>
      </c>
      <c r="BN52" s="0" t="n">
        <v>59875</v>
      </c>
      <c r="BO52" s="0" t="n">
        <v>3947969</v>
      </c>
      <c r="BP52" s="0" t="n">
        <v>25478</v>
      </c>
      <c r="BQ52" s="0" t="n">
        <v>3.57</v>
      </c>
      <c r="BR52" s="0" t="n">
        <v>0.54</v>
      </c>
      <c r="BS52" s="0" t="n">
        <v>506</v>
      </c>
      <c r="BT52" s="0" t="n">
        <v>1387</v>
      </c>
      <c r="BU52" s="0" t="n">
        <v>1428</v>
      </c>
      <c r="BV52" s="0" t="n">
        <v>0.68</v>
      </c>
      <c r="BW52" s="0" t="n">
        <v>9317</v>
      </c>
      <c r="BX52" s="0" t="n">
        <v>10121</v>
      </c>
      <c r="BY52" s="0" t="n">
        <v>405</v>
      </c>
      <c r="BZ52" s="0" t="n">
        <v>1715</v>
      </c>
      <c r="CA52" s="0" t="n">
        <v>16.2</v>
      </c>
      <c r="CB52" s="0" t="n">
        <v>17747</v>
      </c>
      <c r="CC52" s="0" t="n">
        <v>0</v>
      </c>
      <c r="CD52" s="0" t="n">
        <v>2259</v>
      </c>
      <c r="CE52" s="0" t="n">
        <v>908</v>
      </c>
      <c r="CG52" s="0" t="n">
        <v>0.87</v>
      </c>
      <c r="CH52" s="0" t="n">
        <v>2.36</v>
      </c>
      <c r="CI52" s="0" t="n">
        <v>80</v>
      </c>
      <c r="CJ52" s="0" t="n">
        <v>1683</v>
      </c>
      <c r="CK52" s="0" t="n">
        <v>0.05</v>
      </c>
      <c r="CL52" s="0" t="n">
        <v>72</v>
      </c>
      <c r="CM52" s="0" t="n">
        <v>0.09</v>
      </c>
      <c r="CN52" s="0" t="n">
        <v>49287</v>
      </c>
      <c r="CO52" s="0" t="n">
        <v>158</v>
      </c>
      <c r="CP52" s="0" t="n">
        <v>10114</v>
      </c>
      <c r="CQ52" s="0" t="n">
        <v>60</v>
      </c>
      <c r="CR52" s="0" t="n">
        <v>7817</v>
      </c>
      <c r="CS52" s="0" t="n">
        <v>4.71</v>
      </c>
      <c r="CT52" s="0" t="n">
        <v>673</v>
      </c>
      <c r="CU52" s="0" t="n">
        <v>6056</v>
      </c>
      <c r="CV52" s="0" t="n">
        <v>85714</v>
      </c>
      <c r="CW52" s="0" t="n">
        <v>71429</v>
      </c>
      <c r="CX52" s="0" t="n">
        <v>50</v>
      </c>
      <c r="CY52" s="0" t="n">
        <v>286945</v>
      </c>
      <c r="CZ52" s="0" t="n">
        <v>26672</v>
      </c>
      <c r="DA52" s="0" t="n">
        <v>399</v>
      </c>
    </row>
    <row r="53" customFormat="false" ht="14.25" hidden="false" customHeight="false" outlineLevel="0" collapsed="false">
      <c r="A53" s="0" t="n">
        <v>3143302</v>
      </c>
      <c r="B53" s="0" t="s">
        <v>92</v>
      </c>
      <c r="C53" s="0" t="n">
        <v>101.41</v>
      </c>
      <c r="D53" s="0" t="n">
        <v>0.77</v>
      </c>
      <c r="E53" s="0" t="n">
        <v>75093</v>
      </c>
      <c r="F53" s="0" t="n">
        <v>49.91</v>
      </c>
      <c r="G53" s="0" t="n">
        <v>58.08</v>
      </c>
      <c r="H53" s="0" t="n">
        <v>2.02</v>
      </c>
      <c r="I53" s="0" t="n">
        <v>7957</v>
      </c>
      <c r="J53" s="0" t="n">
        <v>9828</v>
      </c>
      <c r="K53" s="0" t="n">
        <v>2603</v>
      </c>
      <c r="L53" s="0" t="n">
        <v>53229</v>
      </c>
      <c r="M53" s="0" t="n">
        <v>4211</v>
      </c>
      <c r="N53" s="0" t="n">
        <v>68211</v>
      </c>
      <c r="O53" s="0" t="n">
        <v>6.84</v>
      </c>
      <c r="P53" s="0" t="n">
        <v>9989</v>
      </c>
      <c r="Q53" s="0" t="n">
        <v>0</v>
      </c>
      <c r="R53" s="0" t="n">
        <v>12566</v>
      </c>
      <c r="S53" s="0" t="n">
        <v>6928</v>
      </c>
      <c r="T53" s="0" t="n">
        <v>1.71</v>
      </c>
      <c r="U53" s="0" t="n">
        <v>21041</v>
      </c>
      <c r="V53" s="0" t="n">
        <v>272633</v>
      </c>
      <c r="W53" s="0" t="n">
        <v>941.67</v>
      </c>
      <c r="X53" s="0" t="n">
        <v>100</v>
      </c>
      <c r="Y53" s="0" t="n">
        <v>3144</v>
      </c>
      <c r="Z53" s="0" t="n">
        <v>23731</v>
      </c>
      <c r="AA53" s="0" t="n">
        <v>213</v>
      </c>
      <c r="AB53" s="0" t="n">
        <v>77.07</v>
      </c>
      <c r="AC53" s="0" t="n">
        <v>9812</v>
      </c>
      <c r="AD53" s="0" t="n">
        <v>22975</v>
      </c>
      <c r="AE53" s="0" t="n">
        <v>100</v>
      </c>
      <c r="AF53" s="0" t="n">
        <v>24473</v>
      </c>
      <c r="AG53" s="0" t="n">
        <v>23348</v>
      </c>
      <c r="AH53" s="0" t="n">
        <v>5.1</v>
      </c>
      <c r="AI53" s="0" t="n">
        <v>6.3</v>
      </c>
      <c r="AJ53" s="0" t="n">
        <v>25783</v>
      </c>
      <c r="AK53" s="0" t="n">
        <v>97.1</v>
      </c>
      <c r="AL53" s="0" t="n">
        <v>98.5</v>
      </c>
      <c r="AM53" s="0" t="n">
        <v>258.1</v>
      </c>
      <c r="AN53" s="0" t="n">
        <v>215.75</v>
      </c>
      <c r="AO53" s="0" t="n">
        <v>262.29</v>
      </c>
      <c r="AP53" s="0" t="n">
        <v>234.11</v>
      </c>
      <c r="AQ53" s="0" t="n">
        <v>16925</v>
      </c>
      <c r="AR53" s="0" t="n">
        <v>20905</v>
      </c>
      <c r="AS53" s="0" t="n">
        <v>16.1</v>
      </c>
      <c r="AT53" s="0" t="n">
        <v>6.25</v>
      </c>
      <c r="AU53" s="0" t="n">
        <v>1482</v>
      </c>
      <c r="AV53" s="0" t="n">
        <v>94783</v>
      </c>
      <c r="AW53" s="0" t="n">
        <v>25541</v>
      </c>
      <c r="AX53" s="0" t="n">
        <v>17391</v>
      </c>
      <c r="AY53" s="0" t="n">
        <v>558</v>
      </c>
      <c r="AZ53" s="0" t="n">
        <v>10817</v>
      </c>
      <c r="BA53" s="0" t="n">
        <v>17943</v>
      </c>
      <c r="BB53" s="0" t="n">
        <v>32165</v>
      </c>
      <c r="BC53" s="0" t="n">
        <v>49.06</v>
      </c>
      <c r="BD53" s="0" t="n">
        <v>83.71</v>
      </c>
      <c r="BE53" s="0" t="n">
        <v>84.92</v>
      </c>
      <c r="BF53" s="0" t="n">
        <v>100</v>
      </c>
      <c r="BG53" s="0" t="n">
        <v>99545</v>
      </c>
      <c r="BH53" s="0" t="n">
        <v>0.43</v>
      </c>
      <c r="BI53" s="0" t="n">
        <v>8459</v>
      </c>
      <c r="BJ53" s="0" t="n">
        <v>23323.68</v>
      </c>
      <c r="BK53" s="0" t="n">
        <v>10032</v>
      </c>
      <c r="BL53" s="0" t="n">
        <v>17142</v>
      </c>
      <c r="BM53" s="0" t="n">
        <v>20279</v>
      </c>
      <c r="BN53" s="0" t="n">
        <v>61.04</v>
      </c>
      <c r="BO53" s="0" t="n">
        <v>1671713</v>
      </c>
      <c r="BP53" s="0" t="n">
        <v>25892</v>
      </c>
      <c r="BQ53" s="0" t="n">
        <v>3.77</v>
      </c>
      <c r="BR53" s="0" t="n">
        <v>0.53</v>
      </c>
      <c r="BS53" s="0" t="n">
        <v>551</v>
      </c>
      <c r="BT53" s="0" t="n">
        <v>1347</v>
      </c>
      <c r="BU53" s="0" t="n">
        <v>1093</v>
      </c>
      <c r="BV53" s="0" t="n">
        <v>3.95</v>
      </c>
      <c r="BW53" s="0" t="n">
        <v>4837</v>
      </c>
      <c r="BX53" s="0" t="n">
        <v>4805</v>
      </c>
      <c r="BY53" s="0" t="n">
        <v>588</v>
      </c>
      <c r="BZ53" s="0" t="n">
        <v>1421</v>
      </c>
      <c r="CA53" s="0" t="n">
        <v>3.91</v>
      </c>
      <c r="CB53" s="0" t="n">
        <v>22733</v>
      </c>
      <c r="CC53" s="0" t="n">
        <v>4312</v>
      </c>
      <c r="CD53" s="0" t="n">
        <v>4367</v>
      </c>
      <c r="CE53" s="0" t="n">
        <v>494</v>
      </c>
      <c r="CF53" s="0" t="n">
        <v>78.51</v>
      </c>
      <c r="CG53" s="0" t="n">
        <v>0.59</v>
      </c>
      <c r="CH53" s="0" t="n">
        <v>0.13</v>
      </c>
      <c r="CI53" s="0" t="n">
        <v>3.47</v>
      </c>
      <c r="CJ53" s="0" t="n">
        <v>2892</v>
      </c>
      <c r="CK53" s="0" t="n">
        <v>0.14</v>
      </c>
      <c r="CL53" s="0" t="n">
        <v>48</v>
      </c>
      <c r="CM53" s="0" t="n">
        <v>863</v>
      </c>
      <c r="CN53" s="0" t="n">
        <v>95711</v>
      </c>
      <c r="CO53" s="0" t="n">
        <v>868</v>
      </c>
      <c r="CP53" s="0" t="n">
        <v>4291</v>
      </c>
      <c r="CQ53" s="0" t="n">
        <v>100</v>
      </c>
      <c r="CR53" s="0" t="n">
        <v>8847</v>
      </c>
      <c r="CS53" s="0" t="n">
        <v>6352</v>
      </c>
      <c r="CT53" s="0" t="n">
        <v>1466</v>
      </c>
      <c r="CU53" s="0" t="n">
        <v>6352</v>
      </c>
      <c r="CV53" s="0" t="n">
        <v>100</v>
      </c>
      <c r="CW53" s="0" t="n">
        <v>71429</v>
      </c>
      <c r="CX53" s="0" t="n">
        <v>50</v>
      </c>
      <c r="CY53" s="0" t="n">
        <v>263.69</v>
      </c>
      <c r="CZ53" s="0" t="n">
        <v>13389</v>
      </c>
      <c r="DA53" s="0" t="n">
        <v>595</v>
      </c>
    </row>
    <row r="54" customFormat="false" ht="14.25" hidden="false" customHeight="false" outlineLevel="0" collapsed="false">
      <c r="A54" s="0" t="n">
        <v>2408003</v>
      </c>
      <c r="B54" s="0" t="s">
        <v>93</v>
      </c>
      <c r="C54" s="0" t="n">
        <v>123.76</v>
      </c>
      <c r="D54" s="0" t="n">
        <v>0.72</v>
      </c>
      <c r="E54" s="0" t="n">
        <v>77299</v>
      </c>
      <c r="F54" s="0" t="n">
        <v>58.39</v>
      </c>
      <c r="G54" s="0" t="n">
        <v>58.86</v>
      </c>
      <c r="H54" s="0" t="n">
        <v>3.04</v>
      </c>
      <c r="I54" s="0" t="n">
        <v>5858</v>
      </c>
      <c r="J54" s="0" t="n">
        <v>8027</v>
      </c>
      <c r="K54" s="0" t="n">
        <v>1243</v>
      </c>
      <c r="L54" s="0" t="n">
        <v>55392</v>
      </c>
      <c r="M54" s="0" t="n">
        <v>2187</v>
      </c>
      <c r="N54" s="0" t="n">
        <v>42656</v>
      </c>
      <c r="O54" s="0" t="n">
        <v>5.38</v>
      </c>
      <c r="P54" s="0" t="n">
        <v>8919</v>
      </c>
      <c r="Q54" s="0" t="n">
        <v>541</v>
      </c>
      <c r="R54" s="0" t="n">
        <v>10811</v>
      </c>
      <c r="S54" s="0" t="n">
        <v>4865</v>
      </c>
      <c r="T54" s="0" t="n">
        <v>6389</v>
      </c>
      <c r="U54" s="0" t="n">
        <v>427.12</v>
      </c>
      <c r="V54" s="0" t="n">
        <v>324839</v>
      </c>
      <c r="W54" s="0" t="n">
        <v>745.77</v>
      </c>
      <c r="X54" s="0" t="n">
        <v>68.45</v>
      </c>
      <c r="Y54" s="0" t="n">
        <v>5322</v>
      </c>
      <c r="Z54" s="0" t="n">
        <v>32081</v>
      </c>
      <c r="AA54" s="0" t="n">
        <v>0.16</v>
      </c>
      <c r="AB54" s="0" t="n">
        <v>73.64</v>
      </c>
      <c r="AC54" s="0" t="n">
        <v>12703</v>
      </c>
      <c r="AD54" s="0" t="n">
        <v>60209</v>
      </c>
      <c r="AE54" s="0" t="n">
        <v>94059</v>
      </c>
      <c r="AF54" s="0" t="n">
        <v>45.37</v>
      </c>
      <c r="AG54" s="0" t="n">
        <v>19535</v>
      </c>
      <c r="AH54" s="0" t="n">
        <v>4.7</v>
      </c>
      <c r="AI54" s="0" t="n">
        <v>5.9</v>
      </c>
      <c r="AJ54" s="0" t="n">
        <v>19.31</v>
      </c>
      <c r="AK54" s="0" t="n">
        <v>90.4</v>
      </c>
      <c r="AL54" s="0" t="n">
        <v>96.2</v>
      </c>
      <c r="AM54" s="0" t="n">
        <v>265.96</v>
      </c>
      <c r="AN54" s="0" t="n">
        <v>218.11</v>
      </c>
      <c r="AO54" s="0" t="n">
        <v>265.41</v>
      </c>
      <c r="AP54" s="0" t="n">
        <v>226.92</v>
      </c>
      <c r="AQ54" s="0" t="n">
        <v>20539</v>
      </c>
      <c r="AR54" s="0" t="n">
        <v>23231</v>
      </c>
      <c r="AS54" s="0" t="n">
        <v>37.1</v>
      </c>
      <c r="AT54" s="0" t="n">
        <v>13.8</v>
      </c>
      <c r="AU54" s="0" t="n">
        <v>26864</v>
      </c>
      <c r="AV54" s="0" t="n">
        <v>93795</v>
      </c>
      <c r="AW54" s="0" t="n">
        <v>29633</v>
      </c>
      <c r="AX54" s="0" t="n">
        <v>13043</v>
      </c>
      <c r="AY54" s="0" t="n">
        <v>538</v>
      </c>
      <c r="AZ54" s="0" t="n">
        <v>12.58</v>
      </c>
      <c r="BA54" s="0" t="n">
        <v>24858</v>
      </c>
      <c r="BB54" s="0" t="n">
        <v>8981</v>
      </c>
      <c r="BC54" s="0" t="n">
        <v>60.04</v>
      </c>
      <c r="BD54" s="0" t="n">
        <v>96.4</v>
      </c>
      <c r="BE54" s="0" t="n">
        <v>51.49</v>
      </c>
      <c r="BF54" s="0" t="n">
        <v>100</v>
      </c>
      <c r="BG54" s="0" t="n">
        <v>99543</v>
      </c>
      <c r="BH54" s="0" t="n">
        <v>0.67</v>
      </c>
      <c r="BI54" s="0" t="n">
        <v>6671</v>
      </c>
      <c r="BJ54" s="0" t="n">
        <v>22185.02</v>
      </c>
      <c r="BK54" s="0" t="n">
        <v>10479</v>
      </c>
      <c r="BL54" s="0" t="n">
        <v>17812</v>
      </c>
      <c r="BM54" s="0" t="n">
        <v>23433</v>
      </c>
      <c r="BN54" s="0" t="n">
        <v>55693</v>
      </c>
      <c r="BO54" s="0" t="n">
        <v>884827</v>
      </c>
      <c r="BP54" s="0" t="n">
        <v>20557</v>
      </c>
      <c r="BQ54" s="0" t="n">
        <v>3.85</v>
      </c>
      <c r="BR54" s="0" t="n">
        <v>0.52</v>
      </c>
      <c r="BS54" s="0" t="n">
        <v>0.29</v>
      </c>
      <c r="BT54" s="0" t="n">
        <v>1473</v>
      </c>
      <c r="BU54" s="0" t="n">
        <v>1375</v>
      </c>
      <c r="BV54" s="0" t="n">
        <v>4659</v>
      </c>
      <c r="BW54" s="0" t="n">
        <v>10645</v>
      </c>
      <c r="BX54" s="0" t="n">
        <v>0</v>
      </c>
      <c r="BY54" s="0" t="n">
        <v>536</v>
      </c>
      <c r="BZ54" s="0" t="n">
        <v>1316</v>
      </c>
      <c r="CA54" s="0" t="n">
        <v>2.74</v>
      </c>
      <c r="CB54" s="0" t="n">
        <v>29606</v>
      </c>
      <c r="CC54" s="0" t="n">
        <v>2288</v>
      </c>
      <c r="CD54" s="0" t="n">
        <v>4309</v>
      </c>
      <c r="CE54" s="0" t="n">
        <v>0.34</v>
      </c>
      <c r="CF54" s="0" t="n">
        <v>74815</v>
      </c>
      <c r="CG54" s="0" t="n">
        <v>1.02</v>
      </c>
      <c r="CH54" s="0" t="n">
        <v>0.13</v>
      </c>
      <c r="CI54" s="0" t="n">
        <v>26.13</v>
      </c>
      <c r="CJ54" s="0" t="n">
        <v>2127</v>
      </c>
      <c r="CK54" s="0" t="n">
        <v>0.05</v>
      </c>
      <c r="CL54" s="0" t="n">
        <v>52</v>
      </c>
      <c r="CM54" s="0" t="n">
        <v>309</v>
      </c>
      <c r="CN54" s="0" t="n">
        <v>41955</v>
      </c>
      <c r="CO54" s="0" t="n">
        <v>698</v>
      </c>
      <c r="CP54" s="0" t="n">
        <v>1782</v>
      </c>
      <c r="CQ54" s="0" t="n">
        <v>80</v>
      </c>
      <c r="CR54" s="0" t="n">
        <v>178888</v>
      </c>
      <c r="CS54" s="0" t="n">
        <v>71626</v>
      </c>
      <c r="CT54" s="0" t="n">
        <v>673</v>
      </c>
      <c r="CU54" s="0" t="n">
        <v>71626</v>
      </c>
      <c r="CV54" s="0" t="n">
        <v>100</v>
      </c>
      <c r="CW54" s="0" t="n">
        <v>57143</v>
      </c>
      <c r="CX54" s="0" t="n">
        <v>50</v>
      </c>
      <c r="CY54" s="0" t="n">
        <v>333659</v>
      </c>
      <c r="CZ54" s="0" t="n">
        <v>16829</v>
      </c>
      <c r="DA54" s="0" t="n">
        <v>2017.5</v>
      </c>
    </row>
    <row r="55" customFormat="false" ht="14.25" hidden="false" customHeight="false" outlineLevel="0" collapsed="false">
      <c r="A55" s="0" t="n">
        <v>2408102</v>
      </c>
      <c r="B55" s="0" t="s">
        <v>94</v>
      </c>
      <c r="C55" s="0" t="n">
        <v>4808.2</v>
      </c>
      <c r="D55" s="0" t="n">
        <v>0.763</v>
      </c>
      <c r="E55" s="0" t="n">
        <v>84446</v>
      </c>
      <c r="F55" s="0" t="n">
        <v>68.27</v>
      </c>
      <c r="G55" s="0" t="n">
        <v>71.35</v>
      </c>
      <c r="H55" s="0" t="n">
        <v>2.26</v>
      </c>
      <c r="I55" s="0" t="n">
        <v>6969</v>
      </c>
      <c r="J55" s="0" t="n">
        <v>9342</v>
      </c>
      <c r="K55" s="0" t="n">
        <v>0.68</v>
      </c>
      <c r="L55" s="0" t="n">
        <v>40</v>
      </c>
      <c r="M55" s="0" t="n">
        <v>13.75</v>
      </c>
      <c r="N55" s="0" t="n">
        <v>62909</v>
      </c>
      <c r="O55" s="0" t="n">
        <v>3959</v>
      </c>
      <c r="P55" s="0" t="n">
        <v>12876</v>
      </c>
      <c r="Q55" s="0" t="n">
        <v>376</v>
      </c>
      <c r="R55" s="0" t="n">
        <v>15226</v>
      </c>
      <c r="S55" s="0" t="n">
        <v>9305</v>
      </c>
      <c r="T55" s="0" t="n">
        <v>5882</v>
      </c>
      <c r="U55" s="0" t="n">
        <v>162497</v>
      </c>
      <c r="V55" s="0" t="n">
        <v>357982</v>
      </c>
      <c r="W55" s="0" t="n">
        <v>880.53</v>
      </c>
      <c r="X55" s="0" t="n">
        <v>48.23</v>
      </c>
      <c r="Y55" s="0" t="n">
        <v>5952</v>
      </c>
      <c r="Z55" s="0" t="n">
        <v>33073</v>
      </c>
      <c r="AA55" s="0" t="n">
        <v>67</v>
      </c>
      <c r="AB55" s="0" t="n">
        <v>75.08</v>
      </c>
      <c r="AC55" s="0" t="n">
        <v>12735</v>
      </c>
      <c r="AD55" s="0" t="n">
        <v>71871</v>
      </c>
      <c r="AE55" s="0" t="n">
        <v>98.75</v>
      </c>
      <c r="AF55" s="0" t="n">
        <v>57455</v>
      </c>
      <c r="AG55" s="0" t="n">
        <v>27292</v>
      </c>
      <c r="AH55" s="0" t="n">
        <v>3.5</v>
      </c>
      <c r="AI55" s="0" t="n">
        <v>4.9</v>
      </c>
      <c r="AJ55" s="0" t="n">
        <v>21032</v>
      </c>
      <c r="AK55" s="0" t="n">
        <v>98.9</v>
      </c>
      <c r="AL55" s="0" t="n">
        <v>99.5</v>
      </c>
      <c r="AM55" s="0" t="n">
        <v>241.68</v>
      </c>
      <c r="AN55" s="0" t="n">
        <v>192.33</v>
      </c>
      <c r="AO55" s="0" t="n">
        <v>241.08</v>
      </c>
      <c r="AP55" s="0" t="n">
        <v>202.2</v>
      </c>
      <c r="AQ55" s="0" t="n">
        <v>22115</v>
      </c>
      <c r="AR55" s="0" t="n">
        <v>23092</v>
      </c>
      <c r="AS55" s="0" t="n">
        <v>43.5</v>
      </c>
      <c r="AT55" s="0" t="n">
        <v>8.33</v>
      </c>
      <c r="AU55" s="0" t="n">
        <v>1595</v>
      </c>
      <c r="AV55" s="0" t="n">
        <v>92597</v>
      </c>
      <c r="AW55" s="0" t="n">
        <v>26601</v>
      </c>
      <c r="AX55" s="0" t="n">
        <v>24138</v>
      </c>
      <c r="AY55" s="0" t="n">
        <v>0.61</v>
      </c>
      <c r="AZ55" s="0" t="n">
        <v>10.55</v>
      </c>
      <c r="BA55" s="0" t="n">
        <v>18344</v>
      </c>
      <c r="BB55" s="0" t="n">
        <v>15048</v>
      </c>
      <c r="BC55" s="0" t="n">
        <v>57.92</v>
      </c>
      <c r="BD55" s="0" t="n">
        <v>95.97</v>
      </c>
      <c r="BE55" s="0" t="n">
        <v>43.27</v>
      </c>
      <c r="BF55" s="0" t="n">
        <v>100</v>
      </c>
      <c r="BG55" s="0" t="n">
        <v>99805</v>
      </c>
      <c r="BH55" s="0" t="n">
        <v>0.64</v>
      </c>
      <c r="BI55" s="0" t="n">
        <v>7197</v>
      </c>
      <c r="BJ55" s="0" t="n">
        <v>27122.37</v>
      </c>
      <c r="BK55" s="0" t="n">
        <v>10226</v>
      </c>
      <c r="BL55" s="0" t="n">
        <v>17766</v>
      </c>
      <c r="BM55" s="0" t="n">
        <v>21436</v>
      </c>
      <c r="BN55" s="0" t="n">
        <v>58469</v>
      </c>
      <c r="BO55" s="0" t="n">
        <v>1408875</v>
      </c>
      <c r="BP55" s="0" t="n">
        <v>19183</v>
      </c>
      <c r="BQ55" s="0" t="n">
        <v>2.72</v>
      </c>
      <c r="BR55" s="0" t="n">
        <v>0.61</v>
      </c>
      <c r="BS55" s="0" t="n">
        <v>847</v>
      </c>
      <c r="BT55" s="0" t="n">
        <v>1.76</v>
      </c>
      <c r="BU55" s="0" t="n">
        <v>1115</v>
      </c>
      <c r="BV55" s="0" t="n">
        <v>8721</v>
      </c>
      <c r="BW55" s="0" t="n">
        <v>5615</v>
      </c>
      <c r="BX55" s="0" t="n">
        <v>0</v>
      </c>
      <c r="BY55" s="0" t="n">
        <v>491</v>
      </c>
      <c r="BZ55" s="0" t="n">
        <v>1256</v>
      </c>
      <c r="CA55" s="0" t="n">
        <v>12.15</v>
      </c>
      <c r="CB55" s="0" t="n">
        <v>12128</v>
      </c>
      <c r="CC55" s="0" t="n">
        <v>10.05</v>
      </c>
      <c r="CD55" s="0" t="n">
        <v>12996</v>
      </c>
      <c r="CE55" s="0" t="n">
        <v>342</v>
      </c>
      <c r="CF55" s="0" t="n">
        <v>65681</v>
      </c>
      <c r="CG55" s="0" t="n">
        <v>1.33</v>
      </c>
      <c r="CH55" s="0" t="n">
        <v>0.85</v>
      </c>
      <c r="CI55" s="0" t="n">
        <v>12.94</v>
      </c>
      <c r="CJ55" s="0" t="n">
        <v>1387</v>
      </c>
      <c r="CK55" s="0" t="n">
        <v>0.01</v>
      </c>
      <c r="CL55" s="0" t="n">
        <v>56</v>
      </c>
      <c r="CM55" s="0" t="n">
        <v>87</v>
      </c>
      <c r="CN55" s="0" t="n">
        <v>22621</v>
      </c>
      <c r="CO55" s="0" t="n">
        <v>19</v>
      </c>
      <c r="CP55" s="0" t="n">
        <v>897</v>
      </c>
      <c r="CQ55" s="0" t="n">
        <v>80</v>
      </c>
      <c r="CR55" s="0" t="n">
        <v>80682</v>
      </c>
      <c r="CS55" s="0" t="n">
        <v>31444</v>
      </c>
      <c r="CT55" s="0" t="n">
        <v>113</v>
      </c>
      <c r="CU55" s="0" t="n">
        <v>31444</v>
      </c>
      <c r="CV55" s="0" t="n">
        <v>85714</v>
      </c>
      <c r="CW55" s="0" t="n">
        <v>57143</v>
      </c>
      <c r="CX55" s="0" t="n">
        <v>66667</v>
      </c>
      <c r="CY55" s="0" t="n">
        <v>59623</v>
      </c>
      <c r="CZ55" s="0" t="n">
        <v>28063</v>
      </c>
      <c r="DA55" s="0" t="n">
        <v>2308</v>
      </c>
    </row>
    <row r="56" customFormat="false" ht="14.25" hidden="false" customHeight="false" outlineLevel="0" collapsed="false">
      <c r="A56" s="0" t="n">
        <v>3303302</v>
      </c>
      <c r="B56" s="0" t="s">
        <v>95</v>
      </c>
      <c r="C56" s="0" t="n">
        <v>3640.8</v>
      </c>
      <c r="D56" s="0" t="n">
        <v>0.837</v>
      </c>
      <c r="E56" s="0" t="n">
        <v>76697</v>
      </c>
      <c r="F56" s="0" t="n">
        <v>68.92</v>
      </c>
      <c r="G56" s="0" t="n">
        <v>72.53</v>
      </c>
      <c r="H56" s="0" t="n">
        <v>0.47</v>
      </c>
      <c r="I56" s="0" t="n">
        <v>7.52</v>
      </c>
      <c r="J56" s="0" t="n">
        <v>9.25</v>
      </c>
      <c r="K56" s="0" t="n">
        <v>1603</v>
      </c>
      <c r="L56" s="0" t="n">
        <v>27273</v>
      </c>
      <c r="M56" s="0" t="n">
        <v>27273</v>
      </c>
      <c r="N56" s="0" t="n">
        <v>13452</v>
      </c>
      <c r="O56" s="0" t="n">
        <v>2921</v>
      </c>
      <c r="P56" s="0" t="n">
        <v>9982</v>
      </c>
      <c r="Q56" s="0" t="n">
        <v>333</v>
      </c>
      <c r="R56" s="0" t="n">
        <v>12311</v>
      </c>
      <c r="S56" s="0" t="n">
        <v>5989</v>
      </c>
      <c r="T56" s="0" t="n">
        <v>6815</v>
      </c>
      <c r="U56" s="0" t="n">
        <v>16689</v>
      </c>
      <c r="V56" s="0" t="n">
        <v>467499</v>
      </c>
      <c r="W56" s="0" t="n">
        <v>1012.62</v>
      </c>
      <c r="X56" s="0" t="n">
        <v>53.74</v>
      </c>
      <c r="Y56" s="0" t="n">
        <v>15718</v>
      </c>
      <c r="Z56" s="0" t="n">
        <v>17.95</v>
      </c>
      <c r="AA56" s="0" t="n">
        <v>31</v>
      </c>
      <c r="AB56" s="0" t="n">
        <v>76.23</v>
      </c>
      <c r="AC56" s="0" t="n">
        <v>10314</v>
      </c>
      <c r="AD56" s="0" t="n">
        <v>64.62</v>
      </c>
      <c r="AE56" s="0" t="n">
        <v>98851</v>
      </c>
      <c r="AF56" s="0" t="n">
        <v>33239</v>
      </c>
      <c r="AG56" s="0" t="n">
        <v>34195</v>
      </c>
      <c r="AH56" s="0" t="n">
        <v>4.1</v>
      </c>
      <c r="AI56" s="0" t="n">
        <v>5.5</v>
      </c>
      <c r="AJ56" s="0" t="n">
        <v>24449</v>
      </c>
      <c r="AK56" s="0" t="n">
        <v>83.8</v>
      </c>
      <c r="AL56" s="0" t="n">
        <v>95.5</v>
      </c>
      <c r="AM56" s="0" t="n">
        <v>243</v>
      </c>
      <c r="AN56" s="0" t="n">
        <v>210.25</v>
      </c>
      <c r="AO56" s="0" t="n">
        <v>243.86</v>
      </c>
      <c r="AP56" s="0" t="n">
        <v>220.41</v>
      </c>
      <c r="AQ56" s="0" t="n">
        <v>8901</v>
      </c>
      <c r="AR56" s="0" t="n">
        <v>15455</v>
      </c>
      <c r="AS56" s="0" t="n">
        <v>46.4</v>
      </c>
      <c r="AT56" s="0" t="n">
        <v>2.27</v>
      </c>
      <c r="AU56" s="0" t="n">
        <v>13091</v>
      </c>
      <c r="AV56" s="0" t="n">
        <v>94.4</v>
      </c>
      <c r="AW56" s="0" t="n">
        <v>20729</v>
      </c>
      <c r="AX56" s="0" t="n">
        <v>9524</v>
      </c>
      <c r="AY56" s="0" t="n">
        <v>603</v>
      </c>
      <c r="AZ56" s="0" t="n">
        <v>5857</v>
      </c>
      <c r="BA56" s="0" t="n">
        <v>37774</v>
      </c>
      <c r="BB56" s="0" t="n">
        <v>12225</v>
      </c>
      <c r="BC56" s="0" t="n">
        <v>27.22</v>
      </c>
      <c r="BD56" s="0" t="n">
        <v>100</v>
      </c>
      <c r="BE56" s="0" t="n">
        <v>95.55</v>
      </c>
      <c r="BF56" s="0" t="n">
        <v>100</v>
      </c>
      <c r="BG56" s="0" t="n">
        <v>99957</v>
      </c>
      <c r="BH56" s="0" t="n">
        <v>0.31</v>
      </c>
      <c r="BI56" s="0" t="n">
        <v>5089</v>
      </c>
      <c r="BJ56" s="0" t="n">
        <v>78854.6</v>
      </c>
      <c r="BK56" s="0" t="n">
        <v>6375</v>
      </c>
      <c r="BL56" s="0" t="n">
        <v>12268</v>
      </c>
      <c r="BM56" s="0" t="n">
        <v>17821</v>
      </c>
      <c r="BN56" s="0" t="n">
        <v>58636</v>
      </c>
      <c r="BO56" s="0" t="n">
        <v>1382082</v>
      </c>
      <c r="BP56" s="0" t="n">
        <v>31482</v>
      </c>
      <c r="BQ56" s="0" t="n">
        <v>2.37</v>
      </c>
      <c r="BR56" s="0" t="n">
        <v>0.59</v>
      </c>
      <c r="BS56" s="0" t="n">
        <v>1033</v>
      </c>
      <c r="BT56" s="0" t="n">
        <v>3493</v>
      </c>
      <c r="BU56" s="0" t="n">
        <v>1.32</v>
      </c>
      <c r="BV56" s="0" t="n">
        <v>1847</v>
      </c>
      <c r="BW56" s="0" t="n">
        <v>11837</v>
      </c>
      <c r="BX56" s="0" t="n">
        <v>5358</v>
      </c>
      <c r="BY56" s="0" t="n">
        <v>369</v>
      </c>
      <c r="BZ56" s="0" t="n">
        <v>1324</v>
      </c>
      <c r="CA56" s="0" t="n">
        <v>12.32</v>
      </c>
      <c r="CB56" s="0" t="n">
        <v>9315</v>
      </c>
      <c r="CC56" s="0" t="n">
        <v>16331</v>
      </c>
      <c r="CD56" s="0" t="n">
        <v>16008</v>
      </c>
      <c r="CE56" s="0" t="n">
        <v>586</v>
      </c>
      <c r="CF56" s="0" t="n">
        <v>67306</v>
      </c>
      <c r="CG56" s="0" t="n">
        <v>1.01</v>
      </c>
      <c r="CH56" s="0" t="n">
        <v>0.72</v>
      </c>
      <c r="CI56" s="0" t="n">
        <v>23.37</v>
      </c>
      <c r="CJ56" s="0" t="n">
        <v>1642</v>
      </c>
      <c r="CK56" s="0" t="n">
        <v>0</v>
      </c>
      <c r="CL56" s="0" t="n">
        <v>100</v>
      </c>
      <c r="CM56" s="0" t="n">
        <v>23</v>
      </c>
      <c r="CN56" s="0" t="n">
        <v>85733</v>
      </c>
      <c r="CO56" s="0" t="n">
        <v>26</v>
      </c>
      <c r="CP56" s="0" t="n">
        <v>26634</v>
      </c>
      <c r="CQ56" s="0" t="n">
        <v>100</v>
      </c>
      <c r="CR56" s="0" t="n">
        <v>119566</v>
      </c>
      <c r="CS56" s="0" t="n">
        <v>19666</v>
      </c>
      <c r="CT56" s="0" t="n">
        <v>584</v>
      </c>
      <c r="CU56" s="0" t="n">
        <v>32127</v>
      </c>
      <c r="CV56" s="0" t="n">
        <v>100</v>
      </c>
      <c r="CW56" s="0" t="n">
        <v>100</v>
      </c>
      <c r="CX56" s="0" t="n">
        <v>83333</v>
      </c>
      <c r="CY56" s="0" t="n">
        <v>869987</v>
      </c>
      <c r="CZ56" s="0" t="n">
        <v>24801</v>
      </c>
      <c r="DA56" s="0" t="n">
        <v>87</v>
      </c>
    </row>
    <row r="57" customFormat="false" ht="14.25" hidden="false" customHeight="false" outlineLevel="0" collapsed="false">
      <c r="A57" s="0" t="n">
        <v>3303500</v>
      </c>
      <c r="B57" s="0" t="s">
        <v>96</v>
      </c>
      <c r="C57" s="0" t="n">
        <v>1527.6</v>
      </c>
      <c r="D57" s="0" t="n">
        <v>0.713</v>
      </c>
      <c r="E57" s="0" t="n">
        <v>82133</v>
      </c>
      <c r="F57" s="0" t="n">
        <v>73.43</v>
      </c>
      <c r="G57" s="0" t="n">
        <v>69.7</v>
      </c>
      <c r="H57" s="0" t="n">
        <v>1.16</v>
      </c>
      <c r="I57" s="0" t="n">
        <v>6.73</v>
      </c>
      <c r="J57" s="0" t="n">
        <v>9399</v>
      </c>
      <c r="K57" s="0" t="n">
        <v>2784</v>
      </c>
      <c r="L57" s="0" t="n">
        <v>62.5</v>
      </c>
      <c r="M57" s="0" t="n">
        <v>347</v>
      </c>
      <c r="N57" s="0" t="n">
        <v>18667</v>
      </c>
      <c r="O57" s="0" t="n">
        <v>1218</v>
      </c>
      <c r="P57" s="0" t="n">
        <v>13577</v>
      </c>
      <c r="Q57" s="0" t="n">
        <v>957</v>
      </c>
      <c r="R57" s="0" t="n">
        <v>16275</v>
      </c>
      <c r="S57" s="0" t="n">
        <v>9399</v>
      </c>
      <c r="T57" s="0" t="n">
        <v>9012</v>
      </c>
      <c r="U57" s="0" t="n">
        <v>1336</v>
      </c>
      <c r="V57" s="0" t="n">
        <v>394336</v>
      </c>
      <c r="W57" s="0" t="n">
        <v>605.91</v>
      </c>
      <c r="X57" s="0" t="n">
        <v>47.48</v>
      </c>
      <c r="Y57" s="0" t="n">
        <v>2551</v>
      </c>
      <c r="Z57" s="0" t="n">
        <v>32.82</v>
      </c>
      <c r="AA57" s="0" t="n">
        <v>26</v>
      </c>
      <c r="AB57" s="0" t="n">
        <v>74.08</v>
      </c>
      <c r="AC57" s="0" t="n">
        <v>15988</v>
      </c>
      <c r="AD57" s="0" t="n">
        <v>80286</v>
      </c>
      <c r="AE57" s="0" t="n">
        <v>98315</v>
      </c>
      <c r="AF57" s="0" t="n">
        <v>48637</v>
      </c>
      <c r="AG57" s="0" t="n">
        <v>23494</v>
      </c>
      <c r="AH57" s="0" t="n">
        <v>3.8</v>
      </c>
      <c r="AI57" s="0" t="n">
        <v>4.6</v>
      </c>
      <c r="AJ57" s="0" t="n">
        <v>15708</v>
      </c>
      <c r="AK57" s="0" t="n">
        <v>57.6</v>
      </c>
      <c r="AL57" s="0" t="n">
        <v>84.1</v>
      </c>
      <c r="AM57" s="0" t="n">
        <v>241.63</v>
      </c>
      <c r="AN57" s="0" t="n">
        <v>191.94</v>
      </c>
      <c r="AO57" s="0" t="n">
        <v>238.63</v>
      </c>
      <c r="AP57" s="0" t="n">
        <v>203.64</v>
      </c>
      <c r="AQ57" s="0" t="n">
        <v>22633</v>
      </c>
      <c r="AR57" s="0" t="n">
        <v>21741</v>
      </c>
      <c r="AS57" s="0" t="n">
        <v>43.7</v>
      </c>
      <c r="AT57" s="0" t="n">
        <v>4.63</v>
      </c>
      <c r="AU57" s="0" t="n">
        <v>1221</v>
      </c>
      <c r="AV57" s="0" t="n">
        <v>92129</v>
      </c>
      <c r="AW57" s="0" t="n">
        <v>32326</v>
      </c>
      <c r="AX57" s="0" t="n">
        <v>0</v>
      </c>
      <c r="AY57" s="0" t="n">
        <v>543</v>
      </c>
      <c r="AZ57" s="0" t="n">
        <v>13.88</v>
      </c>
      <c r="BA57" s="0" t="n">
        <v>26838</v>
      </c>
      <c r="BB57" s="0" t="n">
        <v>33281</v>
      </c>
      <c r="BC57" s="0" t="n">
        <v>6.05</v>
      </c>
      <c r="BD57" s="0" t="n">
        <v>77.15</v>
      </c>
      <c r="BE57" s="0" t="n">
        <v>54.26</v>
      </c>
      <c r="BF57" s="0" t="n">
        <v>37.94</v>
      </c>
      <c r="BG57" s="0" t="n">
        <v>99859</v>
      </c>
      <c r="BH57" s="0" t="n">
        <v>0.45</v>
      </c>
      <c r="BI57" s="0" t="n">
        <v>6729</v>
      </c>
      <c r="BJ57" s="0" t="n">
        <v>20538.67</v>
      </c>
      <c r="BK57" s="0" t="n">
        <v>10913</v>
      </c>
      <c r="BL57" s="0" t="n">
        <v>18225</v>
      </c>
      <c r="BM57" s="0" t="n">
        <v>25432</v>
      </c>
      <c r="BN57" s="0" t="n">
        <v>54447</v>
      </c>
      <c r="BO57" s="0" t="n">
        <v>1988845</v>
      </c>
      <c r="BP57" s="0" t="n">
        <v>29022</v>
      </c>
      <c r="BQ57" s="0" t="n">
        <v>4.23</v>
      </c>
      <c r="BR57" s="0" t="n">
        <v>0.48</v>
      </c>
      <c r="BS57" s="0" t="n">
        <v>676</v>
      </c>
      <c r="BT57" s="0" t="n">
        <v>1542</v>
      </c>
      <c r="BU57" s="0" t="n">
        <v>1176</v>
      </c>
      <c r="BV57" s="0" t="n">
        <v>3376</v>
      </c>
      <c r="BW57" s="0" t="n">
        <v>1822</v>
      </c>
      <c r="BX57" s="0" t="n">
        <v>23907</v>
      </c>
      <c r="BY57" s="0" t="n">
        <v>582</v>
      </c>
      <c r="BZ57" s="0" t="n">
        <v>1099</v>
      </c>
      <c r="CA57" s="0" t="n">
        <v>39.45</v>
      </c>
      <c r="CB57" s="0" t="n">
        <v>0</v>
      </c>
      <c r="CC57" s="0" t="n">
        <v>1198</v>
      </c>
      <c r="CD57" s="0" t="n">
        <v>3455</v>
      </c>
      <c r="CE57" s="0" t="n">
        <v>0</v>
      </c>
      <c r="CF57" s="0" t="n">
        <v>67299</v>
      </c>
      <c r="CG57" s="0" t="n">
        <v>1.47</v>
      </c>
      <c r="CH57" s="0" t="n">
        <v>0.28</v>
      </c>
      <c r="CI57" s="0" t="n">
        <v>0</v>
      </c>
      <c r="CJ57" s="0" t="n">
        <v>0.99</v>
      </c>
      <c r="CK57" s="0" t="n">
        <v>0.03</v>
      </c>
      <c r="CL57" s="0" t="n">
        <v>68</v>
      </c>
      <c r="CM57" s="0" t="n">
        <v>83</v>
      </c>
      <c r="CN57" s="0" t="n">
        <v>3.95</v>
      </c>
      <c r="CO57" s="0" t="n">
        <v>63</v>
      </c>
      <c r="CP57" s="0" t="n">
        <v>65682</v>
      </c>
      <c r="CQ57" s="0" t="n">
        <v>80</v>
      </c>
      <c r="CR57" s="0" t="n">
        <v>26564</v>
      </c>
      <c r="CS57" s="0" t="n">
        <v>8.16</v>
      </c>
      <c r="CT57" s="0" t="n">
        <v>244</v>
      </c>
      <c r="CU57" s="0" t="n">
        <v>9377</v>
      </c>
      <c r="CV57" s="0" t="n">
        <v>100</v>
      </c>
      <c r="CW57" s="0" t="n">
        <v>85714</v>
      </c>
      <c r="CX57" s="0" t="n">
        <v>66667</v>
      </c>
      <c r="CY57" s="0" t="n">
        <v>351021</v>
      </c>
      <c r="CZ57" s="0" t="n">
        <v>15652</v>
      </c>
      <c r="DA57" s="0" t="n">
        <v>1936</v>
      </c>
    </row>
    <row r="58" customFormat="false" ht="14.25" hidden="false" customHeight="false" outlineLevel="0" collapsed="false">
      <c r="A58" s="0" t="n">
        <v>2609600</v>
      </c>
      <c r="B58" s="0" t="s">
        <v>97</v>
      </c>
      <c r="C58" s="0" t="n">
        <v>9068.36</v>
      </c>
      <c r="D58" s="0" t="n">
        <v>0.735</v>
      </c>
      <c r="E58" s="0" t="n">
        <v>80089</v>
      </c>
      <c r="F58" s="0" t="n">
        <v>66.23</v>
      </c>
      <c r="G58" s="0" t="n">
        <v>70.34</v>
      </c>
      <c r="H58" s="0" t="n">
        <v>2.83</v>
      </c>
      <c r="I58" s="0" t="n">
        <v>8543</v>
      </c>
      <c r="J58" s="0" t="n">
        <v>7.55</v>
      </c>
      <c r="K58" s="0" t="n">
        <v>3.41</v>
      </c>
      <c r="L58" s="0" t="n">
        <v>58333</v>
      </c>
      <c r="M58" s="0" t="n">
        <v>15476</v>
      </c>
      <c r="N58" s="0" t="n">
        <v>62692</v>
      </c>
      <c r="O58" s="0" t="n">
        <v>3822</v>
      </c>
      <c r="P58" s="0" t="n">
        <v>10.46</v>
      </c>
      <c r="Q58" s="0" t="n">
        <v>0.38</v>
      </c>
      <c r="R58" s="0" t="n">
        <v>13123</v>
      </c>
      <c r="S58" s="0" t="n">
        <v>7037</v>
      </c>
      <c r="T58" s="0" t="n">
        <v>7134</v>
      </c>
      <c r="U58" s="0" t="n">
        <v>25438</v>
      </c>
      <c r="V58" s="0" t="n">
        <v>460658</v>
      </c>
      <c r="W58" s="0" t="n">
        <v>387.16</v>
      </c>
      <c r="X58" s="0" t="n">
        <v>46.59</v>
      </c>
      <c r="Y58" s="0" t="n">
        <v>4579</v>
      </c>
      <c r="Z58" s="0" t="n">
        <v>39254</v>
      </c>
      <c r="AA58" s="0" t="n">
        <v>102</v>
      </c>
      <c r="AB58" s="0" t="n">
        <v>75.16</v>
      </c>
      <c r="AC58" s="0" t="n">
        <v>16071</v>
      </c>
      <c r="AD58" s="0" t="n">
        <v>59525</v>
      </c>
      <c r="AE58" s="0" t="n">
        <v>90816</v>
      </c>
      <c r="AF58" s="0" t="n">
        <v>30488</v>
      </c>
      <c r="AG58" s="0" t="n">
        <v>15385</v>
      </c>
      <c r="AH58" s="0" t="n">
        <v>4.4</v>
      </c>
      <c r="AI58" s="0" t="n">
        <v>5</v>
      </c>
      <c r="AJ58" s="0" t="n">
        <v>18017</v>
      </c>
      <c r="AK58" s="0" t="n">
        <v>76</v>
      </c>
      <c r="AL58" s="0" t="n">
        <v>90.7</v>
      </c>
      <c r="AM58" s="0" t="n">
        <v>244.28</v>
      </c>
      <c r="AN58" s="0" t="n">
        <v>192.47</v>
      </c>
      <c r="AO58" s="0" t="n">
        <v>240.33</v>
      </c>
      <c r="AP58" s="0" t="n">
        <v>202.29</v>
      </c>
      <c r="AQ58" s="0" t="n">
        <v>17787</v>
      </c>
      <c r="AR58" s="0" t="n">
        <v>22307</v>
      </c>
      <c r="AS58" s="0" t="n">
        <v>35.1</v>
      </c>
      <c r="AT58" s="0" t="n">
        <v>7.03</v>
      </c>
      <c r="AU58" s="0" t="n">
        <v>2297</v>
      </c>
      <c r="AV58" s="0" t="n">
        <v>93328</v>
      </c>
      <c r="AW58" s="0" t="n">
        <v>30946</v>
      </c>
      <c r="AX58" s="0" t="n">
        <v>11765</v>
      </c>
      <c r="AY58" s="0" t="n">
        <v>621</v>
      </c>
      <c r="AZ58" s="0" t="n">
        <v>9534</v>
      </c>
      <c r="BA58" s="0" t="n">
        <v>42328</v>
      </c>
      <c r="BB58" s="0" t="n">
        <v>55709</v>
      </c>
      <c r="BC58" s="0" t="n">
        <v>54.34</v>
      </c>
      <c r="BD58" s="0" t="n">
        <v>100</v>
      </c>
      <c r="BE58" s="0" t="n">
        <v>45.31</v>
      </c>
      <c r="BF58" s="0" t="n">
        <v>100</v>
      </c>
      <c r="BG58" s="0" t="n">
        <v>99879</v>
      </c>
      <c r="BH58" s="0" t="n">
        <v>0.63</v>
      </c>
      <c r="BI58" s="0" t="n">
        <v>4.78</v>
      </c>
      <c r="BJ58" s="0" t="n">
        <v>14122.98</v>
      </c>
      <c r="BK58" s="0" t="n">
        <v>13312</v>
      </c>
      <c r="BL58" s="0" t="n">
        <v>22816</v>
      </c>
      <c r="BM58" s="0" t="n">
        <v>26298</v>
      </c>
      <c r="BN58" s="0" t="n">
        <v>52.22</v>
      </c>
      <c r="BO58" s="0" t="n">
        <v>2419214</v>
      </c>
      <c r="BP58" s="0" t="n">
        <v>19724</v>
      </c>
      <c r="BQ58" s="0" t="n">
        <v>3.16</v>
      </c>
      <c r="BR58" s="0" t="n">
        <v>0.55</v>
      </c>
      <c r="BS58" s="0" t="n">
        <v>876</v>
      </c>
      <c r="BT58" s="0" t="n">
        <v>1612</v>
      </c>
      <c r="BU58" s="0" t="n">
        <v>1263</v>
      </c>
      <c r="BV58" s="0" t="n">
        <v>4313</v>
      </c>
      <c r="BW58" s="0" t="n">
        <v>1781</v>
      </c>
      <c r="BX58" s="0" t="n">
        <v>0</v>
      </c>
      <c r="BY58" s="0" t="n">
        <v>578</v>
      </c>
      <c r="BZ58" s="0" t="n">
        <v>1075</v>
      </c>
      <c r="CA58" s="0" t="n">
        <v>13.57</v>
      </c>
      <c r="CB58" s="0" t="n">
        <v>4.07</v>
      </c>
      <c r="CC58" s="0" t="n">
        <v>23355</v>
      </c>
      <c r="CD58" s="0" t="n">
        <v>23966</v>
      </c>
      <c r="CE58" s="0" t="n">
        <v>766</v>
      </c>
      <c r="CF58" s="0" t="n">
        <v>72195</v>
      </c>
      <c r="CG58" s="0" t="n">
        <v>0.93</v>
      </c>
      <c r="CH58" s="0" t="n">
        <v>0.34</v>
      </c>
      <c r="CI58" s="0" t="n">
        <v>5.79</v>
      </c>
      <c r="CJ58" s="0" t="n">
        <v>954</v>
      </c>
      <c r="CK58" s="0" t="n">
        <v>0</v>
      </c>
      <c r="CL58" s="0" t="n">
        <v>44</v>
      </c>
      <c r="CM58" s="0" t="n">
        <v>36</v>
      </c>
      <c r="CN58" s="0" t="n">
        <v>45599</v>
      </c>
      <c r="CO58" s="0" t="n">
        <v>0.01</v>
      </c>
      <c r="CP58" s="0" t="n">
        <v>0</v>
      </c>
      <c r="CQ58" s="0" t="n">
        <v>60</v>
      </c>
      <c r="CR58" s="0" t="n">
        <v>105808</v>
      </c>
      <c r="CS58" s="0" t="n">
        <v>38473</v>
      </c>
      <c r="CT58" s="0" t="n">
        <v>255</v>
      </c>
      <c r="CU58" s="0" t="n">
        <v>38473</v>
      </c>
      <c r="CV58" s="0" t="n">
        <v>57143</v>
      </c>
      <c r="CW58" s="0" t="n">
        <v>71429</v>
      </c>
      <c r="CX58" s="0" t="n">
        <v>66667</v>
      </c>
      <c r="CY58" s="0" t="n">
        <v>82894</v>
      </c>
      <c r="CZ58" s="0" t="n">
        <v>19051</v>
      </c>
      <c r="DA58" s="0" t="n">
        <v>2677</v>
      </c>
    </row>
    <row r="59" customFormat="false" ht="14.25" hidden="false" customHeight="false" outlineLevel="0" collapsed="false">
      <c r="A59" s="0" t="n">
        <v>3534401</v>
      </c>
      <c r="B59" s="0" t="s">
        <v>98</v>
      </c>
      <c r="C59" s="0" t="n">
        <v>10411.79</v>
      </c>
      <c r="D59" s="0" t="n">
        <v>0.775999999999999</v>
      </c>
      <c r="E59" s="0" t="n">
        <v>72422</v>
      </c>
      <c r="F59" s="0" t="n">
        <v>55.32</v>
      </c>
      <c r="G59" s="0" t="n">
        <v>50.84</v>
      </c>
      <c r="H59" s="0" t="n">
        <v>0.46</v>
      </c>
      <c r="I59" s="0" t="n">
        <v>6809</v>
      </c>
      <c r="J59" s="0" t="n">
        <v>9996</v>
      </c>
      <c r="K59" s="0" t="n">
        <v>417</v>
      </c>
      <c r="L59" s="0" t="n">
        <v>56.25</v>
      </c>
      <c r="M59" s="0" t="n">
        <v>6.25</v>
      </c>
      <c r="N59" s="0" t="n">
        <v>100</v>
      </c>
      <c r="O59" s="0" t="n">
        <v>5727</v>
      </c>
      <c r="P59" s="0" t="n">
        <v>12442</v>
      </c>
      <c r="Q59" s="0" t="n">
        <v>418</v>
      </c>
      <c r="R59" s="0" t="n">
        <v>15056</v>
      </c>
      <c r="S59" s="0" t="n">
        <v>9306</v>
      </c>
      <c r="T59" s="0" t="n">
        <v>4295</v>
      </c>
      <c r="U59" s="0" t="n">
        <v>30145</v>
      </c>
      <c r="V59" s="0" t="n">
        <v>394749</v>
      </c>
      <c r="W59" s="0" t="n">
        <v>1005.12</v>
      </c>
      <c r="X59" s="0" t="n">
        <v>11.86</v>
      </c>
      <c r="Y59" s="0" t="n">
        <v>6572</v>
      </c>
      <c r="Z59" s="0" t="n">
        <v>32612</v>
      </c>
      <c r="AA59" s="0" t="n">
        <v>0.05</v>
      </c>
      <c r="AB59" s="0" t="n">
        <v>75.42</v>
      </c>
      <c r="AC59" s="0" t="n">
        <v>9285</v>
      </c>
      <c r="AD59" s="0" t="n">
        <v>42146</v>
      </c>
      <c r="AE59" s="0" t="n">
        <v>97196</v>
      </c>
      <c r="AF59" s="0" t="n">
        <v>8092</v>
      </c>
      <c r="AG59" s="0" t="n">
        <v>18088</v>
      </c>
      <c r="AI59" s="0" t="n">
        <v>6.3</v>
      </c>
      <c r="AJ59" s="0" t="n">
        <v>22</v>
      </c>
      <c r="AK59" s="0" t="n">
        <v>91.3</v>
      </c>
      <c r="AL59" s="0" t="n">
        <v>97.5</v>
      </c>
      <c r="AN59" s="0" t="n">
        <v>217.18</v>
      </c>
      <c r="AP59" s="0" t="n">
        <v>231.02</v>
      </c>
      <c r="AQ59" s="0" t="n">
        <v>25304</v>
      </c>
      <c r="AR59" s="0" t="n">
        <v>21.94</v>
      </c>
      <c r="AS59" s="0" t="n">
        <v>10.9</v>
      </c>
      <c r="AT59" s="0" t="n">
        <v>3.48</v>
      </c>
      <c r="AU59" s="0" t="n">
        <v>1148</v>
      </c>
      <c r="AV59" s="0" t="n">
        <v>92715</v>
      </c>
      <c r="AW59" s="0" t="n">
        <v>21.13</v>
      </c>
      <c r="AX59" s="0" t="n">
        <v>19048</v>
      </c>
      <c r="AY59" s="0" t="n">
        <v>557</v>
      </c>
      <c r="AZ59" s="0" t="n">
        <v>6102</v>
      </c>
      <c r="BA59" s="0" t="n">
        <v>18973</v>
      </c>
      <c r="BB59" s="0" t="n">
        <v>20002</v>
      </c>
      <c r="BC59" s="0" t="n">
        <v>33.73</v>
      </c>
      <c r="BD59" s="0" t="n">
        <v>100</v>
      </c>
      <c r="BE59" s="0" t="n">
        <v>98.5</v>
      </c>
      <c r="BF59" s="0" t="n">
        <v>57.27</v>
      </c>
      <c r="BG59" s="0" t="n">
        <v>99954</v>
      </c>
      <c r="BH59" s="0" t="n">
        <v>0.37</v>
      </c>
      <c r="BI59" s="0" t="n">
        <v>10181</v>
      </c>
      <c r="BJ59" s="0" t="n">
        <v>109936.21</v>
      </c>
      <c r="BK59" s="0" t="n">
        <v>8304</v>
      </c>
      <c r="BL59" s="0" t="n">
        <v>13595</v>
      </c>
      <c r="BM59" s="0" t="n">
        <v>18087</v>
      </c>
      <c r="BN59" s="0" t="n">
        <v>61947</v>
      </c>
      <c r="BO59" s="0" t="n">
        <v>561754</v>
      </c>
      <c r="BP59" s="0" t="n">
        <v>29289</v>
      </c>
      <c r="BQ59" s="0" t="n">
        <v>3.76</v>
      </c>
      <c r="BR59" s="0" t="n">
        <v>0.53</v>
      </c>
      <c r="BS59" s="0" t="n">
        <v>0.51</v>
      </c>
      <c r="BT59" s="0" t="n">
        <v>1254</v>
      </c>
      <c r="BU59" s="0" t="n">
        <v>1499</v>
      </c>
      <c r="BV59" s="0" t="n">
        <v>656</v>
      </c>
      <c r="BW59" s="0" t="n">
        <v>429</v>
      </c>
      <c r="BX59" s="0" t="n">
        <v>13</v>
      </c>
      <c r="BY59" s="0" t="n">
        <v>364</v>
      </c>
      <c r="BZ59" s="0" t="n">
        <v>1375</v>
      </c>
      <c r="CA59" s="0" t="n">
        <v>23.97</v>
      </c>
      <c r="CB59" s="0" t="n">
        <v>7858</v>
      </c>
      <c r="CC59" s="0" t="n">
        <v>12.04</v>
      </c>
      <c r="CD59" s="0" t="n">
        <v>9966</v>
      </c>
      <c r="CE59" s="0" t="n">
        <v>1579</v>
      </c>
      <c r="CF59" s="0" t="n">
        <v>60556</v>
      </c>
      <c r="CG59" s="0" t="n">
        <v>1.01</v>
      </c>
      <c r="CH59" s="0" t="n">
        <v>0.45</v>
      </c>
      <c r="CI59" s="0" t="n">
        <v>28.57</v>
      </c>
      <c r="CJ59" s="0" t="n">
        <v>1367</v>
      </c>
      <c r="CK59" s="0" t="n">
        <v>0</v>
      </c>
      <c r="CL59" s="0" t="n">
        <v>68</v>
      </c>
      <c r="CM59" s="0" t="n">
        <v>6</v>
      </c>
      <c r="CN59" s="0" t="n">
        <v>24787</v>
      </c>
      <c r="CO59" s="0" t="n">
        <v>9</v>
      </c>
      <c r="CP59" s="0" t="n">
        <v>4213</v>
      </c>
      <c r="CQ59" s="0" t="n">
        <v>80</v>
      </c>
      <c r="CR59" s="0" t="n">
        <v>17666</v>
      </c>
      <c r="CS59" s="0" t="n">
        <v>8591</v>
      </c>
      <c r="CT59" s="0" t="n">
        <v>286</v>
      </c>
      <c r="CU59" s="0" t="n">
        <v>8591</v>
      </c>
      <c r="CV59" s="0" t="n">
        <v>100</v>
      </c>
      <c r="CW59" s="0" t="n">
        <v>71429</v>
      </c>
      <c r="CX59" s="0" t="n">
        <v>66667</v>
      </c>
      <c r="CY59" s="0" t="n">
        <v>403.28</v>
      </c>
      <c r="CZ59" s="0" t="n">
        <v>45517</v>
      </c>
      <c r="DA59" s="0" t="n">
        <v>446</v>
      </c>
    </row>
    <row r="60" customFormat="false" ht="14.25" hidden="false" customHeight="false" outlineLevel="0" collapsed="false">
      <c r="A60" s="0" t="n">
        <v>1721000</v>
      </c>
      <c r="B60" s="0" t="s">
        <v>99</v>
      </c>
      <c r="C60" s="0" t="n">
        <v>102.9</v>
      </c>
      <c r="D60" s="0" t="n">
        <v>0.787999999999999</v>
      </c>
      <c r="E60" s="0" t="n">
        <v>71048</v>
      </c>
      <c r="F60" s="0" t="n">
        <v>46.74</v>
      </c>
      <c r="G60" s="0" t="n">
        <v>43.43</v>
      </c>
      <c r="H60" s="0" t="n">
        <v>1.48</v>
      </c>
      <c r="I60" s="0" t="n">
        <v>7082</v>
      </c>
      <c r="J60" s="0" t="n">
        <v>9086</v>
      </c>
      <c r="K60" s="0" t="n">
        <v>2.75</v>
      </c>
      <c r="L60" s="0" t="n">
        <v>38767</v>
      </c>
      <c r="M60" s="0" t="n">
        <v>0</v>
      </c>
      <c r="N60" s="0" t="n">
        <v>81173</v>
      </c>
      <c r="O60" s="0" t="n">
        <v>6686</v>
      </c>
      <c r="P60" s="0" t="n">
        <v>11525</v>
      </c>
      <c r="Q60" s="0" t="n">
        <v>384</v>
      </c>
      <c r="R60" s="0" t="n">
        <v>12.87</v>
      </c>
      <c r="S60" s="0" t="n">
        <v>7491</v>
      </c>
      <c r="T60" s="0" t="n">
        <v>5683</v>
      </c>
      <c r="U60" s="0" t="n">
        <v>238005</v>
      </c>
      <c r="V60" s="0" t="n">
        <v>181863</v>
      </c>
      <c r="W60" s="0" t="n">
        <v>812.06</v>
      </c>
      <c r="X60" s="0" t="n">
        <v>94.58</v>
      </c>
      <c r="Y60" s="0" t="n">
        <v>3918</v>
      </c>
      <c r="Z60" s="0" t="n">
        <v>23799</v>
      </c>
      <c r="AA60" s="0" t="n">
        <v>0.17</v>
      </c>
      <c r="AB60" s="0" t="n">
        <v>74.61</v>
      </c>
      <c r="AC60" s="0" t="n">
        <v>11391</v>
      </c>
      <c r="AD60" s="0" t="n">
        <v>16324</v>
      </c>
      <c r="AE60" s="0" t="n">
        <v>98413</v>
      </c>
      <c r="AF60" s="0" t="n">
        <v>66879</v>
      </c>
      <c r="AG60" s="0" t="n">
        <v>40132</v>
      </c>
      <c r="AH60" s="0" t="n">
        <v>5.8</v>
      </c>
      <c r="AI60" s="0" t="n">
        <v>6.6</v>
      </c>
      <c r="AJ60" s="0" t="n">
        <v>26565</v>
      </c>
      <c r="AK60" s="0" t="n">
        <v>61.2</v>
      </c>
      <c r="AL60" s="0" t="n">
        <v>89.9</v>
      </c>
      <c r="AM60" s="0" t="n">
        <v>274.36</v>
      </c>
      <c r="AN60" s="0" t="n">
        <v>224.7</v>
      </c>
      <c r="AO60" s="0" t="n">
        <v>279.74</v>
      </c>
      <c r="AP60" s="0" t="n">
        <v>240.97</v>
      </c>
      <c r="AQ60" s="0" t="n">
        <v>17198</v>
      </c>
      <c r="AR60" s="0" t="n">
        <v>25.7</v>
      </c>
      <c r="AS60" s="0" t="n">
        <v>10.2</v>
      </c>
      <c r="AT60" s="0" t="n">
        <v>3.76</v>
      </c>
      <c r="AU60" s="0" t="n">
        <v>7538</v>
      </c>
      <c r="AV60" s="0" t="n">
        <v>93232</v>
      </c>
      <c r="AW60" s="0" t="n">
        <v>20199</v>
      </c>
      <c r="AX60" s="0" t="n">
        <v>21053</v>
      </c>
      <c r="AY60" s="0" t="n">
        <v>574</v>
      </c>
      <c r="AZ60" s="0" t="n">
        <v>11007</v>
      </c>
      <c r="BA60" s="0" t="n">
        <v>30649</v>
      </c>
      <c r="BB60" s="0" t="n">
        <v>69541</v>
      </c>
      <c r="BC60" s="0" t="n">
        <v>29.42</v>
      </c>
      <c r="BD60" s="0" t="n">
        <v>98.66</v>
      </c>
      <c r="BE60" s="0" t="n">
        <v>86.92</v>
      </c>
      <c r="BF60" s="0" t="n">
        <v>100</v>
      </c>
      <c r="BG60" s="0" t="n">
        <v>99677</v>
      </c>
      <c r="BH60" s="0" t="n">
        <v>0.59</v>
      </c>
      <c r="BI60" s="0" t="n">
        <v>12948</v>
      </c>
      <c r="BJ60" s="0" t="n">
        <v>32293.89</v>
      </c>
      <c r="BK60" s="0" t="n">
        <v>6589</v>
      </c>
      <c r="BL60" s="0" t="n">
        <v>10.21</v>
      </c>
      <c r="BM60" s="0" t="n">
        <v>14.91</v>
      </c>
      <c r="BN60" s="0" t="n">
        <v>72024</v>
      </c>
      <c r="BO60" s="0" t="n">
        <v>2285217</v>
      </c>
      <c r="BP60" s="0" t="n">
        <v>33604</v>
      </c>
      <c r="BQ60" s="0" t="n">
        <v>3.01</v>
      </c>
      <c r="BR60" s="0" t="n">
        <v>0.58</v>
      </c>
      <c r="BS60" s="0" t="n">
        <v>805</v>
      </c>
      <c r="BT60" s="0" t="n">
        <v>1671</v>
      </c>
      <c r="BU60" s="0" t="n">
        <v>1424</v>
      </c>
      <c r="BV60" s="0" t="n">
        <v>2931</v>
      </c>
      <c r="BW60" s="0" t="n">
        <v>12406</v>
      </c>
      <c r="BX60" s="0" t="n">
        <v>0</v>
      </c>
      <c r="BY60" s="0" t="n">
        <v>449</v>
      </c>
      <c r="BZ60" s="0" t="n">
        <v>1515</v>
      </c>
      <c r="CA60" s="0" t="n">
        <v>10.08</v>
      </c>
      <c r="CB60" s="0" t="n">
        <v>33628</v>
      </c>
      <c r="CC60" s="0" t="n">
        <v>0</v>
      </c>
      <c r="CD60" s="0" t="n">
        <v>7548</v>
      </c>
      <c r="CE60" s="0" t="n">
        <v>15419</v>
      </c>
      <c r="CG60" s="0" t="n">
        <v>1.62</v>
      </c>
      <c r="CH60" s="0" t="n">
        <v>0.06</v>
      </c>
      <c r="CI60" s="0" t="n">
        <v>0</v>
      </c>
      <c r="CJ60" s="0" t="n">
        <v>2438</v>
      </c>
      <c r="CK60" s="0" t="n">
        <v>0.61</v>
      </c>
      <c r="CL60" s="0" t="n">
        <v>56</v>
      </c>
      <c r="CM60" s="0" t="n">
        <v>102</v>
      </c>
      <c r="CN60" s="0" t="n">
        <v>81</v>
      </c>
      <c r="CO60" s="0" t="n">
        <v>727</v>
      </c>
      <c r="CP60" s="0" t="n">
        <v>33547</v>
      </c>
      <c r="CQ60" s="0" t="n">
        <v>80</v>
      </c>
      <c r="CR60" s="0" t="n">
        <v>69079</v>
      </c>
      <c r="CS60" s="0" t="n">
        <v>30422</v>
      </c>
      <c r="CT60" s="0" t="n">
        <v>1003</v>
      </c>
      <c r="CU60" s="0" t="n">
        <v>33096</v>
      </c>
      <c r="CV60" s="0" t="n">
        <v>100</v>
      </c>
      <c r="CW60" s="0" t="n">
        <v>71429</v>
      </c>
      <c r="CX60" s="0" t="n">
        <v>66667</v>
      </c>
      <c r="CY60" s="0" t="n">
        <v>459265</v>
      </c>
      <c r="CZ60" s="0" t="n">
        <v>20795</v>
      </c>
      <c r="DA60" s="0" t="n">
        <v>655</v>
      </c>
    </row>
    <row r="61" customFormat="false" ht="14.25" hidden="false" customHeight="false" outlineLevel="0" collapsed="false">
      <c r="A61" s="0" t="n">
        <v>2610707</v>
      </c>
      <c r="B61" s="0" t="s">
        <v>100</v>
      </c>
      <c r="C61" s="0" t="n">
        <v>3086.01</v>
      </c>
      <c r="D61" s="0" t="n">
        <v>0.732</v>
      </c>
      <c r="E61" s="0" t="n">
        <v>83028</v>
      </c>
      <c r="F61" s="0" t="n">
        <v>71.9</v>
      </c>
      <c r="G61" s="0" t="n">
        <v>71.37</v>
      </c>
      <c r="H61" s="0" t="n">
        <v>2.7</v>
      </c>
      <c r="I61" s="0" t="n">
        <v>6.71</v>
      </c>
      <c r="J61" s="0" t="n">
        <v>8601</v>
      </c>
      <c r="K61" s="0" t="n">
        <v>4.96</v>
      </c>
      <c r="L61" s="0" t="n">
        <v>72121</v>
      </c>
      <c r="M61" s="0" t="n">
        <v>20606</v>
      </c>
      <c r="N61" s="0" t="n">
        <v>31826</v>
      </c>
      <c r="O61" s="0" t="n">
        <v>4.22</v>
      </c>
      <c r="P61" s="0" t="n">
        <v>10433</v>
      </c>
      <c r="Q61" s="0" t="n">
        <v>509</v>
      </c>
      <c r="R61" s="0" t="n">
        <v>12468</v>
      </c>
      <c r="S61" s="0" t="n">
        <v>6361</v>
      </c>
      <c r="T61" s="0" t="n">
        <v>5124</v>
      </c>
      <c r="U61" s="0" t="n">
        <v>488372</v>
      </c>
      <c r="V61" s="0" t="n">
        <v>383695</v>
      </c>
      <c r="W61" s="0" t="n">
        <v>289.37</v>
      </c>
      <c r="X61" s="0" t="n">
        <v>44.71</v>
      </c>
      <c r="Y61" s="0" t="n">
        <v>3.29</v>
      </c>
      <c r="Z61" s="0" t="n">
        <v>37176</v>
      </c>
      <c r="AA61" s="0" t="n">
        <v>173</v>
      </c>
      <c r="AB61" s="0" t="n">
        <v>74.77</v>
      </c>
      <c r="AC61" s="0" t="n">
        <v>13.41</v>
      </c>
      <c r="AD61" s="0" t="n">
        <v>55327</v>
      </c>
      <c r="AE61" s="0" t="n">
        <v>69231</v>
      </c>
      <c r="AF61" s="0" t="n">
        <v>32796</v>
      </c>
      <c r="AG61" s="0" t="n">
        <v>16129</v>
      </c>
      <c r="AH61" s="0" t="n">
        <v>4.2</v>
      </c>
      <c r="AI61" s="0" t="n">
        <v>5.1</v>
      </c>
      <c r="AJ61" s="0" t="n">
        <v>20103</v>
      </c>
      <c r="AK61" s="0" t="n">
        <v>74.1</v>
      </c>
      <c r="AL61" s="0" t="n">
        <v>86.7</v>
      </c>
      <c r="AM61" s="0" t="n">
        <v>234.6</v>
      </c>
      <c r="AN61" s="0" t="n">
        <v>190.36</v>
      </c>
      <c r="AO61" s="0" t="n">
        <v>236.33</v>
      </c>
      <c r="AP61" s="0" t="n">
        <v>204.94</v>
      </c>
      <c r="AQ61" s="0" t="n">
        <v>17.9</v>
      </c>
      <c r="AR61" s="0" t="n">
        <v>23576</v>
      </c>
      <c r="AS61" s="0" t="n">
        <v>31</v>
      </c>
      <c r="AT61" s="0" t="n">
        <v>6.13</v>
      </c>
      <c r="AU61" s="0" t="n">
        <v>608</v>
      </c>
      <c r="AV61" s="0" t="n">
        <v>94397</v>
      </c>
      <c r="AW61" s="0" t="n">
        <v>30792</v>
      </c>
      <c r="AX61" s="0" t="n">
        <v>26667</v>
      </c>
      <c r="AY61" s="0" t="n">
        <v>565</v>
      </c>
      <c r="AZ61" s="0" t="n">
        <v>10478</v>
      </c>
      <c r="BA61" s="0" t="n">
        <v>33903</v>
      </c>
      <c r="BB61" s="0" t="n">
        <v>44561</v>
      </c>
      <c r="BC61" s="0" t="n">
        <v>59.98</v>
      </c>
      <c r="BD61" s="0" t="n">
        <v>100</v>
      </c>
      <c r="BE61" s="0" t="n">
        <v>52.88</v>
      </c>
      <c r="BF61" s="0" t="n">
        <v>100</v>
      </c>
      <c r="BG61" s="0" t="n">
        <v>99916</v>
      </c>
      <c r="BH61" s="0" t="n">
        <v>0.64</v>
      </c>
      <c r="BI61" s="0" t="n">
        <v>5777</v>
      </c>
      <c r="BJ61" s="0" t="n">
        <v>12731.32</v>
      </c>
      <c r="BK61" s="0" t="n">
        <v>14.63</v>
      </c>
      <c r="BL61" s="0" t="n">
        <v>23.8</v>
      </c>
      <c r="BM61" s="0" t="n">
        <v>25.63</v>
      </c>
      <c r="BN61" s="0" t="n">
        <v>52699</v>
      </c>
      <c r="BO61" s="0" t="n">
        <v>3061929</v>
      </c>
      <c r="BP61" s="0" t="n">
        <v>28987</v>
      </c>
      <c r="BQ61" s="0" t="n">
        <v>3.8</v>
      </c>
      <c r="BR61" s="0" t="n">
        <v>0.49</v>
      </c>
      <c r="BS61" s="0" t="n">
        <v>1097</v>
      </c>
      <c r="BT61" s="0" t="n">
        <v>1665</v>
      </c>
      <c r="BU61" s="0" t="n">
        <v>1002</v>
      </c>
      <c r="BV61" s="0" t="n">
        <v>2824</v>
      </c>
      <c r="BW61" s="0" t="n">
        <v>3.29</v>
      </c>
      <c r="BX61" s="0" t="n">
        <v>0</v>
      </c>
      <c r="BY61" s="0" t="n">
        <v>626</v>
      </c>
      <c r="BZ61" s="0" t="n">
        <v>1032</v>
      </c>
      <c r="CA61" s="0" t="n">
        <v>19.44</v>
      </c>
      <c r="CB61" s="0" t="n">
        <v>8075</v>
      </c>
      <c r="CC61" s="0" t="n">
        <v>13969</v>
      </c>
      <c r="CD61" s="0" t="n">
        <v>13066</v>
      </c>
      <c r="CE61" s="0" t="n">
        <v>608</v>
      </c>
      <c r="CF61" s="0" t="n">
        <v>68905</v>
      </c>
      <c r="CG61" s="0" t="n">
        <v>0.8</v>
      </c>
      <c r="CH61" s="0" t="n">
        <v>0</v>
      </c>
      <c r="CI61" s="0" t="n">
        <v>0</v>
      </c>
      <c r="CJ61" s="0" t="n">
        <v>732</v>
      </c>
      <c r="CK61" s="0" t="n">
        <v>0</v>
      </c>
      <c r="CL61" s="0" t="n">
        <v>76</v>
      </c>
      <c r="CM61" s="0" t="n">
        <v>77</v>
      </c>
      <c r="CN61" s="0" t="n">
        <v>41999</v>
      </c>
      <c r="CO61" s="0" t="n">
        <v>29</v>
      </c>
      <c r="CP61" s="0" t="n">
        <v>18251</v>
      </c>
      <c r="CQ61" s="0" t="n">
        <v>60</v>
      </c>
      <c r="CR61" s="0" t="n">
        <v>63087</v>
      </c>
      <c r="CS61" s="0" t="n">
        <v>24716</v>
      </c>
      <c r="CT61" s="0" t="n">
        <v>0</v>
      </c>
      <c r="CU61" s="0" t="n">
        <v>24716</v>
      </c>
      <c r="CV61" s="0" t="n">
        <v>85714</v>
      </c>
      <c r="CW61" s="0" t="n">
        <v>71429</v>
      </c>
      <c r="CX61" s="0" t="n">
        <v>66667</v>
      </c>
      <c r="CY61" s="0" t="n">
        <v>80642</v>
      </c>
      <c r="CZ61" s="0" t="n">
        <v>14778</v>
      </c>
      <c r="DA61" s="0" t="n">
        <v>2171</v>
      </c>
    </row>
    <row r="62" customFormat="false" ht="14.25" hidden="false" customHeight="false" outlineLevel="0" collapsed="false">
      <c r="A62" s="0" t="n">
        <v>4314407</v>
      </c>
      <c r="B62" s="0" t="s">
        <v>101</v>
      </c>
      <c r="C62" s="0" t="n">
        <v>203.89</v>
      </c>
      <c r="D62" s="0" t="n">
        <v>0.739</v>
      </c>
      <c r="E62" s="0" t="n">
        <v>68679</v>
      </c>
      <c r="F62" s="0" t="n">
        <v>48.18</v>
      </c>
      <c r="G62" s="0" t="n">
        <v>51.99</v>
      </c>
      <c r="H62" s="0" t="n">
        <v>1.25</v>
      </c>
      <c r="I62" s="0" t="n">
        <v>3818</v>
      </c>
      <c r="J62" s="0" t="n">
        <v>10336</v>
      </c>
      <c r="K62" s="0" t="n">
        <v>575</v>
      </c>
      <c r="L62" s="0" t="n">
        <v>26919</v>
      </c>
      <c r="M62" s="0" t="n">
        <v>2521</v>
      </c>
      <c r="N62" s="0" t="n">
        <v>56878</v>
      </c>
      <c r="O62" s="0" t="n">
        <v>16063</v>
      </c>
      <c r="P62" s="0" t="n">
        <v>14049</v>
      </c>
      <c r="Q62" s="0" t="n">
        <v>1004</v>
      </c>
      <c r="R62" s="0" t="n">
        <v>14551</v>
      </c>
      <c r="S62" s="0" t="n">
        <v>10788</v>
      </c>
      <c r="T62" s="0" t="n">
        <v>7885</v>
      </c>
      <c r="U62" s="0" t="n">
        <v>0</v>
      </c>
      <c r="V62" s="0" t="n">
        <v>513427</v>
      </c>
      <c r="W62" s="0" t="n">
        <v>739.25</v>
      </c>
      <c r="X62" s="0" t="n">
        <v>61.46</v>
      </c>
      <c r="Y62" s="0" t="n">
        <v>11949</v>
      </c>
      <c r="Z62" s="0" t="n">
        <v>24235</v>
      </c>
      <c r="AA62" s="0" t="n">
        <v>146</v>
      </c>
      <c r="AB62" s="0" t="n">
        <v>75.64</v>
      </c>
      <c r="AC62" s="0" t="n">
        <v>10712</v>
      </c>
      <c r="AD62" s="0" t="n">
        <v>74315</v>
      </c>
      <c r="AE62" s="0" t="n">
        <v>99048</v>
      </c>
      <c r="AF62" s="0" t="n">
        <v>37.19</v>
      </c>
      <c r="AG62" s="0" t="n">
        <v>41079</v>
      </c>
      <c r="AH62" s="0" t="n">
        <v>4.7</v>
      </c>
      <c r="AI62" s="0" t="n">
        <v>5.3</v>
      </c>
      <c r="AJ62" s="0" t="n">
        <v>19852</v>
      </c>
      <c r="AK62" s="0" t="n">
        <v>83.1</v>
      </c>
      <c r="AL62" s="0" t="n">
        <v>94.4</v>
      </c>
      <c r="AM62" s="0" t="n">
        <v>275.77</v>
      </c>
      <c r="AN62" s="0" t="n">
        <v>207.88</v>
      </c>
      <c r="AO62" s="0" t="n">
        <v>271.47</v>
      </c>
      <c r="AP62" s="0" t="n">
        <v>217.19</v>
      </c>
      <c r="AQ62" s="0" t="n">
        <v>11688</v>
      </c>
      <c r="AR62" s="0" t="n">
        <v>15004</v>
      </c>
      <c r="AS62" s="0" t="n">
        <v>41.3</v>
      </c>
      <c r="AT62" s="0" t="n">
        <v>4.12</v>
      </c>
      <c r="AU62" s="0" t="n">
        <v>1171</v>
      </c>
      <c r="AV62" s="0" t="n">
        <v>88799</v>
      </c>
      <c r="AW62" s="0" t="n">
        <v>21543</v>
      </c>
      <c r="AX62" s="0" t="n">
        <v>19048</v>
      </c>
      <c r="AY62" s="0" t="n">
        <v>629</v>
      </c>
      <c r="AZ62" s="0" t="n">
        <v>7663</v>
      </c>
      <c r="BA62" s="0" t="n">
        <v>30813</v>
      </c>
      <c r="BB62" s="0" t="n">
        <v>9034</v>
      </c>
      <c r="BC62" s="0" t="n">
        <v>61.12</v>
      </c>
      <c r="BD62" s="0" t="n">
        <v>99.99</v>
      </c>
      <c r="BE62" s="0" t="n">
        <v>59.91</v>
      </c>
      <c r="BF62" s="0" t="n">
        <v>30</v>
      </c>
      <c r="BG62" s="0" t="n">
        <v>99542</v>
      </c>
      <c r="BH62" s="0" t="n">
        <v>0.71</v>
      </c>
      <c r="BI62" s="0" t="n">
        <v>8089</v>
      </c>
      <c r="BJ62" s="0" t="n">
        <v>25884.35</v>
      </c>
      <c r="BK62" s="0" t="n">
        <v>7567</v>
      </c>
      <c r="BL62" s="0" t="n">
        <v>14451</v>
      </c>
      <c r="BM62" s="0" t="n">
        <v>17763</v>
      </c>
      <c r="BN62" s="0" t="n">
        <v>57406</v>
      </c>
      <c r="BO62" s="0" t="n">
        <v>4729734</v>
      </c>
      <c r="BP62" s="0" t="n">
        <v>24766</v>
      </c>
      <c r="BQ62" s="0" t="n">
        <v>3.5</v>
      </c>
      <c r="BR62" s="0" t="n">
        <v>0.54</v>
      </c>
      <c r="BS62" s="0" t="n">
        <v>1314</v>
      </c>
      <c r="BT62" s="0" t="n">
        <v>1721</v>
      </c>
      <c r="BU62" s="0" t="n">
        <v>1406</v>
      </c>
      <c r="BV62" s="0" t="n">
        <v>373</v>
      </c>
      <c r="BW62" s="0" t="n">
        <v>14572</v>
      </c>
      <c r="BX62" s="0" t="n">
        <v>3259</v>
      </c>
      <c r="BY62" s="0" t="n">
        <v>518</v>
      </c>
      <c r="BZ62" s="0" t="n">
        <v>1574</v>
      </c>
      <c r="CA62" s="0" t="n">
        <v>3.91</v>
      </c>
      <c r="CB62" s="0" t="n">
        <v>16029</v>
      </c>
      <c r="CC62" s="0" t="n">
        <v>0.98</v>
      </c>
      <c r="CD62" s="0" t="n">
        <v>8202</v>
      </c>
      <c r="CE62" s="0" t="n">
        <v>293</v>
      </c>
      <c r="CF62" s="0" t="n">
        <v>34566</v>
      </c>
      <c r="CG62" s="0" t="n">
        <v>0.74</v>
      </c>
      <c r="CH62" s="0" t="n">
        <v>1.65</v>
      </c>
      <c r="CI62" s="0" t="n">
        <v>70</v>
      </c>
      <c r="CJ62" s="0" t="n">
        <v>2473</v>
      </c>
      <c r="CK62" s="0" t="n">
        <v>0.02</v>
      </c>
      <c r="CL62" s="0" t="n">
        <v>44</v>
      </c>
      <c r="CM62" s="0" t="n">
        <v>3.52</v>
      </c>
      <c r="CN62" s="0" t="n">
        <v>20998</v>
      </c>
      <c r="CO62" s="0" t="n">
        <v>469</v>
      </c>
      <c r="CP62" s="0" t="n">
        <v>0</v>
      </c>
      <c r="CQ62" s="0" t="n">
        <v>80</v>
      </c>
      <c r="CR62" s="0" t="n">
        <v>46875</v>
      </c>
      <c r="CS62" s="0" t="n">
        <v>19.86</v>
      </c>
      <c r="CT62" s="0" t="n">
        <v>0</v>
      </c>
      <c r="CU62" s="0" t="n">
        <v>19.86</v>
      </c>
      <c r="CV62" s="0" t="n">
        <v>100</v>
      </c>
      <c r="CW62" s="0" t="n">
        <v>85714</v>
      </c>
      <c r="CX62" s="0" t="n">
        <v>66667</v>
      </c>
      <c r="CY62" s="0" t="n">
        <v>172188</v>
      </c>
      <c r="CZ62" s="0" t="n">
        <v>20.45</v>
      </c>
      <c r="DA62" s="0" t="n">
        <v>2218</v>
      </c>
    </row>
    <row r="63" customFormat="false" ht="14.25" hidden="false" customHeight="false" outlineLevel="0" collapsed="false">
      <c r="A63" s="0" t="n">
        <v>2611101</v>
      </c>
      <c r="B63" s="0" t="s">
        <v>102</v>
      </c>
      <c r="C63" s="0" t="n">
        <v>64.49</v>
      </c>
      <c r="D63" s="0" t="n">
        <v>0.697</v>
      </c>
      <c r="E63" s="0" t="n">
        <v>83748</v>
      </c>
      <c r="F63" s="0" t="n">
        <v>65.72</v>
      </c>
      <c r="G63" s="0" t="n">
        <v>63.85</v>
      </c>
      <c r="H63" s="0" t="n">
        <v>3.27</v>
      </c>
      <c r="I63" s="0" t="n">
        <v>9448</v>
      </c>
      <c r="J63" s="0" t="n">
        <v>8754</v>
      </c>
      <c r="K63" s="0" t="n">
        <v>2.34</v>
      </c>
      <c r="L63" s="0" t="n">
        <v>46.48</v>
      </c>
      <c r="M63" s="0" t="n">
        <v>484</v>
      </c>
      <c r="N63" s="0" t="n">
        <v>68796</v>
      </c>
      <c r="O63" s="0" t="n">
        <v>6015</v>
      </c>
      <c r="P63" s="0" t="n">
        <v>18069</v>
      </c>
      <c r="Q63" s="0" t="n">
        <v>0</v>
      </c>
      <c r="R63" s="0" t="n">
        <v>20717</v>
      </c>
      <c r="S63" s="0" t="n">
        <v>13084</v>
      </c>
      <c r="T63" s="0" t="n">
        <v>4.01</v>
      </c>
      <c r="U63" s="0" t="n">
        <v>810009</v>
      </c>
      <c r="V63" s="0" t="n">
        <v>279826</v>
      </c>
      <c r="W63" s="0" t="n">
        <v>427.95</v>
      </c>
      <c r="X63" s="0" t="n">
        <v>86.96</v>
      </c>
      <c r="Y63" s="0" t="n">
        <v>3669</v>
      </c>
      <c r="Z63" s="0" t="n">
        <v>24206</v>
      </c>
      <c r="AA63" s="0" t="n">
        <v>158</v>
      </c>
      <c r="AB63" s="0" t="n">
        <v>72.95</v>
      </c>
      <c r="AC63" s="0" t="n">
        <v>16589</v>
      </c>
      <c r="AD63" s="0" t="n">
        <v>31892</v>
      </c>
      <c r="AE63" s="0" t="n">
        <v>98261</v>
      </c>
      <c r="AF63" s="0" t="n">
        <v>16717</v>
      </c>
      <c r="AG63" s="0" t="n">
        <v>19033</v>
      </c>
      <c r="AH63" s="0" t="n">
        <v>5.2</v>
      </c>
      <c r="AI63" s="0" t="n">
        <v>6.2</v>
      </c>
      <c r="AJ63" s="0" t="n">
        <v>16068</v>
      </c>
      <c r="AK63" s="0" t="n">
        <v>84.9</v>
      </c>
      <c r="AL63" s="0" t="n">
        <v>98.6</v>
      </c>
      <c r="AM63" s="0" t="n">
        <v>263.58</v>
      </c>
      <c r="AN63" s="0" t="n">
        <v>218.77</v>
      </c>
      <c r="AO63" s="0" t="n">
        <v>268</v>
      </c>
      <c r="AP63" s="0" t="n">
        <v>235.2</v>
      </c>
      <c r="AQ63" s="0" t="n">
        <v>26624</v>
      </c>
      <c r="AR63" s="0" t="n">
        <v>29646</v>
      </c>
      <c r="AS63" s="0" t="n">
        <v>20.9</v>
      </c>
      <c r="AT63" s="0" t="n">
        <v>12.04</v>
      </c>
      <c r="AU63" s="0" t="n">
        <v>1163</v>
      </c>
      <c r="AV63" s="0" t="n">
        <v>90972</v>
      </c>
      <c r="AW63" s="0" t="n">
        <v>30641</v>
      </c>
      <c r="AX63" s="0" t="n">
        <v>8696</v>
      </c>
      <c r="AY63" s="0" t="n">
        <v>572</v>
      </c>
      <c r="AZ63" s="0" t="n">
        <v>14924</v>
      </c>
      <c r="BA63" s="0" t="n">
        <v>38602</v>
      </c>
      <c r="BB63" s="0" t="n">
        <v>38101</v>
      </c>
      <c r="BC63" s="0" t="n">
        <v>37.74</v>
      </c>
      <c r="BD63" s="0" t="n">
        <v>100</v>
      </c>
      <c r="BE63" s="0" t="n">
        <v>83.65</v>
      </c>
      <c r="BF63" s="0" t="n">
        <v>100</v>
      </c>
      <c r="BG63" s="0" t="n">
        <v>99212</v>
      </c>
      <c r="BH63" s="0" t="n">
        <v>0.63</v>
      </c>
      <c r="BI63" s="0" t="n">
        <v>10137</v>
      </c>
      <c r="BJ63" s="0" t="n">
        <v>19445.59</v>
      </c>
      <c r="BK63" s="0" t="n">
        <v>10432</v>
      </c>
      <c r="BL63" s="0" t="n">
        <v>15744</v>
      </c>
      <c r="BM63" s="0" t="n">
        <v>23344</v>
      </c>
      <c r="BN63" s="0" t="n">
        <v>59.73</v>
      </c>
      <c r="BO63" s="0" t="n">
        <v>1864078</v>
      </c>
      <c r="BP63" s="0" t="n">
        <v>22769</v>
      </c>
      <c r="BQ63" s="0" t="n">
        <v>2.8</v>
      </c>
      <c r="BR63" s="0" t="n">
        <v>0.62</v>
      </c>
      <c r="BS63" s="0" t="n">
        <v>857</v>
      </c>
      <c r="BT63" s="0" t="n">
        <v>2003</v>
      </c>
      <c r="BU63" s="0" t="n">
        <v>1389</v>
      </c>
      <c r="BV63" s="0" t="n">
        <v>13.9</v>
      </c>
      <c r="BW63" s="0" t="n">
        <v>7.62</v>
      </c>
      <c r="BX63" s="0" t="n">
        <v>0</v>
      </c>
      <c r="BY63" s="0" t="n">
        <v>186</v>
      </c>
      <c r="BZ63" s="0" t="n">
        <v>1722</v>
      </c>
      <c r="CA63" s="0" t="n">
        <v>5.98</v>
      </c>
      <c r="CB63" s="0" t="n">
        <v>42617</v>
      </c>
      <c r="CC63" s="0" t="n">
        <v>0</v>
      </c>
      <c r="CD63" s="0" t="n">
        <v>2179</v>
      </c>
      <c r="CE63" s="0" t="n">
        <v>582</v>
      </c>
      <c r="CG63" s="0" t="n">
        <v>1.1</v>
      </c>
      <c r="CH63" s="0" t="n">
        <v>0.44</v>
      </c>
      <c r="CI63" s="0" t="n">
        <v>0</v>
      </c>
      <c r="CJ63" s="0" t="n">
        <v>2185</v>
      </c>
      <c r="CK63" s="0" t="n">
        <v>0.13</v>
      </c>
      <c r="CL63" s="0" t="n">
        <v>32</v>
      </c>
      <c r="CM63" s="0" t="n">
        <v>34</v>
      </c>
      <c r="CN63" s="0" t="n">
        <v>85007</v>
      </c>
      <c r="CO63" s="0" t="n">
        <v>1288</v>
      </c>
      <c r="CP63" s="0" t="n">
        <v>7.86</v>
      </c>
      <c r="CQ63" s="0" t="n">
        <v>80</v>
      </c>
      <c r="CR63" s="0" t="n">
        <v>47096</v>
      </c>
      <c r="CS63" s="0" t="n">
        <v>26923</v>
      </c>
      <c r="CT63" s="0" t="n">
        <v>0</v>
      </c>
      <c r="CU63" s="0" t="n">
        <v>26923</v>
      </c>
      <c r="CV63" s="0" t="n">
        <v>100</v>
      </c>
      <c r="CW63" s="0" t="n">
        <v>71429</v>
      </c>
      <c r="CX63" s="0" t="n">
        <v>66667</v>
      </c>
      <c r="CY63" s="0" t="n">
        <v>267013</v>
      </c>
      <c r="CZ63" s="0" t="n">
        <v>14284</v>
      </c>
      <c r="DA63" s="0" t="n">
        <v>1084</v>
      </c>
    </row>
    <row r="64" customFormat="false" ht="14.25" hidden="false" customHeight="false" outlineLevel="0" collapsed="false">
      <c r="A64" s="0" t="n">
        <v>3303906</v>
      </c>
      <c r="B64" s="0" t="s">
        <v>103</v>
      </c>
      <c r="C64" s="0" t="n">
        <v>371.85</v>
      </c>
      <c r="D64" s="0" t="n">
        <v>0.745</v>
      </c>
      <c r="E64" s="0" t="n">
        <v>75604</v>
      </c>
      <c r="F64" s="0" t="n">
        <v>55.64</v>
      </c>
      <c r="G64" s="0" t="n">
        <v>59.57</v>
      </c>
      <c r="H64" s="0" t="n">
        <v>0.71</v>
      </c>
      <c r="I64" s="0" t="n">
        <v>3082</v>
      </c>
      <c r="J64" s="0" t="n">
        <v>10673</v>
      </c>
      <c r="K64" s="0" t="n">
        <v>824</v>
      </c>
      <c r="L64" s="0" t="n">
        <v>26302</v>
      </c>
      <c r="M64" s="0" t="n">
        <v>30078</v>
      </c>
      <c r="N64" s="0" t="n">
        <v>76.8</v>
      </c>
      <c r="O64" s="0" t="n">
        <v>4572</v>
      </c>
      <c r="P64" s="0" t="n">
        <v>13.57</v>
      </c>
      <c r="Q64" s="0" t="n">
        <v>1566</v>
      </c>
      <c r="R64" s="0" t="n">
        <v>14875</v>
      </c>
      <c r="S64" s="0" t="n">
        <v>9916</v>
      </c>
      <c r="T64" s="0" t="n">
        <v>6858</v>
      </c>
      <c r="U64" s="0" t="n">
        <v>1956</v>
      </c>
      <c r="V64" s="0" t="n">
        <v>600932</v>
      </c>
      <c r="W64" s="0" t="n">
        <v>1301.43</v>
      </c>
      <c r="X64" s="0" t="n">
        <v>47.32</v>
      </c>
      <c r="Y64" s="0" t="n">
        <v>7174</v>
      </c>
      <c r="Z64" s="0" t="n">
        <v>20198</v>
      </c>
      <c r="AA64" s="0" t="n">
        <v>137</v>
      </c>
      <c r="AB64" s="0" t="n">
        <v>75.79</v>
      </c>
      <c r="AC64" s="0" t="n">
        <v>11613</v>
      </c>
      <c r="AD64" s="0" t="n">
        <v>38151</v>
      </c>
      <c r="AE64" s="0" t="n">
        <v>98</v>
      </c>
      <c r="AF64" s="0" t="n">
        <v>29329</v>
      </c>
      <c r="AG64" s="0" t="n">
        <v>17832</v>
      </c>
      <c r="AH64" s="0" t="n">
        <v>4.2</v>
      </c>
      <c r="AI64" s="0" t="n">
        <v>5.4</v>
      </c>
      <c r="AJ64" s="0" t="n">
        <v>15558</v>
      </c>
      <c r="AK64" s="0" t="n">
        <v>82</v>
      </c>
      <c r="AL64" s="0" t="n">
        <v>94.9</v>
      </c>
      <c r="AM64" s="0" t="n">
        <v>261.55</v>
      </c>
      <c r="AN64" s="0" t="n">
        <v>213.09</v>
      </c>
      <c r="AO64" s="0" t="n">
        <v>261.51</v>
      </c>
      <c r="AP64" s="0" t="n">
        <v>222.62</v>
      </c>
      <c r="AQ64" s="0" t="n">
        <v>17522</v>
      </c>
      <c r="AR64" s="0" t="n">
        <v>23258</v>
      </c>
      <c r="AS64" s="0" t="n">
        <v>43.3</v>
      </c>
      <c r="AT64" s="0" t="n">
        <v>3.97</v>
      </c>
      <c r="AU64" s="0" t="n">
        <v>4253</v>
      </c>
      <c r="AV64" s="0" t="n">
        <v>92.99</v>
      </c>
      <c r="AW64" s="0" t="n">
        <v>21815</v>
      </c>
      <c r="AX64" s="0" t="n">
        <v>6667</v>
      </c>
      <c r="AY64" s="0" t="n">
        <v>611</v>
      </c>
      <c r="AZ64" s="0" t="n">
        <v>8524</v>
      </c>
      <c r="BA64" s="0" t="n">
        <v>53.46</v>
      </c>
      <c r="BB64" s="0" t="n">
        <v>10434</v>
      </c>
      <c r="BC64" s="0" t="n">
        <v>24.55</v>
      </c>
      <c r="BD64" s="0" t="n">
        <v>96.91</v>
      </c>
      <c r="BE64" s="0" t="n">
        <v>84.57</v>
      </c>
      <c r="BF64" s="0" t="n">
        <v>80.75</v>
      </c>
      <c r="BG64" s="0" t="n">
        <v>99885</v>
      </c>
      <c r="BH64" s="0" t="n">
        <v>0.38</v>
      </c>
      <c r="BI64" s="0" t="n">
        <v>6.8</v>
      </c>
      <c r="BJ64" s="0" t="n">
        <v>41456.25</v>
      </c>
      <c r="BK64" s="0" t="n">
        <v>6947</v>
      </c>
      <c r="BL64" s="0" t="n">
        <v>12.82</v>
      </c>
      <c r="BM64" s="0" t="n">
        <v>17514</v>
      </c>
      <c r="BN64" s="0" t="n">
        <v>60803</v>
      </c>
      <c r="BO64" s="0" t="n">
        <v>1860338</v>
      </c>
      <c r="BP64" s="0" t="n">
        <v>26034</v>
      </c>
      <c r="BQ64" s="0" t="n">
        <v>3.76</v>
      </c>
      <c r="BR64" s="0" t="n">
        <v>0.55</v>
      </c>
      <c r="BS64" s="0" t="n">
        <v>1247</v>
      </c>
      <c r="BT64" s="0" t="n">
        <v>1443</v>
      </c>
      <c r="BU64" s="0" t="n">
        <v>1364</v>
      </c>
      <c r="BV64" s="0" t="n">
        <v>643</v>
      </c>
      <c r="BW64" s="0" t="n">
        <v>9.13</v>
      </c>
      <c r="BX64" s="0" t="n">
        <v>28408</v>
      </c>
      <c r="BY64" s="0" t="n">
        <v>422</v>
      </c>
      <c r="BZ64" s="0" t="n">
        <v>1.53</v>
      </c>
      <c r="CA64" s="0" t="n">
        <v>14.76</v>
      </c>
      <c r="CB64" s="0" t="n">
        <v>11087</v>
      </c>
      <c r="CC64" s="0" t="n">
        <v>8488</v>
      </c>
      <c r="CD64" s="0" t="n">
        <v>15016</v>
      </c>
      <c r="CE64" s="0" t="n">
        <v>327</v>
      </c>
      <c r="CF64" s="0" t="n">
        <v>61229</v>
      </c>
      <c r="CG64" s="0" t="n">
        <v>1.32</v>
      </c>
      <c r="CH64" s="0" t="n">
        <v>0.35</v>
      </c>
      <c r="CI64" s="0" t="n">
        <v>28.23</v>
      </c>
      <c r="CJ64" s="0" t="n">
        <v>1631</v>
      </c>
      <c r="CK64" s="0" t="n">
        <v>0.05</v>
      </c>
      <c r="CL64" s="0" t="n">
        <v>80</v>
      </c>
      <c r="CM64" s="0" t="n">
        <v>53</v>
      </c>
      <c r="CN64" s="0" t="n">
        <v>74399</v>
      </c>
      <c r="CO64" s="0" t="n">
        <v>258</v>
      </c>
      <c r="CP64" s="0" t="n">
        <v>57293</v>
      </c>
      <c r="CQ64" s="0" t="n">
        <v>100</v>
      </c>
      <c r="CR64" s="0" t="n">
        <v>6093</v>
      </c>
      <c r="CS64" s="0" t="n">
        <v>9471</v>
      </c>
      <c r="CT64" s="0" t="n">
        <v>0</v>
      </c>
      <c r="CU64" s="0" t="n">
        <v>9471</v>
      </c>
      <c r="CV64" s="0" t="n">
        <v>100</v>
      </c>
      <c r="CW64" s="0" t="n">
        <v>71429</v>
      </c>
      <c r="CX64" s="0" t="n">
        <v>83333</v>
      </c>
      <c r="CY64" s="0" t="n">
        <v>93943</v>
      </c>
      <c r="CZ64" s="0" t="n">
        <v>21356</v>
      </c>
      <c r="DA64" s="0" t="n">
        <v>194.5</v>
      </c>
    </row>
    <row r="65" customFormat="false" ht="14.25" hidden="false" customHeight="false" outlineLevel="0" collapsed="false">
      <c r="A65" s="0" t="n">
        <v>3538709</v>
      </c>
      <c r="B65" s="0" t="s">
        <v>104</v>
      </c>
      <c r="C65" s="0" t="n">
        <v>264.77</v>
      </c>
      <c r="D65" s="0" t="n">
        <v>0.785</v>
      </c>
      <c r="E65" s="0" t="n">
        <v>70286</v>
      </c>
      <c r="F65" s="0" t="n">
        <v>47.73</v>
      </c>
      <c r="G65" s="0" t="n">
        <v>46.55</v>
      </c>
      <c r="H65" s="0" t="n">
        <v>0.54</v>
      </c>
      <c r="I65" s="0" t="n">
        <v>3933</v>
      </c>
      <c r="J65" s="0" t="n">
        <v>8624</v>
      </c>
      <c r="K65" s="0" t="n">
        <v>839</v>
      </c>
      <c r="L65" s="0" t="n">
        <v>29667</v>
      </c>
      <c r="M65" s="0" t="n">
        <v>2315</v>
      </c>
      <c r="N65" s="0" t="n">
        <v>88652</v>
      </c>
      <c r="O65" s="0" t="n">
        <v>9155</v>
      </c>
      <c r="P65" s="0" t="n">
        <v>10552</v>
      </c>
      <c r="Q65" s="0" t="n">
        <v>0</v>
      </c>
      <c r="R65" s="0" t="n">
        <v>12378</v>
      </c>
      <c r="S65" s="0" t="n">
        <v>8523</v>
      </c>
      <c r="T65" s="0" t="n">
        <v>4949</v>
      </c>
      <c r="U65" s="0" t="n">
        <v>354572</v>
      </c>
      <c r="V65" s="0" t="n">
        <v>355568</v>
      </c>
      <c r="W65" s="0" t="n">
        <v>1042.47</v>
      </c>
      <c r="X65" s="0" t="n">
        <v>40.98</v>
      </c>
      <c r="Y65" s="0" t="n">
        <v>3438</v>
      </c>
      <c r="Z65" s="0" t="n">
        <v>16234</v>
      </c>
      <c r="AA65" s="0" t="n">
        <v>179</v>
      </c>
      <c r="AB65" s="0" t="n">
        <v>75.88</v>
      </c>
      <c r="AC65" s="0" t="n">
        <v>9334</v>
      </c>
      <c r="AD65" s="0" t="n">
        <v>41743</v>
      </c>
      <c r="AE65" s="0" t="n">
        <v>98113</v>
      </c>
      <c r="AF65" s="0" t="n">
        <v>39194</v>
      </c>
      <c r="AG65" s="0" t="n">
        <v>19.63</v>
      </c>
      <c r="AI65" s="0" t="n">
        <v>6.8</v>
      </c>
      <c r="AJ65" s="0" t="n">
        <v>21374</v>
      </c>
      <c r="AK65" s="0" t="n">
        <v>95.2</v>
      </c>
      <c r="AL65" s="0" t="n">
        <v>96.5</v>
      </c>
      <c r="AN65" s="0" t="n">
        <v>230.01</v>
      </c>
      <c r="AP65" s="0" t="n">
        <v>247.78</v>
      </c>
      <c r="AQ65" s="0" t="n">
        <v>15662</v>
      </c>
      <c r="AR65" s="0" t="n">
        <v>20198</v>
      </c>
      <c r="AS65" s="0" t="n">
        <v>7.7</v>
      </c>
      <c r="AT65" s="0" t="n">
        <v>3.1</v>
      </c>
      <c r="AU65" s="0" t="n">
        <v>3741</v>
      </c>
      <c r="AV65" s="0" t="n">
        <v>92.88</v>
      </c>
      <c r="AW65" s="0" t="n">
        <v>22059</v>
      </c>
      <c r="AX65" s="0" t="n">
        <v>17391</v>
      </c>
      <c r="AY65" s="0" t="n">
        <v>483</v>
      </c>
      <c r="AZ65" s="0" t="n">
        <v>8698</v>
      </c>
      <c r="BA65" s="0" t="n">
        <v>33.91</v>
      </c>
      <c r="BB65" s="0" t="n">
        <v>27501</v>
      </c>
      <c r="BC65" s="0" t="n">
        <v>56.83</v>
      </c>
      <c r="BD65" s="0" t="n">
        <v>100</v>
      </c>
      <c r="BE65" s="0" t="n">
        <v>100</v>
      </c>
      <c r="BF65" s="0" t="n">
        <v>100</v>
      </c>
      <c r="BG65" s="0" t="n">
        <v>99938</v>
      </c>
      <c r="BH65" s="0" t="n">
        <v>0.36</v>
      </c>
      <c r="BI65" s="0" t="n">
        <v>9341</v>
      </c>
      <c r="BJ65" s="0" t="n">
        <v>65896.34</v>
      </c>
      <c r="BK65" s="0" t="n">
        <v>6759</v>
      </c>
      <c r="BL65" s="0" t="n">
        <v>11477</v>
      </c>
      <c r="BM65" s="0" t="n">
        <v>17639</v>
      </c>
      <c r="BN65" s="0" t="n">
        <v>62899</v>
      </c>
      <c r="BO65" s="0" t="n">
        <v>2040934</v>
      </c>
      <c r="BP65" s="0" t="n">
        <v>34103</v>
      </c>
      <c r="BQ65" s="0" t="n">
        <v>4.02</v>
      </c>
      <c r="BR65" s="0" t="n">
        <v>0.52</v>
      </c>
      <c r="BS65" s="0" t="n">
        <v>221</v>
      </c>
      <c r="BT65" s="0" t="n">
        <v>1.82</v>
      </c>
      <c r="BU65" s="0" t="n">
        <v>1251</v>
      </c>
      <c r="BV65" s="0" t="n">
        <v>711</v>
      </c>
      <c r="BW65" s="0" t="n">
        <v>3192</v>
      </c>
      <c r="BX65" s="0" t="n">
        <v>0</v>
      </c>
      <c r="BY65" s="0" t="n">
        <v>456</v>
      </c>
      <c r="BZ65" s="0" t="n">
        <v>1688</v>
      </c>
      <c r="CA65" s="0" t="n">
        <v>12.53</v>
      </c>
      <c r="CB65" s="0" t="n">
        <v>11541</v>
      </c>
      <c r="CC65" s="0" t="n">
        <v>4072</v>
      </c>
      <c r="CD65" s="0" t="n">
        <v>1.65</v>
      </c>
      <c r="CE65" s="0" t="n">
        <v>1247</v>
      </c>
      <c r="CF65" s="0" t="n">
        <v>52644</v>
      </c>
      <c r="CG65" s="0" t="n">
        <v>1.09</v>
      </c>
      <c r="CH65" s="0" t="n">
        <v>1.05</v>
      </c>
      <c r="CI65" s="0" t="n">
        <v>100</v>
      </c>
      <c r="CJ65" s="0" t="n">
        <v>3194</v>
      </c>
      <c r="CK65" s="0" t="n">
        <v>0.08</v>
      </c>
      <c r="CL65" s="0" t="n">
        <v>60</v>
      </c>
      <c r="CM65" s="0" t="n">
        <v>73</v>
      </c>
      <c r="CN65" s="0" t="n">
        <v>100</v>
      </c>
      <c r="CO65" s="0" t="n">
        <v>338</v>
      </c>
      <c r="CP65" s="0" t="n">
        <v>11563</v>
      </c>
      <c r="CQ65" s="0" t="n">
        <v>100</v>
      </c>
      <c r="CR65" s="0" t="n">
        <v>7991</v>
      </c>
      <c r="CS65" s="0" t="n">
        <v>10145</v>
      </c>
      <c r="CT65" s="0" t="n">
        <v>742</v>
      </c>
      <c r="CU65" s="0" t="n">
        <v>10145</v>
      </c>
      <c r="CV65" s="0" t="n">
        <v>42857</v>
      </c>
      <c r="CW65" s="0" t="n">
        <v>85714</v>
      </c>
      <c r="CX65" s="0" t="n">
        <v>50</v>
      </c>
      <c r="CY65" s="0" t="n">
        <v>117574</v>
      </c>
      <c r="CZ65" s="0" t="n">
        <v>24819</v>
      </c>
      <c r="DA65" s="0" t="n">
        <v>31</v>
      </c>
    </row>
    <row r="66" customFormat="false" ht="14.25" hidden="false" customHeight="false" outlineLevel="0" collapsed="false">
      <c r="A66" s="0" t="n">
        <v>4119905</v>
      </c>
      <c r="B66" s="0" t="s">
        <v>105</v>
      </c>
      <c r="C66" s="0" t="n">
        <v>150.72</v>
      </c>
      <c r="D66" s="0" t="n">
        <v>0.763</v>
      </c>
      <c r="E66" s="0" t="n">
        <v>63006</v>
      </c>
      <c r="F66" s="0" t="n">
        <v>41.97</v>
      </c>
      <c r="G66" s="0" t="n">
        <v>43.59</v>
      </c>
      <c r="H66" s="0" t="n">
        <v>0.99</v>
      </c>
      <c r="I66" s="0" t="n">
        <v>4929</v>
      </c>
      <c r="J66" s="0" t="n">
        <v>8789</v>
      </c>
      <c r="K66" s="0" t="n">
        <v>1938</v>
      </c>
      <c r="L66" s="0" t="n">
        <v>30684</v>
      </c>
      <c r="M66" s="0" t="n">
        <v>1351</v>
      </c>
      <c r="N66" s="0" t="n">
        <v>83184</v>
      </c>
      <c r="O66" s="0" t="n">
        <v>2843</v>
      </c>
      <c r="P66" s="0" t="n">
        <v>13013</v>
      </c>
      <c r="Q66" s="0" t="n">
        <v>0</v>
      </c>
      <c r="R66" s="0" t="n">
        <v>16617</v>
      </c>
      <c r="S66" s="0" t="n">
        <v>10.21</v>
      </c>
      <c r="T66" s="0" t="n">
        <v>3.98</v>
      </c>
      <c r="U66" s="0" t="n">
        <v>22514</v>
      </c>
      <c r="V66" s="0" t="n">
        <v>365899</v>
      </c>
      <c r="W66" s="0" t="n">
        <v>541.67</v>
      </c>
      <c r="X66" s="0" t="n">
        <v>75.53</v>
      </c>
      <c r="Y66" s="0" t="n">
        <v>8443</v>
      </c>
      <c r="Z66" s="0" t="n">
        <v>12753</v>
      </c>
      <c r="AA66" s="0" t="n">
        <v>146</v>
      </c>
      <c r="AB66" s="0" t="n">
        <v>75.22</v>
      </c>
      <c r="AC66" s="0" t="n">
        <v>13413</v>
      </c>
      <c r="AD66" s="0" t="n">
        <v>34615</v>
      </c>
      <c r="AE66" s="0" t="n">
        <v>100</v>
      </c>
      <c r="AF66" s="0" t="n">
        <v>54789</v>
      </c>
      <c r="AG66" s="0" t="n">
        <v>35632</v>
      </c>
      <c r="AI66" s="0" t="n">
        <v>6.5</v>
      </c>
      <c r="AJ66" s="0" t="n">
        <v>22799</v>
      </c>
      <c r="AK66" s="0" t="n">
        <v>93.3</v>
      </c>
      <c r="AL66" s="0" t="n">
        <v>97.8</v>
      </c>
      <c r="AN66" s="0" t="n">
        <v>221.2</v>
      </c>
      <c r="AP66" s="0" t="n">
        <v>238.06</v>
      </c>
      <c r="AQ66" s="0" t="n">
        <v>13876</v>
      </c>
      <c r="AR66" s="0" t="n">
        <v>18238</v>
      </c>
      <c r="AS66" s="0" t="n">
        <v>14.2</v>
      </c>
      <c r="AT66" s="0" t="n">
        <v>3.67</v>
      </c>
      <c r="AU66" s="0" t="n">
        <v>2011</v>
      </c>
      <c r="AV66" s="0" t="n">
        <v>90993</v>
      </c>
      <c r="AW66" s="0" t="n">
        <v>29589</v>
      </c>
      <c r="AX66" s="0" t="n">
        <v>15789</v>
      </c>
      <c r="AY66" s="0" t="n">
        <v>508</v>
      </c>
      <c r="AZ66" s="0" t="n">
        <v>16428</v>
      </c>
      <c r="BA66" s="0" t="n">
        <v>36017</v>
      </c>
      <c r="BB66" s="0" t="n">
        <v>19.7</v>
      </c>
      <c r="BC66" s="0" t="n">
        <v>40.42</v>
      </c>
      <c r="BD66" s="0" t="n">
        <v>99.99</v>
      </c>
      <c r="BE66" s="0" t="n">
        <v>99.98</v>
      </c>
      <c r="BF66" s="0" t="n">
        <v>100</v>
      </c>
      <c r="BG66" s="0" t="n">
        <v>99555</v>
      </c>
      <c r="BH66" s="0" t="n">
        <v>0.64</v>
      </c>
      <c r="BI66" s="0" t="n">
        <v>8293</v>
      </c>
      <c r="BJ66" s="0" t="n">
        <v>43253.34</v>
      </c>
      <c r="BK66" s="0" t="n">
        <v>6827</v>
      </c>
      <c r="BL66" s="0" t="n">
        <v>11766</v>
      </c>
      <c r="BM66" s="0" t="n">
        <v>21262</v>
      </c>
      <c r="BN66" s="0" t="n">
        <v>60266</v>
      </c>
      <c r="BO66" s="0" t="n">
        <v>218379</v>
      </c>
      <c r="BP66" s="0" t="n">
        <v>20934</v>
      </c>
      <c r="BQ66" s="0" t="n">
        <v>3.76</v>
      </c>
      <c r="BR66" s="0" t="n">
        <v>0.54</v>
      </c>
      <c r="BS66" s="0" t="n">
        <v>417</v>
      </c>
      <c r="BT66" s="0" t="n">
        <v>1325</v>
      </c>
      <c r="BU66" s="0" t="n">
        <v>1428</v>
      </c>
      <c r="BV66" s="0" t="n">
        <v>519</v>
      </c>
      <c r="BW66" s="0" t="n">
        <v>4503</v>
      </c>
      <c r="BX66" s="0" t="n">
        <v>22834</v>
      </c>
      <c r="BY66" s="0" t="n">
        <v>0.4</v>
      </c>
      <c r="BZ66" s="0" t="n">
        <v>1732</v>
      </c>
      <c r="CA66" s="0" t="n">
        <v>12.03</v>
      </c>
      <c r="CB66" s="0" t="n">
        <v>21388</v>
      </c>
      <c r="CC66" s="0" t="n">
        <v>4209</v>
      </c>
      <c r="CD66" s="0" t="n">
        <v>7075</v>
      </c>
      <c r="CE66" s="0" t="n">
        <v>1149</v>
      </c>
      <c r="CF66" s="0" t="n">
        <v>37044</v>
      </c>
      <c r="CG66" s="0" t="n">
        <v>0.73</v>
      </c>
      <c r="CH66" s="0" t="n">
        <v>3.54</v>
      </c>
      <c r="CI66" s="0" t="n">
        <v>81.81</v>
      </c>
      <c r="CJ66" s="0" t="n">
        <v>2657</v>
      </c>
      <c r="CK66" s="0" t="n">
        <v>0.09</v>
      </c>
      <c r="CL66" s="0" t="n">
        <v>52</v>
      </c>
      <c r="CM66" s="0" t="n">
        <v>116</v>
      </c>
      <c r="CN66" s="0" t="n">
        <v>87603</v>
      </c>
      <c r="CO66" s="0" t="n">
        <v>578</v>
      </c>
      <c r="CP66" s="0" t="n">
        <v>24467</v>
      </c>
      <c r="CQ66" s="0" t="n">
        <v>80</v>
      </c>
      <c r="CR66" s="0" t="n">
        <v>36713</v>
      </c>
      <c r="CS66" s="0" t="n">
        <v>14.5</v>
      </c>
      <c r="CT66" s="0" t="n">
        <v>0</v>
      </c>
      <c r="CU66" s="0" t="n">
        <v>17343</v>
      </c>
      <c r="CV66" s="0" t="n">
        <v>100</v>
      </c>
      <c r="CW66" s="0" t="n">
        <v>85714</v>
      </c>
      <c r="CX66" s="0" t="n">
        <v>50</v>
      </c>
      <c r="CY66" s="0" t="n">
        <v>527827</v>
      </c>
      <c r="CZ66" s="0" t="n">
        <v>30516</v>
      </c>
      <c r="DA66" s="0" t="n">
        <v>310</v>
      </c>
    </row>
    <row r="67" customFormat="false" ht="14.25" hidden="false" customHeight="false" outlineLevel="0" collapsed="false">
      <c r="A67" s="0" t="n">
        <v>4314902</v>
      </c>
      <c r="B67" s="0" t="s">
        <v>106</v>
      </c>
      <c r="C67" s="0" t="n">
        <v>2837.52</v>
      </c>
      <c r="D67" s="0" t="n">
        <v>0.805</v>
      </c>
      <c r="E67" s="0" t="n">
        <v>75025</v>
      </c>
      <c r="F67" s="0" t="n">
        <v>66.41</v>
      </c>
      <c r="G67" s="0" t="n">
        <v>73.22</v>
      </c>
      <c r="H67" s="0" t="n">
        <v>0.5</v>
      </c>
      <c r="I67" s="0" t="n">
        <v>4337</v>
      </c>
      <c r="J67" s="0" t="n">
        <v>9328</v>
      </c>
      <c r="K67" s="0" t="n">
        <v>845</v>
      </c>
      <c r="L67" s="0" t="n">
        <v>30.99</v>
      </c>
      <c r="M67" s="0" t="n">
        <v>7552</v>
      </c>
      <c r="N67" s="0" t="n">
        <v>72837</v>
      </c>
      <c r="O67" s="0" t="n">
        <v>8627</v>
      </c>
      <c r="P67" s="0" t="n">
        <v>8717</v>
      </c>
      <c r="Q67" s="0" t="n">
        <v>242</v>
      </c>
      <c r="R67" s="0" t="n">
        <v>10.23</v>
      </c>
      <c r="S67" s="0" t="n">
        <v>5.63</v>
      </c>
      <c r="T67" s="0" t="n">
        <v>22038</v>
      </c>
      <c r="U67" s="0" t="n">
        <v>3763</v>
      </c>
      <c r="V67" s="0" t="n">
        <v>482824</v>
      </c>
      <c r="W67" s="0" t="n">
        <v>1070.49</v>
      </c>
      <c r="X67" s="0" t="n">
        <v>48.41</v>
      </c>
      <c r="Y67" s="0" t="n">
        <v>60205</v>
      </c>
      <c r="Z67" s="0" t="n">
        <v>22191</v>
      </c>
      <c r="AA67" s="0" t="n">
        <v>99</v>
      </c>
      <c r="AB67" s="0" t="n">
        <v>76.42</v>
      </c>
      <c r="AC67" s="0" t="n">
        <v>9861</v>
      </c>
      <c r="AD67" s="0" t="n">
        <v>127667</v>
      </c>
      <c r="AE67" s="0" t="n">
        <v>98155</v>
      </c>
      <c r="AF67" s="0" t="n">
        <v>23.22</v>
      </c>
      <c r="AG67" s="0" t="n">
        <v>26518</v>
      </c>
      <c r="AH67" s="0" t="n">
        <v>3.7</v>
      </c>
      <c r="AI67" s="0" t="n">
        <v>4.9</v>
      </c>
      <c r="AJ67" s="0" t="n">
        <v>21785</v>
      </c>
      <c r="AK67" s="0" t="n">
        <v>95.2</v>
      </c>
      <c r="AL67" s="0" t="n">
        <v>93.1</v>
      </c>
      <c r="AM67" s="0" t="n">
        <v>241.24</v>
      </c>
      <c r="AN67" s="0" t="n">
        <v>196.75</v>
      </c>
      <c r="AO67" s="0" t="n">
        <v>240.56</v>
      </c>
      <c r="AP67" s="0" t="n">
        <v>206.4</v>
      </c>
      <c r="AQ67" s="0" t="n">
        <v>13306</v>
      </c>
      <c r="AR67" s="0" t="n">
        <v>21124</v>
      </c>
      <c r="AS67" s="0" t="n">
        <v>44</v>
      </c>
      <c r="AT67" s="0" t="n">
        <v>2.27</v>
      </c>
      <c r="AU67" s="0" t="n">
        <v>541</v>
      </c>
      <c r="AV67" s="0" t="n">
        <v>89176</v>
      </c>
      <c r="AW67" s="0" t="n">
        <v>19.62</v>
      </c>
      <c r="AX67" s="0" t="n">
        <v>30556</v>
      </c>
      <c r="AY67" s="0" t="n">
        <v>648</v>
      </c>
      <c r="AZ67" s="0" t="n">
        <v>5269</v>
      </c>
      <c r="BA67" s="0" t="n">
        <v>29.94</v>
      </c>
      <c r="BB67" s="0" t="n">
        <v>39509</v>
      </c>
      <c r="BC67" s="0" t="n">
        <v>31.87</v>
      </c>
      <c r="BD67" s="0" t="n">
        <v>100</v>
      </c>
      <c r="BE67" s="0" t="n">
        <v>91.48</v>
      </c>
      <c r="BF67" s="0" t="n">
        <v>81.91</v>
      </c>
      <c r="BG67" s="0" t="n">
        <v>99898</v>
      </c>
      <c r="BH67" s="0" t="n">
        <v>0.62</v>
      </c>
      <c r="BI67" s="0" t="n">
        <v>9417</v>
      </c>
      <c r="BJ67" s="0" t="n">
        <v>52149.66</v>
      </c>
      <c r="BK67" s="0" t="n">
        <v>5545</v>
      </c>
      <c r="BL67" s="0" t="n">
        <v>10.28</v>
      </c>
      <c r="BM67" s="0" t="n">
        <v>17004</v>
      </c>
      <c r="BN67" s="0" t="n">
        <v>64321</v>
      </c>
      <c r="BO67" s="0" t="n">
        <v>1776.15</v>
      </c>
      <c r="BP67" s="0" t="n">
        <v>36312</v>
      </c>
      <c r="BQ67" s="0" t="n">
        <v>2.52</v>
      </c>
      <c r="BR67" s="0" t="n">
        <v>0.6</v>
      </c>
      <c r="BS67" s="0" t="n">
        <v>507</v>
      </c>
      <c r="BT67" s="0" t="n">
        <v>1.9</v>
      </c>
      <c r="BU67" s="0" t="n">
        <v>1286</v>
      </c>
      <c r="BV67" s="0" t="n">
        <v>564</v>
      </c>
      <c r="BW67" s="0" t="n">
        <v>8534</v>
      </c>
      <c r="BX67" s="0" t="n">
        <v>4102</v>
      </c>
      <c r="BY67" s="0" t="n">
        <v>332</v>
      </c>
      <c r="BZ67" s="0" t="n">
        <v>1305</v>
      </c>
      <c r="CA67" s="0" t="n">
        <v>14.14</v>
      </c>
      <c r="CB67" s="0" t="n">
        <v>6854</v>
      </c>
      <c r="CC67" s="0" t="n">
        <v>13683</v>
      </c>
      <c r="CD67" s="0" t="n">
        <v>11664</v>
      </c>
      <c r="CE67" s="0" t="n">
        <v>0</v>
      </c>
      <c r="CF67" s="0" t="n">
        <v>39268</v>
      </c>
      <c r="CG67" s="0" t="n">
        <v>0.93</v>
      </c>
      <c r="CH67" s="0" t="n">
        <v>1.98</v>
      </c>
      <c r="CI67" s="0" t="n">
        <v>100</v>
      </c>
      <c r="CJ67" s="0" t="n">
        <v>1721</v>
      </c>
      <c r="CK67" s="0" t="n">
        <v>0</v>
      </c>
      <c r="CL67" s="0" t="n">
        <v>44</v>
      </c>
      <c r="CM67" s="0" t="n">
        <v>864</v>
      </c>
      <c r="CN67" s="0" t="n">
        <v>47056</v>
      </c>
      <c r="CO67" s="0" t="n">
        <v>33</v>
      </c>
      <c r="CP67" s="0" t="n">
        <v>12741</v>
      </c>
      <c r="CQ67" s="0" t="n">
        <v>100</v>
      </c>
      <c r="CR67" s="0" t="n">
        <v>59354</v>
      </c>
      <c r="CS67" s="0" t="n">
        <v>23386</v>
      </c>
      <c r="CT67" s="0" t="n">
        <v>337</v>
      </c>
      <c r="CU67" s="0" t="n">
        <v>24.06</v>
      </c>
      <c r="CV67" s="0" t="n">
        <v>100</v>
      </c>
      <c r="CW67" s="0" t="n">
        <v>85714</v>
      </c>
      <c r="CX67" s="0" t="n">
        <v>83333</v>
      </c>
      <c r="CY67" s="0" t="n">
        <v>267069</v>
      </c>
      <c r="CZ67" s="0" t="n">
        <v>32.73</v>
      </c>
      <c r="DA67" s="0" t="n">
        <v>582</v>
      </c>
    </row>
    <row r="68" customFormat="false" ht="14.25" hidden="false" customHeight="false" outlineLevel="0" collapsed="false">
      <c r="A68" s="0" t="n">
        <v>1100205</v>
      </c>
      <c r="B68" s="0" t="s">
        <v>107</v>
      </c>
      <c r="C68" s="0" t="n">
        <v>12.57</v>
      </c>
      <c r="D68" s="0" t="n">
        <v>0.736</v>
      </c>
      <c r="E68" s="0" t="n">
        <v>71848</v>
      </c>
      <c r="F68" s="0" t="n">
        <v>56.4</v>
      </c>
      <c r="G68" s="0" t="n">
        <v>60.23</v>
      </c>
      <c r="H68" s="0" t="n">
        <v>1.32</v>
      </c>
      <c r="I68" s="0" t="n">
        <v>3576</v>
      </c>
      <c r="J68" s="0" t="n">
        <v>8143</v>
      </c>
      <c r="K68" s="0" t="n">
        <v>2906</v>
      </c>
      <c r="L68" s="0" t="n">
        <v>40294</v>
      </c>
      <c r="M68" s="0" t="n">
        <v>2685</v>
      </c>
      <c r="N68" s="0" t="n">
        <v>67747</v>
      </c>
      <c r="O68" s="0" t="n">
        <v>8.12</v>
      </c>
      <c r="P68" s="0" t="n">
        <v>13038</v>
      </c>
      <c r="Q68" s="0" t="n">
        <v>711</v>
      </c>
      <c r="R68" s="0" t="n">
        <v>15171</v>
      </c>
      <c r="S68" s="0" t="n">
        <v>8.06</v>
      </c>
      <c r="T68" s="0" t="n">
        <v>5854</v>
      </c>
      <c r="U68" s="0" t="n">
        <v>56178</v>
      </c>
      <c r="V68" s="0" t="n">
        <v>207537</v>
      </c>
      <c r="W68" s="0" t="n">
        <v>560.57</v>
      </c>
      <c r="X68" s="0" t="n">
        <v>52.77</v>
      </c>
      <c r="Y68" s="0" t="n">
        <v>16316</v>
      </c>
      <c r="Z68" s="0" t="n">
        <v>45028</v>
      </c>
      <c r="AA68" s="0" t="n">
        <v>89</v>
      </c>
      <c r="AB68" s="0" t="n">
        <v>74.14</v>
      </c>
      <c r="AC68" s="0" t="n">
        <v>16736</v>
      </c>
      <c r="AD68" s="0" t="n">
        <v>71567</v>
      </c>
      <c r="AE68" s="0" t="n">
        <v>79144</v>
      </c>
      <c r="AF68" s="0" t="n">
        <v>40.21</v>
      </c>
      <c r="AG68" s="0" t="n">
        <v>33788</v>
      </c>
      <c r="AH68" s="0" t="n">
        <v>3.9</v>
      </c>
      <c r="AI68" s="0" t="n">
        <v>5.3</v>
      </c>
      <c r="AJ68" s="0" t="n">
        <v>17643</v>
      </c>
      <c r="AK68" s="0" t="n">
        <v>95.5</v>
      </c>
      <c r="AL68" s="0" t="n">
        <v>95.6</v>
      </c>
      <c r="AM68" s="0" t="n">
        <v>242.53</v>
      </c>
      <c r="AN68" s="0" t="n">
        <v>202.95</v>
      </c>
      <c r="AO68" s="0" t="n">
        <v>230.8</v>
      </c>
      <c r="AP68" s="0" t="n">
        <v>214.42</v>
      </c>
      <c r="AQ68" s="0" t="n">
        <v>23771</v>
      </c>
      <c r="AR68" s="0" t="n">
        <v>25988</v>
      </c>
      <c r="AS68" s="0" t="n">
        <v>26.5</v>
      </c>
      <c r="AT68" s="0" t="n">
        <v>5.1</v>
      </c>
      <c r="AU68" s="0" t="n">
        <v>1347</v>
      </c>
      <c r="AV68" s="0" t="n">
        <v>88092</v>
      </c>
      <c r="AW68" s="0" t="n">
        <v>28598</v>
      </c>
      <c r="AX68" s="0" t="n">
        <v>9524</v>
      </c>
      <c r="AY68" s="0" t="n">
        <v>565</v>
      </c>
      <c r="AZ68" s="0" t="n">
        <v>13389</v>
      </c>
      <c r="BA68" s="0" t="n">
        <v>28468</v>
      </c>
      <c r="BB68" s="0" t="n">
        <v>66376</v>
      </c>
      <c r="BC68" s="0" t="n">
        <v>84.01</v>
      </c>
      <c r="BD68" s="0" t="n">
        <v>32.87</v>
      </c>
      <c r="BE68" s="0" t="n">
        <v>5.88</v>
      </c>
      <c r="BF68" s="0" t="n">
        <v>0</v>
      </c>
      <c r="BG68" s="0" t="n">
        <v>98274</v>
      </c>
      <c r="BH68" s="0" t="n">
        <v>0.43</v>
      </c>
      <c r="BI68" s="0" t="n">
        <v>12515</v>
      </c>
      <c r="BJ68" s="0" t="n">
        <v>32042.66</v>
      </c>
      <c r="BK68" s="0" t="n">
        <v>5806</v>
      </c>
      <c r="BL68" s="0" t="n">
        <v>9288</v>
      </c>
      <c r="BM68" s="0" t="n">
        <v>21835</v>
      </c>
      <c r="BN68" s="0" t="n">
        <v>64672</v>
      </c>
      <c r="BO68" s="0" t="n">
        <v>1131832</v>
      </c>
      <c r="BP68" s="0" t="n">
        <v>13317</v>
      </c>
      <c r="BQ68" s="0" t="n">
        <v>3.29</v>
      </c>
      <c r="BR68" s="0" t="n">
        <v>0.56</v>
      </c>
      <c r="BS68" s="0" t="n">
        <v>0.24</v>
      </c>
      <c r="BT68" s="0" t="n">
        <v>1886</v>
      </c>
      <c r="BU68" s="0" t="n">
        <v>1.24</v>
      </c>
      <c r="BV68" s="0" t="n">
        <v>2943</v>
      </c>
      <c r="BW68" s="0" t="n">
        <v>2967</v>
      </c>
      <c r="BX68" s="0" t="n">
        <v>28022</v>
      </c>
      <c r="BY68" s="0" t="n">
        <v>596</v>
      </c>
      <c r="BZ68" s="0" t="n">
        <v>1466</v>
      </c>
      <c r="CA68" s="0" t="n">
        <v>9.54</v>
      </c>
      <c r="CB68" s="0" t="n">
        <v>22249</v>
      </c>
      <c r="CC68" s="0" t="n">
        <v>11128</v>
      </c>
      <c r="CD68" s="0" t="n">
        <v>13561</v>
      </c>
      <c r="CE68" s="0" t="n">
        <v>192</v>
      </c>
      <c r="CF68" s="0" t="n">
        <v>76511</v>
      </c>
      <c r="CG68" s="0" t="n">
        <v>1.05</v>
      </c>
      <c r="CH68" s="0" t="n">
        <v>0.17</v>
      </c>
      <c r="CI68" s="0" t="n">
        <v>39.11</v>
      </c>
      <c r="CJ68" s="0" t="n">
        <v>43294</v>
      </c>
      <c r="CK68" s="0" t="n">
        <v>13.62</v>
      </c>
      <c r="CL68" s="0" t="n">
        <v>44</v>
      </c>
      <c r="CM68" s="0" t="n">
        <v>0.99</v>
      </c>
      <c r="CN68" s="0" t="n">
        <v>0</v>
      </c>
      <c r="CO68" s="0" t="n">
        <v>6319</v>
      </c>
      <c r="CP68" s="0" t="n">
        <v>30554</v>
      </c>
      <c r="CQ68" s="0" t="n">
        <v>80</v>
      </c>
      <c r="CR68" s="0" t="n">
        <v>39209</v>
      </c>
      <c r="CS68" s="0" t="n">
        <v>27382</v>
      </c>
      <c r="CT68" s="0" t="n">
        <v>0</v>
      </c>
      <c r="CU68" s="0" t="n">
        <v>27382</v>
      </c>
      <c r="CV68" s="0" t="n">
        <v>85714</v>
      </c>
      <c r="CW68" s="0" t="n">
        <v>71429</v>
      </c>
      <c r="CX68" s="0" t="n">
        <v>66667</v>
      </c>
      <c r="CY68" s="0" t="n">
        <v>139052</v>
      </c>
      <c r="CZ68" s="0" t="n">
        <v>16132</v>
      </c>
      <c r="DA68" s="0" t="n">
        <v>4587</v>
      </c>
    </row>
    <row r="69" customFormat="false" ht="14.25" hidden="false" customHeight="false" outlineLevel="0" collapsed="false">
      <c r="A69" s="0" t="n">
        <v>3541000</v>
      </c>
      <c r="B69" s="0" t="s">
        <v>108</v>
      </c>
      <c r="C69" s="0" t="n">
        <v>1776.09</v>
      </c>
      <c r="D69" s="0" t="n">
        <v>0.754</v>
      </c>
      <c r="E69" s="0" t="n">
        <v>67876</v>
      </c>
      <c r="F69" s="0" t="n">
        <v>59.02</v>
      </c>
      <c r="G69" s="0" t="n">
        <v>64.93</v>
      </c>
      <c r="H69" s="0" t="n">
        <v>0</v>
      </c>
      <c r="I69" s="0" t="n">
        <v>4301</v>
      </c>
      <c r="J69" s="0" t="n">
        <v>9588</v>
      </c>
      <c r="K69" s="0" t="n">
        <v>845</v>
      </c>
      <c r="L69" s="0" t="n">
        <v>29651</v>
      </c>
      <c r="N69" s="0" t="n">
        <v>58208</v>
      </c>
      <c r="O69" s="0" t="n">
        <v>6152</v>
      </c>
      <c r="P69" s="0" t="n">
        <v>16254</v>
      </c>
      <c r="Q69" s="0" t="n">
        <v>707</v>
      </c>
      <c r="R69" s="0" t="n">
        <v>18375</v>
      </c>
      <c r="S69" s="0" t="n">
        <v>9658</v>
      </c>
      <c r="T69" s="0" t="n">
        <v>5845</v>
      </c>
      <c r="U69" s="0" t="n">
        <v>104883</v>
      </c>
      <c r="V69" s="0" t="n">
        <v>485429</v>
      </c>
      <c r="W69" s="0" t="n">
        <v>1045.98</v>
      </c>
      <c r="X69" s="0" t="n">
        <v>82.78</v>
      </c>
      <c r="Y69" s="0" t="n">
        <v>3929</v>
      </c>
      <c r="Z69" s="0" t="n">
        <v>17409</v>
      </c>
      <c r="AA69" s="0" t="n">
        <v>91</v>
      </c>
      <c r="AB69" s="0" t="n">
        <v>75.04</v>
      </c>
      <c r="AC69" s="0" t="n">
        <v>10836</v>
      </c>
      <c r="AD69" s="0" t="n">
        <v>93397</v>
      </c>
      <c r="AE69" s="0" t="n">
        <v>98507</v>
      </c>
      <c r="AF69" s="0" t="n">
        <v>2454</v>
      </c>
      <c r="AG69" s="0" t="n">
        <v>15686</v>
      </c>
      <c r="AH69" s="0" t="n">
        <v>5.5</v>
      </c>
      <c r="AI69" s="0" t="n">
        <v>6.6</v>
      </c>
      <c r="AJ69" s="0" t="n">
        <v>19628</v>
      </c>
      <c r="AK69" s="0" t="n">
        <v>94.7</v>
      </c>
      <c r="AL69" s="0" t="n">
        <v>99</v>
      </c>
      <c r="AM69" s="0" t="n">
        <v>274.58</v>
      </c>
      <c r="AN69" s="0" t="n">
        <v>230.48</v>
      </c>
      <c r="AO69" s="0" t="n">
        <v>273.17</v>
      </c>
      <c r="AP69" s="0" t="n">
        <v>246.44</v>
      </c>
      <c r="AQ69" s="0" t="n">
        <v>24453</v>
      </c>
      <c r="AR69" s="0" t="n">
        <v>25812</v>
      </c>
      <c r="AS69" s="0" t="n">
        <v>20.9</v>
      </c>
      <c r="AT69" s="0" t="n">
        <v>4.16</v>
      </c>
      <c r="AU69" s="0" t="n">
        <v>1.88</v>
      </c>
      <c r="AV69" s="0" t="n">
        <v>92177</v>
      </c>
      <c r="AW69" s="0" t="n">
        <v>30075</v>
      </c>
      <c r="AX69" s="0" t="n">
        <v>14286</v>
      </c>
      <c r="AY69" s="0" t="n">
        <v>515</v>
      </c>
      <c r="AZ69" s="0" t="n">
        <v>12794</v>
      </c>
      <c r="BA69" s="0" t="n">
        <v>25955</v>
      </c>
      <c r="BB69" s="0" t="n">
        <v>11183</v>
      </c>
      <c r="BC69" s="0" t="n">
        <v>27.5</v>
      </c>
      <c r="BD69" s="0" t="n">
        <v>91.12</v>
      </c>
      <c r="BE69" s="0" t="n">
        <v>74.05</v>
      </c>
      <c r="BF69" s="0" t="n">
        <v>100</v>
      </c>
      <c r="BG69" s="0" t="n">
        <v>99881</v>
      </c>
      <c r="BH69" s="0" t="n">
        <v>0.46</v>
      </c>
      <c r="BI69" s="0" t="n">
        <v>9042</v>
      </c>
      <c r="BJ69" s="0" t="n">
        <v>22064.57</v>
      </c>
      <c r="BK69" s="0" t="n">
        <v>10746</v>
      </c>
      <c r="BL69" s="0" t="n">
        <v>18228</v>
      </c>
      <c r="BM69" s="0" t="n">
        <v>23667</v>
      </c>
      <c r="BN69" s="0" t="n">
        <v>58077</v>
      </c>
      <c r="BO69" s="0" t="n">
        <v>8499626</v>
      </c>
      <c r="BP69" s="0" t="n">
        <v>10494</v>
      </c>
      <c r="BQ69" s="0" t="n">
        <v>4.15</v>
      </c>
      <c r="BR69" s="0" t="n">
        <v>0.49</v>
      </c>
      <c r="BS69" s="0" t="n">
        <v>496</v>
      </c>
      <c r="BT69" s="0" t="n">
        <v>1599</v>
      </c>
      <c r="BU69" s="0" t="n">
        <v>1357</v>
      </c>
      <c r="BV69" s="0" t="n">
        <v>1417</v>
      </c>
      <c r="BW69" s="0" t="n">
        <v>1209</v>
      </c>
      <c r="BX69" s="0" t="n">
        <v>0</v>
      </c>
      <c r="BY69" s="0" t="n">
        <v>516</v>
      </c>
      <c r="BZ69" s="0" t="n">
        <v>1.25</v>
      </c>
      <c r="CA69" s="0" t="n">
        <v>16.68</v>
      </c>
      <c r="CB69" s="0" t="n">
        <v>18135</v>
      </c>
      <c r="CC69" s="0" t="n">
        <v>6618</v>
      </c>
      <c r="CD69" s="0" t="n">
        <v>6609</v>
      </c>
      <c r="CE69" s="0" t="n">
        <v>0</v>
      </c>
      <c r="CF69" s="0" t="n">
        <v>60647</v>
      </c>
      <c r="CG69" s="0" t="n">
        <v>1.55</v>
      </c>
      <c r="CH69" s="0" t="n">
        <v>1.16</v>
      </c>
      <c r="CI69" s="0" t="n">
        <v>100</v>
      </c>
      <c r="CJ69" s="0" t="n">
        <v>1256</v>
      </c>
      <c r="CK69" s="0" t="n">
        <v>0</v>
      </c>
      <c r="CL69" s="0" t="n">
        <v>60</v>
      </c>
      <c r="CM69" s="0" t="n">
        <v>8</v>
      </c>
      <c r="CN69" s="0" t="n">
        <v>69011</v>
      </c>
      <c r="CO69" s="0" t="n">
        <v>44</v>
      </c>
      <c r="CP69" s="0" t="n">
        <v>35.45</v>
      </c>
      <c r="CQ69" s="0" t="n">
        <v>80</v>
      </c>
      <c r="CR69" s="0" t="n">
        <v>19686</v>
      </c>
      <c r="CS69" s="0" t="n">
        <v>7998</v>
      </c>
      <c r="CT69" s="0" t="n">
        <v>0</v>
      </c>
      <c r="CU69" s="0" t="n">
        <v>9229</v>
      </c>
      <c r="CV69" s="0" t="n">
        <v>85714</v>
      </c>
      <c r="CW69" s="0" t="n">
        <v>71429</v>
      </c>
      <c r="CX69" s="0" t="n">
        <v>66667</v>
      </c>
      <c r="CY69" s="0" t="n">
        <v>661.76</v>
      </c>
      <c r="CZ69" s="0" t="n">
        <v>43673</v>
      </c>
      <c r="DA69" s="0" t="n">
        <v>325</v>
      </c>
    </row>
    <row r="70" customFormat="false" ht="14.25" hidden="false" customHeight="false" outlineLevel="0" collapsed="false">
      <c r="A70" s="0" t="n">
        <v>2611606</v>
      </c>
      <c r="B70" s="0" t="s">
        <v>109</v>
      </c>
      <c r="C70" s="0" t="n">
        <v>7037.61</v>
      </c>
      <c r="D70" s="0" t="n">
        <v>0.772</v>
      </c>
      <c r="E70" s="0" t="n">
        <v>80.64</v>
      </c>
      <c r="F70" s="0" t="n">
        <v>64.46</v>
      </c>
      <c r="G70" s="0" t="n">
        <v>69.17</v>
      </c>
      <c r="H70" s="0" t="n">
        <v>2.9</v>
      </c>
      <c r="I70" s="0" t="n">
        <v>9306</v>
      </c>
      <c r="J70" s="0" t="n">
        <v>8489</v>
      </c>
      <c r="K70" s="0" t="n">
        <v>1826</v>
      </c>
      <c r="L70" s="0" t="n">
        <v>38.43</v>
      </c>
      <c r="M70" s="0" t="n">
        <v>413</v>
      </c>
      <c r="N70" s="0" t="n">
        <v>58.24</v>
      </c>
      <c r="O70" s="0" t="n">
        <v>2856</v>
      </c>
      <c r="P70" s="0" t="n">
        <v>11499</v>
      </c>
      <c r="Q70" s="0" t="n">
        <v>284</v>
      </c>
      <c r="R70" s="0" t="n">
        <v>12824</v>
      </c>
      <c r="S70" s="0" t="n">
        <v>8045</v>
      </c>
      <c r="T70" s="0" t="n">
        <v>9236</v>
      </c>
      <c r="U70" s="0" t="n">
        <v>172124</v>
      </c>
      <c r="V70" s="0" t="n">
        <v>420361</v>
      </c>
      <c r="W70" s="0" t="n">
        <v>737.86</v>
      </c>
      <c r="X70" s="0" t="n">
        <v>53.67</v>
      </c>
      <c r="Y70" s="0" t="n">
        <v>7.56</v>
      </c>
      <c r="Z70" s="0" t="n">
        <v>31289</v>
      </c>
      <c r="AA70" s="0" t="n">
        <v>102</v>
      </c>
      <c r="AB70" s="0" t="n">
        <v>74.5</v>
      </c>
      <c r="AC70" s="0" t="n">
        <v>12725</v>
      </c>
      <c r="AD70" s="0" t="n">
        <v>144243</v>
      </c>
      <c r="AE70" s="0" t="n">
        <v>100</v>
      </c>
      <c r="AF70" s="0" t="n">
        <v>50.81</v>
      </c>
      <c r="AG70" s="0" t="n">
        <v>31407</v>
      </c>
      <c r="AH70" s="0" t="n">
        <v>4.7</v>
      </c>
      <c r="AI70" s="0" t="n">
        <v>5.2</v>
      </c>
      <c r="AJ70" s="0" t="n">
        <v>20268</v>
      </c>
      <c r="AK70" s="0" t="n">
        <v>98.1</v>
      </c>
      <c r="AL70" s="0" t="n">
        <v>98.7</v>
      </c>
      <c r="AM70" s="0" t="n">
        <v>246.59</v>
      </c>
      <c r="AN70" s="0" t="n">
        <v>200.8</v>
      </c>
      <c r="AO70" s="0" t="n">
        <v>248.83</v>
      </c>
      <c r="AP70" s="0" t="n">
        <v>211.75</v>
      </c>
      <c r="AQ70" s="0" t="n">
        <v>22015</v>
      </c>
      <c r="AR70" s="0" t="n">
        <v>26325</v>
      </c>
      <c r="AS70" s="0" t="n">
        <v>28.5</v>
      </c>
      <c r="AT70" s="0" t="n">
        <v>7.13</v>
      </c>
      <c r="AU70" s="0" t="n">
        <v>1954</v>
      </c>
      <c r="AV70" s="0" t="n">
        <v>94036</v>
      </c>
      <c r="AW70" s="0" t="n">
        <v>27965</v>
      </c>
      <c r="AX70" s="0" t="n">
        <v>17949</v>
      </c>
      <c r="AY70" s="0" t="n">
        <v>616</v>
      </c>
      <c r="AZ70" s="0" t="n">
        <v>8443</v>
      </c>
      <c r="BA70" s="0" t="n">
        <v>41529</v>
      </c>
      <c r="BB70" s="0" t="n">
        <v>51528</v>
      </c>
      <c r="BC70" s="0" t="n">
        <v>57.49</v>
      </c>
      <c r="BD70" s="0" t="n">
        <v>89.45</v>
      </c>
      <c r="BE70" s="0" t="n">
        <v>44.01</v>
      </c>
      <c r="BF70" s="0" t="n">
        <v>99.74</v>
      </c>
      <c r="BG70" s="0" t="n">
        <v>99861</v>
      </c>
      <c r="BH70" s="0" t="n">
        <v>0.58</v>
      </c>
      <c r="BI70" s="0" t="n">
        <v>5643</v>
      </c>
      <c r="BJ70" s="0" t="n">
        <v>31994.38</v>
      </c>
      <c r="BK70" s="0" t="n">
        <v>12.47</v>
      </c>
      <c r="BL70" s="0" t="n">
        <v>21179</v>
      </c>
      <c r="BM70" s="0" t="n">
        <v>23825</v>
      </c>
      <c r="BN70" s="0" t="n">
        <v>55128</v>
      </c>
      <c r="BO70" s="0" t="n">
        <v>3919152</v>
      </c>
      <c r="BP70" s="0" t="n">
        <v>31631</v>
      </c>
      <c r="BQ70" s="0" t="n">
        <v>1.91</v>
      </c>
      <c r="BR70" s="0" t="n">
        <v>0.68</v>
      </c>
      <c r="BS70" s="0" t="n">
        <v>1354</v>
      </c>
      <c r="BT70" s="0" t="n">
        <v>2216</v>
      </c>
      <c r="BU70" s="0" t="n">
        <v>1104</v>
      </c>
      <c r="BV70" s="0" t="n">
        <v>2992</v>
      </c>
      <c r="BW70" s="0" t="n">
        <v>8951</v>
      </c>
      <c r="BX70" s="0" t="n">
        <v>0</v>
      </c>
      <c r="BY70" s="0" t="n">
        <v>0.41</v>
      </c>
      <c r="BZ70" s="0" t="n">
        <v>1.14</v>
      </c>
      <c r="CA70" s="0" t="n">
        <v>12.24</v>
      </c>
      <c r="CB70" s="0" t="n">
        <v>16692</v>
      </c>
      <c r="CC70" s="0" t="n">
        <v>22756</v>
      </c>
      <c r="CD70" s="0" t="n">
        <v>19517</v>
      </c>
      <c r="CE70" s="0" t="n">
        <v>0</v>
      </c>
      <c r="CF70" s="0" t="n">
        <v>70041</v>
      </c>
      <c r="CG70" s="0" t="n">
        <v>1.46</v>
      </c>
      <c r="CH70" s="0" t="n">
        <v>0.12</v>
      </c>
      <c r="CI70" s="0" t="n">
        <v>29.8</v>
      </c>
      <c r="CJ70" s="0" t="n">
        <v>1566</v>
      </c>
      <c r="CK70" s="0" t="n">
        <v>0.03</v>
      </c>
      <c r="CL70" s="0" t="n">
        <v>52</v>
      </c>
      <c r="CM70" s="0" t="n">
        <v>32</v>
      </c>
      <c r="CN70" s="0" t="n">
        <v>61845</v>
      </c>
      <c r="CO70" s="0" t="n">
        <v>13</v>
      </c>
      <c r="CP70" s="0" t="n">
        <v>24358</v>
      </c>
      <c r="CQ70" s="0" t="n">
        <v>80</v>
      </c>
      <c r="CR70" s="0" t="n">
        <v>86176</v>
      </c>
      <c r="CS70" s="0" t="n">
        <v>31779</v>
      </c>
      <c r="CT70" s="0" t="n">
        <v>0</v>
      </c>
      <c r="CU70" s="0" t="n">
        <v>31779</v>
      </c>
      <c r="CV70" s="0" t="n">
        <v>100</v>
      </c>
      <c r="CW70" s="0" t="n">
        <v>85714</v>
      </c>
      <c r="CX70" s="0" t="n">
        <v>66667</v>
      </c>
      <c r="CY70" s="0" t="n">
        <v>302884</v>
      </c>
      <c r="CZ70" s="0" t="n">
        <v>33428</v>
      </c>
      <c r="DA70" s="0" t="n">
        <v>1445</v>
      </c>
    </row>
    <row r="71" customFormat="false" ht="14.25" hidden="false" customHeight="false" outlineLevel="0" collapsed="false">
      <c r="A71" s="0" t="n">
        <v>3154606</v>
      </c>
      <c r="B71" s="0" t="s">
        <v>110</v>
      </c>
      <c r="C71" s="0" t="n">
        <v>1917.9</v>
      </c>
      <c r="D71" s="0" t="n">
        <v>0.684</v>
      </c>
      <c r="E71" s="0" t="n">
        <v>82169</v>
      </c>
      <c r="F71" s="0" t="n">
        <v>57.35</v>
      </c>
      <c r="G71" s="0" t="n">
        <v>62.3</v>
      </c>
      <c r="H71" s="0" t="n">
        <v>1.38</v>
      </c>
      <c r="I71" s="0" t="n">
        <v>6773</v>
      </c>
      <c r="J71" s="0" t="n">
        <v>11614</v>
      </c>
      <c r="K71" s="0" t="n">
        <v>2611</v>
      </c>
      <c r="L71" s="0" t="n">
        <v>24648</v>
      </c>
      <c r="M71" s="0" t="n">
        <v>0</v>
      </c>
      <c r="N71" s="0" t="n">
        <v>61568</v>
      </c>
      <c r="O71" s="0" t="n">
        <v>2688</v>
      </c>
      <c r="P71" s="0" t="n">
        <v>11146</v>
      </c>
      <c r="Q71" s="0" t="n">
        <v>892</v>
      </c>
      <c r="R71" s="0" t="n">
        <v>12706</v>
      </c>
      <c r="S71" s="0" t="n">
        <v>8917</v>
      </c>
      <c r="T71" s="0" t="n">
        <v>3584</v>
      </c>
      <c r="U71" s="0" t="n">
        <v>57954</v>
      </c>
      <c r="V71" s="0" t="n">
        <v>224871</v>
      </c>
      <c r="W71" s="0" t="n">
        <v>423.4</v>
      </c>
      <c r="X71" s="0" t="n">
        <v>52.54</v>
      </c>
      <c r="Y71" s="0" t="n">
        <v>4435</v>
      </c>
      <c r="Z71" s="0" t="n">
        <v>31609</v>
      </c>
      <c r="AA71" s="0" t="n">
        <v>201</v>
      </c>
      <c r="AB71" s="0" t="n">
        <v>74.31</v>
      </c>
      <c r="AC71" s="0" t="n">
        <v>13732</v>
      </c>
      <c r="AD71" s="0" t="n">
        <v>19.22</v>
      </c>
      <c r="AE71" s="0" t="n">
        <v>100</v>
      </c>
      <c r="AF71" s="0" t="n">
        <v>31298</v>
      </c>
      <c r="AG71" s="0" t="n">
        <v>13281</v>
      </c>
      <c r="AH71" s="0" t="n">
        <v>4</v>
      </c>
      <c r="AI71" s="0" t="n">
        <v>5.3</v>
      </c>
      <c r="AJ71" s="0" t="n">
        <v>14425</v>
      </c>
      <c r="AK71" s="0" t="n">
        <v>56.7</v>
      </c>
      <c r="AL71" s="0" t="n">
        <v>97</v>
      </c>
      <c r="AM71" s="0" t="n">
        <v>236.03</v>
      </c>
      <c r="AN71" s="0" t="n">
        <v>193.24</v>
      </c>
      <c r="AO71" s="0" t="n">
        <v>233.34</v>
      </c>
      <c r="AP71" s="0" t="n">
        <v>202.07</v>
      </c>
      <c r="AQ71" s="0" t="n">
        <v>19.13</v>
      </c>
      <c r="AR71" s="0" t="n">
        <v>21643</v>
      </c>
      <c r="AS71" s="0" t="n">
        <v>19.7</v>
      </c>
      <c r="AT71" s="0" t="n">
        <v>6.31</v>
      </c>
      <c r="AU71" s="0" t="n">
        <v>3021</v>
      </c>
      <c r="AV71" s="0" t="n">
        <v>91232</v>
      </c>
      <c r="AW71" s="0" t="n">
        <v>26071</v>
      </c>
      <c r="AX71" s="0" t="n">
        <v>0</v>
      </c>
      <c r="AY71" s="0" t="n">
        <v>562</v>
      </c>
      <c r="AZ71" s="0" t="n">
        <v>9971</v>
      </c>
      <c r="BA71" s="0" t="n">
        <v>19.46</v>
      </c>
      <c r="BB71" s="0" t="n">
        <v>25429</v>
      </c>
      <c r="BC71" s="0" t="n">
        <v>56.24</v>
      </c>
      <c r="BD71" s="0" t="n">
        <v>82.59</v>
      </c>
      <c r="BE71" s="0" t="n">
        <v>70.01</v>
      </c>
      <c r="BF71" s="0" t="n">
        <v>70.61</v>
      </c>
      <c r="BG71" s="0" t="n">
        <v>99798</v>
      </c>
      <c r="BH71" s="0" t="n">
        <v>0.46</v>
      </c>
      <c r="BI71" s="0" t="n">
        <v>9057</v>
      </c>
      <c r="BJ71" s="0" t="n">
        <v>12392.14</v>
      </c>
      <c r="BK71" s="0" t="n">
        <v>8089</v>
      </c>
      <c r="BL71" s="0" t="n">
        <v>13.24</v>
      </c>
      <c r="BM71" s="0" t="n">
        <v>20986</v>
      </c>
      <c r="BN71" s="0" t="n">
        <v>63684</v>
      </c>
      <c r="BO71" s="0" t="n">
        <v>3289852</v>
      </c>
      <c r="BP71" s="0" t="n">
        <v>7217</v>
      </c>
      <c r="BQ71" s="0" t="n">
        <v>5.72</v>
      </c>
      <c r="BR71" s="0" t="n">
        <v>0.39</v>
      </c>
      <c r="BS71" s="0" t="n">
        <v>1228</v>
      </c>
      <c r="BT71" s="0" t="n">
        <v>1111</v>
      </c>
      <c r="BU71" s="0" t="n">
        <v>1271</v>
      </c>
      <c r="BV71" s="0" t="n">
        <v>4038</v>
      </c>
      <c r="BW71" s="0" t="n">
        <v>3253</v>
      </c>
      <c r="BX71" s="0" t="n">
        <v>13248</v>
      </c>
      <c r="BY71" s="0" t="n">
        <v>664</v>
      </c>
      <c r="BZ71" s="0" t="n">
        <v>1649</v>
      </c>
      <c r="CA71" s="0" t="n">
        <v>41.59</v>
      </c>
      <c r="CB71" s="0" t="n">
        <v>887</v>
      </c>
      <c r="CC71" s="0" t="n">
        <v>4934</v>
      </c>
      <c r="CD71" s="0" t="n">
        <v>9541</v>
      </c>
      <c r="CE71" s="0" t="n">
        <v>604</v>
      </c>
      <c r="CF71" s="0" t="n">
        <v>75501</v>
      </c>
      <c r="CG71" s="0" t="n">
        <v>0.68</v>
      </c>
      <c r="CH71" s="0" t="n">
        <v>0</v>
      </c>
      <c r="CI71" s="0" t="n">
        <v>0</v>
      </c>
      <c r="CJ71" s="0" t="n">
        <v>999</v>
      </c>
      <c r="CK71" s="0" t="n">
        <v>0.04</v>
      </c>
      <c r="CL71" s="0" t="n">
        <v>64</v>
      </c>
      <c r="CM71" s="0" t="n">
        <v>37</v>
      </c>
      <c r="CN71" s="0" t="n">
        <v>7116</v>
      </c>
      <c r="CO71" s="0" t="n">
        <v>46</v>
      </c>
      <c r="CP71" s="0" t="n">
        <v>264</v>
      </c>
      <c r="CQ71" s="0" t="n">
        <v>80</v>
      </c>
      <c r="CR71" s="0" t="n">
        <v>50737</v>
      </c>
      <c r="CS71" s="0" t="n">
        <v>21.8</v>
      </c>
      <c r="CT71" s="0" t="n">
        <v>299</v>
      </c>
      <c r="CU71" s="0" t="n">
        <v>22696</v>
      </c>
      <c r="CV71" s="0" t="n">
        <v>100</v>
      </c>
      <c r="CW71" s="0" t="n">
        <v>57143</v>
      </c>
      <c r="CX71" s="0" t="n">
        <v>50</v>
      </c>
      <c r="CY71" s="0" t="n">
        <v>261158</v>
      </c>
      <c r="CZ71" s="0" t="n">
        <v>13103</v>
      </c>
      <c r="DA71" s="0" t="n">
        <v>3033</v>
      </c>
    </row>
    <row r="72" customFormat="false" ht="14.25" hidden="false" customHeight="false" outlineLevel="0" collapsed="false">
      <c r="A72" s="0" t="n">
        <v>3543402</v>
      </c>
      <c r="B72" s="0" t="s">
        <v>111</v>
      </c>
      <c r="C72" s="0" t="n">
        <v>928.46</v>
      </c>
      <c r="D72" s="0" t="n">
        <v>0.8</v>
      </c>
      <c r="E72" s="0" t="n">
        <v>66883</v>
      </c>
      <c r="F72" s="0" t="n">
        <v>48.34</v>
      </c>
      <c r="G72" s="0" t="n">
        <v>51.57</v>
      </c>
      <c r="H72" s="0" t="n">
        <v>0.47</v>
      </c>
      <c r="I72" s="0" t="n">
        <v>24208</v>
      </c>
      <c r="J72" s="0" t="n">
        <v>9.26</v>
      </c>
      <c r="K72" s="0" t="n">
        <v>0.52</v>
      </c>
      <c r="L72" s="0" t="n">
        <v>47023</v>
      </c>
      <c r="M72" s="0" t="n">
        <v>5344</v>
      </c>
      <c r="N72" s="0" t="n">
        <v>82908</v>
      </c>
      <c r="O72" s="0" t="n">
        <v>6398</v>
      </c>
      <c r="P72" s="0" t="n">
        <v>10671</v>
      </c>
      <c r="Q72" s="0" t="n">
        <v>245</v>
      </c>
      <c r="R72" s="0" t="n">
        <v>12633</v>
      </c>
      <c r="S72" s="0" t="n">
        <v>8463</v>
      </c>
      <c r="T72" s="0" t="n">
        <v>3555</v>
      </c>
      <c r="U72" s="0" t="n">
        <v>2607804</v>
      </c>
      <c r="V72" s="0" t="n">
        <v>359.31</v>
      </c>
      <c r="W72" s="0" t="n">
        <v>906.37</v>
      </c>
      <c r="X72" s="0" t="n">
        <v>23.55</v>
      </c>
      <c r="Y72" s="0" t="n">
        <v>10115</v>
      </c>
      <c r="Z72" s="0" t="n">
        <v>11579</v>
      </c>
      <c r="AA72" s="0" t="n">
        <v>0.07</v>
      </c>
      <c r="AB72" s="0" t="n">
        <v>75.65</v>
      </c>
      <c r="AC72" s="0" t="n">
        <v>7678</v>
      </c>
      <c r="AD72" s="0" t="n">
        <v>38633</v>
      </c>
      <c r="AE72" s="0" t="n">
        <v>97917</v>
      </c>
      <c r="AF72" s="0" t="n">
        <v>15544</v>
      </c>
      <c r="AG72" s="0" t="n">
        <v>11429</v>
      </c>
      <c r="AH72" s="0" t="n">
        <v>4.8</v>
      </c>
      <c r="AI72" s="0" t="n">
        <v>6</v>
      </c>
      <c r="AJ72" s="0" t="n">
        <v>24663</v>
      </c>
      <c r="AK72" s="0" t="n">
        <v>95.6</v>
      </c>
      <c r="AL72" s="0" t="n">
        <v>98.1</v>
      </c>
      <c r="AM72" s="0" t="n">
        <v>260</v>
      </c>
      <c r="AN72" s="0" t="n">
        <v>218.89</v>
      </c>
      <c r="AO72" s="0" t="n">
        <v>261.62</v>
      </c>
      <c r="AP72" s="0" t="n">
        <v>232.48</v>
      </c>
      <c r="AQ72" s="0" t="n">
        <v>24298</v>
      </c>
      <c r="AR72" s="0" t="n">
        <v>22129</v>
      </c>
      <c r="AS72" s="0" t="n">
        <v>23.7</v>
      </c>
      <c r="AT72" s="0" t="n">
        <v>2.91</v>
      </c>
      <c r="AU72" s="0" t="n">
        <v>2448</v>
      </c>
      <c r="AV72" s="0" t="n">
        <v>93668</v>
      </c>
      <c r="AW72" s="0" t="n">
        <v>19598</v>
      </c>
      <c r="AX72" s="0" t="n">
        <v>13636</v>
      </c>
      <c r="AY72" s="0" t="n">
        <v>0.55</v>
      </c>
      <c r="AZ72" s="0" t="n">
        <v>7588</v>
      </c>
      <c r="BA72" s="0" t="n">
        <v>24476</v>
      </c>
      <c r="BB72" s="0" t="n">
        <v>87662</v>
      </c>
      <c r="BC72" s="0" t="n">
        <v>49.06</v>
      </c>
      <c r="BD72" s="0" t="n">
        <v>99.72</v>
      </c>
      <c r="BE72" s="0" t="n">
        <v>99.62</v>
      </c>
      <c r="BF72" s="0" t="n">
        <v>100</v>
      </c>
      <c r="BG72" s="0" t="n">
        <v>99937</v>
      </c>
      <c r="BH72" s="0" t="n">
        <v>0.38</v>
      </c>
      <c r="BI72" s="0" t="n">
        <v>12164</v>
      </c>
      <c r="BJ72" s="0" t="n">
        <v>49425.29</v>
      </c>
      <c r="BK72" s="0" t="n">
        <v>5173</v>
      </c>
      <c r="BL72" s="0" t="n">
        <v>9443</v>
      </c>
      <c r="BM72" s="0" t="n">
        <v>15792</v>
      </c>
      <c r="BN72" s="0" t="n">
        <v>67358</v>
      </c>
      <c r="BO72" s="0" t="n">
        <v>2185125</v>
      </c>
      <c r="BP72" s="0" t="n">
        <v>28733</v>
      </c>
      <c r="BQ72" s="0" t="n">
        <v>3.86</v>
      </c>
      <c r="BR72" s="0" t="n">
        <v>0.54</v>
      </c>
      <c r="BS72" s="0" t="n">
        <v>802</v>
      </c>
      <c r="BT72" s="0" t="n">
        <v>2225</v>
      </c>
      <c r="BU72" s="0" t="n">
        <v>1343</v>
      </c>
      <c r="BV72" s="0" t="n">
        <v>485</v>
      </c>
      <c r="BW72" s="0" t="n">
        <v>7305</v>
      </c>
      <c r="BX72" s="0" t="n">
        <v>18502</v>
      </c>
      <c r="BY72" s="0" t="n">
        <v>381</v>
      </c>
      <c r="BZ72" s="0" t="n">
        <v>1439</v>
      </c>
      <c r="CA72" s="0" t="n">
        <v>13.12</v>
      </c>
      <c r="CB72" s="0" t="n">
        <v>15313</v>
      </c>
      <c r="CC72" s="0" t="n">
        <v>2335</v>
      </c>
      <c r="CD72" s="0" t="n">
        <v>2.8</v>
      </c>
      <c r="CE72" s="0" t="n">
        <v>288</v>
      </c>
      <c r="CF72" s="0" t="n">
        <v>63.25</v>
      </c>
      <c r="CG72" s="0" t="n">
        <v>0.97</v>
      </c>
      <c r="CH72" s="0" t="n">
        <v>0.37</v>
      </c>
      <c r="CI72" s="0" t="n">
        <v>63.4</v>
      </c>
      <c r="CJ72" s="0" t="n">
        <v>1854</v>
      </c>
      <c r="CK72" s="0" t="n">
        <v>0.13</v>
      </c>
      <c r="CL72" s="0" t="n">
        <v>56</v>
      </c>
      <c r="CM72" s="0" t="n">
        <v>0.03</v>
      </c>
      <c r="CN72" s="0" t="n">
        <v>97999</v>
      </c>
      <c r="CO72" s="0" t="n">
        <v>91</v>
      </c>
      <c r="CP72" s="0" t="n">
        <v>307</v>
      </c>
      <c r="CQ72" s="0" t="n">
        <v>80</v>
      </c>
      <c r="CR72" s="0" t="n">
        <v>10386</v>
      </c>
      <c r="CS72" s="0" t="n">
        <v>6256</v>
      </c>
      <c r="CT72" s="0" t="n">
        <v>142</v>
      </c>
      <c r="CU72" s="0" t="n">
        <v>6825</v>
      </c>
      <c r="CV72" s="0" t="n">
        <v>85714</v>
      </c>
      <c r="CW72" s="0" t="n">
        <v>85714</v>
      </c>
      <c r="CX72" s="0" t="n">
        <v>66667</v>
      </c>
      <c r="CY72" s="0" t="n">
        <v>332533</v>
      </c>
      <c r="CZ72" s="0" t="n">
        <v>28758</v>
      </c>
      <c r="DA72" s="0" t="n">
        <v>96</v>
      </c>
    </row>
    <row r="73" customFormat="false" ht="14.25" hidden="false" customHeight="false" outlineLevel="0" collapsed="false">
      <c r="A73" s="0" t="n">
        <v>1200401</v>
      </c>
      <c r="B73" s="0" t="s">
        <v>112</v>
      </c>
      <c r="C73" s="0" t="n">
        <v>38.03</v>
      </c>
      <c r="D73" s="0" t="n">
        <v>0.727</v>
      </c>
      <c r="E73" s="0" t="n">
        <v>84736</v>
      </c>
      <c r="F73" s="0" t="n">
        <v>73.47</v>
      </c>
      <c r="G73" s="0" t="n">
        <v>80.12</v>
      </c>
      <c r="H73" s="0" t="n">
        <v>2.16</v>
      </c>
      <c r="I73" s="0" t="n">
        <v>6102</v>
      </c>
      <c r="J73" s="0" t="n">
        <v>7954</v>
      </c>
      <c r="K73" s="0" t="n">
        <v>1851</v>
      </c>
      <c r="L73" s="0" t="n">
        <v>54262</v>
      </c>
      <c r="M73" s="0" t="n">
        <v>1583</v>
      </c>
      <c r="N73" s="0" t="n">
        <v>63.5</v>
      </c>
      <c r="O73" s="0" t="n">
        <v>6874</v>
      </c>
      <c r="P73" s="0" t="n">
        <v>11069</v>
      </c>
      <c r="Q73" s="0" t="n">
        <v>633</v>
      </c>
      <c r="R73" s="0" t="n">
        <v>13757</v>
      </c>
      <c r="S73" s="0" t="n">
        <v>5851</v>
      </c>
      <c r="T73" s="0" t="n">
        <v>2701</v>
      </c>
      <c r="U73" s="0" t="n">
        <v>393.79</v>
      </c>
      <c r="V73" s="0" t="n">
        <v>232741</v>
      </c>
      <c r="W73" s="0" t="n">
        <v>357.32</v>
      </c>
      <c r="X73" s="0" t="n">
        <v>53.36</v>
      </c>
      <c r="Y73" s="0" t="n">
        <v>17174</v>
      </c>
      <c r="Z73" s="0" t="n">
        <v>41.73</v>
      </c>
      <c r="AA73" s="0" t="n">
        <v>155</v>
      </c>
      <c r="AB73" s="0" t="n">
        <v>72.85</v>
      </c>
      <c r="AC73" s="0" t="n">
        <v>17426</v>
      </c>
      <c r="AD73" s="0" t="n">
        <v>108607</v>
      </c>
      <c r="AE73" s="0" t="n">
        <v>64.74</v>
      </c>
      <c r="AF73" s="0" t="n">
        <v>40.78</v>
      </c>
      <c r="AG73" s="0" t="n">
        <v>58865</v>
      </c>
      <c r="AI73" s="0" t="n">
        <v>6.7</v>
      </c>
      <c r="AJ73" s="0" t="n">
        <v>18547</v>
      </c>
      <c r="AK73" s="0" t="n">
        <v>100</v>
      </c>
      <c r="AL73" s="0" t="n">
        <v>98.8</v>
      </c>
      <c r="AN73" s="0" t="n">
        <v>228.64</v>
      </c>
      <c r="AP73" s="0" t="n">
        <v>246.48</v>
      </c>
      <c r="AQ73" s="0" t="n">
        <v>26435</v>
      </c>
      <c r="AR73" s="0" t="n">
        <v>27.76</v>
      </c>
      <c r="AS73" s="0" t="n">
        <v>20.6</v>
      </c>
      <c r="AT73" s="0" t="n">
        <v>9.03</v>
      </c>
      <c r="AU73" s="0" t="n">
        <v>1246</v>
      </c>
      <c r="AV73" s="0" t="n">
        <v>89075</v>
      </c>
      <c r="AW73" s="0" t="n">
        <v>31117</v>
      </c>
      <c r="AX73" s="0" t="n">
        <v>11765</v>
      </c>
      <c r="AY73" s="0" t="n">
        <v>637</v>
      </c>
      <c r="AZ73" s="0" t="n">
        <v>10919</v>
      </c>
      <c r="BA73" s="0" t="n">
        <v>14846</v>
      </c>
      <c r="BB73" s="0" t="n">
        <v>28301</v>
      </c>
      <c r="BC73" s="0" t="n">
        <v>59.68</v>
      </c>
      <c r="BD73" s="0" t="n">
        <v>53.16</v>
      </c>
      <c r="BE73" s="0" t="n">
        <v>21.29</v>
      </c>
      <c r="BF73" s="0" t="n">
        <v>100</v>
      </c>
      <c r="BG73" s="0" t="n">
        <v>99457</v>
      </c>
      <c r="BH73" s="0" t="n">
        <v>0.42</v>
      </c>
      <c r="BI73" s="0" t="n">
        <v>7648</v>
      </c>
      <c r="BJ73" s="0" t="n">
        <v>22287.7</v>
      </c>
      <c r="BK73" s="0" t="n">
        <v>9587</v>
      </c>
      <c r="BL73" s="0" t="n">
        <v>16576</v>
      </c>
      <c r="BM73" s="0" t="n">
        <v>25829</v>
      </c>
      <c r="BN73" s="0" t="n">
        <v>59606</v>
      </c>
      <c r="BO73" s="0" t="n">
        <v>4056624</v>
      </c>
      <c r="BP73" s="0" t="n">
        <v>33395</v>
      </c>
      <c r="BQ73" s="0" t="n">
        <v>2.69</v>
      </c>
      <c r="BR73" s="0" t="n">
        <v>0.59</v>
      </c>
      <c r="BS73" s="0" t="n">
        <v>0.11</v>
      </c>
      <c r="BT73" s="0" t="n">
        <v>1531</v>
      </c>
      <c r="BU73" s="0" t="n">
        <v>1318</v>
      </c>
      <c r="BV73" s="0" t="n">
        <v>9737</v>
      </c>
      <c r="BW73" s="0" t="n">
        <v>10401</v>
      </c>
      <c r="BX73" s="0" t="n">
        <v>40337</v>
      </c>
      <c r="BY73" s="0" t="n">
        <v>503</v>
      </c>
      <c r="BZ73" s="0" t="n">
        <v>1185</v>
      </c>
      <c r="CA73" s="0" t="n">
        <v>5.49</v>
      </c>
      <c r="CB73" s="0" t="n">
        <v>16206</v>
      </c>
      <c r="CC73" s="0" t="n">
        <v>10035</v>
      </c>
      <c r="CD73" s="0" t="n">
        <v>13691</v>
      </c>
      <c r="CE73" s="0" t="n">
        <v>499</v>
      </c>
      <c r="CF73" s="0" t="n">
        <v>73.88</v>
      </c>
      <c r="CG73" s="0" t="n">
        <v>0.97</v>
      </c>
      <c r="CH73" s="0" t="n">
        <v>0.21</v>
      </c>
      <c r="CI73" s="0" t="n">
        <v>0</v>
      </c>
      <c r="CJ73" s="0" t="n">
        <v>6987</v>
      </c>
      <c r="CK73" s="0" t="n">
        <v>1.06</v>
      </c>
      <c r="CL73" s="0" t="n">
        <v>64</v>
      </c>
      <c r="CM73" s="0" t="n">
        <v>408</v>
      </c>
      <c r="CN73" s="0" t="n">
        <v>56086</v>
      </c>
      <c r="CO73" s="0" t="n">
        <v>2137</v>
      </c>
      <c r="CP73" s="0" t="n">
        <v>21378</v>
      </c>
      <c r="CQ73" s="0" t="n">
        <v>80</v>
      </c>
      <c r="CR73" s="0" t="n">
        <v>99434</v>
      </c>
      <c r="CS73" s="0" t="n">
        <v>46401</v>
      </c>
      <c r="CT73" s="0" t="n">
        <v>0</v>
      </c>
      <c r="CU73" s="0" t="n">
        <v>46401</v>
      </c>
      <c r="CV73" s="0" t="n">
        <v>100</v>
      </c>
      <c r="CW73" s="0" t="n">
        <v>71429</v>
      </c>
      <c r="CX73" s="0" t="n">
        <v>83333</v>
      </c>
      <c r="CY73" s="0" t="n">
        <v>197.97</v>
      </c>
      <c r="CZ73" s="0" t="n">
        <v>12807</v>
      </c>
      <c r="DA73" s="0" t="n">
        <v>2033</v>
      </c>
    </row>
    <row r="74" customFormat="false" ht="14.25" hidden="false" customHeight="false" outlineLevel="0" collapsed="false">
      <c r="A74" s="0" t="n">
        <v>3304557</v>
      </c>
      <c r="B74" s="0" t="s">
        <v>113</v>
      </c>
      <c r="C74" s="0" t="n">
        <v>5265.81</v>
      </c>
      <c r="D74" s="0" t="n">
        <v>0.799</v>
      </c>
      <c r="E74" s="0" t="n">
        <v>76.89</v>
      </c>
      <c r="F74" s="0" t="n">
        <v>62.43</v>
      </c>
      <c r="G74" s="0" t="n">
        <v>63.34</v>
      </c>
      <c r="H74" s="0" t="n">
        <v>0.52</v>
      </c>
      <c r="I74" s="0" t="n">
        <v>4702</v>
      </c>
      <c r="J74" s="0" t="n">
        <v>9352</v>
      </c>
      <c r="K74" s="0" t="n">
        <v>2425</v>
      </c>
      <c r="L74" s="0" t="n">
        <v>39419</v>
      </c>
      <c r="M74" s="0" t="n">
        <v>3088</v>
      </c>
      <c r="N74" s="0" t="n">
        <v>65049</v>
      </c>
      <c r="O74" s="0" t="n">
        <v>3.23</v>
      </c>
      <c r="P74" s="0" t="n">
        <v>12148</v>
      </c>
      <c r="Q74" s="0" t="n">
        <v>807</v>
      </c>
      <c r="R74" s="0" t="n">
        <v>14335</v>
      </c>
      <c r="S74" s="0" t="n">
        <v>7994</v>
      </c>
      <c r="T74" s="0" t="n">
        <v>9362</v>
      </c>
      <c r="U74" s="0" t="n">
        <v>17769</v>
      </c>
      <c r="V74" s="0" t="n">
        <v>481448</v>
      </c>
      <c r="W74" s="0" t="n">
        <v>752.8</v>
      </c>
      <c r="X74" s="0" t="n">
        <v>39.6</v>
      </c>
      <c r="Y74" s="0" t="n">
        <v>5365</v>
      </c>
      <c r="Z74" s="0" t="n">
        <v>17868</v>
      </c>
      <c r="AA74" s="0" t="n">
        <v>47</v>
      </c>
      <c r="AB74" s="0" t="n">
        <v>75.69</v>
      </c>
      <c r="AC74" s="0" t="n">
        <v>12346</v>
      </c>
      <c r="AD74" s="0" t="n">
        <v>113741</v>
      </c>
      <c r="AE74" s="0" t="n">
        <v>98641</v>
      </c>
      <c r="AF74" s="0" t="n">
        <v>29713</v>
      </c>
      <c r="AG74" s="0" t="n">
        <v>22336</v>
      </c>
      <c r="AH74" s="0" t="n">
        <v>4.9</v>
      </c>
      <c r="AI74" s="0" t="n">
        <v>5.8</v>
      </c>
      <c r="AJ74" s="0" t="n">
        <v>18716</v>
      </c>
      <c r="AK74" s="0" t="n">
        <v>76</v>
      </c>
      <c r="AL74" s="0" t="n">
        <v>93.8</v>
      </c>
      <c r="AM74" s="0" t="n">
        <v>257.03</v>
      </c>
      <c r="AN74" s="0" t="n">
        <v>209.62</v>
      </c>
      <c r="AO74" s="0" t="n">
        <v>259.48</v>
      </c>
      <c r="AP74" s="0" t="n">
        <v>222.68</v>
      </c>
      <c r="AQ74" s="0" t="n">
        <v>24019</v>
      </c>
      <c r="AR74" s="0" t="n">
        <v>24707</v>
      </c>
      <c r="AS74" s="0" t="n">
        <v>25</v>
      </c>
      <c r="AT74" s="0" t="n">
        <v>2.88</v>
      </c>
      <c r="AU74" s="0" t="n">
        <v>673</v>
      </c>
      <c r="AV74" s="0" t="n">
        <v>93432</v>
      </c>
      <c r="AW74" s="0" t="n">
        <v>24642</v>
      </c>
      <c r="AX74" s="0" t="n">
        <v>17647</v>
      </c>
      <c r="AY74" s="0" t="n">
        <v>0.62</v>
      </c>
      <c r="AZ74" s="0" t="n">
        <v>7235</v>
      </c>
      <c r="BA74" s="0" t="n">
        <v>40281</v>
      </c>
      <c r="BB74" s="0" t="n">
        <v>7232</v>
      </c>
      <c r="BC74" s="0" t="n">
        <v>54.34</v>
      </c>
      <c r="BD74" s="0" t="n">
        <v>100</v>
      </c>
      <c r="BE74" s="0" t="n">
        <v>87.95</v>
      </c>
      <c r="BF74" s="0" t="n">
        <v>86.94</v>
      </c>
      <c r="BG74" s="0" t="n">
        <v>99964</v>
      </c>
      <c r="BH74" s="0" t="n">
        <v>0.34</v>
      </c>
      <c r="BI74" s="0" t="n">
        <v>5788</v>
      </c>
      <c r="BJ74" s="0" t="n">
        <v>54426.08</v>
      </c>
      <c r="BK74" s="0" t="n">
        <v>7275</v>
      </c>
      <c r="BL74" s="0" t="n">
        <v>13264</v>
      </c>
      <c r="BM74" s="0" t="n">
        <v>21024</v>
      </c>
      <c r="BN74" s="0" t="n">
        <v>58.12</v>
      </c>
      <c r="BO74" s="0" t="n">
        <v>1708.67</v>
      </c>
      <c r="BP74" s="0" t="n">
        <v>31348</v>
      </c>
      <c r="BQ74" s="0" t="n">
        <v>2.52</v>
      </c>
      <c r="BR74" s="0" t="n">
        <v>0.62</v>
      </c>
      <c r="BS74" s="0" t="n">
        <v>735</v>
      </c>
      <c r="BT74" s="0" t="n">
        <v>2055</v>
      </c>
      <c r="BU74" s="0" t="n">
        <v>1218</v>
      </c>
      <c r="BV74" s="0" t="n">
        <v>1791</v>
      </c>
      <c r="BW74" s="0" t="n">
        <v>6535</v>
      </c>
      <c r="BX74" s="0" t="n">
        <v>17422</v>
      </c>
      <c r="BY74" s="0" t="n">
        <v>405</v>
      </c>
      <c r="BZ74" s="0" t="n">
        <v>1319</v>
      </c>
      <c r="CA74" s="0" t="n">
        <v>25.93</v>
      </c>
      <c r="CB74" s="0" t="n">
        <v>1334</v>
      </c>
      <c r="CC74" s="0" t="n">
        <v>22045</v>
      </c>
      <c r="CD74" s="0" t="n">
        <v>19.28</v>
      </c>
      <c r="CE74" s="0" t="n">
        <v>0</v>
      </c>
      <c r="CF74" s="0" t="n">
        <v>65851</v>
      </c>
      <c r="CG74" s="0" t="n">
        <v>1.31</v>
      </c>
      <c r="CH74" s="0" t="n">
        <v>1.24</v>
      </c>
      <c r="CI74" s="0" t="n">
        <v>61.79</v>
      </c>
      <c r="CJ74" s="0" t="n">
        <v>1762</v>
      </c>
      <c r="CK74" s="0" t="n">
        <v>0.17</v>
      </c>
      <c r="CL74" s="0" t="n">
        <v>60</v>
      </c>
      <c r="CM74" s="0" t="n">
        <v>63</v>
      </c>
      <c r="CN74" s="0" t="n">
        <v>66215</v>
      </c>
      <c r="CO74" s="0" t="n">
        <v>18</v>
      </c>
      <c r="CP74" s="0" t="n">
        <v>24198</v>
      </c>
      <c r="CQ74" s="0" t="n">
        <v>100</v>
      </c>
      <c r="CR74" s="0" t="n">
        <v>27432</v>
      </c>
      <c r="CS74" s="0" t="n">
        <v>9868</v>
      </c>
      <c r="CT74" s="0" t="n">
        <v>521</v>
      </c>
      <c r="CU74" s="0" t="n">
        <v>11103</v>
      </c>
      <c r="CV74" s="0" t="n">
        <v>100</v>
      </c>
      <c r="CW74" s="0" t="n">
        <v>71429</v>
      </c>
      <c r="CX74" s="0" t="n">
        <v>66667</v>
      </c>
      <c r="CY74" s="0" t="n">
        <v>196.14</v>
      </c>
      <c r="CZ74" s="0" t="n">
        <v>40539</v>
      </c>
      <c r="DA74" s="0" t="n">
        <v>444</v>
      </c>
    </row>
    <row r="75" customFormat="false" ht="14.25" hidden="false" customHeight="false" outlineLevel="0" collapsed="false">
      <c r="A75" s="0" t="n">
        <v>2927408</v>
      </c>
      <c r="B75" s="0" t="s">
        <v>114</v>
      </c>
      <c r="C75" s="0" t="n">
        <v>3859.35</v>
      </c>
      <c r="D75" s="0" t="n">
        <v>0.759</v>
      </c>
      <c r="E75" s="0" t="n">
        <v>85711</v>
      </c>
      <c r="F75" s="0" t="n">
        <v>68.21</v>
      </c>
      <c r="G75" s="0" t="n">
        <v>66.82</v>
      </c>
      <c r="H75" s="0" t="n">
        <v>2.01</v>
      </c>
      <c r="I75" s="0" t="n">
        <v>9.37</v>
      </c>
      <c r="J75" s="0" t="n">
        <v>10413</v>
      </c>
      <c r="K75" s="0" t="n">
        <v>1762</v>
      </c>
      <c r="L75" s="0" t="n">
        <v>44</v>
      </c>
      <c r="M75" s="0" t="n">
        <v>2</v>
      </c>
      <c r="N75" s="0" t="n">
        <v>66032</v>
      </c>
      <c r="O75" s="0" t="n">
        <v>1532</v>
      </c>
      <c r="P75" s="0" t="n">
        <v>15581</v>
      </c>
      <c r="Q75" s="0" t="n">
        <v>546</v>
      </c>
      <c r="R75" s="0" t="n">
        <v>17309</v>
      </c>
      <c r="S75" s="0" t="n">
        <v>11.58</v>
      </c>
      <c r="T75" s="0" t="n">
        <v>6267</v>
      </c>
      <c r="U75" s="0" t="n">
        <v>367687</v>
      </c>
      <c r="V75" s="0" t="n">
        <v>294533</v>
      </c>
      <c r="W75" s="0" t="n">
        <v>571.62</v>
      </c>
      <c r="X75" s="0" t="n">
        <v>40.24</v>
      </c>
      <c r="Y75" s="0" t="n">
        <v>2841</v>
      </c>
      <c r="Z75" s="0" t="n">
        <v>36938</v>
      </c>
      <c r="AA75" s="0" t="n">
        <v>57</v>
      </c>
      <c r="AB75" s="0" t="n">
        <v>75.1</v>
      </c>
      <c r="AC75" s="0" t="n">
        <v>11034</v>
      </c>
      <c r="AD75" s="0" t="n">
        <v>66166</v>
      </c>
      <c r="AE75" s="0" t="n">
        <v>99194</v>
      </c>
      <c r="AF75" s="0" t="n">
        <v>28191</v>
      </c>
      <c r="AG75" s="0" t="n">
        <v>10798</v>
      </c>
      <c r="AH75" s="0" t="n">
        <v>4.3</v>
      </c>
      <c r="AI75" s="0" t="n">
        <v>5.6</v>
      </c>
      <c r="AJ75" s="0" t="n">
        <v>17092</v>
      </c>
      <c r="AK75" s="0" t="n">
        <v>99.5</v>
      </c>
      <c r="AL75" s="0" t="n">
        <v>98.5</v>
      </c>
      <c r="AM75" s="0" t="n">
        <v>244.44</v>
      </c>
      <c r="AN75" s="0" t="n">
        <v>206.89</v>
      </c>
      <c r="AO75" s="0" t="n">
        <v>246.24</v>
      </c>
      <c r="AP75" s="0" t="n">
        <v>216.61</v>
      </c>
      <c r="AQ75" s="0" t="n">
        <v>18546</v>
      </c>
      <c r="AR75" s="0" t="n">
        <v>23374</v>
      </c>
      <c r="AS75" s="0" t="n">
        <v>45</v>
      </c>
      <c r="AT75" s="0" t="n">
        <v>3.97</v>
      </c>
      <c r="AU75" s="0" t="n">
        <v>245</v>
      </c>
      <c r="AV75" s="0" t="n">
        <v>92602</v>
      </c>
      <c r="AW75" s="0" t="n">
        <v>26223</v>
      </c>
      <c r="AX75" s="0" t="n">
        <v>20.93</v>
      </c>
      <c r="AY75" s="0" t="n">
        <v>621</v>
      </c>
      <c r="AZ75" s="0" t="n">
        <v>6984</v>
      </c>
      <c r="BA75" s="0" t="n">
        <v>26284</v>
      </c>
      <c r="BB75" s="0" t="n">
        <v>22863</v>
      </c>
      <c r="BC75" s="0" t="n">
        <v>57.1</v>
      </c>
      <c r="BD75" s="0" t="n">
        <v>98.8</v>
      </c>
      <c r="BE75" s="0" t="n">
        <v>88.05</v>
      </c>
      <c r="BF75" s="0" t="n">
        <v>97.76</v>
      </c>
      <c r="BG75" s="0" t="n">
        <v>99805</v>
      </c>
      <c r="BH75" s="0" t="n">
        <v>0.61</v>
      </c>
      <c r="BI75" s="0" t="n">
        <v>7251</v>
      </c>
      <c r="BJ75" s="0" t="n">
        <v>22232.68</v>
      </c>
      <c r="BK75" s="0" t="n">
        <v>13061</v>
      </c>
      <c r="BL75" s="0" t="n">
        <v>21983</v>
      </c>
      <c r="BM75" s="0" t="n">
        <v>22837</v>
      </c>
      <c r="BN75" s="0" t="n">
        <v>59683</v>
      </c>
      <c r="BO75" s="0" t="n">
        <v>3989382</v>
      </c>
      <c r="BP75" s="0" t="n">
        <v>34125</v>
      </c>
      <c r="BQ75" s="0" t="n">
        <v>2.48</v>
      </c>
      <c r="BR75" s="0" t="n">
        <v>0.63</v>
      </c>
      <c r="BS75" s="0" t="n">
        <v>813</v>
      </c>
      <c r="BT75" s="0" t="n">
        <v>1603</v>
      </c>
      <c r="BU75" s="0" t="n">
        <v>1.19</v>
      </c>
      <c r="BV75" s="0" t="n">
        <v>7478</v>
      </c>
      <c r="BW75" s="0" t="n">
        <v>0.45</v>
      </c>
      <c r="BX75" s="0" t="n">
        <v>4703</v>
      </c>
      <c r="BY75" s="0" t="n">
        <v>412</v>
      </c>
      <c r="BZ75" s="0" t="n">
        <v>1161</v>
      </c>
      <c r="CA75" s="0" t="n">
        <v>23.28</v>
      </c>
      <c r="CB75" s="0" t="n">
        <v>6443</v>
      </c>
      <c r="CC75" s="0" t="n">
        <v>32972</v>
      </c>
      <c r="CD75" s="0" t="n">
        <v>41834</v>
      </c>
      <c r="CE75" s="0" t="n">
        <v>105</v>
      </c>
      <c r="CF75" s="0" t="n">
        <v>87422</v>
      </c>
      <c r="CG75" s="0" t="n">
        <v>0.93</v>
      </c>
      <c r="CH75" s="0" t="n">
        <v>0</v>
      </c>
      <c r="CI75" s="0" t="n">
        <v>0</v>
      </c>
      <c r="CJ75" s="0" t="n">
        <v>1113</v>
      </c>
      <c r="CK75" s="0" t="n">
        <v>0</v>
      </c>
      <c r="CL75" s="0" t="n">
        <v>64</v>
      </c>
      <c r="CM75" s="0" t="n">
        <v>24</v>
      </c>
      <c r="CN75" s="0" t="n">
        <v>100</v>
      </c>
      <c r="CO75" s="0" t="n">
        <v>24</v>
      </c>
      <c r="CP75" s="0" t="n">
        <v>64339</v>
      </c>
      <c r="CQ75" s="0" t="n">
        <v>80</v>
      </c>
      <c r="CR75" s="0" t="n">
        <v>122496</v>
      </c>
      <c r="CS75" s="0" t="n">
        <v>38296</v>
      </c>
      <c r="CT75" s="0" t="n">
        <v>731</v>
      </c>
      <c r="CU75" s="0" t="n">
        <v>43553</v>
      </c>
      <c r="CV75" s="0" t="n">
        <v>85714</v>
      </c>
      <c r="CW75" s="0" t="n">
        <v>100</v>
      </c>
      <c r="CX75" s="0" t="n">
        <v>66667</v>
      </c>
      <c r="CY75" s="0" t="n">
        <v>297314</v>
      </c>
      <c r="CZ75" s="0" t="n">
        <v>33707</v>
      </c>
      <c r="DA75" s="0" t="n">
        <v>744</v>
      </c>
    </row>
    <row r="76" customFormat="false" ht="14.25" hidden="false" customHeight="false" outlineLevel="0" collapsed="false">
      <c r="A76" s="0" t="n">
        <v>4316907</v>
      </c>
      <c r="B76" s="0" t="s">
        <v>115</v>
      </c>
      <c r="C76" s="0" t="n">
        <v>145.98</v>
      </c>
      <c r="D76" s="0" t="n">
        <v>0.784</v>
      </c>
      <c r="E76" s="0" t="n">
        <v>65928</v>
      </c>
      <c r="F76" s="0" t="n">
        <v>51.96</v>
      </c>
      <c r="G76" s="0" t="n">
        <v>52.07</v>
      </c>
      <c r="H76" s="0" t="n">
        <v>1.12</v>
      </c>
      <c r="I76" s="0" t="n">
        <v>3599</v>
      </c>
      <c r="J76" s="0" t="n">
        <v>10336</v>
      </c>
      <c r="K76" s="0" t="n">
        <v>393</v>
      </c>
      <c r="L76" s="0" t="n">
        <v>32472</v>
      </c>
      <c r="M76" s="0" t="n">
        <v>411</v>
      </c>
      <c r="N76" s="0" t="n">
        <v>72862</v>
      </c>
      <c r="O76" s="0" t="n">
        <v>15242</v>
      </c>
      <c r="P76" s="0" t="n">
        <v>10133</v>
      </c>
      <c r="Q76" s="0" t="n">
        <v>0.29</v>
      </c>
      <c r="R76" s="0" t="n">
        <v>11002</v>
      </c>
      <c r="S76" s="0" t="n">
        <v>6659</v>
      </c>
      <c r="T76" s="0" t="n">
        <v>6735</v>
      </c>
      <c r="U76" s="0" t="n">
        <v>85308</v>
      </c>
      <c r="V76" s="0" t="n">
        <v>472489</v>
      </c>
      <c r="W76" s="0" t="n">
        <v>413.54</v>
      </c>
      <c r="X76" s="0" t="n">
        <v>29.35</v>
      </c>
      <c r="Y76" s="0" t="n">
        <v>8813</v>
      </c>
      <c r="Z76" s="0" t="n">
        <v>18.79</v>
      </c>
      <c r="AA76" s="0" t="n">
        <v>137</v>
      </c>
      <c r="AB76" s="0" t="n">
        <v>75.89</v>
      </c>
      <c r="AC76" s="0" t="n">
        <v>12391</v>
      </c>
      <c r="AD76" s="0" t="n">
        <v>52172</v>
      </c>
      <c r="AE76" s="0" t="n">
        <v>98876</v>
      </c>
      <c r="AF76" s="0" t="n">
        <v>42857</v>
      </c>
      <c r="AG76" s="0" t="n">
        <v>64607</v>
      </c>
      <c r="AH76" s="0" t="n">
        <v>4.6</v>
      </c>
      <c r="AI76" s="0" t="n">
        <v>5.8</v>
      </c>
      <c r="AJ76" s="0" t="n">
        <v>24377</v>
      </c>
      <c r="AK76" s="0" t="n">
        <v>96.5</v>
      </c>
      <c r="AL76" s="0" t="n">
        <v>98</v>
      </c>
      <c r="AM76" s="0" t="n">
        <v>272.32</v>
      </c>
      <c r="AN76" s="0" t="n">
        <v>218.18</v>
      </c>
      <c r="AO76" s="0" t="n">
        <v>266.74</v>
      </c>
      <c r="AP76" s="0" t="n">
        <v>226.66</v>
      </c>
      <c r="AQ76" s="0" t="n">
        <v>17293</v>
      </c>
      <c r="AR76" s="0" t="n">
        <v>17023</v>
      </c>
      <c r="AS76" s="0" t="n">
        <v>35.4</v>
      </c>
      <c r="AT76" s="0" t="n">
        <v>3.18</v>
      </c>
      <c r="AU76" s="0" t="n">
        <v>1426</v>
      </c>
      <c r="AV76" s="0" t="n">
        <v>90963</v>
      </c>
      <c r="AW76" s="0" t="n">
        <v>22917</v>
      </c>
      <c r="AX76" s="0" t="n">
        <v>19048</v>
      </c>
      <c r="AY76" s="0" t="n">
        <v>0.6</v>
      </c>
      <c r="AZ76" s="0" t="n">
        <v>9399</v>
      </c>
      <c r="BA76" s="0" t="n">
        <v>31729</v>
      </c>
      <c r="BB76" s="0" t="n">
        <v>18683</v>
      </c>
      <c r="BC76" s="0" t="n">
        <v>50.44</v>
      </c>
      <c r="BD76" s="0" t="n">
        <v>95.14</v>
      </c>
      <c r="BE76" s="0" t="n">
        <v>62.15</v>
      </c>
      <c r="BF76" s="0" t="n">
        <v>100</v>
      </c>
      <c r="BG76" s="0" t="n">
        <v>99674</v>
      </c>
      <c r="BH76" s="0" t="n">
        <v>0.69</v>
      </c>
      <c r="BI76" s="0" t="n">
        <v>9367</v>
      </c>
      <c r="BJ76" s="0" t="n">
        <v>27785.51</v>
      </c>
      <c r="BK76" s="0" t="n">
        <v>6123</v>
      </c>
      <c r="BL76" s="0" t="n">
        <v>11791</v>
      </c>
      <c r="BM76" s="0" t="n">
        <v>18269</v>
      </c>
      <c r="BN76" s="0" t="n">
        <v>59556</v>
      </c>
      <c r="BO76" s="0" t="n">
        <v>1024.24</v>
      </c>
      <c r="BP76" s="0" t="n">
        <v>28316</v>
      </c>
      <c r="BQ76" s="0" t="n">
        <v>3.34</v>
      </c>
      <c r="BR76" s="0" t="n">
        <v>0.55</v>
      </c>
      <c r="BS76" s="0" t="n">
        <v>912</v>
      </c>
      <c r="BT76" s="0" t="n">
        <v>2048</v>
      </c>
      <c r="BU76" s="0" t="n">
        <v>1424</v>
      </c>
      <c r="BV76" s="0" t="n">
        <v>425</v>
      </c>
      <c r="BW76" s="0" t="n">
        <v>2468</v>
      </c>
      <c r="BX76" s="0" t="n">
        <v>38462</v>
      </c>
      <c r="BY76" s="0" t="n">
        <v>373</v>
      </c>
      <c r="BZ76" s="0" t="n">
        <v>1.31</v>
      </c>
      <c r="CA76" s="0" t="n">
        <v>4.23</v>
      </c>
      <c r="CB76" s="0" t="n">
        <v>11.28</v>
      </c>
      <c r="CC76" s="0" t="n">
        <v>0</v>
      </c>
      <c r="CD76" s="0" t="n">
        <v>416</v>
      </c>
      <c r="CE76" s="0" t="n">
        <v>2139</v>
      </c>
      <c r="CG76" s="0" t="n">
        <v>0.75</v>
      </c>
      <c r="CH76" s="0" t="n">
        <v>3.52</v>
      </c>
      <c r="CI76" s="0" t="n">
        <v>0</v>
      </c>
      <c r="CJ76" s="0" t="n">
        <v>2447</v>
      </c>
      <c r="CK76" s="0" t="n">
        <v>0.03</v>
      </c>
      <c r="CL76" s="0" t="n">
        <v>28</v>
      </c>
      <c r="CM76" s="0" t="n">
        <v>1764</v>
      </c>
      <c r="CN76" s="0" t="n">
        <v>67075</v>
      </c>
      <c r="CO76" s="0" t="n">
        <v>628</v>
      </c>
      <c r="CP76" s="0" t="n">
        <v>85</v>
      </c>
      <c r="CQ76" s="0" t="n">
        <v>80</v>
      </c>
      <c r="CR76" s="0" t="n">
        <v>43.13</v>
      </c>
      <c r="CS76" s="0" t="n">
        <v>18786</v>
      </c>
      <c r="CT76" s="0" t="n">
        <v>709</v>
      </c>
      <c r="CU76" s="0" t="n">
        <v>18786</v>
      </c>
      <c r="CV76" s="0" t="n">
        <v>85714</v>
      </c>
      <c r="CW76" s="0" t="n">
        <v>71429</v>
      </c>
      <c r="CX76" s="0" t="n">
        <v>66667</v>
      </c>
      <c r="CY76" s="0" t="n">
        <v>219543</v>
      </c>
      <c r="CZ76" s="0" t="n">
        <v>21633</v>
      </c>
      <c r="DA76" s="0" t="n">
        <v>1111</v>
      </c>
    </row>
    <row r="77" customFormat="false" ht="14.25" hidden="false" customHeight="false" outlineLevel="0" collapsed="false">
      <c r="A77" s="0" t="n">
        <v>1506807</v>
      </c>
      <c r="B77" s="0" t="s">
        <v>116</v>
      </c>
      <c r="C77" s="0" t="n">
        <v>12.87</v>
      </c>
      <c r="D77" s="0" t="n">
        <v>0.691</v>
      </c>
      <c r="E77" s="0" t="n">
        <v>76897</v>
      </c>
      <c r="F77" s="0" t="n">
        <v>65.11</v>
      </c>
      <c r="G77" s="0" t="n">
        <v>69.82</v>
      </c>
      <c r="H77" s="0" t="n">
        <v>4.5</v>
      </c>
      <c r="I77" s="0" t="n">
        <v>5569</v>
      </c>
      <c r="J77" s="0" t="n">
        <v>8725</v>
      </c>
      <c r="K77" s="0" t="n">
        <v>1691</v>
      </c>
      <c r="L77" s="0" t="n">
        <v>67123</v>
      </c>
      <c r="M77" s="0" t="n">
        <v>325</v>
      </c>
      <c r="N77" s="0" t="n">
        <v>45302</v>
      </c>
      <c r="O77" s="0" t="n">
        <v>5.91</v>
      </c>
      <c r="P77" s="0" t="n">
        <v>18321</v>
      </c>
      <c r="Q77" s="0" t="n">
        <v>1652</v>
      </c>
      <c r="R77" s="0" t="n">
        <v>21174</v>
      </c>
      <c r="S77" s="0" t="n">
        <v>15918</v>
      </c>
      <c r="T77" s="0" t="n">
        <v>6895</v>
      </c>
      <c r="U77" s="0" t="n">
        <v>26755</v>
      </c>
      <c r="V77" s="0" t="n">
        <v>236384</v>
      </c>
      <c r="W77" s="0" t="n">
        <v>506.52</v>
      </c>
      <c r="X77" s="0" t="n">
        <v>61.16</v>
      </c>
      <c r="Y77" s="0" t="n">
        <v>13051</v>
      </c>
      <c r="Z77" s="0" t="n">
        <v>42799</v>
      </c>
      <c r="AA77" s="0" t="n">
        <v>235</v>
      </c>
      <c r="AB77" s="0" t="n">
        <v>73.44</v>
      </c>
      <c r="AC77" s="0" t="n">
        <v>18877</v>
      </c>
      <c r="AD77" s="0" t="n">
        <v>63626</v>
      </c>
      <c r="AE77" s="0" t="n">
        <v>30446</v>
      </c>
      <c r="AF77" s="0" t="n">
        <v>17.6</v>
      </c>
      <c r="AG77" s="0" t="n">
        <v>17907</v>
      </c>
      <c r="AH77" s="0" t="n">
        <v>4.7</v>
      </c>
      <c r="AI77" s="0" t="n">
        <v>5.5</v>
      </c>
      <c r="AJ77" s="0" t="n">
        <v>15.1</v>
      </c>
      <c r="AK77" s="0" t="n">
        <v>66.6</v>
      </c>
      <c r="AL77" s="0" t="n">
        <v>86.7</v>
      </c>
      <c r="AM77" s="0" t="n">
        <v>253.38</v>
      </c>
      <c r="AN77" s="0" t="n">
        <v>204.94</v>
      </c>
      <c r="AO77" s="0" t="n">
        <v>249.89</v>
      </c>
      <c r="AP77" s="0" t="n">
        <v>216.54</v>
      </c>
      <c r="AQ77" s="0" t="n">
        <v>16.13</v>
      </c>
      <c r="AR77" s="0" t="n">
        <v>22935</v>
      </c>
      <c r="AS77" s="0" t="n">
        <v>27.4</v>
      </c>
      <c r="AT77" s="0" t="n">
        <v>7.4</v>
      </c>
      <c r="AU77" s="0" t="n">
        <v>1982</v>
      </c>
      <c r="AV77" s="0" t="n">
        <v>90892</v>
      </c>
      <c r="AW77" s="0" t="n">
        <v>31032</v>
      </c>
      <c r="AX77" s="0" t="n">
        <v>9524</v>
      </c>
      <c r="AY77" s="0" t="n">
        <v>586</v>
      </c>
      <c r="AZ77" s="0" t="n">
        <v>13604</v>
      </c>
      <c r="BA77" s="0" t="n">
        <v>19369</v>
      </c>
      <c r="BB77" s="0" t="n">
        <v>38502</v>
      </c>
      <c r="BC77" s="0" t="n">
        <v>47.02</v>
      </c>
      <c r="BD77" s="0" t="n">
        <v>50.9</v>
      </c>
      <c r="BE77" s="0" t="n">
        <v>4.14</v>
      </c>
      <c r="BF77" s="0" t="n">
        <v>73.68</v>
      </c>
      <c r="BG77" s="0" t="n">
        <v>91656</v>
      </c>
      <c r="BH77" s="0" t="n">
        <v>0.73</v>
      </c>
      <c r="BI77" s="0" t="n">
        <v>12.41</v>
      </c>
      <c r="BJ77" s="0" t="n">
        <v>16053.85</v>
      </c>
      <c r="BK77" s="0" t="n">
        <v>8.84</v>
      </c>
      <c r="BL77" s="0" t="n">
        <v>14731</v>
      </c>
      <c r="BM77" s="0" t="n">
        <v>24305</v>
      </c>
      <c r="BN77" s="0" t="n">
        <v>56909</v>
      </c>
      <c r="BO77" s="0" t="n">
        <v>2726.59</v>
      </c>
      <c r="BP77" s="0" t="n">
        <v>19.72</v>
      </c>
      <c r="BQ77" s="0" t="n">
        <v>2.16</v>
      </c>
      <c r="BR77" s="0" t="n">
        <v>0.58</v>
      </c>
      <c r="BS77" s="0" t="n">
        <v>387</v>
      </c>
      <c r="BT77" s="0" t="n">
        <v>1.74</v>
      </c>
      <c r="BU77" s="0" t="n">
        <v>1334</v>
      </c>
      <c r="BV77" s="0" t="n">
        <v>69</v>
      </c>
      <c r="BW77" s="0" t="n">
        <v>6199</v>
      </c>
      <c r="BX77" s="0" t="n">
        <v>0</v>
      </c>
      <c r="BY77" s="0" t="n">
        <v>582</v>
      </c>
      <c r="BZ77" s="0" t="n">
        <v>906</v>
      </c>
      <c r="CA77" s="0" t="n">
        <v>6.23</v>
      </c>
      <c r="CB77" s="0" t="n">
        <v>30997</v>
      </c>
      <c r="CC77" s="0" t="n">
        <v>14664</v>
      </c>
      <c r="CD77" s="0" t="n">
        <v>27671</v>
      </c>
      <c r="CE77" s="0" t="n">
        <v>0.33</v>
      </c>
      <c r="CF77" s="0" t="n">
        <v>77728</v>
      </c>
      <c r="CG77" s="0" t="n">
        <v>1.49</v>
      </c>
      <c r="CH77" s="0" t="n">
        <v>0</v>
      </c>
      <c r="CI77" s="0" t="n">
        <v>0</v>
      </c>
      <c r="CJ77" s="0" t="n">
        <v>18028</v>
      </c>
      <c r="CK77" s="0" t="n">
        <v>2.94</v>
      </c>
      <c r="CL77" s="0" t="n">
        <v>56</v>
      </c>
      <c r="CM77" s="0" t="n">
        <v>295</v>
      </c>
      <c r="CN77" s="0" t="n">
        <v>0</v>
      </c>
      <c r="CO77" s="0" t="n">
        <v>5.84</v>
      </c>
      <c r="CP77" s="0" t="n">
        <v>20777</v>
      </c>
      <c r="CQ77" s="0" t="n">
        <v>80</v>
      </c>
      <c r="CR77" s="0" t="n">
        <v>32611</v>
      </c>
      <c r="CS77" s="0" t="n">
        <v>20027</v>
      </c>
      <c r="CT77" s="0" t="n">
        <v>7551</v>
      </c>
      <c r="CU77" s="0" t="n">
        <v>20027</v>
      </c>
      <c r="CV77" s="0" t="n">
        <v>85714</v>
      </c>
      <c r="CW77" s="0" t="n">
        <v>57143</v>
      </c>
      <c r="CX77" s="0" t="n">
        <v>66667</v>
      </c>
      <c r="CY77" s="0" t="n">
        <v>324198</v>
      </c>
      <c r="CZ77" s="0" t="n">
        <v>11028</v>
      </c>
      <c r="DA77" s="0" t="n">
        <v>5336</v>
      </c>
    </row>
    <row r="78" customFormat="false" ht="14.25" hidden="false" customHeight="false" outlineLevel="0" collapsed="false">
      <c r="A78" s="0" t="n">
        <v>3547809</v>
      </c>
      <c r="B78" s="0" t="s">
        <v>117</v>
      </c>
      <c r="C78" s="0" t="n">
        <v>3866.35</v>
      </c>
      <c r="D78" s="0" t="n">
        <v>0.815</v>
      </c>
      <c r="E78" s="0" t="n">
        <v>75159</v>
      </c>
      <c r="F78" s="0" t="n">
        <v>52.68</v>
      </c>
      <c r="G78" s="0" t="n">
        <v>55.77</v>
      </c>
      <c r="H78" s="0" t="n">
        <v>0.47</v>
      </c>
      <c r="I78" s="0" t="n">
        <v>5843</v>
      </c>
      <c r="J78" s="0" t="n">
        <v>9488</v>
      </c>
      <c r="K78" s="0" t="n">
        <v>1442</v>
      </c>
      <c r="L78" s="0" t="n">
        <v>56364</v>
      </c>
      <c r="M78" s="0" t="n">
        <v>16364</v>
      </c>
      <c r="N78" s="0" t="n">
        <v>64301</v>
      </c>
      <c r="O78" s="0" t="n">
        <v>3617</v>
      </c>
      <c r="P78" s="0" t="n">
        <v>7675</v>
      </c>
      <c r="Q78" s="0" t="n">
        <v>222</v>
      </c>
      <c r="R78" s="0" t="n">
        <v>8676</v>
      </c>
      <c r="S78" s="0" t="n">
        <v>5228</v>
      </c>
      <c r="T78" s="0" t="n">
        <v>3756</v>
      </c>
      <c r="U78" s="0" t="n">
        <v>5822</v>
      </c>
      <c r="V78" s="0" t="n">
        <v>473307</v>
      </c>
      <c r="W78" s="0" t="n">
        <v>790.77</v>
      </c>
      <c r="X78" s="0" t="n">
        <v>24.48</v>
      </c>
      <c r="Y78" s="0" t="n">
        <v>5961</v>
      </c>
      <c r="Z78" s="0" t="n">
        <v>23081</v>
      </c>
      <c r="AA78" s="0" t="n">
        <v>49</v>
      </c>
      <c r="AB78" s="0" t="n">
        <v>76.66</v>
      </c>
      <c r="AC78" s="0" t="n">
        <v>7731</v>
      </c>
      <c r="AD78" s="0" t="n">
        <v>32577</v>
      </c>
      <c r="AE78" s="0" t="n">
        <v>97794</v>
      </c>
      <c r="AF78" s="0" t="n">
        <v>8057</v>
      </c>
      <c r="AG78" s="0" t="n">
        <v>9524</v>
      </c>
      <c r="AI78" s="0" t="n">
        <v>6.3</v>
      </c>
      <c r="AJ78" s="0" t="n">
        <v>25.02</v>
      </c>
      <c r="AK78" s="0" t="n">
        <v>99.3</v>
      </c>
      <c r="AL78" s="0" t="n">
        <v>98.4</v>
      </c>
      <c r="AN78" s="0" t="n">
        <v>222.88</v>
      </c>
      <c r="AP78" s="0" t="n">
        <v>234.6</v>
      </c>
      <c r="AQ78" s="0" t="n">
        <v>19014</v>
      </c>
      <c r="AR78" s="0" t="n">
        <v>19135</v>
      </c>
      <c r="AS78" s="0" t="n">
        <v>11.6</v>
      </c>
      <c r="AT78" s="0" t="n">
        <v>2.78</v>
      </c>
      <c r="AU78" s="0" t="n">
        <v>2933</v>
      </c>
      <c r="AV78" s="0" t="n">
        <v>94271</v>
      </c>
      <c r="AW78" s="0" t="n">
        <v>17756</v>
      </c>
      <c r="AX78" s="0" t="n">
        <v>4762</v>
      </c>
      <c r="AY78" s="0" t="n">
        <v>498</v>
      </c>
      <c r="AZ78" s="0" t="n">
        <v>5773</v>
      </c>
      <c r="BA78" s="0" t="n">
        <v>27562</v>
      </c>
      <c r="BB78" s="0" t="n">
        <v>12338</v>
      </c>
      <c r="BC78" s="0" t="n">
        <v>41.57</v>
      </c>
      <c r="BD78" s="0" t="n">
        <v>100</v>
      </c>
      <c r="BE78" s="0" t="n">
        <v>97.89</v>
      </c>
      <c r="BF78" s="0" t="n">
        <v>43.15</v>
      </c>
      <c r="BG78" s="0" t="n">
        <v>99962</v>
      </c>
      <c r="BH78" s="0" t="n">
        <v>0.4</v>
      </c>
      <c r="BI78" s="0" t="n">
        <v>10629</v>
      </c>
      <c r="BJ78" s="0" t="n">
        <v>40489.21</v>
      </c>
      <c r="BK78" s="0" t="n">
        <v>8208</v>
      </c>
      <c r="BL78" s="0" t="n">
        <v>13368</v>
      </c>
      <c r="BM78" s="0" t="n">
        <v>14846</v>
      </c>
      <c r="BN78" s="0" t="n">
        <v>61797</v>
      </c>
      <c r="BO78" s="0" t="n">
        <v>2198.86</v>
      </c>
      <c r="BP78" s="0" t="n">
        <v>28325</v>
      </c>
      <c r="BQ78" s="0" t="n">
        <v>3.57</v>
      </c>
      <c r="BR78" s="0" t="n">
        <v>0.53</v>
      </c>
      <c r="BS78" s="0" t="n">
        <v>379</v>
      </c>
      <c r="BT78" s="0" t="n">
        <v>1914</v>
      </c>
      <c r="BU78" s="0" t="n">
        <v>1476</v>
      </c>
      <c r="BV78" s="0" t="n">
        <v>739</v>
      </c>
      <c r="BW78" s="0" t="n">
        <v>4436</v>
      </c>
      <c r="BX78" s="0" t="n">
        <v>15953</v>
      </c>
      <c r="BY78" s="0" t="n">
        <v>373</v>
      </c>
      <c r="BZ78" s="0" t="n">
        <v>1418</v>
      </c>
      <c r="CA78" s="0" t="n">
        <v>16.64</v>
      </c>
      <c r="CB78" s="0" t="n">
        <v>6793</v>
      </c>
      <c r="CC78" s="0" t="n">
        <v>12636</v>
      </c>
      <c r="CD78" s="0" t="n">
        <v>11229</v>
      </c>
      <c r="CE78" s="0" t="n">
        <v>698</v>
      </c>
      <c r="CF78" s="0" t="n">
        <v>55493</v>
      </c>
      <c r="CG78" s="0" t="n">
        <v>0.91</v>
      </c>
      <c r="CH78" s="0" t="n">
        <v>1.37</v>
      </c>
      <c r="CI78" s="0" t="n">
        <v>100</v>
      </c>
      <c r="CJ78" s="0" t="n">
        <v>1.74</v>
      </c>
      <c r="CK78" s="0" t="n">
        <v>0</v>
      </c>
      <c r="CL78" s="0" t="n">
        <v>72</v>
      </c>
      <c r="CM78" s="0" t="n">
        <v>12</v>
      </c>
      <c r="CN78" s="0" t="n">
        <v>40322</v>
      </c>
      <c r="CO78" s="0" t="n">
        <v>24</v>
      </c>
      <c r="CP78" s="0" t="n">
        <v>3643</v>
      </c>
      <c r="CQ78" s="0" t="n">
        <v>80</v>
      </c>
      <c r="CR78" s="0" t="n">
        <v>21239</v>
      </c>
      <c r="CS78" s="0" t="n">
        <v>7.93</v>
      </c>
      <c r="CT78" s="0" t="n">
        <v>835</v>
      </c>
      <c r="CU78" s="0" t="n">
        <v>7.93</v>
      </c>
      <c r="CV78" s="0" t="n">
        <v>100</v>
      </c>
      <c r="CW78" s="0" t="n">
        <v>71429</v>
      </c>
      <c r="CX78" s="0" t="n">
        <v>66667</v>
      </c>
      <c r="CY78" s="0" t="n">
        <v>369397</v>
      </c>
      <c r="CZ78" s="0" t="n">
        <v>36061</v>
      </c>
      <c r="DA78" s="0" t="n">
        <v>296</v>
      </c>
    </row>
    <row r="79" customFormat="false" ht="14.25" hidden="false" customHeight="false" outlineLevel="0" collapsed="false">
      <c r="A79" s="0" t="n">
        <v>3548500</v>
      </c>
      <c r="B79" s="0" t="s">
        <v>118</v>
      </c>
      <c r="C79" s="0" t="n">
        <v>1492.23</v>
      </c>
      <c r="D79" s="0" t="n">
        <v>0.84</v>
      </c>
      <c r="E79" s="0" t="n">
        <v>68718</v>
      </c>
      <c r="F79" s="0" t="n">
        <v>52.76</v>
      </c>
      <c r="G79" s="0" t="n">
        <v>54.84</v>
      </c>
      <c r="H79" s="0" t="n">
        <v>0.3</v>
      </c>
      <c r="I79" s="0" t="n">
        <v>7325</v>
      </c>
      <c r="J79" s="0" t="n">
        <v>9005</v>
      </c>
      <c r="K79" s="0" t="n">
        <v>1665</v>
      </c>
      <c r="L79" s="0" t="n">
        <v>0</v>
      </c>
      <c r="M79" s="0" t="n">
        <v>0</v>
      </c>
      <c r="N79" s="0" t="n">
        <v>55918</v>
      </c>
      <c r="O79" s="0" t="n">
        <v>5077</v>
      </c>
      <c r="P79" s="0" t="n">
        <v>10082</v>
      </c>
      <c r="Q79" s="0" t="n">
        <v>917</v>
      </c>
      <c r="R79" s="0" t="n">
        <v>12145</v>
      </c>
      <c r="S79" s="0" t="n">
        <v>7104</v>
      </c>
      <c r="T79" s="0" t="n">
        <v>5.77</v>
      </c>
      <c r="U79" s="0" t="n">
        <v>134208</v>
      </c>
      <c r="V79" s="0" t="n">
        <v>590569</v>
      </c>
      <c r="W79" s="0" t="n">
        <v>1568.44</v>
      </c>
      <c r="X79" s="0" t="n">
        <v>27.07</v>
      </c>
      <c r="Y79" s="0" t="n">
        <v>19831</v>
      </c>
      <c r="Z79" s="0" t="n">
        <v>16911</v>
      </c>
      <c r="AA79" s="0" t="n">
        <v>76</v>
      </c>
      <c r="AB79" s="0" t="n">
        <v>76.13</v>
      </c>
      <c r="AC79" s="0" t="n">
        <v>8387</v>
      </c>
      <c r="AD79" s="0" t="n">
        <v>94545</v>
      </c>
      <c r="AE79" s="0" t="n">
        <v>98361</v>
      </c>
      <c r="AF79" s="0" t="n">
        <v>9346</v>
      </c>
      <c r="AG79" s="0" t="n">
        <v>22118</v>
      </c>
      <c r="AH79" s="0" t="n">
        <v>5.1</v>
      </c>
      <c r="AI79" s="0" t="n">
        <v>5.8</v>
      </c>
      <c r="AJ79" s="0" t="n">
        <v>29773</v>
      </c>
      <c r="AK79" s="0" t="n">
        <v>96.6</v>
      </c>
      <c r="AL79" s="0" t="n">
        <v>98</v>
      </c>
      <c r="AM79" s="0" t="n">
        <v>263.62</v>
      </c>
      <c r="AN79" s="0" t="n">
        <v>209.73</v>
      </c>
      <c r="AO79" s="0" t="n">
        <v>263.08</v>
      </c>
      <c r="AP79" s="0" t="n">
        <v>222.41</v>
      </c>
      <c r="AQ79" s="0" t="n">
        <v>14423</v>
      </c>
      <c r="AR79" s="0" t="n">
        <v>20541</v>
      </c>
      <c r="AS79" s="0" t="n">
        <v>16.9</v>
      </c>
      <c r="AT79" s="0" t="n">
        <v>2.22</v>
      </c>
      <c r="AU79" s="0" t="n">
        <v>5312</v>
      </c>
      <c r="AV79" s="0" t="n">
        <v>95187</v>
      </c>
      <c r="AW79" s="0" t="n">
        <v>21991</v>
      </c>
      <c r="AX79" s="0" t="n">
        <v>14286</v>
      </c>
      <c r="AY79" s="0" t="n">
        <v>531</v>
      </c>
      <c r="AZ79" s="0" t="n">
        <v>6273</v>
      </c>
      <c r="BA79" s="0" t="n">
        <v>18298</v>
      </c>
      <c r="BB79" s="0" t="n">
        <v>14066</v>
      </c>
      <c r="BC79" s="0" t="n">
        <v>14</v>
      </c>
      <c r="BD79" s="0" t="n">
        <v>100</v>
      </c>
      <c r="BE79" s="0" t="n">
        <v>99.93</v>
      </c>
      <c r="BF79" s="0" t="n">
        <v>100</v>
      </c>
      <c r="BG79" s="0" t="n">
        <v>99945</v>
      </c>
      <c r="BH79" s="0" t="n">
        <v>0.36</v>
      </c>
      <c r="BI79" s="0" t="n">
        <v>7921</v>
      </c>
      <c r="BJ79" s="0" t="n">
        <v>51915.03</v>
      </c>
      <c r="BK79" s="0" t="n">
        <v>7848</v>
      </c>
      <c r="BL79" s="0" t="n">
        <v>15639</v>
      </c>
      <c r="BM79" s="0" t="n">
        <v>18874</v>
      </c>
      <c r="BN79" s="0" t="n">
        <v>58174</v>
      </c>
      <c r="BO79" s="0" t="n">
        <v>2620.59</v>
      </c>
      <c r="BP79" s="0" t="n">
        <v>21722</v>
      </c>
      <c r="BQ79" s="0" t="n">
        <v>3.31</v>
      </c>
      <c r="BR79" s="0" t="n">
        <v>0.55</v>
      </c>
      <c r="BS79" s="0" t="n">
        <v>465</v>
      </c>
      <c r="BT79" s="0" t="n">
        <v>1953</v>
      </c>
      <c r="BU79" s="0" t="n">
        <v>1245</v>
      </c>
      <c r="BV79" s="0" t="n">
        <v>857</v>
      </c>
      <c r="BW79" s="0" t="n">
        <v>6918</v>
      </c>
      <c r="BX79" s="0" t="n">
        <v>243</v>
      </c>
      <c r="BY79" s="0" t="n">
        <v>0.4</v>
      </c>
      <c r="BZ79" s="0" t="n">
        <v>1154</v>
      </c>
      <c r="CA79" s="0" t="n">
        <v>6.5</v>
      </c>
      <c r="CB79" s="0" t="n">
        <v>11.53</v>
      </c>
      <c r="CC79" s="0" t="n">
        <v>9098</v>
      </c>
      <c r="CD79" s="0" t="n">
        <v>8.85</v>
      </c>
      <c r="CE79" s="0" t="n">
        <v>231</v>
      </c>
      <c r="CF79" s="0" t="n">
        <v>60562</v>
      </c>
      <c r="CG79" s="0" t="n">
        <v>1.28</v>
      </c>
      <c r="CH79" s="0" t="n">
        <v>4.52</v>
      </c>
      <c r="CI79" s="0" t="n">
        <v>99.84</v>
      </c>
      <c r="CJ79" s="0" t="n">
        <v>1632</v>
      </c>
      <c r="CK79" s="0" t="n">
        <v>0</v>
      </c>
      <c r="CL79" s="0" t="n">
        <v>88</v>
      </c>
      <c r="CM79" s="0" t="n">
        <v>16</v>
      </c>
      <c r="CN79" s="0" t="n">
        <v>99778</v>
      </c>
      <c r="CO79" s="0" t="n">
        <v>65</v>
      </c>
      <c r="CP79" s="0" t="n">
        <v>40947</v>
      </c>
      <c r="CQ79" s="0" t="n">
        <v>80</v>
      </c>
      <c r="CR79" s="0" t="n">
        <v>11.66</v>
      </c>
      <c r="CS79" s="0" t="n">
        <v>4846</v>
      </c>
      <c r="CT79" s="0" t="n">
        <v>0</v>
      </c>
      <c r="CU79" s="0" t="n">
        <v>6693</v>
      </c>
      <c r="CV79" s="0" t="n">
        <v>100</v>
      </c>
      <c r="CW79" s="0" t="n">
        <v>71429</v>
      </c>
      <c r="CX79" s="0" t="n">
        <v>83333</v>
      </c>
      <c r="CY79" s="0" t="n">
        <v>498804</v>
      </c>
      <c r="CZ79" s="0" t="n">
        <v>45925</v>
      </c>
      <c r="DA79" s="0" t="n">
        <v>16</v>
      </c>
    </row>
    <row r="80" customFormat="false" ht="14.25" hidden="false" customHeight="false" outlineLevel="0" collapsed="false">
      <c r="A80" s="0" t="n">
        <v>3548708</v>
      </c>
      <c r="B80" s="0" t="s">
        <v>119</v>
      </c>
      <c r="C80" s="0" t="n">
        <v>1872.59</v>
      </c>
      <c r="D80" s="0" t="n">
        <v>0.805</v>
      </c>
      <c r="E80" s="0" t="n">
        <v>76652</v>
      </c>
      <c r="F80" s="0" t="n">
        <v>59.37</v>
      </c>
      <c r="G80" s="0" t="n">
        <v>57.71</v>
      </c>
      <c r="H80" s="0" t="n">
        <v>0.42</v>
      </c>
      <c r="I80" s="0" t="n">
        <v>50084</v>
      </c>
      <c r="J80" s="0" t="n">
        <v>9768</v>
      </c>
      <c r="K80" s="0" t="n">
        <v>1196</v>
      </c>
      <c r="L80" s="0" t="n">
        <v>46774</v>
      </c>
      <c r="M80" s="0" t="n">
        <v>1613</v>
      </c>
      <c r="N80" s="0" t="n">
        <v>68588</v>
      </c>
      <c r="O80" s="0" t="n">
        <v>4.41</v>
      </c>
      <c r="P80" s="0" t="n">
        <v>9607</v>
      </c>
      <c r="Q80" s="0" t="n">
        <v>303</v>
      </c>
      <c r="R80" s="0" t="n">
        <v>11831</v>
      </c>
      <c r="S80" s="0" t="n">
        <v>6371</v>
      </c>
      <c r="T80" s="0" t="n">
        <v>3338</v>
      </c>
      <c r="U80" s="0" t="n">
        <v>28893</v>
      </c>
      <c r="V80" s="0" t="n">
        <v>344603</v>
      </c>
      <c r="W80" s="0" t="n">
        <v>1163.88</v>
      </c>
      <c r="X80" s="0" t="n">
        <v>63.33</v>
      </c>
      <c r="Y80" s="0" t="n">
        <v>9592</v>
      </c>
      <c r="Z80" s="0" t="n">
        <v>18232</v>
      </c>
      <c r="AA80" s="0" t="n">
        <v>43</v>
      </c>
      <c r="AB80" s="0" t="n">
        <v>76.65</v>
      </c>
      <c r="AC80" s="0" t="n">
        <v>7928</v>
      </c>
      <c r="AD80" s="0" t="n">
        <v>33985</v>
      </c>
      <c r="AE80" s="0" t="n">
        <v>97959</v>
      </c>
      <c r="AF80" s="0" t="n">
        <v>18.81</v>
      </c>
      <c r="AG80" s="0" t="n">
        <v>20843</v>
      </c>
      <c r="AI80" s="0" t="n">
        <v>6.9</v>
      </c>
      <c r="AJ80" s="0" t="n">
        <v>22975</v>
      </c>
      <c r="AK80" s="0" t="n">
        <v>97.7</v>
      </c>
      <c r="AL80" s="0" t="n">
        <v>98.6</v>
      </c>
      <c r="AN80" s="0" t="n">
        <v>235.34</v>
      </c>
      <c r="AP80" s="0" t="n">
        <v>251.89</v>
      </c>
      <c r="AQ80" s="0" t="n">
        <v>22019</v>
      </c>
      <c r="AR80" s="0" t="n">
        <v>18538</v>
      </c>
      <c r="AS80" s="0" t="n">
        <v>13</v>
      </c>
      <c r="AT80" s="0" t="n">
        <v>3.04</v>
      </c>
      <c r="AU80" s="0" t="n">
        <v>3.6</v>
      </c>
      <c r="AV80" s="0" t="n">
        <v>95056</v>
      </c>
      <c r="AW80" s="0" t="n">
        <v>20502</v>
      </c>
      <c r="AX80" s="0" t="n">
        <v>7143</v>
      </c>
      <c r="AY80" s="0" t="n">
        <v>505</v>
      </c>
      <c r="AZ80" s="0" t="n">
        <v>6075</v>
      </c>
      <c r="BA80" s="0" t="n">
        <v>18673</v>
      </c>
      <c r="BB80" s="0" t="n">
        <v>7342</v>
      </c>
      <c r="BC80" s="0" t="n">
        <v>32.43</v>
      </c>
      <c r="BD80" s="0" t="n">
        <v>100</v>
      </c>
      <c r="BE80" s="0" t="n">
        <v>98.27</v>
      </c>
      <c r="BF80" s="0" t="n">
        <v>30.25</v>
      </c>
      <c r="BG80" s="0" t="n">
        <v>99967</v>
      </c>
      <c r="BH80" s="0" t="n">
        <v>0.36</v>
      </c>
      <c r="BI80" s="0" t="n">
        <v>9047</v>
      </c>
      <c r="BJ80" s="0" t="n">
        <v>60689.23</v>
      </c>
      <c r="BK80" s="0" t="n">
        <v>8267</v>
      </c>
      <c r="BL80" s="0" t="n">
        <v>13298</v>
      </c>
      <c r="BM80" s="0" t="n">
        <v>17447</v>
      </c>
      <c r="BN80" s="0" t="n">
        <v>63312</v>
      </c>
      <c r="BO80" s="0" t="n">
        <v>1570524</v>
      </c>
      <c r="BP80" s="0" t="n">
        <v>35175</v>
      </c>
      <c r="BQ80" s="0" t="n">
        <v>3.57</v>
      </c>
      <c r="BR80" s="0" t="n">
        <v>0.54</v>
      </c>
      <c r="BS80" s="0" t="n">
        <v>746</v>
      </c>
      <c r="BT80" s="0" t="n">
        <v>1724</v>
      </c>
      <c r="BU80" s="0" t="n">
        <v>1422</v>
      </c>
      <c r="BV80" s="0" t="n">
        <v>774</v>
      </c>
      <c r="BW80" s="0" t="n">
        <v>6.75</v>
      </c>
      <c r="BX80" s="0" t="n">
        <v>4429</v>
      </c>
      <c r="BY80" s="0" t="n">
        <v>433</v>
      </c>
      <c r="BZ80" s="0" t="n">
        <v>1464</v>
      </c>
      <c r="CA80" s="0" t="n">
        <v>21.03</v>
      </c>
      <c r="CB80" s="0" t="n">
        <v>5802</v>
      </c>
      <c r="CC80" s="0" t="n">
        <v>19959</v>
      </c>
      <c r="CD80" s="0" t="n">
        <v>18149</v>
      </c>
      <c r="CE80" s="0" t="n">
        <v>3.36</v>
      </c>
      <c r="CF80" s="0" t="n">
        <v>55883</v>
      </c>
      <c r="CG80" s="0" t="n">
        <v>0.87</v>
      </c>
      <c r="CH80" s="0" t="n">
        <v>2.86</v>
      </c>
      <c r="CI80" s="0" t="n">
        <v>100</v>
      </c>
      <c r="CJ80" s="0" t="n">
        <v>1613</v>
      </c>
      <c r="CK80" s="0" t="n">
        <v>0.01</v>
      </c>
      <c r="CL80" s="0" t="n">
        <v>60</v>
      </c>
      <c r="CM80" s="0" t="n">
        <v>24</v>
      </c>
      <c r="CN80" s="0" t="n">
        <v>19321</v>
      </c>
      <c r="CO80" s="0" t="n">
        <v>48</v>
      </c>
      <c r="CP80" s="0" t="n">
        <v>31254</v>
      </c>
      <c r="CQ80" s="0" t="n">
        <v>100</v>
      </c>
      <c r="CR80" s="0" t="n">
        <v>14.08</v>
      </c>
      <c r="CS80" s="0" t="n">
        <v>7.39</v>
      </c>
      <c r="CT80" s="0" t="n">
        <v>596</v>
      </c>
      <c r="CU80" s="0" t="n">
        <v>7.51</v>
      </c>
      <c r="CV80" s="0" t="n">
        <v>85714</v>
      </c>
      <c r="CW80" s="0" t="n">
        <v>57143</v>
      </c>
      <c r="CX80" s="0" t="n">
        <v>66667</v>
      </c>
      <c r="CY80" s="0" t="n">
        <v>712988</v>
      </c>
      <c r="CZ80" s="0" t="n">
        <v>28644</v>
      </c>
      <c r="DA80" s="0" t="n">
        <v>423</v>
      </c>
    </row>
    <row r="81" customFormat="false" ht="14.25" hidden="false" customHeight="false" outlineLevel="0" collapsed="false">
      <c r="A81" s="0" t="n">
        <v>3304904</v>
      </c>
      <c r="B81" s="0" t="s">
        <v>120</v>
      </c>
      <c r="C81" s="0" t="n">
        <v>4035.9</v>
      </c>
      <c r="D81" s="0" t="n">
        <v>0.739</v>
      </c>
      <c r="E81" s="0" t="n">
        <v>80607</v>
      </c>
      <c r="F81" s="0" t="n">
        <v>69.03</v>
      </c>
      <c r="G81" s="0" t="n">
        <v>70.16</v>
      </c>
      <c r="H81" s="0" t="n">
        <v>0.83</v>
      </c>
      <c r="I81" s="0" t="n">
        <v>11741</v>
      </c>
      <c r="J81" s="0" t="n">
        <v>9385</v>
      </c>
      <c r="K81" s="0" t="n">
        <v>2439</v>
      </c>
      <c r="L81" s="0" t="n">
        <v>44097</v>
      </c>
      <c r="M81" s="0" t="n">
        <v>19792</v>
      </c>
      <c r="N81" s="0" t="n">
        <v>24501</v>
      </c>
      <c r="O81" s="0" t="n">
        <v>2581</v>
      </c>
      <c r="P81" s="0" t="n">
        <v>14475</v>
      </c>
      <c r="Q81" s="0" t="n">
        <v>671</v>
      </c>
      <c r="R81" s="0" t="n">
        <v>16392</v>
      </c>
      <c r="S81" s="0" t="n">
        <v>9586</v>
      </c>
      <c r="T81" s="0" t="n">
        <v>8481</v>
      </c>
      <c r="U81" s="0" t="n">
        <v>2.84</v>
      </c>
      <c r="V81" s="0" t="n">
        <v>365953</v>
      </c>
      <c r="W81" s="0" t="n">
        <v>378.25</v>
      </c>
      <c r="X81" s="0" t="n">
        <v>66.15</v>
      </c>
      <c r="Y81" s="0" t="n">
        <v>5129</v>
      </c>
      <c r="Z81" s="0" t="n">
        <v>31892</v>
      </c>
      <c r="AA81" s="0" t="n">
        <v>39</v>
      </c>
      <c r="AB81" s="0" t="n">
        <v>74.96</v>
      </c>
      <c r="AC81" s="0" t="n">
        <v>14877</v>
      </c>
      <c r="AD81" s="0" t="n">
        <v>57615</v>
      </c>
      <c r="AE81" s="0" t="n">
        <v>98089</v>
      </c>
      <c r="AF81" s="0" t="n">
        <v>27655</v>
      </c>
      <c r="AG81" s="0" t="n">
        <v>22445</v>
      </c>
      <c r="AH81" s="0" t="n">
        <v>3.7</v>
      </c>
      <c r="AI81" s="0" t="n">
        <v>4.6</v>
      </c>
      <c r="AJ81" s="0" t="n">
        <v>18824</v>
      </c>
      <c r="AK81" s="0" t="n">
        <v>64.5</v>
      </c>
      <c r="AL81" s="0" t="n">
        <v>91.1</v>
      </c>
      <c r="AM81" s="0" t="n">
        <v>246.7</v>
      </c>
      <c r="AN81" s="0" t="n">
        <v>197.98</v>
      </c>
      <c r="AO81" s="0" t="n">
        <v>246.9</v>
      </c>
      <c r="AP81" s="0" t="n">
        <v>204.76</v>
      </c>
      <c r="AQ81" s="0" t="n">
        <v>16472</v>
      </c>
      <c r="AR81" s="0" t="n">
        <v>18143</v>
      </c>
      <c r="AS81" s="0" t="n">
        <v>52.5</v>
      </c>
      <c r="AT81" s="0" t="n">
        <v>3.58</v>
      </c>
      <c r="AU81" s="0" t="n">
        <v>371</v>
      </c>
      <c r="AV81" s="0" t="n">
        <v>93308</v>
      </c>
      <c r="AW81" s="0" t="n">
        <v>28591</v>
      </c>
      <c r="AX81" s="0" t="n">
        <v>3704</v>
      </c>
      <c r="AY81" s="0" t="n">
        <v>543</v>
      </c>
      <c r="AZ81" s="0" t="n">
        <v>10689</v>
      </c>
      <c r="BA81" s="0" t="n">
        <v>35928</v>
      </c>
      <c r="BB81" s="0" t="n">
        <v>11724</v>
      </c>
      <c r="BC81" s="0" t="n">
        <v>30.47</v>
      </c>
      <c r="BD81" s="0" t="n">
        <v>90.12</v>
      </c>
      <c r="BE81" s="0" t="n">
        <v>33.49</v>
      </c>
      <c r="BF81" s="0" t="n">
        <v>48.15</v>
      </c>
      <c r="BG81" s="0" t="n">
        <v>99908</v>
      </c>
      <c r="BH81" s="0" t="n">
        <v>0.45</v>
      </c>
      <c r="BI81" s="0" t="n">
        <v>5957</v>
      </c>
      <c r="BJ81" s="0" t="n">
        <v>17167.6</v>
      </c>
      <c r="BK81" s="0" t="n">
        <v>10094</v>
      </c>
      <c r="BL81" s="0" t="n">
        <v>18024</v>
      </c>
      <c r="BM81" s="0" t="n">
        <v>23373</v>
      </c>
      <c r="BN81" s="0" t="n">
        <v>57.24</v>
      </c>
      <c r="BO81" s="0" t="n">
        <v>1518378</v>
      </c>
      <c r="BP81" s="0" t="n">
        <v>21082</v>
      </c>
      <c r="BQ81" s="0" t="n">
        <v>4.91</v>
      </c>
      <c r="BR81" s="0" t="n">
        <v>0.43</v>
      </c>
      <c r="BS81" s="0" t="n">
        <v>625</v>
      </c>
      <c r="BT81" s="0" t="n">
        <v>1571</v>
      </c>
      <c r="BU81" s="0" t="n">
        <v>1113</v>
      </c>
      <c r="BV81" s="0" t="n">
        <v>2371</v>
      </c>
      <c r="BW81" s="0" t="n">
        <v>6137</v>
      </c>
      <c r="BX81" s="0" t="n">
        <v>5045</v>
      </c>
      <c r="BY81" s="0" t="n">
        <v>668</v>
      </c>
      <c r="BZ81" s="0" t="n">
        <v>1137</v>
      </c>
      <c r="CA81" s="0" t="n">
        <v>26.21</v>
      </c>
      <c r="CB81" s="0" t="n">
        <v>8885</v>
      </c>
      <c r="CC81" s="0" t="n">
        <v>1258</v>
      </c>
      <c r="CD81" s="0" t="n">
        <v>3463</v>
      </c>
      <c r="CE81" s="0" t="n">
        <v>0</v>
      </c>
      <c r="CF81" s="0" t="n">
        <v>68576</v>
      </c>
      <c r="CG81" s="0" t="n">
        <v>1.04</v>
      </c>
      <c r="CH81" s="0" t="n">
        <v>0</v>
      </c>
      <c r="CI81" s="0" t="n">
        <v>0</v>
      </c>
      <c r="CJ81" s="0" t="n">
        <v>934</v>
      </c>
      <c r="CK81" s="0" t="n">
        <v>0.03</v>
      </c>
      <c r="CL81" s="0" t="n">
        <v>56</v>
      </c>
      <c r="CM81" s="0" t="n">
        <v>0.07</v>
      </c>
      <c r="CN81" s="0" t="n">
        <v>9775</v>
      </c>
      <c r="CO81" s="0" t="n">
        <v>23</v>
      </c>
      <c r="CP81" s="0" t="n">
        <v>20437</v>
      </c>
      <c r="CQ81" s="0" t="n">
        <v>60</v>
      </c>
      <c r="CR81" s="0" t="n">
        <v>78136</v>
      </c>
      <c r="CS81" s="0" t="n">
        <v>20095</v>
      </c>
      <c r="CT81" s="0" t="n">
        <v>1383</v>
      </c>
      <c r="CU81" s="0" t="n">
        <v>26.64</v>
      </c>
      <c r="CV81" s="0" t="n">
        <v>100</v>
      </c>
      <c r="CW81" s="0" t="n">
        <v>71429</v>
      </c>
      <c r="CX81" s="0" t="n">
        <v>50</v>
      </c>
      <c r="CY81" s="0" t="n">
        <v>65096</v>
      </c>
      <c r="CZ81" s="0" t="n">
        <v>21058</v>
      </c>
      <c r="DA81" s="0" t="n">
        <v>2405</v>
      </c>
    </row>
    <row r="82" customFormat="false" ht="14.25" hidden="false" customHeight="false" outlineLevel="0" collapsed="false">
      <c r="A82" s="0" t="n">
        <v>3305109</v>
      </c>
      <c r="B82" s="0" t="s">
        <v>121</v>
      </c>
      <c r="C82" s="0" t="n">
        <v>13545.21</v>
      </c>
      <c r="D82" s="0" t="n">
        <v>0.719</v>
      </c>
      <c r="E82" s="0" t="n">
        <v>73299</v>
      </c>
      <c r="F82" s="0" t="n">
        <v>66.09</v>
      </c>
      <c r="G82" s="0" t="n">
        <v>70.85</v>
      </c>
      <c r="H82" s="0" t="n">
        <v>1.12</v>
      </c>
      <c r="I82" s="0" t="n">
        <v>9704</v>
      </c>
      <c r="J82" s="0" t="n">
        <v>9425</v>
      </c>
      <c r="K82" s="0" t="n">
        <v>3645</v>
      </c>
      <c r="L82" s="0" t="n">
        <v>0</v>
      </c>
      <c r="M82" s="0" t="n">
        <v>0</v>
      </c>
      <c r="N82" s="0" t="n">
        <v>19385</v>
      </c>
      <c r="O82" s="0" t="n">
        <v>2117</v>
      </c>
      <c r="P82" s="0" t="n">
        <v>15191</v>
      </c>
      <c r="Q82" s="0" t="n">
        <v>0</v>
      </c>
      <c r="R82" s="0" t="n">
        <v>17435</v>
      </c>
      <c r="S82" s="0" t="n">
        <v>9322</v>
      </c>
      <c r="T82" s="0" t="n">
        <v>10372</v>
      </c>
      <c r="U82" s="0" t="n">
        <v>2326</v>
      </c>
      <c r="V82" s="0" t="n">
        <v>370444</v>
      </c>
      <c r="W82" s="0" t="n">
        <v>521.19</v>
      </c>
      <c r="X82" s="0" t="n">
        <v>46.74</v>
      </c>
      <c r="Y82" s="0" t="n">
        <v>3806</v>
      </c>
      <c r="Z82" s="0" t="n">
        <v>36579</v>
      </c>
      <c r="AA82" s="0" t="n">
        <v>36</v>
      </c>
      <c r="AB82" s="0" t="n">
        <v>74.87</v>
      </c>
      <c r="AC82" s="0" t="n">
        <v>15173</v>
      </c>
      <c r="AD82" s="0" t="n">
        <v>77394</v>
      </c>
      <c r="AE82" s="0" t="n">
        <v>97403</v>
      </c>
      <c r="AF82" s="0" t="n">
        <v>39576</v>
      </c>
      <c r="AG82" s="0" t="n">
        <v>19435</v>
      </c>
      <c r="AH82" s="0" t="n">
        <v>3.6</v>
      </c>
      <c r="AI82" s="0" t="n">
        <v>4.9</v>
      </c>
      <c r="AJ82" s="0" t="n">
        <v>15485</v>
      </c>
      <c r="AK82" s="0" t="n">
        <v>41.5</v>
      </c>
      <c r="AL82" s="0" t="n">
        <v>81.8</v>
      </c>
      <c r="AM82" s="0" t="n">
        <v>231.02</v>
      </c>
      <c r="AN82" s="0" t="n">
        <v>201.12</v>
      </c>
      <c r="AO82" s="0" t="n">
        <v>232.7</v>
      </c>
      <c r="AP82" s="0" t="n">
        <v>209.27</v>
      </c>
      <c r="AQ82" s="0" t="n">
        <v>26228</v>
      </c>
      <c r="AR82" s="0" t="n">
        <v>22747</v>
      </c>
      <c r="AS82" s="0" t="n">
        <v>46.1</v>
      </c>
      <c r="AT82" s="0" t="n">
        <v>3.38</v>
      </c>
      <c r="AU82" s="0" t="n">
        <v>636</v>
      </c>
      <c r="AV82" s="0" t="n">
        <v>91888</v>
      </c>
      <c r="AW82" s="0" t="n">
        <v>29552</v>
      </c>
      <c r="AX82" s="0" t="n">
        <v>4762</v>
      </c>
      <c r="AY82" s="0" t="n">
        <v>538</v>
      </c>
      <c r="AZ82" s="0" t="n">
        <v>10681</v>
      </c>
      <c r="BA82" s="0" t="n">
        <v>27801</v>
      </c>
      <c r="BB82" s="0" t="n">
        <v>14379</v>
      </c>
      <c r="BC82" s="0" t="n">
        <v>48.45</v>
      </c>
      <c r="BD82" s="0" t="n">
        <v>100</v>
      </c>
      <c r="BE82" s="0" t="n">
        <v>60.38</v>
      </c>
      <c r="BF82" s="0" t="n">
        <v>0</v>
      </c>
      <c r="BG82" s="0" t="n">
        <v>99938</v>
      </c>
      <c r="BH82" s="0" t="n">
        <v>0.45</v>
      </c>
      <c r="BI82" s="0" t="n">
        <v>6021</v>
      </c>
      <c r="BJ82" s="0" t="n">
        <v>19726.47</v>
      </c>
      <c r="BK82" s="0" t="n">
        <v>9328</v>
      </c>
      <c r="BL82" s="0" t="n">
        <v>16049</v>
      </c>
      <c r="BM82" s="0" t="n">
        <v>24257</v>
      </c>
      <c r="BN82" s="0" t="n">
        <v>57.04</v>
      </c>
      <c r="BO82" s="0" t="n">
        <v>1442336</v>
      </c>
      <c r="BP82" s="0" t="n">
        <v>13972</v>
      </c>
      <c r="BQ82" s="0" t="n">
        <v>5</v>
      </c>
      <c r="BR82" s="0" t="n">
        <v>0.43</v>
      </c>
      <c r="BS82" s="0" t="n">
        <v>1.01</v>
      </c>
      <c r="BT82" s="0" t="n">
        <v>1499</v>
      </c>
      <c r="BU82" s="0" t="n">
        <v>1163</v>
      </c>
      <c r="BV82" s="0" t="n">
        <v>3371</v>
      </c>
      <c r="BW82" s="0" t="n">
        <v>2115</v>
      </c>
      <c r="BX82" s="0" t="n">
        <v>20095</v>
      </c>
      <c r="BY82" s="0" t="n">
        <v>614</v>
      </c>
      <c r="BZ82" s="0" t="n">
        <v>1209</v>
      </c>
      <c r="CA82" s="0" t="n">
        <v>29.92</v>
      </c>
      <c r="CB82" s="0" t="n">
        <v>634</v>
      </c>
      <c r="CC82" s="0" t="n">
        <v>10317</v>
      </c>
      <c r="CD82" s="0" t="n">
        <v>8492</v>
      </c>
      <c r="CE82" s="0" t="n">
        <v>0</v>
      </c>
      <c r="CF82" s="0" t="n">
        <v>68972</v>
      </c>
      <c r="CG82" s="0" t="n">
        <v>0.7</v>
      </c>
      <c r="CH82" s="0" t="n">
        <v>0</v>
      </c>
      <c r="CI82" s="0" t="n">
        <v>0</v>
      </c>
      <c r="CJ82" s="0" t="n">
        <v>1115</v>
      </c>
      <c r="CK82" s="0" t="n">
        <v>0</v>
      </c>
      <c r="CL82" s="0" t="n">
        <v>28</v>
      </c>
      <c r="CM82" s="0" t="n">
        <v>0</v>
      </c>
      <c r="CN82" s="0" t="n">
        <v>2438</v>
      </c>
      <c r="CO82" s="0" t="n">
        <v>7</v>
      </c>
      <c r="CP82" s="0" t="n">
        <v>0</v>
      </c>
      <c r="CQ82" s="0" t="n">
        <v>80</v>
      </c>
      <c r="CR82" s="0" t="n">
        <v>67543</v>
      </c>
      <c r="CS82" s="0" t="n">
        <v>27942</v>
      </c>
      <c r="CT82" s="0" t="n">
        <v>0</v>
      </c>
      <c r="CU82" s="0" t="n">
        <v>28154</v>
      </c>
      <c r="CV82" s="0" t="n">
        <v>85714</v>
      </c>
      <c r="CW82" s="0" t="n">
        <v>71429</v>
      </c>
      <c r="CX82" s="0" t="n">
        <v>66667</v>
      </c>
      <c r="CY82" s="0" t="n">
        <v>71986</v>
      </c>
      <c r="CZ82" s="0" t="n">
        <v>13747</v>
      </c>
      <c r="DA82" s="0" t="n">
        <v>3937</v>
      </c>
    </row>
    <row r="83" customFormat="false" ht="14.25" hidden="false" customHeight="false" outlineLevel="0" collapsed="false">
      <c r="A83" s="0" t="n">
        <v>3549805</v>
      </c>
      <c r="B83" s="0" t="s">
        <v>122</v>
      </c>
      <c r="C83" s="0" t="n">
        <v>946.53</v>
      </c>
      <c r="D83" s="0" t="n">
        <v>0.797</v>
      </c>
      <c r="E83" s="0" t="n">
        <v>66658</v>
      </c>
      <c r="F83" s="0" t="n">
        <v>46.74</v>
      </c>
      <c r="G83" s="0" t="n">
        <v>48.08</v>
      </c>
      <c r="H83" s="0" t="n">
        <v>0.57</v>
      </c>
      <c r="I83" s="0" t="n">
        <v>4007</v>
      </c>
      <c r="J83" s="0" t="n">
        <v>9229</v>
      </c>
      <c r="K83" s="0" t="n">
        <v>1025</v>
      </c>
      <c r="L83" s="0" t="n">
        <v>25498</v>
      </c>
      <c r="M83" s="0" t="n">
        <v>598</v>
      </c>
      <c r="N83" s="0" t="n">
        <v>100</v>
      </c>
      <c r="O83" s="0" t="n">
        <v>5.21</v>
      </c>
      <c r="P83" s="0" t="n">
        <v>8806</v>
      </c>
      <c r="Q83" s="0" t="n">
        <v>352</v>
      </c>
      <c r="R83" s="0" t="n">
        <v>11272</v>
      </c>
      <c r="S83" s="0" t="n">
        <v>6164</v>
      </c>
      <c r="T83" s="0" t="n">
        <v>7163</v>
      </c>
      <c r="U83" s="0" t="n">
        <v>1785657</v>
      </c>
      <c r="V83" s="0" t="n">
        <v>394425</v>
      </c>
      <c r="W83" s="0" t="n">
        <v>946.15</v>
      </c>
      <c r="X83" s="0" t="n">
        <v>32.2</v>
      </c>
      <c r="Y83" s="0" t="n">
        <v>9678</v>
      </c>
      <c r="Z83" s="0" t="n">
        <v>11536</v>
      </c>
      <c r="AA83" s="0" t="n">
        <v>65</v>
      </c>
      <c r="AB83" s="0" t="n">
        <v>75.74</v>
      </c>
      <c r="AC83" s="0" t="n">
        <v>7749</v>
      </c>
      <c r="AD83" s="0" t="n">
        <v>39786</v>
      </c>
      <c r="AE83" s="0" t="n">
        <v>98611</v>
      </c>
      <c r="AF83" s="0" t="n">
        <v>13149</v>
      </c>
      <c r="AG83" s="0" t="n">
        <v>20339</v>
      </c>
      <c r="AH83" s="0" t="n">
        <v>4.7</v>
      </c>
      <c r="AI83" s="0" t="n">
        <v>6.7</v>
      </c>
      <c r="AJ83" s="0" t="n">
        <v>25851</v>
      </c>
      <c r="AK83" s="0" t="n">
        <v>98.2</v>
      </c>
      <c r="AL83" s="0" t="n">
        <v>98.8</v>
      </c>
      <c r="AM83" s="0" t="n">
        <v>243.63</v>
      </c>
      <c r="AN83" s="0" t="n">
        <v>230.15</v>
      </c>
      <c r="AO83" s="0" t="n">
        <v>247.64</v>
      </c>
      <c r="AP83" s="0" t="n">
        <v>244.96</v>
      </c>
      <c r="AQ83" s="0" t="n">
        <v>15873</v>
      </c>
      <c r="AR83" s="0" t="n">
        <v>23233</v>
      </c>
      <c r="AS83" s="0" t="n">
        <v>11.6</v>
      </c>
      <c r="AT83" s="0" t="n">
        <v>3.19</v>
      </c>
      <c r="AU83" s="0" t="n">
        <v>2411</v>
      </c>
      <c r="AV83" s="0" t="n">
        <v>94572</v>
      </c>
      <c r="AW83" s="0" t="n">
        <v>18527</v>
      </c>
      <c r="AX83" s="0" t="n">
        <v>11765</v>
      </c>
      <c r="AY83" s="0" t="n">
        <v>534</v>
      </c>
      <c r="AZ83" s="0" t="n">
        <v>7026</v>
      </c>
      <c r="BA83" s="0" t="n">
        <v>40175</v>
      </c>
      <c r="BB83" s="0" t="n">
        <v>42152</v>
      </c>
      <c r="BC83" s="0" t="n">
        <v>20.32</v>
      </c>
      <c r="BD83" s="0" t="n">
        <v>96.03</v>
      </c>
      <c r="BE83" s="0" t="n">
        <v>93.49</v>
      </c>
      <c r="BF83" s="0" t="n">
        <v>100</v>
      </c>
      <c r="BG83" s="0" t="n">
        <v>99954</v>
      </c>
      <c r="BH83" s="0" t="n">
        <v>0.4</v>
      </c>
      <c r="BI83" s="0" t="n">
        <v>11713</v>
      </c>
      <c r="BJ83" s="0" t="n">
        <v>38449.7</v>
      </c>
      <c r="BK83" s="0" t="n">
        <v>4218</v>
      </c>
      <c r="BL83" s="0" t="n">
        <v>7529</v>
      </c>
      <c r="BM83" s="0" t="n">
        <v>15013</v>
      </c>
      <c r="BN83" s="0" t="n">
        <v>66609</v>
      </c>
      <c r="BO83" s="0" t="n">
        <v>3123465</v>
      </c>
      <c r="BP83" s="0" t="n">
        <v>30426</v>
      </c>
      <c r="BQ83" s="0" t="n">
        <v>4.55</v>
      </c>
      <c r="BR83" s="0" t="n">
        <v>0.5</v>
      </c>
      <c r="BS83" s="0" t="n">
        <v>43</v>
      </c>
      <c r="BT83" s="0" t="n">
        <v>2046</v>
      </c>
      <c r="BU83" s="0" t="n">
        <v>1428</v>
      </c>
      <c r="BV83" s="0" t="n">
        <v>563</v>
      </c>
      <c r="BW83" s="0" t="n">
        <v>25807</v>
      </c>
      <c r="BX83" s="0" t="n">
        <v>0</v>
      </c>
      <c r="BY83" s="0" t="n">
        <v>411</v>
      </c>
      <c r="BZ83" s="0" t="n">
        <v>1694</v>
      </c>
      <c r="CA83" s="0" t="n">
        <v>9.77</v>
      </c>
      <c r="CB83" s="0" t="n">
        <v>19.14</v>
      </c>
      <c r="CC83" s="0" t="n">
        <v>0</v>
      </c>
      <c r="CD83" s="0" t="n">
        <v>112</v>
      </c>
      <c r="CE83" s="0" t="n">
        <v>7014</v>
      </c>
      <c r="CG83" s="0" t="n">
        <v>1.09</v>
      </c>
      <c r="CH83" s="0" t="n">
        <v>14.51</v>
      </c>
      <c r="CI83" s="0" t="n">
        <v>100</v>
      </c>
      <c r="CJ83" s="0" t="n">
        <v>2195</v>
      </c>
      <c r="CK83" s="0" t="n">
        <v>0.06</v>
      </c>
      <c r="CL83" s="0" t="n">
        <v>24</v>
      </c>
      <c r="CM83" s="0" t="n">
        <v>163</v>
      </c>
      <c r="CN83" s="0" t="n">
        <v>98003</v>
      </c>
      <c r="CO83" s="0" t="n">
        <v>93</v>
      </c>
      <c r="CP83" s="0" t="n">
        <v>379</v>
      </c>
      <c r="CQ83" s="0" t="n">
        <v>100</v>
      </c>
      <c r="CR83" s="0" t="n">
        <v>14106</v>
      </c>
      <c r="CS83" s="0" t="n">
        <v>6512</v>
      </c>
      <c r="CT83" s="0" t="n">
        <v>2822</v>
      </c>
      <c r="CU83" s="0" t="n">
        <v>8249</v>
      </c>
      <c r="CV83" s="0" t="n">
        <v>85714</v>
      </c>
      <c r="CW83" s="0" t="n">
        <v>71429</v>
      </c>
      <c r="CX83" s="0" t="n">
        <v>66667</v>
      </c>
      <c r="CY83" s="0" t="n">
        <v>504.51</v>
      </c>
      <c r="CZ83" s="0" t="n">
        <v>25332</v>
      </c>
      <c r="DA83" s="0" t="n">
        <v>30</v>
      </c>
    </row>
    <row r="84" customFormat="false" ht="14.25" hidden="false" customHeight="false" outlineLevel="0" collapsed="false">
      <c r="A84" s="0" t="n">
        <v>3549904</v>
      </c>
      <c r="B84" s="0" t="s">
        <v>123</v>
      </c>
      <c r="C84" s="0" t="n">
        <v>572.77</v>
      </c>
      <c r="D84" s="0" t="n">
        <v>0.807</v>
      </c>
      <c r="E84" s="0" t="n">
        <v>74769</v>
      </c>
      <c r="F84" s="0" t="n">
        <v>54.1</v>
      </c>
      <c r="G84" s="0" t="n">
        <v>53.92</v>
      </c>
      <c r="H84" s="0" t="n">
        <v>0.59</v>
      </c>
      <c r="I84" s="0" t="n">
        <v>2684</v>
      </c>
      <c r="J84" s="0" t="n">
        <v>9971</v>
      </c>
      <c r="K84" s="0" t="n">
        <v>1483</v>
      </c>
      <c r="L84" s="0" t="n">
        <v>29412</v>
      </c>
      <c r="M84" s="0" t="n">
        <v>184</v>
      </c>
      <c r="N84" s="0" t="n">
        <v>62674</v>
      </c>
      <c r="O84" s="0" t="n">
        <v>3601</v>
      </c>
      <c r="P84" s="0" t="n">
        <v>10467</v>
      </c>
      <c r="Q84" s="0" t="n">
        <v>331</v>
      </c>
      <c r="R84" s="0" t="n">
        <v>12.01</v>
      </c>
      <c r="S84" s="0" t="n">
        <v>7272</v>
      </c>
      <c r="T84" s="0" t="n">
        <v>3.74</v>
      </c>
      <c r="U84" s="0" t="n">
        <v>80029</v>
      </c>
      <c r="V84" s="0" t="n">
        <v>325926</v>
      </c>
      <c r="W84" s="0" t="n">
        <v>1036.08</v>
      </c>
      <c r="X84" s="0" t="n">
        <v>20.07</v>
      </c>
      <c r="Y84" s="0" t="n">
        <v>6304</v>
      </c>
      <c r="Z84" s="0" t="n">
        <v>16516</v>
      </c>
      <c r="AA84" s="0" t="n">
        <v>55</v>
      </c>
      <c r="AB84" s="0" t="n">
        <v>76.27</v>
      </c>
      <c r="AC84" s="0" t="n">
        <v>9.31</v>
      </c>
      <c r="AD84" s="0" t="n">
        <v>23981</v>
      </c>
      <c r="AE84" s="0" t="n">
        <v>97345</v>
      </c>
      <c r="AF84" s="0" t="n">
        <v>8393</v>
      </c>
      <c r="AG84" s="0" t="n">
        <v>21462</v>
      </c>
      <c r="AH84" s="0" t="n">
        <v>5.9</v>
      </c>
      <c r="AI84" s="0" t="n">
        <v>7.1</v>
      </c>
      <c r="AJ84" s="0" t="n">
        <v>22858</v>
      </c>
      <c r="AK84" s="0" t="n">
        <v>99.6</v>
      </c>
      <c r="AL84" s="0" t="n">
        <v>98.8</v>
      </c>
      <c r="AM84" s="0" t="n">
        <v>275.19</v>
      </c>
      <c r="AN84" s="0" t="n">
        <v>233.52</v>
      </c>
      <c r="AO84" s="0" t="n">
        <v>280.71</v>
      </c>
      <c r="AP84" s="0" t="n">
        <v>255.48</v>
      </c>
      <c r="AQ84" s="0" t="n">
        <v>18613</v>
      </c>
      <c r="AR84" s="0" t="n">
        <v>22355</v>
      </c>
      <c r="AS84" s="0" t="n">
        <v>8</v>
      </c>
      <c r="AT84" s="0" t="n">
        <v>2.95</v>
      </c>
      <c r="AU84" s="0" t="n">
        <v>3222</v>
      </c>
      <c r="AV84" s="0" t="n">
        <v>93616</v>
      </c>
      <c r="AW84" s="0" t="n">
        <v>21704</v>
      </c>
      <c r="AX84" s="0" t="n">
        <v>14286</v>
      </c>
      <c r="AY84" s="0" t="n">
        <v>468</v>
      </c>
      <c r="AZ84" s="0" t="n">
        <v>6702</v>
      </c>
      <c r="BA84" s="0" t="n">
        <v>17376</v>
      </c>
      <c r="BB84" s="0" t="n">
        <v>11374</v>
      </c>
      <c r="BC84" s="0" t="n">
        <v>39.99</v>
      </c>
      <c r="BD84" s="0" t="n">
        <v>100</v>
      </c>
      <c r="BE84" s="0" t="n">
        <v>98.07</v>
      </c>
      <c r="BF84" s="0" t="n">
        <v>100</v>
      </c>
      <c r="BG84" s="0" t="n">
        <v>99949</v>
      </c>
      <c r="BH84" s="0" t="n">
        <v>0.37</v>
      </c>
      <c r="BI84" s="0" t="n">
        <v>9912</v>
      </c>
      <c r="BJ84" s="0" t="n">
        <v>55603.18</v>
      </c>
      <c r="BK84" s="0" t="n">
        <v>7.43</v>
      </c>
      <c r="BL84" s="0" t="n">
        <v>11766</v>
      </c>
      <c r="BM84" s="0" t="n">
        <v>18319</v>
      </c>
      <c r="BN84" s="0" t="n">
        <v>64009</v>
      </c>
      <c r="BO84" s="0" t="n">
        <v>993564</v>
      </c>
      <c r="BP84" s="0" t="n">
        <v>35703</v>
      </c>
      <c r="BQ84" s="0" t="n">
        <v>3.6</v>
      </c>
      <c r="BR84" s="0" t="n">
        <v>0.55</v>
      </c>
      <c r="BS84" s="0" t="n">
        <v>292</v>
      </c>
      <c r="BT84" s="0" t="n">
        <v>1545</v>
      </c>
      <c r="BU84" s="0" t="n">
        <v>1.55</v>
      </c>
      <c r="BV84" s="0" t="n">
        <v>341</v>
      </c>
      <c r="BW84" s="0" t="n">
        <v>5481</v>
      </c>
      <c r="BX84" s="0" t="n">
        <v>59081</v>
      </c>
      <c r="BY84" s="0" t="n">
        <v>413</v>
      </c>
      <c r="BZ84" s="0" t="n">
        <v>1466</v>
      </c>
      <c r="CA84" s="0" t="n">
        <v>12.05</v>
      </c>
      <c r="CB84" s="0" t="n">
        <v>13292</v>
      </c>
      <c r="CC84" s="0" t="n">
        <v>1.16</v>
      </c>
      <c r="CD84" s="0" t="n">
        <v>1024</v>
      </c>
      <c r="CE84" s="0" t="n">
        <v>0.98</v>
      </c>
      <c r="CF84" s="0" t="n">
        <v>61176</v>
      </c>
      <c r="CG84" s="0" t="n">
        <v>0.69</v>
      </c>
      <c r="CH84" s="0" t="n">
        <v>5.17</v>
      </c>
      <c r="CI84" s="0" t="n">
        <v>100</v>
      </c>
      <c r="CJ84" s="0" t="n">
        <v>4714</v>
      </c>
      <c r="CK84" s="0" t="n">
        <v>0.03</v>
      </c>
      <c r="CL84" s="0" t="n">
        <v>68</v>
      </c>
      <c r="CM84" s="0" t="n">
        <v>27</v>
      </c>
      <c r="CN84" s="0" t="n">
        <v>81825</v>
      </c>
      <c r="CO84" s="0" t="n">
        <v>151</v>
      </c>
      <c r="CP84" s="0" t="n">
        <v>47306</v>
      </c>
      <c r="CQ84" s="0" t="n">
        <v>100</v>
      </c>
      <c r="CR84" s="0" t="n">
        <v>17429</v>
      </c>
      <c r="CS84" s="0" t="n">
        <v>7618</v>
      </c>
      <c r="CT84" s="0" t="n">
        <v>693</v>
      </c>
      <c r="CU84" s="0" t="n">
        <v>7618</v>
      </c>
      <c r="CV84" s="0" t="n">
        <v>100</v>
      </c>
      <c r="CW84" s="0" t="n">
        <v>71429</v>
      </c>
      <c r="CX84" s="0" t="n">
        <v>66667</v>
      </c>
      <c r="CY84" s="0" t="n">
        <v>392789</v>
      </c>
      <c r="CZ84" s="0" t="n">
        <v>25674</v>
      </c>
      <c r="DA84" s="0" t="n">
        <v>24</v>
      </c>
    </row>
    <row r="85" customFormat="false" ht="14.25" hidden="false" customHeight="false" outlineLevel="0" collapsed="false">
      <c r="A85" s="0" t="n">
        <v>4125506</v>
      </c>
      <c r="B85" s="0" t="s">
        <v>124</v>
      </c>
      <c r="C85" s="0" t="n">
        <v>279.16</v>
      </c>
      <c r="D85" s="0" t="n">
        <v>0.758</v>
      </c>
      <c r="E85" s="0" t="n">
        <v>70227</v>
      </c>
      <c r="F85" s="0" t="n">
        <v>38</v>
      </c>
      <c r="G85" s="0" t="n">
        <v>36.98</v>
      </c>
      <c r="H85" s="0" t="n">
        <v>0.48</v>
      </c>
      <c r="I85" s="0" t="n">
        <v>6.47</v>
      </c>
      <c r="J85" s="0" t="n">
        <v>9536</v>
      </c>
      <c r="K85" s="0" t="n">
        <v>2.02</v>
      </c>
      <c r="L85" s="0" t="n">
        <v>31947</v>
      </c>
      <c r="M85" s="0" t="n">
        <v>5215</v>
      </c>
      <c r="N85" s="0" t="n">
        <v>66136</v>
      </c>
      <c r="O85" s="0" t="n">
        <v>3093</v>
      </c>
      <c r="P85" s="0" t="n">
        <v>8.35</v>
      </c>
      <c r="Q85" s="0" t="n">
        <v>0</v>
      </c>
      <c r="R85" s="0" t="n">
        <v>10547</v>
      </c>
      <c r="S85" s="0" t="n">
        <v>7031</v>
      </c>
      <c r="T85" s="0" t="n">
        <v>4639</v>
      </c>
      <c r="U85" s="0" t="n">
        <v>15499</v>
      </c>
      <c r="V85" s="0" t="n">
        <v>289788</v>
      </c>
      <c r="W85" s="0" t="n">
        <v>882.97</v>
      </c>
      <c r="X85" s="0" t="n">
        <v>45.88</v>
      </c>
      <c r="Y85" s="0" t="n">
        <v>12156</v>
      </c>
      <c r="Z85" s="0" t="n">
        <v>14964</v>
      </c>
      <c r="AA85" s="0" t="n">
        <v>85</v>
      </c>
      <c r="AB85" s="0" t="n">
        <v>76.53</v>
      </c>
      <c r="AC85" s="0" t="n">
        <v>10547</v>
      </c>
      <c r="AD85" s="0" t="n">
        <v>16107</v>
      </c>
      <c r="AE85" s="0" t="n">
        <v>100</v>
      </c>
      <c r="AF85" s="0" t="n">
        <v>46328</v>
      </c>
      <c r="AG85" s="0" t="n">
        <v>31148</v>
      </c>
      <c r="AI85" s="0" t="n">
        <v>6</v>
      </c>
      <c r="AJ85" s="0" t="n">
        <v>18884</v>
      </c>
      <c r="AK85" s="0" t="n">
        <v>97.5</v>
      </c>
      <c r="AL85" s="0" t="n">
        <v>99.6</v>
      </c>
      <c r="AN85" s="0" t="n">
        <v>224.05</v>
      </c>
      <c r="AP85" s="0" t="n">
        <v>237.74</v>
      </c>
      <c r="AQ85" s="0" t="n">
        <v>14.79</v>
      </c>
      <c r="AR85" s="0" t="n">
        <v>22555</v>
      </c>
      <c r="AS85" s="0" t="n">
        <v>21.5</v>
      </c>
      <c r="AT85" s="0" t="n">
        <v>3.4</v>
      </c>
      <c r="AU85" s="0" t="n">
        <v>3465</v>
      </c>
      <c r="AV85" s="0" t="n">
        <v>89876</v>
      </c>
      <c r="AW85" s="0" t="n">
        <v>21339</v>
      </c>
      <c r="AX85" s="0" t="n">
        <v>4762</v>
      </c>
      <c r="AY85" s="0" t="n">
        <v>516</v>
      </c>
      <c r="AZ85" s="0" t="n">
        <v>10.86</v>
      </c>
      <c r="BA85" s="0" t="n">
        <v>20655</v>
      </c>
      <c r="BB85" s="0" t="n">
        <v>20361</v>
      </c>
      <c r="BC85" s="0" t="n">
        <v>25.42</v>
      </c>
      <c r="BD85" s="0" t="n">
        <v>99.99</v>
      </c>
      <c r="BE85" s="0" t="n">
        <v>81.96</v>
      </c>
      <c r="BF85" s="0" t="n">
        <v>100</v>
      </c>
      <c r="BG85" s="0" t="n">
        <v>99872</v>
      </c>
      <c r="BH85" s="0" t="n">
        <v>0.6</v>
      </c>
      <c r="BI85" s="0" t="n">
        <v>14666</v>
      </c>
      <c r="BJ85" s="0" t="n">
        <v>75926.83</v>
      </c>
      <c r="BK85" s="0" t="n">
        <v>4855</v>
      </c>
      <c r="BL85" s="0" t="n">
        <v>8.31</v>
      </c>
      <c r="BM85" s="0" t="n">
        <v>15947</v>
      </c>
      <c r="BN85" s="0" t="n">
        <v>71.32</v>
      </c>
      <c r="BO85" s="0" t="n">
        <v>125739</v>
      </c>
      <c r="BP85" s="0" t="n">
        <v>30.96</v>
      </c>
      <c r="BQ85" s="0" t="n">
        <v>5.28</v>
      </c>
      <c r="BR85" s="0" t="n">
        <v>0.45</v>
      </c>
      <c r="BS85" s="0" t="n">
        <v>159</v>
      </c>
      <c r="BT85" s="0" t="n">
        <v>1.54</v>
      </c>
      <c r="BU85" s="0" t="n">
        <v>1507</v>
      </c>
      <c r="BV85" s="0" t="n">
        <v>238</v>
      </c>
      <c r="BW85" s="0" t="n">
        <v>5.47</v>
      </c>
      <c r="BX85" s="0" t="n">
        <v>61225</v>
      </c>
      <c r="BY85" s="0" t="n">
        <v>585</v>
      </c>
      <c r="BZ85" s="0" t="n">
        <v>1.57</v>
      </c>
      <c r="CA85" s="0" t="n">
        <v>14.56</v>
      </c>
      <c r="CB85" s="0" t="n">
        <v>11244</v>
      </c>
      <c r="CC85" s="0" t="n">
        <v>0</v>
      </c>
      <c r="CD85" s="0" t="n">
        <v>6062</v>
      </c>
      <c r="CE85" s="0" t="n">
        <v>0</v>
      </c>
      <c r="CG85" s="0" t="n">
        <v>0.78</v>
      </c>
      <c r="CH85" s="0" t="n">
        <v>1.77</v>
      </c>
      <c r="CI85" s="0" t="n">
        <v>100</v>
      </c>
      <c r="CJ85" s="0" t="n">
        <v>3884</v>
      </c>
      <c r="CK85" s="0" t="n">
        <v>0.02</v>
      </c>
      <c r="CL85" s="0" t="n">
        <v>60</v>
      </c>
      <c r="CM85" s="0" t="n">
        <v>58</v>
      </c>
      <c r="CN85" s="0" t="n">
        <v>60197</v>
      </c>
      <c r="CO85" s="0" t="n">
        <v>288</v>
      </c>
      <c r="CP85" s="0" t="n">
        <v>32278</v>
      </c>
      <c r="CQ85" s="0" t="n">
        <v>100</v>
      </c>
      <c r="CR85" s="0" t="n">
        <v>38.18</v>
      </c>
      <c r="CS85" s="0" t="n">
        <v>16082</v>
      </c>
      <c r="CT85" s="0" t="n">
        <v>0</v>
      </c>
      <c r="CU85" s="0" t="n">
        <v>19793</v>
      </c>
      <c r="CV85" s="0" t="n">
        <v>100</v>
      </c>
      <c r="CW85" s="0" t="n">
        <v>42857</v>
      </c>
      <c r="CX85" s="0" t="n">
        <v>83333</v>
      </c>
      <c r="CY85" s="0" t="n">
        <v>141885</v>
      </c>
      <c r="CZ85" s="0" t="n">
        <v>27035</v>
      </c>
      <c r="DA85" s="0" t="n">
        <v>169</v>
      </c>
    </row>
    <row r="86" customFormat="false" ht="14.25" hidden="false" customHeight="false" outlineLevel="0" collapsed="false">
      <c r="A86" s="0" t="n">
        <v>2111300</v>
      </c>
      <c r="B86" s="0" t="s">
        <v>125</v>
      </c>
      <c r="C86" s="0" t="n">
        <v>1215.69</v>
      </c>
      <c r="D86" s="0" t="n">
        <v>0.768</v>
      </c>
      <c r="E86" s="0" t="n">
        <v>85723</v>
      </c>
      <c r="F86" s="0" t="n">
        <v>57.03</v>
      </c>
      <c r="G86" s="0" t="n">
        <v>58.76</v>
      </c>
      <c r="H86" s="0" t="n">
        <v>1.97</v>
      </c>
      <c r="I86" s="0" t="n">
        <v>5382</v>
      </c>
      <c r="J86" s="0" t="n">
        <v>9232</v>
      </c>
      <c r="K86" s="0" t="n">
        <v>2345</v>
      </c>
      <c r="L86" s="0" t="n">
        <v>64627</v>
      </c>
      <c r="M86" s="0" t="n">
        <v>5141</v>
      </c>
      <c r="N86" s="0" t="n">
        <v>30582</v>
      </c>
      <c r="O86" s="0" t="n">
        <v>3812</v>
      </c>
      <c r="P86" s="0" t="n">
        <v>13962</v>
      </c>
      <c r="Q86" s="0" t="n">
        <v>446</v>
      </c>
      <c r="R86" s="0" t="n">
        <v>15875</v>
      </c>
      <c r="S86" s="0" t="n">
        <v>10.01</v>
      </c>
      <c r="T86" s="0" t="n">
        <v>9983</v>
      </c>
      <c r="U86" s="0" t="n">
        <v>77459</v>
      </c>
      <c r="V86" s="0" t="n">
        <v>274893</v>
      </c>
      <c r="W86" s="0" t="n">
        <v>720.24</v>
      </c>
      <c r="X86" s="0" t="n">
        <v>38.2</v>
      </c>
      <c r="Y86" s="0" t="n">
        <v>2705</v>
      </c>
      <c r="Z86" s="0" t="n">
        <v>45018</v>
      </c>
      <c r="AA86" s="0" t="n">
        <v>54</v>
      </c>
      <c r="AB86" s="0" t="n">
        <v>73.76</v>
      </c>
      <c r="AC86" s="0" t="n">
        <v>13956</v>
      </c>
      <c r="AD86" s="0" t="n">
        <v>106405</v>
      </c>
      <c r="AE86" s="0" t="n">
        <v>80357</v>
      </c>
      <c r="AF86" s="0" t="n">
        <v>34025</v>
      </c>
      <c r="AG86" s="0" t="n">
        <v>22683</v>
      </c>
      <c r="AH86" s="0" t="n">
        <v>3.9</v>
      </c>
      <c r="AI86" s="0" t="n">
        <v>5.1</v>
      </c>
      <c r="AJ86" s="0" t="n">
        <v>23081</v>
      </c>
      <c r="AK86" s="0" t="n">
        <v>97.6</v>
      </c>
      <c r="AL86" s="0" t="n">
        <v>98.7</v>
      </c>
      <c r="AM86" s="0" t="n">
        <v>242.43</v>
      </c>
      <c r="AN86" s="0" t="n">
        <v>197.75</v>
      </c>
      <c r="AO86" s="0" t="n">
        <v>235.76</v>
      </c>
      <c r="AP86" s="0" t="n">
        <v>206.46</v>
      </c>
      <c r="AQ86" s="0" t="n">
        <v>18118</v>
      </c>
      <c r="AR86" s="0" t="n">
        <v>22406</v>
      </c>
      <c r="AS86" s="0" t="n">
        <v>26.8</v>
      </c>
      <c r="AT86" s="0" t="n">
        <v>4.65</v>
      </c>
      <c r="AU86" s="0" t="n">
        <v>274</v>
      </c>
      <c r="AV86" s="0" t="n">
        <v>94415</v>
      </c>
      <c r="AW86" s="0" t="n">
        <v>31412</v>
      </c>
      <c r="AX86" s="0" t="n">
        <v>16129</v>
      </c>
      <c r="AY86" s="0" t="n">
        <v>606</v>
      </c>
      <c r="AZ86" s="0" t="n">
        <v>10037</v>
      </c>
      <c r="BA86" s="0" t="n">
        <v>24591</v>
      </c>
      <c r="BB86" s="0" t="n">
        <v>30118</v>
      </c>
      <c r="BC86" s="0" t="n">
        <v>59.83</v>
      </c>
      <c r="BD86" s="0" t="n">
        <v>85.73</v>
      </c>
      <c r="BE86" s="0" t="n">
        <v>49.78</v>
      </c>
      <c r="BF86" s="0" t="n">
        <v>25.13</v>
      </c>
      <c r="BG86" s="0" t="n">
        <v>99828</v>
      </c>
      <c r="BH86" s="0" t="n">
        <v>0.61</v>
      </c>
      <c r="BI86" s="0" t="n">
        <v>6519</v>
      </c>
      <c r="BJ86" s="0" t="n">
        <v>30699.57</v>
      </c>
      <c r="BK86" s="0" t="n">
        <v>12021</v>
      </c>
      <c r="BL86" s="0" t="n">
        <v>20571</v>
      </c>
      <c r="BM86" s="0" t="n">
        <v>26654</v>
      </c>
      <c r="BN86" s="0" t="n">
        <v>57879</v>
      </c>
      <c r="BO86" s="0" t="n">
        <v>1432907</v>
      </c>
      <c r="BP86" s="0" t="n">
        <v>31615</v>
      </c>
      <c r="BQ86" s="0" t="n">
        <v>2.68</v>
      </c>
      <c r="BR86" s="0" t="n">
        <v>0.61</v>
      </c>
      <c r="BS86" s="0" t="n">
        <v>854</v>
      </c>
      <c r="BT86" s="0" t="n">
        <v>1928</v>
      </c>
      <c r="BU86" s="0" t="n">
        <v>1168</v>
      </c>
      <c r="BV86" s="0" t="n">
        <v>11.25</v>
      </c>
      <c r="BW86" s="0" t="n">
        <v>3427</v>
      </c>
      <c r="BX86" s="0" t="n">
        <v>0</v>
      </c>
      <c r="BY86" s="0" t="n">
        <v>445</v>
      </c>
      <c r="BZ86" s="0" t="n">
        <v>1277</v>
      </c>
      <c r="CA86" s="0" t="n">
        <v>18.16</v>
      </c>
      <c r="CB86" s="0" t="n">
        <v>19387</v>
      </c>
      <c r="CC86" s="0" t="n">
        <v>22951</v>
      </c>
      <c r="CD86" s="0" t="n">
        <v>32421</v>
      </c>
      <c r="CE86" s="0" t="n">
        <v>91</v>
      </c>
      <c r="CF86" s="0" t="n">
        <v>77151</v>
      </c>
      <c r="CG86" s="0" t="n">
        <v>1.1</v>
      </c>
      <c r="CH86" s="0" t="n">
        <v>0.38</v>
      </c>
      <c r="CI86" s="0" t="n">
        <v>0</v>
      </c>
      <c r="CJ86" s="0" t="n">
        <v>3856</v>
      </c>
      <c r="CK86" s="0" t="n">
        <v>0.03</v>
      </c>
      <c r="CL86" s="0" t="n">
        <v>40</v>
      </c>
      <c r="CM86" s="0" t="n">
        <v>338</v>
      </c>
      <c r="CN86" s="0" t="n">
        <v>3783</v>
      </c>
      <c r="CO86" s="0" t="n">
        <v>53</v>
      </c>
      <c r="CP86" s="0" t="n">
        <v>28871</v>
      </c>
      <c r="CQ86" s="0" t="n">
        <v>80</v>
      </c>
      <c r="CR86" s="0" t="n">
        <v>53628</v>
      </c>
      <c r="CS86" s="0" t="n">
        <v>25411</v>
      </c>
      <c r="CT86" s="0" t="n">
        <v>182</v>
      </c>
      <c r="CU86" s="0" t="n">
        <v>25411</v>
      </c>
      <c r="CV86" s="0" t="n">
        <v>100</v>
      </c>
      <c r="CW86" s="0" t="n">
        <v>71429</v>
      </c>
      <c r="CX86" s="0" t="n">
        <v>66667</v>
      </c>
      <c r="CY86" s="0" t="n">
        <v>409226</v>
      </c>
      <c r="CZ86" s="0" t="n">
        <v>21693</v>
      </c>
      <c r="DA86" s="0" t="n">
        <v>3234</v>
      </c>
    </row>
    <row r="87" customFormat="false" ht="14.25" hidden="false" customHeight="false" outlineLevel="0" collapsed="false">
      <c r="A87" s="0" t="n">
        <v>3550308</v>
      </c>
      <c r="B87" s="0" t="s">
        <v>126</v>
      </c>
      <c r="C87" s="0" t="n">
        <v>7387.69</v>
      </c>
      <c r="D87" s="0" t="n">
        <v>0.805</v>
      </c>
      <c r="E87" s="0" t="n">
        <v>71583</v>
      </c>
      <c r="F87" s="0" t="n">
        <v>50.89</v>
      </c>
      <c r="G87" s="0" t="n">
        <v>47.32</v>
      </c>
      <c r="H87" s="0" t="n">
        <v>0.32</v>
      </c>
      <c r="I87" s="0" t="n">
        <v>4147</v>
      </c>
      <c r="J87" s="0" t="n">
        <v>9582</v>
      </c>
      <c r="K87" s="0" t="n">
        <v>1.37</v>
      </c>
      <c r="L87" s="0" t="n">
        <v>33091</v>
      </c>
      <c r="M87" s="0" t="n">
        <v>9818</v>
      </c>
      <c r="N87" s="0" t="n">
        <v>64541</v>
      </c>
      <c r="O87" s="0" t="n">
        <v>1812</v>
      </c>
      <c r="P87" s="0" t="n">
        <v>11212</v>
      </c>
      <c r="Q87" s="0" t="n">
        <v>624</v>
      </c>
      <c r="R87" s="0" t="n">
        <v>12794</v>
      </c>
      <c r="S87" s="0" t="n">
        <v>7743</v>
      </c>
      <c r="T87" s="0" t="n">
        <v>4326</v>
      </c>
      <c r="U87" s="0" t="n">
        <v>21801</v>
      </c>
      <c r="V87" s="0" t="n">
        <v>381733</v>
      </c>
      <c r="W87" s="0" t="n">
        <v>942.76</v>
      </c>
      <c r="X87" s="0" t="n">
        <v>40.34</v>
      </c>
      <c r="Y87" s="0" t="n">
        <v>7886</v>
      </c>
      <c r="Z87" s="0" t="n">
        <v>18735</v>
      </c>
      <c r="AA87" s="0" t="n">
        <v>41</v>
      </c>
      <c r="AB87" s="0" t="n">
        <v>76.3</v>
      </c>
      <c r="AC87" s="0" t="n">
        <v>9771</v>
      </c>
      <c r="AD87" s="0" t="n">
        <v>61768</v>
      </c>
      <c r="AE87" s="0" t="n">
        <v>98185</v>
      </c>
      <c r="AF87" s="0" t="n">
        <v>20936</v>
      </c>
      <c r="AG87" s="0" t="n">
        <v>10074</v>
      </c>
      <c r="AH87" s="0" t="n">
        <v>4.8</v>
      </c>
      <c r="AI87" s="0" t="n">
        <v>6</v>
      </c>
      <c r="AJ87" s="0" t="n">
        <v>21251</v>
      </c>
      <c r="AK87" s="0" t="n">
        <v>98.2</v>
      </c>
      <c r="AL87" s="0" t="n">
        <v>98.2</v>
      </c>
      <c r="AM87" s="0" t="n">
        <v>252.97</v>
      </c>
      <c r="AN87" s="0" t="n">
        <v>213.69</v>
      </c>
      <c r="AO87" s="0" t="n">
        <v>251.49</v>
      </c>
      <c r="AP87" s="0" t="n">
        <v>223.3</v>
      </c>
      <c r="AQ87" s="0" t="n">
        <v>22712</v>
      </c>
      <c r="AR87" s="0" t="n">
        <v>22013</v>
      </c>
      <c r="AS87" s="0" t="n">
        <v>14.6</v>
      </c>
      <c r="AT87" s="0" t="n">
        <v>3.18</v>
      </c>
      <c r="AU87" s="0" t="n">
        <v>714</v>
      </c>
      <c r="AV87" s="0" t="n">
        <v>92367</v>
      </c>
      <c r="AW87" s="0" t="n">
        <v>21541</v>
      </c>
      <c r="AX87" s="0" t="n">
        <v>23636</v>
      </c>
      <c r="AY87" s="0" t="n">
        <v>574</v>
      </c>
      <c r="AZ87" s="0" t="n">
        <v>5919</v>
      </c>
      <c r="BA87" s="0" t="n">
        <v>19513</v>
      </c>
      <c r="BB87" s="0" t="n">
        <v>23553</v>
      </c>
      <c r="BC87" s="0" t="n">
        <v>31.03</v>
      </c>
      <c r="BD87" s="0" t="n">
        <v>99.3</v>
      </c>
      <c r="BE87" s="0" t="n">
        <v>96.3</v>
      </c>
      <c r="BF87" s="0" t="n">
        <v>100</v>
      </c>
      <c r="BG87" s="0" t="n">
        <v>99953</v>
      </c>
      <c r="BH87" s="0" t="n">
        <v>0.37</v>
      </c>
      <c r="BI87" s="0" t="n">
        <v>9161</v>
      </c>
      <c r="BJ87" s="0" t="n">
        <v>58691.9</v>
      </c>
      <c r="BK87" s="0" t="n">
        <v>7484</v>
      </c>
      <c r="BL87" s="0" t="n">
        <v>12403</v>
      </c>
      <c r="BM87" s="0" t="n">
        <v>18603</v>
      </c>
      <c r="BN87" s="0" t="n">
        <v>62916</v>
      </c>
      <c r="BO87" s="0" t="n">
        <v>1271006</v>
      </c>
      <c r="BP87" s="0" t="n">
        <v>31517</v>
      </c>
      <c r="BQ87" s="0" t="n">
        <v>2.69</v>
      </c>
      <c r="BR87" s="0" t="n">
        <v>0.62</v>
      </c>
      <c r="BS87" s="0" t="n">
        <v>551</v>
      </c>
      <c r="BT87" s="0" t="n">
        <v>1658</v>
      </c>
      <c r="BU87" s="0" t="n">
        <v>1265</v>
      </c>
      <c r="BV87" s="0" t="n">
        <v>922</v>
      </c>
      <c r="BW87" s="0" t="n">
        <v>10888</v>
      </c>
      <c r="BX87" s="0" t="n">
        <v>7827</v>
      </c>
      <c r="BY87" s="0" t="n">
        <v>299</v>
      </c>
      <c r="BZ87" s="0" t="n">
        <v>1318</v>
      </c>
      <c r="CA87" s="0" t="n">
        <v>39.48</v>
      </c>
      <c r="CB87" s="0" t="n">
        <v>1671</v>
      </c>
      <c r="CC87" s="0" t="n">
        <v>11378</v>
      </c>
      <c r="CD87" s="0" t="n">
        <v>12.91</v>
      </c>
      <c r="CE87" s="0" t="n">
        <v>123</v>
      </c>
      <c r="CF87" s="0" t="n">
        <v>60645</v>
      </c>
      <c r="CG87" s="0" t="n">
        <v>0.85</v>
      </c>
      <c r="CH87" s="0" t="n">
        <v>1.27</v>
      </c>
      <c r="CI87" s="0" t="n">
        <v>79</v>
      </c>
      <c r="CJ87" s="0" t="n">
        <v>1475</v>
      </c>
      <c r="CK87" s="0" t="n">
        <v>0.07</v>
      </c>
      <c r="CL87" s="0" t="n">
        <v>80</v>
      </c>
      <c r="CM87" s="0" t="n">
        <v>18</v>
      </c>
      <c r="CN87" s="0" t="n">
        <v>65591</v>
      </c>
      <c r="CO87" s="0" t="n">
        <v>12</v>
      </c>
      <c r="CP87" s="0" t="n">
        <v>27409</v>
      </c>
      <c r="CQ87" s="0" t="n">
        <v>80</v>
      </c>
      <c r="CR87" s="0" t="n">
        <v>7275</v>
      </c>
      <c r="CS87" s="0" t="n">
        <v>3526</v>
      </c>
      <c r="CT87" s="0" t="n">
        <v>106</v>
      </c>
      <c r="CU87" s="0" t="n">
        <v>3706</v>
      </c>
      <c r="CV87" s="0" t="n">
        <v>100</v>
      </c>
      <c r="CW87" s="0" t="n">
        <v>85714</v>
      </c>
      <c r="CX87" s="0" t="n">
        <v>66667</v>
      </c>
      <c r="CY87" s="0" t="n">
        <v>371052</v>
      </c>
      <c r="CZ87" s="0" t="n">
        <v>51455</v>
      </c>
      <c r="DA87" s="0" t="n">
        <v>32</v>
      </c>
    </row>
    <row r="88" customFormat="false" ht="14.25" hidden="false" customHeight="false" outlineLevel="0" collapsed="false">
      <c r="A88" s="0" t="n">
        <v>3551009</v>
      </c>
      <c r="B88" s="0" t="s">
        <v>127</v>
      </c>
      <c r="C88" s="0" t="n">
        <v>2232.28</v>
      </c>
      <c r="D88" s="0" t="n">
        <v>0.768</v>
      </c>
      <c r="E88" s="0" t="n">
        <v>76.69</v>
      </c>
      <c r="F88" s="0" t="n">
        <v>65.41</v>
      </c>
      <c r="G88" s="0" t="n">
        <v>68.63</v>
      </c>
      <c r="H88" s="0" t="n">
        <v>0.68</v>
      </c>
      <c r="I88" s="0" t="n">
        <v>7672</v>
      </c>
      <c r="J88" s="0" t="n">
        <v>9307</v>
      </c>
      <c r="K88" s="0" t="n">
        <v>3237</v>
      </c>
      <c r="L88" s="0" t="n">
        <v>28571</v>
      </c>
      <c r="M88" s="0" t="n">
        <v>0</v>
      </c>
      <c r="N88" s="0" t="n">
        <v>60008</v>
      </c>
      <c r="O88" s="0" t="n">
        <v>6014</v>
      </c>
      <c r="P88" s="0" t="n">
        <v>14658</v>
      </c>
      <c r="Q88" s="0" t="n">
        <v>233</v>
      </c>
      <c r="R88" s="0" t="n">
        <v>16287</v>
      </c>
      <c r="S88" s="0" t="n">
        <v>9307</v>
      </c>
      <c r="T88" s="0" t="n">
        <v>8475</v>
      </c>
      <c r="U88" s="0" t="n">
        <v>35564</v>
      </c>
      <c r="V88" s="0" t="n">
        <v>442594</v>
      </c>
      <c r="W88" s="0" t="n">
        <v>601.15</v>
      </c>
      <c r="X88" s="0" t="n">
        <v>27.35</v>
      </c>
      <c r="Y88" s="0" t="n">
        <v>10859</v>
      </c>
      <c r="Z88" s="0" t="n">
        <v>28176</v>
      </c>
      <c r="AA88" s="0" t="n">
        <v>81</v>
      </c>
      <c r="AB88" s="0" t="n">
        <v>76.39</v>
      </c>
      <c r="AC88" s="0" t="n">
        <v>13658</v>
      </c>
      <c r="AD88" s="0" t="n">
        <v>148498</v>
      </c>
      <c r="AE88" s="0" t="n">
        <v>100</v>
      </c>
      <c r="AF88" s="0" t="n">
        <v>1717</v>
      </c>
      <c r="AG88" s="0" t="n">
        <v>5702</v>
      </c>
      <c r="AH88" s="0" t="n">
        <v>5</v>
      </c>
      <c r="AI88" s="0" t="n">
        <v>5.7</v>
      </c>
      <c r="AJ88" s="0" t="n">
        <v>21715</v>
      </c>
      <c r="AK88" s="0" t="n">
        <v>96</v>
      </c>
      <c r="AL88" s="0" t="n">
        <v>99</v>
      </c>
      <c r="AM88" s="0" t="n">
        <v>260.33</v>
      </c>
      <c r="AN88" s="0" t="n">
        <v>211</v>
      </c>
      <c r="AO88" s="0" t="n">
        <v>260.84</v>
      </c>
      <c r="AP88" s="0" t="n">
        <v>224.78</v>
      </c>
      <c r="AQ88" s="0" t="n">
        <v>23314</v>
      </c>
      <c r="AR88" s="0" t="n">
        <v>23434</v>
      </c>
      <c r="AS88" s="0" t="n">
        <v>25.6</v>
      </c>
      <c r="AT88" s="0" t="n">
        <v>4.22</v>
      </c>
      <c r="AU88" s="0" t="n">
        <v>275</v>
      </c>
      <c r="AV88" s="0" t="n">
        <v>91764</v>
      </c>
      <c r="AW88" s="0" t="n">
        <v>28003</v>
      </c>
      <c r="AX88" s="0" t="n">
        <v>0</v>
      </c>
      <c r="AY88" s="0" t="n">
        <v>548</v>
      </c>
      <c r="AZ88" s="0" t="n">
        <v>7242</v>
      </c>
      <c r="BA88" s="0" t="n">
        <v>23078</v>
      </c>
      <c r="BB88" s="0" t="n">
        <v>31.22</v>
      </c>
      <c r="BC88" s="0" t="n">
        <v>51.86</v>
      </c>
      <c r="BD88" s="0" t="n">
        <v>90.74</v>
      </c>
      <c r="BE88" s="0" t="n">
        <v>78.15</v>
      </c>
      <c r="BF88" s="0" t="n">
        <v>100</v>
      </c>
      <c r="BG88" s="0" t="n">
        <v>99879</v>
      </c>
      <c r="BH88" s="0" t="n">
        <v>0.48</v>
      </c>
      <c r="BI88" s="0" t="n">
        <v>8029</v>
      </c>
      <c r="BJ88" s="0" t="n">
        <v>15006.76</v>
      </c>
      <c r="BK88" s="0" t="n">
        <v>9736</v>
      </c>
      <c r="BL88" s="0" t="n">
        <v>16226</v>
      </c>
      <c r="BM88" s="0" t="n">
        <v>24351</v>
      </c>
      <c r="BN88" s="0" t="n">
        <v>58285</v>
      </c>
      <c r="BO88" s="0" t="n">
        <v>1997566</v>
      </c>
      <c r="BP88" s="0" t="n">
        <v>15015</v>
      </c>
      <c r="BQ88" s="0" t="n">
        <v>4.49</v>
      </c>
      <c r="BR88" s="0" t="n">
        <v>0.47</v>
      </c>
      <c r="BS88" s="0" t="n">
        <v>465</v>
      </c>
      <c r="BT88" s="0" t="n">
        <v>1178</v>
      </c>
      <c r="BU88" s="0" t="n">
        <v>1266</v>
      </c>
      <c r="BV88" s="0" t="n">
        <v>2091</v>
      </c>
      <c r="BW88" s="0" t="n">
        <v>814</v>
      </c>
      <c r="BX88" s="0" t="n">
        <v>1121</v>
      </c>
      <c r="BY88" s="0" t="n">
        <v>495</v>
      </c>
      <c r="BZ88" s="0" t="n">
        <v>1149</v>
      </c>
      <c r="CA88" s="0" t="n">
        <v>18.45</v>
      </c>
      <c r="CB88" s="0" t="n">
        <v>10859</v>
      </c>
      <c r="CC88" s="0" t="n">
        <v>26075</v>
      </c>
      <c r="CD88" s="0" t="n">
        <v>26111</v>
      </c>
      <c r="CE88" s="0" t="n">
        <v>0</v>
      </c>
      <c r="CF88" s="0" t="n">
        <v>59908</v>
      </c>
      <c r="CG88" s="0" t="n">
        <v>0.8</v>
      </c>
      <c r="CH88" s="0" t="n">
        <v>1.15</v>
      </c>
      <c r="CI88" s="0" t="n">
        <v>40.8</v>
      </c>
      <c r="CJ88" s="0" t="n">
        <v>1154</v>
      </c>
      <c r="CK88" s="0" t="n">
        <v>0</v>
      </c>
      <c r="CL88" s="0" t="n">
        <v>68</v>
      </c>
      <c r="CM88" s="0" t="n">
        <v>13</v>
      </c>
      <c r="CN88" s="0" t="n">
        <v>70634</v>
      </c>
      <c r="CO88" s="0" t="n">
        <v>0.04</v>
      </c>
      <c r="CP88" s="0" t="n">
        <v>47184</v>
      </c>
      <c r="CQ88" s="0" t="n">
        <v>80</v>
      </c>
      <c r="CR88" s="0" t="n">
        <v>25488</v>
      </c>
      <c r="CS88" s="0" t="n">
        <v>6288</v>
      </c>
      <c r="CT88" s="0" t="n">
        <v>273</v>
      </c>
      <c r="CU88" s="0" t="n">
        <v>12028</v>
      </c>
      <c r="CV88" s="0" t="n">
        <v>42857</v>
      </c>
      <c r="CW88" s="0" t="n">
        <v>71429</v>
      </c>
      <c r="CX88" s="0" t="n">
        <v>66667</v>
      </c>
      <c r="CY88" s="0" t="n">
        <v>296.09</v>
      </c>
      <c r="CZ88" s="0" t="n">
        <v>32584</v>
      </c>
      <c r="DA88" s="0" t="n">
        <v>1019</v>
      </c>
    </row>
    <row r="89" customFormat="false" ht="14.25" hidden="false" customHeight="false" outlineLevel="0" collapsed="false">
      <c r="A89" s="0" t="n">
        <v>3205002</v>
      </c>
      <c r="B89" s="0" t="s">
        <v>128</v>
      </c>
      <c r="C89" s="0" t="n">
        <v>739.38</v>
      </c>
      <c r="D89" s="0" t="n">
        <v>0.739</v>
      </c>
      <c r="E89" s="0" t="n">
        <v>79338</v>
      </c>
      <c r="F89" s="0" t="n">
        <v>59.73</v>
      </c>
      <c r="G89" s="0" t="n">
        <v>65.02</v>
      </c>
      <c r="H89" s="0" t="n">
        <v>1.14</v>
      </c>
      <c r="I89" s="0" t="n">
        <v>4688</v>
      </c>
      <c r="J89" s="0" t="n">
        <v>8.44</v>
      </c>
      <c r="K89" s="0" t="n">
        <v>965</v>
      </c>
      <c r="L89" s="0" t="n">
        <v>34201</v>
      </c>
      <c r="M89" s="0" t="n">
        <v>1115</v>
      </c>
      <c r="N89" s="0" t="n">
        <v>81572</v>
      </c>
      <c r="O89" s="0" t="n">
        <v>5217</v>
      </c>
      <c r="P89" s="0" t="n">
        <v>11349</v>
      </c>
      <c r="Q89" s="0" t="n">
        <v>652</v>
      </c>
      <c r="R89" s="0" t="n">
        <v>14219</v>
      </c>
      <c r="S89" s="0" t="n">
        <v>7696</v>
      </c>
      <c r="T89" s="0" t="n">
        <v>5797</v>
      </c>
      <c r="U89" s="0" t="n">
        <v>13466</v>
      </c>
      <c r="V89" s="0" t="n">
        <v>281154</v>
      </c>
      <c r="W89" s="0" t="n">
        <v>586.04</v>
      </c>
      <c r="X89" s="0" t="n">
        <v>42</v>
      </c>
      <c r="Y89" s="0" t="n">
        <v>13277</v>
      </c>
      <c r="Z89" s="0" t="n">
        <v>28607</v>
      </c>
      <c r="AA89" s="0" t="n">
        <v>76</v>
      </c>
      <c r="AB89" s="0" t="n">
        <v>75.66</v>
      </c>
      <c r="AC89" s="0" t="n">
        <v>12418</v>
      </c>
      <c r="AD89" s="0" t="n">
        <v>55193</v>
      </c>
      <c r="AE89" s="0" t="n">
        <v>100</v>
      </c>
      <c r="AF89" s="0" t="n">
        <v>44954</v>
      </c>
      <c r="AG89" s="0" t="n">
        <v>44843</v>
      </c>
      <c r="AH89" s="0" t="n">
        <v>4.4</v>
      </c>
      <c r="AI89" s="0" t="n">
        <v>5.6</v>
      </c>
      <c r="AJ89" s="0" t="n">
        <v>18126</v>
      </c>
      <c r="AK89" s="0" t="n">
        <v>96.2</v>
      </c>
      <c r="AL89" s="0" t="n">
        <v>97.9</v>
      </c>
      <c r="AM89" s="0" t="n">
        <v>250.96</v>
      </c>
      <c r="AN89" s="0" t="n">
        <v>210.03</v>
      </c>
      <c r="AO89" s="0" t="n">
        <v>254.31</v>
      </c>
      <c r="AP89" s="0" t="n">
        <v>220.86</v>
      </c>
      <c r="AQ89" s="0" t="n">
        <v>13601</v>
      </c>
      <c r="AR89" s="0" t="n">
        <v>20498</v>
      </c>
      <c r="AS89" s="0" t="n">
        <v>31.9</v>
      </c>
      <c r="AT89" s="0" t="n">
        <v>5.55</v>
      </c>
      <c r="AU89" s="0" t="n">
        <v>985</v>
      </c>
      <c r="AV89" s="0" t="n">
        <v>91.1</v>
      </c>
      <c r="AW89" s="0" t="n">
        <v>30.11</v>
      </c>
      <c r="AX89" s="0" t="n">
        <v>8696</v>
      </c>
      <c r="AY89" s="0" t="n">
        <v>508</v>
      </c>
      <c r="AZ89" s="0" t="n">
        <v>12184</v>
      </c>
      <c r="BA89" s="0" t="n">
        <v>31984</v>
      </c>
      <c r="BB89" s="0" t="n">
        <v>20294</v>
      </c>
      <c r="BC89" s="0" t="n">
        <v>28.88</v>
      </c>
      <c r="BD89" s="0" t="n">
        <v>86.59</v>
      </c>
      <c r="BE89" s="0" t="n">
        <v>71.06</v>
      </c>
      <c r="BF89" s="0" t="n">
        <v>98.96</v>
      </c>
      <c r="BG89" s="0" t="n">
        <v>99.89</v>
      </c>
      <c r="BH89" s="0" t="n">
        <v>0.37</v>
      </c>
      <c r="BI89" s="0" t="n">
        <v>9873</v>
      </c>
      <c r="BJ89" s="0" t="n">
        <v>45544.8</v>
      </c>
      <c r="BK89" s="0" t="n">
        <v>9877</v>
      </c>
      <c r="BL89" s="0" t="n">
        <v>15527</v>
      </c>
      <c r="BM89" s="0" t="n">
        <v>24005</v>
      </c>
      <c r="BN89" s="0" t="n">
        <v>62504</v>
      </c>
      <c r="BO89" s="0" t="n">
        <v>1792266</v>
      </c>
      <c r="BP89" s="0" t="n">
        <v>13125</v>
      </c>
      <c r="BQ89" s="0" t="n">
        <v>4.61</v>
      </c>
      <c r="BR89" s="0" t="n">
        <v>0.47</v>
      </c>
      <c r="BS89" s="0" t="n">
        <v>657</v>
      </c>
      <c r="BT89" s="0" t="n">
        <v>1579</v>
      </c>
      <c r="BU89" s="0" t="n">
        <v>1366</v>
      </c>
      <c r="BV89" s="0" t="n">
        <v>5613</v>
      </c>
      <c r="BW89" s="0" t="n">
        <v>0</v>
      </c>
      <c r="BX89" s="0" t="n">
        <v>20488</v>
      </c>
      <c r="BY89" s="0" t="n">
        <v>527</v>
      </c>
      <c r="BZ89" s="0" t="n">
        <v>1566</v>
      </c>
      <c r="CA89" s="0" t="n">
        <v>22.1</v>
      </c>
      <c r="CB89" s="0" t="n">
        <v>11.57</v>
      </c>
      <c r="CC89" s="0" t="n">
        <v>8814</v>
      </c>
      <c r="CD89" s="0" t="n">
        <v>36307</v>
      </c>
      <c r="CE89" s="0" t="n">
        <v>3.94</v>
      </c>
      <c r="CF89" s="0" t="n">
        <v>78021</v>
      </c>
      <c r="CG89" s="0" t="n">
        <v>0.74</v>
      </c>
      <c r="CH89" s="0" t="n">
        <v>0.21</v>
      </c>
      <c r="CI89" s="0" t="n">
        <v>0</v>
      </c>
      <c r="CJ89" s="0" t="n">
        <v>22.69</v>
      </c>
      <c r="CK89" s="0" t="n">
        <v>0.04</v>
      </c>
      <c r="CL89" s="0" t="n">
        <v>64</v>
      </c>
      <c r="CM89" s="0" t="n">
        <v>67</v>
      </c>
      <c r="CN89" s="0" t="n">
        <v>39106</v>
      </c>
      <c r="CO89" s="0" t="n">
        <v>104</v>
      </c>
      <c r="CP89" s="0" t="n">
        <v>10249</v>
      </c>
      <c r="CQ89" s="0" t="n">
        <v>80</v>
      </c>
      <c r="CR89" s="0" t="n">
        <v>78644</v>
      </c>
      <c r="CS89" s="0" t="n">
        <v>33816</v>
      </c>
      <c r="CT89" s="0" t="n">
        <v>386</v>
      </c>
      <c r="CU89" s="0" t="n">
        <v>33816</v>
      </c>
      <c r="CV89" s="0" t="n">
        <v>85714</v>
      </c>
      <c r="CW89" s="0" t="n">
        <v>85714</v>
      </c>
      <c r="CX89" s="0" t="n">
        <v>83333</v>
      </c>
      <c r="CY89" s="0" t="n">
        <v>539908</v>
      </c>
      <c r="CZ89" s="0" t="n">
        <v>20381</v>
      </c>
      <c r="DA89" s="0" t="n">
        <v>1603</v>
      </c>
    </row>
    <row r="90" customFormat="false" ht="14.25" hidden="false" customHeight="false" outlineLevel="0" collapsed="false">
      <c r="A90" s="0" t="n">
        <v>3552205</v>
      </c>
      <c r="B90" s="0" t="s">
        <v>129</v>
      </c>
      <c r="C90" s="0" t="n">
        <v>1306.55</v>
      </c>
      <c r="D90" s="0" t="n">
        <v>0.797999999999999</v>
      </c>
      <c r="E90" s="0" t="n">
        <v>78.23</v>
      </c>
      <c r="F90" s="0" t="n">
        <v>53.48</v>
      </c>
      <c r="G90" s="0" t="n">
        <v>50.9</v>
      </c>
      <c r="H90" s="0" t="n">
        <v>0.58</v>
      </c>
      <c r="I90" s="0" t="n">
        <v>4098</v>
      </c>
      <c r="J90" s="0" t="n">
        <v>9367</v>
      </c>
      <c r="K90" s="0" t="n">
        <v>468</v>
      </c>
      <c r="L90" s="0" t="n">
        <v>23834</v>
      </c>
      <c r="M90" s="0" t="n">
        <v>1554</v>
      </c>
      <c r="N90" s="0" t="n">
        <v>57712</v>
      </c>
      <c r="O90" s="0" t="n">
        <v>7654</v>
      </c>
      <c r="P90" s="0" t="n">
        <v>10433</v>
      </c>
      <c r="Q90" s="0" t="n">
        <v>897</v>
      </c>
      <c r="R90" s="0" t="n">
        <v>12901</v>
      </c>
      <c r="S90" s="0" t="n">
        <v>7628</v>
      </c>
      <c r="T90" s="0" t="n">
        <v>5888</v>
      </c>
      <c r="U90" s="0" t="n">
        <v>333451</v>
      </c>
      <c r="V90" s="0" t="n">
        <v>374.46</v>
      </c>
      <c r="W90" s="0" t="n">
        <v>907.53</v>
      </c>
      <c r="X90" s="0" t="n">
        <v>18.28</v>
      </c>
      <c r="Y90" s="0" t="n">
        <v>9747</v>
      </c>
      <c r="Z90" s="0" t="n">
        <v>13462</v>
      </c>
      <c r="AA90" s="0" t="n">
        <v>48</v>
      </c>
      <c r="AB90" s="0" t="n">
        <v>75.59</v>
      </c>
      <c r="AC90" s="0" t="n">
        <v>8571</v>
      </c>
      <c r="AD90" s="0" t="n">
        <v>31279</v>
      </c>
      <c r="AE90" s="0" t="n">
        <v>100</v>
      </c>
      <c r="AF90" s="0" t="n">
        <v>14899</v>
      </c>
      <c r="AG90" s="0" t="n">
        <v>17096</v>
      </c>
      <c r="AH90" s="0" t="n">
        <v>5.7</v>
      </c>
      <c r="AI90" s="0" t="n">
        <v>6.6</v>
      </c>
      <c r="AJ90" s="0" t="n">
        <v>24687</v>
      </c>
      <c r="AK90" s="0" t="n">
        <v>99.5</v>
      </c>
      <c r="AL90" s="0" t="n">
        <v>98.4</v>
      </c>
      <c r="AM90" s="0" t="n">
        <v>274.05</v>
      </c>
      <c r="AN90" s="0" t="n">
        <v>228.29</v>
      </c>
      <c r="AO90" s="0" t="n">
        <v>277.59</v>
      </c>
      <c r="AP90" s="0" t="n">
        <v>241.25</v>
      </c>
      <c r="AQ90" s="0" t="n">
        <v>26382</v>
      </c>
      <c r="AR90" s="0" t="n">
        <v>20714</v>
      </c>
      <c r="AS90" s="0" t="n">
        <v>6.6</v>
      </c>
      <c r="AT90" s="0" t="n">
        <v>3.1</v>
      </c>
      <c r="AU90" s="0" t="n">
        <v>1.49</v>
      </c>
      <c r="AV90" s="0" t="n">
        <v>94166</v>
      </c>
      <c r="AW90" s="0" t="n">
        <v>24099</v>
      </c>
      <c r="AX90" s="0" t="n">
        <v>10</v>
      </c>
      <c r="AY90" s="0" t="n">
        <v>511</v>
      </c>
      <c r="AZ90" s="0" t="n">
        <v>9011</v>
      </c>
      <c r="BA90" s="0" t="n">
        <v>27733</v>
      </c>
      <c r="BB90" s="0" t="n">
        <v>9311</v>
      </c>
      <c r="BC90" s="0" t="n">
        <v>36.07</v>
      </c>
      <c r="BD90" s="0" t="n">
        <v>98.49</v>
      </c>
      <c r="BE90" s="0" t="n">
        <v>98.22</v>
      </c>
      <c r="BF90" s="0" t="n">
        <v>97.5</v>
      </c>
      <c r="BG90" s="0" t="n">
        <v>99946</v>
      </c>
      <c r="BH90" s="0" t="n">
        <v>0.38</v>
      </c>
      <c r="BI90" s="0" t="n">
        <v>9536</v>
      </c>
      <c r="BJ90" s="0" t="n">
        <v>52169.13</v>
      </c>
      <c r="BK90" s="0" t="n">
        <v>8716</v>
      </c>
      <c r="BL90" s="0" t="n">
        <v>14864</v>
      </c>
      <c r="BM90" s="0" t="n">
        <v>19528</v>
      </c>
      <c r="BN90" s="0" t="n">
        <v>60928</v>
      </c>
      <c r="BO90" s="0" t="n">
        <v>4260469</v>
      </c>
      <c r="BP90" s="0" t="n">
        <v>31313</v>
      </c>
      <c r="BQ90" s="0" t="n">
        <v>4.06</v>
      </c>
      <c r="BR90" s="0" t="n">
        <v>0.52</v>
      </c>
      <c r="BS90" s="0" t="n">
        <v>374</v>
      </c>
      <c r="BT90" s="0" t="n">
        <v>1.4</v>
      </c>
      <c r="BU90" s="0" t="n">
        <v>1613</v>
      </c>
      <c r="BV90" s="0" t="n">
        <v>388</v>
      </c>
      <c r="BW90" s="0" t="n">
        <v>5237</v>
      </c>
      <c r="BX90" s="0" t="n">
        <v>16592</v>
      </c>
      <c r="BY90" s="0" t="n">
        <v>449</v>
      </c>
      <c r="BZ90" s="0" t="n">
        <v>1633</v>
      </c>
      <c r="CA90" s="0" t="n">
        <v>19.29</v>
      </c>
      <c r="CB90" s="0" t="n">
        <v>21968</v>
      </c>
      <c r="CC90" s="0" t="n">
        <v>0</v>
      </c>
      <c r="CD90" s="0" t="n">
        <v>1451</v>
      </c>
      <c r="CE90" s="0" t="n">
        <v>0</v>
      </c>
      <c r="CG90" s="0" t="n">
        <v>0.94</v>
      </c>
      <c r="CH90" s="0" t="n">
        <v>1.27</v>
      </c>
      <c r="CI90" s="0" t="n">
        <v>15.73</v>
      </c>
      <c r="CJ90" s="0" t="n">
        <v>1583</v>
      </c>
      <c r="CK90" s="0" t="n">
        <v>0.06</v>
      </c>
      <c r="CL90" s="0" t="n">
        <v>60</v>
      </c>
      <c r="CM90" s="0" t="n">
        <v>28</v>
      </c>
      <c r="CN90" s="0" t="n">
        <v>84596</v>
      </c>
      <c r="CO90" s="0" t="n">
        <v>66</v>
      </c>
      <c r="CP90" s="0" t="n">
        <v>0.42</v>
      </c>
      <c r="CQ90" s="0" t="n">
        <v>100</v>
      </c>
      <c r="CR90" s="0" t="n">
        <v>15684</v>
      </c>
      <c r="CS90" s="0" t="n">
        <v>8.39</v>
      </c>
      <c r="CT90" s="0" t="n">
        <v>0</v>
      </c>
      <c r="CU90" s="0" t="n">
        <v>9273</v>
      </c>
      <c r="CV90" s="0" t="n">
        <v>100</v>
      </c>
      <c r="CW90" s="0" t="n">
        <v>85714</v>
      </c>
      <c r="CX90" s="0" t="n">
        <v>66667</v>
      </c>
      <c r="CY90" s="0" t="n">
        <v>273613</v>
      </c>
      <c r="CZ90" s="0" t="n">
        <v>28197</v>
      </c>
      <c r="DA90" s="0" t="n">
        <v>94.5</v>
      </c>
    </row>
    <row r="91" customFormat="false" ht="14.25" hidden="false" customHeight="false" outlineLevel="0" collapsed="false">
      <c r="A91" s="0" t="n">
        <v>3552403</v>
      </c>
      <c r="B91" s="0" t="s">
        <v>130</v>
      </c>
      <c r="C91" s="0" t="n">
        <v>1577.14</v>
      </c>
      <c r="D91" s="0" t="n">
        <v>0.762</v>
      </c>
      <c r="E91" s="0" t="n">
        <v>69059</v>
      </c>
      <c r="F91" s="0" t="n">
        <v>42.58</v>
      </c>
      <c r="G91" s="0" t="n">
        <v>45.04</v>
      </c>
      <c r="H91" s="0" t="n">
        <v>0.56</v>
      </c>
      <c r="I91" s="0" t="n">
        <v>3188</v>
      </c>
      <c r="J91" s="0" t="n">
        <v>8537</v>
      </c>
      <c r="K91" s="0" t="n">
        <v>1.26</v>
      </c>
      <c r="L91" s="0" t="n">
        <v>32353</v>
      </c>
      <c r="M91" s="0" t="n">
        <v>1176</v>
      </c>
      <c r="N91" s="0" t="n">
        <v>67095</v>
      </c>
      <c r="O91" s="0" t="n">
        <v>5311</v>
      </c>
      <c r="P91" s="0" t="n">
        <v>7457</v>
      </c>
      <c r="Q91" s="0" t="n">
        <v>0</v>
      </c>
      <c r="R91" s="0" t="n">
        <v>8485</v>
      </c>
      <c r="S91" s="0" t="n">
        <v>5143</v>
      </c>
      <c r="T91" s="0" t="n">
        <v>2124</v>
      </c>
      <c r="U91" s="0" t="n">
        <v>175395</v>
      </c>
      <c r="V91" s="0" t="n">
        <v>275102</v>
      </c>
      <c r="W91" s="0" t="n">
        <v>598.69</v>
      </c>
      <c r="X91" s="0" t="n">
        <v>25.65</v>
      </c>
      <c r="Y91" s="0" t="n">
        <v>8036</v>
      </c>
      <c r="Z91" s="0" t="n">
        <v>16688</v>
      </c>
      <c r="AA91" s="0" t="n">
        <v>84</v>
      </c>
      <c r="AB91" s="0" t="n">
        <v>75.71</v>
      </c>
      <c r="AC91" s="0" t="n">
        <v>9308</v>
      </c>
      <c r="AD91" s="0" t="n">
        <v>19566</v>
      </c>
      <c r="AE91" s="0" t="n">
        <v>100</v>
      </c>
      <c r="AF91" s="0" t="n">
        <v>4375</v>
      </c>
      <c r="AG91" s="0" t="n">
        <v>22353</v>
      </c>
      <c r="AH91" s="0" t="n">
        <v>5.4</v>
      </c>
      <c r="AI91" s="0" t="n">
        <v>6.1</v>
      </c>
      <c r="AJ91" s="0" t="n">
        <v>20463</v>
      </c>
      <c r="AK91" s="0" t="n">
        <v>95.8</v>
      </c>
      <c r="AL91" s="0" t="n">
        <v>96.8</v>
      </c>
      <c r="AM91" s="0" t="n">
        <v>268.54</v>
      </c>
      <c r="AN91" s="0" t="n">
        <v>215.55</v>
      </c>
      <c r="AO91" s="0" t="n">
        <v>274.15</v>
      </c>
      <c r="AP91" s="0" t="n">
        <v>227.85</v>
      </c>
      <c r="AQ91" s="0" t="n">
        <v>23193</v>
      </c>
      <c r="AR91" s="0" t="n">
        <v>23066</v>
      </c>
      <c r="AS91" s="0" t="n">
        <v>11</v>
      </c>
      <c r="AT91" s="0" t="n">
        <v>4.87</v>
      </c>
      <c r="AU91" s="0" t="n">
        <v>4308</v>
      </c>
      <c r="AV91" s="0" t="n">
        <v>93889</v>
      </c>
      <c r="AW91" s="0" t="n">
        <v>24368</v>
      </c>
      <c r="AX91" s="0" t="n">
        <v>0</v>
      </c>
      <c r="AY91" s="0" t="n">
        <v>483</v>
      </c>
      <c r="AZ91" s="0" t="n">
        <v>10458</v>
      </c>
      <c r="BA91" s="0" t="n">
        <v>14062</v>
      </c>
      <c r="BB91" s="0" t="n">
        <v>14325</v>
      </c>
      <c r="BC91" s="0" t="n">
        <v>37.43</v>
      </c>
      <c r="BD91" s="0" t="n">
        <v>100</v>
      </c>
      <c r="BE91" s="0" t="n">
        <v>98.82</v>
      </c>
      <c r="BF91" s="0" t="n">
        <v>29.58</v>
      </c>
      <c r="BG91" s="0" t="n">
        <v>99959</v>
      </c>
      <c r="BH91" s="0" t="n">
        <v>0.39</v>
      </c>
      <c r="BI91" s="0" t="n">
        <v>10172</v>
      </c>
      <c r="BJ91" s="0" t="n">
        <v>51832.02</v>
      </c>
      <c r="BK91" s="0" t="n">
        <v>9009</v>
      </c>
      <c r="BL91" s="0" t="n">
        <v>13915</v>
      </c>
      <c r="BM91" s="0" t="n">
        <v>19088</v>
      </c>
      <c r="BN91" s="0" t="n">
        <v>63698</v>
      </c>
      <c r="BO91" s="0" t="n">
        <v>506907</v>
      </c>
      <c r="BP91" s="0" t="n">
        <v>25245</v>
      </c>
      <c r="BQ91" s="0" t="n">
        <v>5.05</v>
      </c>
      <c r="BR91" s="0" t="n">
        <v>0.45</v>
      </c>
      <c r="BS91" s="0" t="n">
        <v>278</v>
      </c>
      <c r="BT91" s="0" t="n">
        <v>1592</v>
      </c>
      <c r="BU91" s="0" t="n">
        <v>1.37</v>
      </c>
      <c r="BV91" s="0" t="n">
        <v>1571</v>
      </c>
      <c r="BW91" s="0" t="n">
        <v>5.59</v>
      </c>
      <c r="BX91" s="0" t="n">
        <v>51324</v>
      </c>
      <c r="BY91" s="0" t="n">
        <v>416</v>
      </c>
      <c r="BZ91" s="0" t="n">
        <v>1473</v>
      </c>
      <c r="CA91" s="0" t="n">
        <v>10.39</v>
      </c>
      <c r="CB91" s="0" t="n">
        <v>14674</v>
      </c>
      <c r="CC91" s="0" t="n">
        <v>3271</v>
      </c>
      <c r="CD91" s="0" t="n">
        <v>3728</v>
      </c>
      <c r="CE91" s="0" t="n">
        <v>359</v>
      </c>
      <c r="CF91" s="0" t="n">
        <v>57905</v>
      </c>
      <c r="CG91" s="0" t="n">
        <v>0.69</v>
      </c>
      <c r="CH91" s="0" t="n">
        <v>0</v>
      </c>
      <c r="CI91" s="0" t="n">
        <v>0</v>
      </c>
      <c r="CJ91" s="0" t="n">
        <v>2204</v>
      </c>
      <c r="CK91" s="0" t="n">
        <v>0.03</v>
      </c>
      <c r="CL91" s="0" t="n">
        <v>48</v>
      </c>
      <c r="CM91" s="0" t="n">
        <v>38</v>
      </c>
      <c r="CN91" s="0" t="n">
        <v>12261</v>
      </c>
      <c r="CO91" s="0" t="n">
        <v>54</v>
      </c>
      <c r="CP91" s="0" t="n">
        <v>0</v>
      </c>
      <c r="CQ91" s="0" t="n">
        <v>60</v>
      </c>
      <c r="CR91" s="0" t="n">
        <v>16333</v>
      </c>
      <c r="CS91" s="0" t="n">
        <v>9.56</v>
      </c>
      <c r="CT91" s="0" t="n">
        <v>1.77</v>
      </c>
      <c r="CU91" s="0" t="n">
        <v>11.33</v>
      </c>
      <c r="CV91" s="0" t="n">
        <v>100</v>
      </c>
      <c r="CW91" s="0" t="n">
        <v>71429</v>
      </c>
      <c r="CX91" s="0" t="n">
        <v>66667</v>
      </c>
      <c r="CY91" s="0" t="n">
        <v>282116</v>
      </c>
      <c r="CZ91" s="0" t="n">
        <v>20234</v>
      </c>
      <c r="DA91" s="0" t="n">
        <v>1446</v>
      </c>
    </row>
    <row r="92" customFormat="false" ht="14.25" hidden="false" customHeight="false" outlineLevel="0" collapsed="false">
      <c r="A92" s="0" t="n">
        <v>3552502</v>
      </c>
      <c r="B92" s="0" t="s">
        <v>131</v>
      </c>
      <c r="C92" s="0" t="n">
        <v>1270.37</v>
      </c>
      <c r="D92" s="0" t="n">
        <v>0.765</v>
      </c>
      <c r="E92" s="0" t="n">
        <v>73405</v>
      </c>
      <c r="F92" s="0" t="n">
        <v>50.88</v>
      </c>
      <c r="G92" s="0" t="n">
        <v>51.5</v>
      </c>
      <c r="H92" s="0" t="n">
        <v>1.27</v>
      </c>
      <c r="I92" s="0" t="n">
        <v>6433</v>
      </c>
      <c r="J92" s="0" t="n">
        <v>9.75</v>
      </c>
      <c r="K92" s="0" t="n">
        <v>2162</v>
      </c>
      <c r="L92" s="0" t="n">
        <v>31232</v>
      </c>
      <c r="M92" s="0" t="n">
        <v>2006</v>
      </c>
      <c r="N92" s="0" t="n">
        <v>82061</v>
      </c>
      <c r="O92" s="0" t="n">
        <v>4368</v>
      </c>
      <c r="P92" s="0" t="n">
        <v>11663</v>
      </c>
      <c r="Q92" s="0" t="n">
        <v>1166</v>
      </c>
      <c r="R92" s="0" t="n">
        <v>13529</v>
      </c>
      <c r="S92" s="0" t="n">
        <v>8397</v>
      </c>
      <c r="T92" s="0" t="n">
        <v>4032</v>
      </c>
      <c r="U92" s="0" t="n">
        <v>9649</v>
      </c>
      <c r="V92" s="0" t="n">
        <v>307757</v>
      </c>
      <c r="W92" s="0" t="n">
        <v>685.95</v>
      </c>
      <c r="X92" s="0" t="n">
        <v>25.5</v>
      </c>
      <c r="Y92" s="0" t="n">
        <v>5989</v>
      </c>
      <c r="Z92" s="0" t="n">
        <v>25846</v>
      </c>
      <c r="AA92" s="0" t="n">
        <v>83</v>
      </c>
      <c r="AB92" s="0" t="n">
        <v>77.36</v>
      </c>
      <c r="AC92" s="0" t="n">
        <v>11.22</v>
      </c>
      <c r="AD92" s="0" t="n">
        <v>31608</v>
      </c>
      <c r="AE92" s="0" t="n">
        <v>100</v>
      </c>
      <c r="AF92" s="0" t="n">
        <v>26111</v>
      </c>
      <c r="AG92" s="0" t="n">
        <v>38798</v>
      </c>
      <c r="AI92" s="0" t="n">
        <v>6.3</v>
      </c>
      <c r="AJ92" s="0" t="n">
        <v>22125</v>
      </c>
      <c r="AK92" s="0" t="n">
        <v>96.7</v>
      </c>
      <c r="AL92" s="0" t="n">
        <v>97.7</v>
      </c>
      <c r="AN92" s="0" t="n">
        <v>220.18</v>
      </c>
      <c r="AP92" s="0" t="n">
        <v>234.32</v>
      </c>
      <c r="AQ92" s="0" t="n">
        <v>18495</v>
      </c>
      <c r="AR92" s="0" t="n">
        <v>20195</v>
      </c>
      <c r="AS92" s="0" t="n">
        <v>8.1</v>
      </c>
      <c r="AT92" s="0" t="n">
        <v>4.85</v>
      </c>
      <c r="AU92" s="0" t="n">
        <v>5091</v>
      </c>
      <c r="AV92" s="0" t="n">
        <v>92806</v>
      </c>
      <c r="AW92" s="0" t="n">
        <v>28331</v>
      </c>
      <c r="AX92" s="0" t="n">
        <v>5263</v>
      </c>
      <c r="AY92" s="0" t="n">
        <v>522</v>
      </c>
      <c r="AZ92" s="0" t="n">
        <v>11336</v>
      </c>
      <c r="BA92" s="0" t="n">
        <v>20411</v>
      </c>
      <c r="BB92" s="0" t="n">
        <v>6987</v>
      </c>
      <c r="BC92" s="0" t="n">
        <v>28.1</v>
      </c>
      <c r="BD92" s="0" t="n">
        <v>100</v>
      </c>
      <c r="BE92" s="0" t="n">
        <v>93.09</v>
      </c>
      <c r="BF92" s="0" t="n">
        <v>70</v>
      </c>
      <c r="BG92" s="0" t="n">
        <v>99708</v>
      </c>
      <c r="BH92" s="0" t="n">
        <v>0.44</v>
      </c>
      <c r="BI92" s="0" t="n">
        <v>10264</v>
      </c>
      <c r="BJ92" s="0" t="n">
        <v>37835.81</v>
      </c>
      <c r="BK92" s="0" t="n">
        <v>11844</v>
      </c>
      <c r="BL92" s="0" t="n">
        <v>18689</v>
      </c>
      <c r="BM92" s="0" t="n">
        <v>22627</v>
      </c>
      <c r="BN92" s="0" t="n">
        <v>58315</v>
      </c>
      <c r="BO92" s="0" t="n">
        <v>1875875</v>
      </c>
      <c r="BP92" s="0" t="n">
        <v>27852</v>
      </c>
      <c r="BQ92" s="0" t="n">
        <v>4.38</v>
      </c>
      <c r="BR92" s="0" t="n">
        <v>0.47</v>
      </c>
      <c r="BS92" s="0" t="n">
        <v>782</v>
      </c>
      <c r="BT92" s="0" t="n">
        <v>1357</v>
      </c>
      <c r="BU92" s="0" t="n">
        <v>1483</v>
      </c>
      <c r="BV92" s="0" t="n">
        <v>1.4</v>
      </c>
      <c r="BW92" s="0" t="n">
        <v>5323</v>
      </c>
      <c r="BX92" s="0" t="n">
        <v>16724</v>
      </c>
      <c r="BY92" s="0" t="n">
        <v>493</v>
      </c>
      <c r="BZ92" s="0" t="n">
        <v>1.82</v>
      </c>
      <c r="CA92" s="0" t="n">
        <v>30.19</v>
      </c>
      <c r="CB92" s="0" t="n">
        <v>4325</v>
      </c>
      <c r="CC92" s="0" t="n">
        <v>2163</v>
      </c>
      <c r="CD92" s="0" t="n">
        <v>4963</v>
      </c>
      <c r="CE92" s="0" t="n">
        <v>1358</v>
      </c>
      <c r="CF92" s="0" t="n">
        <v>59063</v>
      </c>
      <c r="CG92" s="0" t="n">
        <v>0.8</v>
      </c>
      <c r="CH92" s="0" t="n">
        <v>0.03</v>
      </c>
      <c r="CI92" s="0" t="n">
        <v>0</v>
      </c>
      <c r="CJ92" s="0" t="n">
        <v>2934</v>
      </c>
      <c r="CK92" s="0" t="n">
        <v>0.02</v>
      </c>
      <c r="CL92" s="0" t="n">
        <v>52</v>
      </c>
      <c r="CM92" s="0" t="n">
        <v>162</v>
      </c>
      <c r="CN92" s="0" t="n">
        <v>59516</v>
      </c>
      <c r="CO92" s="0" t="n">
        <v>69</v>
      </c>
      <c r="CP92" s="0" t="n">
        <v>5515</v>
      </c>
      <c r="CQ92" s="0" t="n">
        <v>80</v>
      </c>
      <c r="CR92" s="0" t="n">
        <v>26661</v>
      </c>
      <c r="CS92" s="0" t="n">
        <v>12767</v>
      </c>
      <c r="CT92" s="0" t="n">
        <v>672</v>
      </c>
      <c r="CU92" s="0" t="n">
        <v>13103</v>
      </c>
      <c r="CV92" s="0" t="n">
        <v>71429</v>
      </c>
      <c r="CW92" s="0" t="n">
        <v>71429</v>
      </c>
      <c r="CX92" s="0" t="n">
        <v>66667</v>
      </c>
      <c r="CY92" s="0" t="n">
        <v>233995</v>
      </c>
      <c r="CZ92" s="0" t="n">
        <v>22004</v>
      </c>
      <c r="DA92" s="0" t="n">
        <v>998</v>
      </c>
    </row>
    <row r="93" customFormat="false" ht="14.25" hidden="false" customHeight="false" outlineLevel="0" collapsed="false">
      <c r="A93" s="0" t="n">
        <v>3552809</v>
      </c>
      <c r="B93" s="0" t="s">
        <v>132</v>
      </c>
      <c r="C93" s="0" t="n">
        <v>14058.93</v>
      </c>
      <c r="D93" s="0" t="n">
        <v>0.769</v>
      </c>
      <c r="E93" s="0" t="n">
        <v>70194</v>
      </c>
      <c r="F93" s="0" t="n">
        <v>48.9</v>
      </c>
      <c r="G93" s="0" t="n">
        <v>49.13</v>
      </c>
      <c r="H93" s="0" t="n">
        <v>0.57</v>
      </c>
      <c r="I93" s="0" t="n">
        <v>5121</v>
      </c>
      <c r="J93" s="0" t="n">
        <v>9371</v>
      </c>
      <c r="K93" s="0" t="n">
        <v>1454</v>
      </c>
      <c r="L93" s="0" t="n">
        <v>0</v>
      </c>
      <c r="M93" s="0" t="n">
        <v>0</v>
      </c>
      <c r="N93" s="0" t="n">
        <v>60205</v>
      </c>
      <c r="O93" s="0" t="n">
        <v>3798</v>
      </c>
      <c r="P93" s="0" t="n">
        <v>11344</v>
      </c>
      <c r="Q93" s="0" t="n">
        <v>986</v>
      </c>
      <c r="R93" s="0" t="n">
        <v>12577</v>
      </c>
      <c r="S93" s="0" t="n">
        <v>7891</v>
      </c>
      <c r="T93" s="0" t="n">
        <v>4143</v>
      </c>
      <c r="U93" s="0" t="n">
        <v>8513</v>
      </c>
      <c r="V93" s="0" t="n">
        <v>353858</v>
      </c>
      <c r="W93" s="0" t="n">
        <v>754.89</v>
      </c>
      <c r="X93" s="0" t="n">
        <v>9.53</v>
      </c>
      <c r="Y93" s="0" t="n">
        <v>5108</v>
      </c>
      <c r="Z93" s="0" t="n">
        <v>20197</v>
      </c>
      <c r="AA93" s="0" t="n">
        <v>44</v>
      </c>
      <c r="AB93" s="0" t="n">
        <v>76.79</v>
      </c>
      <c r="AC93" s="0" t="n">
        <v>9963</v>
      </c>
      <c r="AD93" s="0" t="n">
        <v>30989</v>
      </c>
      <c r="AE93" s="0" t="n">
        <v>100</v>
      </c>
      <c r="AF93" s="0" t="n">
        <v>2837</v>
      </c>
      <c r="AG93" s="0" t="n">
        <v>13287</v>
      </c>
      <c r="AI93" s="0" t="n">
        <v>6.7</v>
      </c>
      <c r="AJ93" s="0" t="n">
        <v>20398</v>
      </c>
      <c r="AK93" s="0" t="n">
        <v>97.7</v>
      </c>
      <c r="AL93" s="0" t="n">
        <v>98.6</v>
      </c>
      <c r="AN93" s="0" t="n">
        <v>227.3</v>
      </c>
      <c r="AP93" s="0" t="n">
        <v>241.53</v>
      </c>
      <c r="AQ93" s="0" t="n">
        <v>21.34</v>
      </c>
      <c r="AR93" s="0" t="n">
        <v>22302</v>
      </c>
      <c r="AS93" s="0" t="n">
        <v>12.2</v>
      </c>
      <c r="AT93" s="0" t="n">
        <v>3.97</v>
      </c>
      <c r="AU93" s="0" t="n">
        <v>1051</v>
      </c>
      <c r="AV93" s="0" t="n">
        <v>93442</v>
      </c>
      <c r="AW93" s="0" t="n">
        <v>23201</v>
      </c>
      <c r="AX93" s="0" t="n">
        <v>23077</v>
      </c>
      <c r="AY93" s="0" t="n">
        <v>604</v>
      </c>
      <c r="AZ93" s="0" t="n">
        <v>8034</v>
      </c>
      <c r="BA93" s="0" t="n">
        <v>22465</v>
      </c>
      <c r="BB93" s="0" t="n">
        <v>20092</v>
      </c>
      <c r="BC93" s="0" t="n">
        <v>20.55</v>
      </c>
      <c r="BD93" s="0" t="n">
        <v>100</v>
      </c>
      <c r="BE93" s="0" t="n">
        <v>96.9</v>
      </c>
      <c r="BF93" s="0" t="n">
        <v>54.43</v>
      </c>
      <c r="BG93" s="0" t="n">
        <v>99867</v>
      </c>
      <c r="BH93" s="0" t="n">
        <v>0.45</v>
      </c>
      <c r="BI93" s="0" t="n">
        <v>8024</v>
      </c>
      <c r="BJ93" s="0" t="n">
        <v>29340.9</v>
      </c>
      <c r="BK93" s="0" t="n">
        <v>8297</v>
      </c>
      <c r="BL93" s="0" t="n">
        <v>13926</v>
      </c>
      <c r="BM93" s="0" t="n">
        <v>19221</v>
      </c>
      <c r="BN93" s="0" t="n">
        <v>65566</v>
      </c>
      <c r="BO93" s="0" t="n">
        <v>1720107</v>
      </c>
      <c r="BP93" s="0" t="n">
        <v>24207</v>
      </c>
      <c r="BQ93" s="0" t="n">
        <v>4.55</v>
      </c>
      <c r="BR93" s="0" t="n">
        <v>0.47</v>
      </c>
      <c r="BS93" s="0" t="n">
        <v>453</v>
      </c>
      <c r="BT93" s="0" t="n">
        <v>1317</v>
      </c>
      <c r="BU93" s="0" t="n">
        <v>1335</v>
      </c>
      <c r="BV93" s="0" t="n">
        <v>3.4</v>
      </c>
      <c r="BW93" s="0" t="n">
        <v>8173</v>
      </c>
      <c r="BX93" s="0" t="n">
        <v>1672</v>
      </c>
      <c r="BY93" s="0" t="n">
        <v>443</v>
      </c>
      <c r="BZ93" s="0" t="n">
        <v>1579</v>
      </c>
      <c r="CA93" s="0" t="n">
        <v>29.55</v>
      </c>
      <c r="CB93" s="0" t="n">
        <v>6.13</v>
      </c>
      <c r="CC93" s="0" t="n">
        <v>11.01</v>
      </c>
      <c r="CD93" s="0" t="n">
        <v>11948</v>
      </c>
      <c r="CE93" s="0" t="n">
        <v>0.7</v>
      </c>
      <c r="CF93" s="0" t="n">
        <v>62265</v>
      </c>
      <c r="CG93" s="0" t="n">
        <v>0.84</v>
      </c>
      <c r="CH93" s="0" t="n">
        <v>0.42</v>
      </c>
      <c r="CI93" s="0" t="n">
        <v>12.88</v>
      </c>
      <c r="CJ93" s="0" t="n">
        <v>1122</v>
      </c>
      <c r="CK93" s="0" t="n">
        <v>0</v>
      </c>
      <c r="CL93" s="0" t="n">
        <v>64</v>
      </c>
      <c r="CM93" s="0" t="n">
        <v>16</v>
      </c>
      <c r="CN93" s="0" t="n">
        <v>30538</v>
      </c>
      <c r="CO93" s="0" t="n">
        <v>7</v>
      </c>
      <c r="CP93" s="0" t="n">
        <v>0</v>
      </c>
      <c r="CQ93" s="0" t="n">
        <v>80</v>
      </c>
      <c r="CR93" s="0" t="n">
        <v>24589</v>
      </c>
      <c r="CS93" s="0" t="n">
        <v>8631</v>
      </c>
      <c r="CT93" s="0" t="n">
        <v>2417</v>
      </c>
      <c r="CU93" s="0" t="n">
        <v>8976</v>
      </c>
      <c r="CV93" s="0" t="n">
        <v>85714</v>
      </c>
      <c r="CW93" s="0" t="n">
        <v>71429</v>
      </c>
      <c r="CX93" s="0" t="n">
        <v>66667</v>
      </c>
      <c r="CY93" s="0" t="n">
        <v>162275</v>
      </c>
      <c r="CZ93" s="0" t="n">
        <v>25.9</v>
      </c>
      <c r="DA93" s="0" t="n">
        <v>1380.5</v>
      </c>
    </row>
    <row r="94" customFormat="false" ht="14.25" hidden="false" customHeight="false" outlineLevel="0" collapsed="false">
      <c r="A94" s="0" t="n">
        <v>3554102</v>
      </c>
      <c r="B94" s="0" t="s">
        <v>133</v>
      </c>
      <c r="C94" s="0" t="n">
        <v>445.98</v>
      </c>
      <c r="D94" s="0" t="n">
        <v>0.8</v>
      </c>
      <c r="E94" s="0" t="n">
        <v>60821</v>
      </c>
      <c r="F94" s="0" t="n">
        <v>40.35</v>
      </c>
      <c r="G94" s="0" t="n">
        <v>44.98</v>
      </c>
      <c r="H94" s="0" t="n">
        <v>0.63</v>
      </c>
      <c r="I94" s="0" t="n">
        <v>11494</v>
      </c>
      <c r="J94" s="0" t="n">
        <v>8699</v>
      </c>
      <c r="K94" s="0" t="n">
        <v>2683</v>
      </c>
      <c r="L94" s="0" t="n">
        <v>17379</v>
      </c>
      <c r="M94" s="0" t="n">
        <v>3134</v>
      </c>
      <c r="N94" s="0" t="n">
        <v>65255</v>
      </c>
      <c r="O94" s="0" t="n">
        <v>3175</v>
      </c>
      <c r="P94" s="0" t="n">
        <v>9868</v>
      </c>
      <c r="Q94" s="0" t="n">
        <v>0.26</v>
      </c>
      <c r="R94" s="0" t="n">
        <v>12205</v>
      </c>
      <c r="S94" s="0" t="n">
        <v>7531</v>
      </c>
      <c r="T94" s="0" t="n">
        <v>4763</v>
      </c>
      <c r="U94" s="0" t="n">
        <v>752088</v>
      </c>
      <c r="V94" s="0" t="n">
        <v>376281</v>
      </c>
      <c r="W94" s="0" t="n">
        <v>1583.89</v>
      </c>
      <c r="X94" s="0" t="n">
        <v>32.87</v>
      </c>
      <c r="Y94" s="0" t="n">
        <v>5347</v>
      </c>
      <c r="Z94" s="0" t="n">
        <v>20332</v>
      </c>
      <c r="AA94" s="0" t="n">
        <v>151</v>
      </c>
      <c r="AB94" s="0" t="n">
        <v>77.98</v>
      </c>
      <c r="AC94" s="0" t="n">
        <v>9089</v>
      </c>
      <c r="AD94" s="0" t="n">
        <v>38.06</v>
      </c>
      <c r="AE94" s="0" t="n">
        <v>98246</v>
      </c>
      <c r="AF94" s="0" t="n">
        <v>6335</v>
      </c>
      <c r="AG94" s="0" t="n">
        <v>32</v>
      </c>
      <c r="AH94" s="0" t="n">
        <v>5.6</v>
      </c>
      <c r="AI94" s="0" t="n">
        <v>6.6</v>
      </c>
      <c r="AJ94" s="0" t="n">
        <v>22797</v>
      </c>
      <c r="AK94" s="0" t="n">
        <v>94.2</v>
      </c>
      <c r="AL94" s="0" t="n">
        <v>96.6</v>
      </c>
      <c r="AM94" s="0" t="n">
        <v>270.92</v>
      </c>
      <c r="AN94" s="0" t="n">
        <v>225.8</v>
      </c>
      <c r="AO94" s="0" t="n">
        <v>274.31</v>
      </c>
      <c r="AP94" s="0" t="n">
        <v>238.58</v>
      </c>
      <c r="AQ94" s="0" t="n">
        <v>21304</v>
      </c>
      <c r="AR94" s="0" t="n">
        <v>29798</v>
      </c>
      <c r="AS94" s="0" t="n">
        <v>14.4</v>
      </c>
      <c r="AT94" s="0" t="n">
        <v>3.04</v>
      </c>
      <c r="AU94" s="0" t="n">
        <v>4169</v>
      </c>
      <c r="AV94" s="0" t="n">
        <v>94.74</v>
      </c>
      <c r="AW94" s="0" t="n">
        <v>23337</v>
      </c>
      <c r="AX94" s="0" t="n">
        <v>15789</v>
      </c>
      <c r="AY94" s="0" t="n">
        <v>473</v>
      </c>
      <c r="AZ94" s="0" t="n">
        <v>7.68</v>
      </c>
      <c r="BA94" s="0" t="n">
        <v>18766</v>
      </c>
      <c r="BB94" s="0" t="n">
        <v>32399</v>
      </c>
      <c r="BC94" s="0" t="n">
        <v>34.45</v>
      </c>
      <c r="BD94" s="0" t="n">
        <v>100</v>
      </c>
      <c r="BE94" s="0" t="n">
        <v>99.7</v>
      </c>
      <c r="BF94" s="0" t="n">
        <v>100</v>
      </c>
      <c r="BG94" s="0" t="n">
        <v>99852</v>
      </c>
      <c r="BH94" s="0" t="n">
        <v>0.38</v>
      </c>
      <c r="BI94" s="0" t="n">
        <v>9611</v>
      </c>
      <c r="BJ94" s="0" t="n">
        <v>55369.58</v>
      </c>
      <c r="BK94" s="0" t="n">
        <v>7859</v>
      </c>
      <c r="BL94" s="0" t="n">
        <v>13367</v>
      </c>
      <c r="BM94" s="0" t="n">
        <v>19429</v>
      </c>
      <c r="BN94" s="0" t="n">
        <v>60767</v>
      </c>
      <c r="BO94" s="0" t="n">
        <v>2144412</v>
      </c>
      <c r="BP94" s="0" t="n">
        <v>35712</v>
      </c>
      <c r="BQ94" s="0" t="n">
        <v>4.13</v>
      </c>
      <c r="BR94" s="0" t="n">
        <v>0.51</v>
      </c>
      <c r="BS94" s="0" t="n">
        <v>0.18</v>
      </c>
      <c r="BT94" s="0" t="n">
        <v>1107</v>
      </c>
      <c r="BU94" s="0" t="n">
        <v>1685</v>
      </c>
      <c r="BV94" s="0" t="n">
        <v>0.27</v>
      </c>
      <c r="BW94" s="0" t="n">
        <v>17.3</v>
      </c>
      <c r="BX94" s="0" t="n">
        <v>0</v>
      </c>
      <c r="BY94" s="0" t="n">
        <v>0.45</v>
      </c>
      <c r="BZ94" s="0" t="n">
        <v>2031</v>
      </c>
      <c r="CA94" s="0" t="n">
        <v>5.27</v>
      </c>
      <c r="CB94" s="0" t="n">
        <v>7549</v>
      </c>
      <c r="CC94" s="0" t="n">
        <v>0</v>
      </c>
      <c r="CD94" s="0" t="n">
        <v>0</v>
      </c>
      <c r="CE94" s="0" t="n">
        <v>1283</v>
      </c>
      <c r="CG94" s="0" t="n">
        <v>0.92</v>
      </c>
      <c r="CH94" s="0" t="n">
        <v>1.32</v>
      </c>
      <c r="CI94" s="0" t="n">
        <v>100</v>
      </c>
      <c r="CJ94" s="0" t="n">
        <v>2.03</v>
      </c>
      <c r="CK94" s="0" t="n">
        <v>0.05</v>
      </c>
      <c r="CL94" s="0" t="n">
        <v>36</v>
      </c>
      <c r="CM94" s="0" t="n">
        <v>52</v>
      </c>
      <c r="CN94" s="0" t="n">
        <v>92436</v>
      </c>
      <c r="CO94" s="0" t="n">
        <v>197</v>
      </c>
      <c r="CP94" s="0" t="n">
        <v>55584</v>
      </c>
      <c r="CQ94" s="0" t="n">
        <v>80</v>
      </c>
      <c r="CR94" s="0" t="n">
        <v>24.57</v>
      </c>
      <c r="CS94" s="0" t="n">
        <v>9209</v>
      </c>
      <c r="CT94" s="0" t="n">
        <v>1.27</v>
      </c>
      <c r="CU94" s="0" t="n">
        <v>9526</v>
      </c>
      <c r="CV94" s="0" t="n">
        <v>71429</v>
      </c>
      <c r="CW94" s="0" t="n">
        <v>57143</v>
      </c>
      <c r="CX94" s="0" t="n">
        <v>66667</v>
      </c>
      <c r="CY94" s="0" t="n">
        <v>354429</v>
      </c>
      <c r="CZ94" s="0" t="n">
        <v>21567</v>
      </c>
      <c r="DA94" s="0" t="n">
        <v>80</v>
      </c>
    </row>
    <row r="95" customFormat="false" ht="14.25" hidden="false" customHeight="false" outlineLevel="0" collapsed="false">
      <c r="A95" s="0" t="n">
        <v>2211001</v>
      </c>
      <c r="B95" s="0" t="s">
        <v>134</v>
      </c>
      <c r="C95" s="0" t="n">
        <v>584.95</v>
      </c>
      <c r="D95" s="0" t="n">
        <v>0.750999999999999</v>
      </c>
      <c r="E95" s="0" t="n">
        <v>82983</v>
      </c>
      <c r="F95" s="0" t="n">
        <v>66.44</v>
      </c>
      <c r="G95" s="0" t="n">
        <v>74.09</v>
      </c>
      <c r="H95" s="0" t="n">
        <v>0</v>
      </c>
      <c r="I95" s="0" t="n">
        <v>3.84</v>
      </c>
      <c r="J95" s="0" t="n">
        <v>9241</v>
      </c>
      <c r="K95" s="0" t="n">
        <v>1351</v>
      </c>
      <c r="L95" s="0" t="n">
        <v>46277</v>
      </c>
      <c r="M95" s="0" t="n">
        <v>0</v>
      </c>
      <c r="N95" s="0" t="n">
        <v>59182</v>
      </c>
      <c r="O95" s="0" t="n">
        <v>10291</v>
      </c>
      <c r="P95" s="0" t="n">
        <v>14019</v>
      </c>
      <c r="Q95" s="0" t="n">
        <v>661</v>
      </c>
      <c r="R95" s="0" t="n">
        <v>16221</v>
      </c>
      <c r="S95" s="0" t="n">
        <v>8661</v>
      </c>
      <c r="T95" s="0" t="n">
        <v>5781</v>
      </c>
      <c r="U95" s="0" t="n">
        <v>123492</v>
      </c>
      <c r="V95" s="0" t="n">
        <v>341333</v>
      </c>
      <c r="W95" s="0" t="n">
        <v>1310.35</v>
      </c>
      <c r="X95" s="0" t="n">
        <v>100</v>
      </c>
      <c r="Y95" s="0" t="n">
        <v>2304</v>
      </c>
      <c r="Z95" s="0" t="n">
        <v>35621</v>
      </c>
      <c r="AA95" s="0" t="n">
        <v>109</v>
      </c>
      <c r="AB95" s="0" t="n">
        <v>74.22</v>
      </c>
      <c r="AC95" s="0" t="n">
        <v>13043</v>
      </c>
      <c r="AD95" s="0" t="n">
        <v>42277</v>
      </c>
      <c r="AE95" s="0" t="n">
        <v>82857</v>
      </c>
      <c r="AF95" s="0" t="n">
        <v>48206</v>
      </c>
      <c r="AG95" s="0" t="n">
        <v>26508</v>
      </c>
      <c r="AH95" s="0" t="n">
        <v>6.3</v>
      </c>
      <c r="AI95" s="0" t="n">
        <v>7.4</v>
      </c>
      <c r="AJ95" s="0" t="n">
        <v>20066</v>
      </c>
      <c r="AK95" s="0" t="n">
        <v>77.2</v>
      </c>
      <c r="AL95" s="0" t="n">
        <v>89.8</v>
      </c>
      <c r="AM95" s="0" t="n">
        <v>283.66</v>
      </c>
      <c r="AN95" s="0" t="n">
        <v>246.65</v>
      </c>
      <c r="AO95" s="0" t="n">
        <v>300.12</v>
      </c>
      <c r="AP95" s="0" t="n">
        <v>261.46</v>
      </c>
      <c r="AQ95" s="0" t="n">
        <v>25198</v>
      </c>
      <c r="AR95" s="0" t="n">
        <v>22795</v>
      </c>
      <c r="AS95" s="0" t="n">
        <v>20.4</v>
      </c>
      <c r="AT95" s="0" t="n">
        <v>9.1</v>
      </c>
      <c r="AU95" s="0" t="n">
        <v>1973</v>
      </c>
      <c r="AV95" s="0" t="n">
        <v>95609</v>
      </c>
      <c r="AW95" s="0" t="n">
        <v>24575</v>
      </c>
      <c r="AX95" s="0" t="n">
        <v>17241</v>
      </c>
      <c r="AY95" s="0" t="n">
        <v>618</v>
      </c>
      <c r="AZ95" s="0" t="n">
        <v>9289</v>
      </c>
      <c r="BA95" s="0" t="n">
        <v>22784</v>
      </c>
      <c r="BB95" s="0" t="n">
        <v>45618</v>
      </c>
      <c r="BC95" s="0" t="n">
        <v>43.85</v>
      </c>
      <c r="BD95" s="0" t="n">
        <v>96.23</v>
      </c>
      <c r="BE95" s="0" t="n">
        <v>35.74</v>
      </c>
      <c r="BF95" s="0" t="n">
        <v>100</v>
      </c>
      <c r="BG95" s="0" t="n">
        <v>99842</v>
      </c>
      <c r="BH95" s="0" t="n">
        <v>0.61</v>
      </c>
      <c r="BI95" s="0" t="n">
        <v>7084</v>
      </c>
      <c r="BJ95" s="0" t="n">
        <v>24333</v>
      </c>
      <c r="BK95" s="0" t="n">
        <v>9775</v>
      </c>
      <c r="BL95" s="0" t="n">
        <v>17397</v>
      </c>
      <c r="BM95" s="0" t="n">
        <v>20.13</v>
      </c>
      <c r="BN95" s="0" t="n">
        <v>59.79</v>
      </c>
      <c r="BO95" s="0" t="n">
        <v>3183319</v>
      </c>
      <c r="BP95" s="0" t="n">
        <v>31451</v>
      </c>
      <c r="BQ95" s="0" t="n">
        <v>2.77</v>
      </c>
      <c r="BR95" s="0" t="n">
        <v>0.61</v>
      </c>
      <c r="BS95" s="0" t="n">
        <v>1232</v>
      </c>
      <c r="BT95" s="0" t="n">
        <v>2252</v>
      </c>
      <c r="BU95" s="0" t="n">
        <v>1281</v>
      </c>
      <c r="BV95" s="0" t="n">
        <v>5019</v>
      </c>
      <c r="BW95" s="0" t="n">
        <v>3571</v>
      </c>
      <c r="BX95" s="0" t="n">
        <v>0</v>
      </c>
      <c r="BY95" s="0" t="n">
        <v>518</v>
      </c>
      <c r="BZ95" s="0" t="n">
        <v>1157</v>
      </c>
      <c r="CA95" s="0" t="n">
        <v>8.14</v>
      </c>
      <c r="CB95" s="0" t="n">
        <v>33983</v>
      </c>
      <c r="CC95" s="0" t="n">
        <v>16144</v>
      </c>
      <c r="CD95" s="0" t="n">
        <v>19545</v>
      </c>
      <c r="CE95" s="0" t="n">
        <v>0</v>
      </c>
      <c r="CF95" s="0" t="n">
        <v>78465</v>
      </c>
      <c r="CG95" s="0" t="n">
        <v>1.53</v>
      </c>
      <c r="CH95" s="0" t="n">
        <v>0.22</v>
      </c>
      <c r="CI95" s="0" t="n">
        <v>0</v>
      </c>
      <c r="CJ95" s="0" t="n">
        <v>1863</v>
      </c>
      <c r="CK95" s="0" t="n">
        <v>0.47</v>
      </c>
      <c r="CL95" s="0" t="n">
        <v>68</v>
      </c>
      <c r="CM95" s="0" t="n">
        <v>86</v>
      </c>
      <c r="CN95" s="0" t="n">
        <v>19269</v>
      </c>
      <c r="CO95" s="0" t="n">
        <v>0.16</v>
      </c>
      <c r="CP95" s="0" t="n">
        <v>3</v>
      </c>
      <c r="CQ95" s="0" t="n">
        <v>60</v>
      </c>
      <c r="CR95" s="0" t="n">
        <v>53.28</v>
      </c>
      <c r="CS95" s="0" t="n">
        <v>27057</v>
      </c>
      <c r="CT95" s="0" t="n">
        <v>231</v>
      </c>
      <c r="CU95" s="0" t="n">
        <v>27057</v>
      </c>
      <c r="CV95" s="0" t="n">
        <v>71429</v>
      </c>
      <c r="CW95" s="0" t="n">
        <v>71429</v>
      </c>
      <c r="CX95" s="0" t="n">
        <v>66667</v>
      </c>
      <c r="CY95" s="0" t="n">
        <v>262472</v>
      </c>
      <c r="CZ95" s="0" t="n">
        <v>16592</v>
      </c>
      <c r="DA95" s="0" t="n">
        <v>2553.5</v>
      </c>
    </row>
    <row r="96" customFormat="false" ht="14.25" hidden="false" customHeight="false" outlineLevel="0" collapsed="false">
      <c r="A96" s="0" t="n">
        <v>3170107</v>
      </c>
      <c r="B96" s="0" t="s">
        <v>135</v>
      </c>
      <c r="C96" s="0" t="n">
        <v>65.43</v>
      </c>
      <c r="D96" s="0" t="n">
        <v>0.772</v>
      </c>
      <c r="E96" s="0" t="n">
        <v>61588</v>
      </c>
      <c r="F96" s="0" t="n">
        <v>39.13</v>
      </c>
      <c r="G96" s="0" t="n">
        <v>42.09</v>
      </c>
      <c r="H96" s="0" t="n">
        <v>0</v>
      </c>
      <c r="I96" s="0" t="n">
        <v>1858</v>
      </c>
      <c r="J96" s="0" t="n">
        <v>10342</v>
      </c>
      <c r="K96" s="0" t="n">
        <v>1684</v>
      </c>
      <c r="L96" s="0" t="n">
        <v>23444</v>
      </c>
      <c r="M96" s="0" t="n">
        <v>965</v>
      </c>
      <c r="N96" s="0" t="n">
        <v>69898</v>
      </c>
      <c r="O96" s="0" t="n">
        <v>7.49</v>
      </c>
      <c r="P96" s="0" t="n">
        <v>14569</v>
      </c>
      <c r="Q96" s="0" t="n">
        <v>0</v>
      </c>
      <c r="R96" s="0" t="n">
        <v>17196</v>
      </c>
      <c r="S96" s="0" t="n">
        <v>11464</v>
      </c>
      <c r="T96" s="0" t="n">
        <v>9287</v>
      </c>
      <c r="U96" s="0" t="n">
        <v>683493</v>
      </c>
      <c r="V96" s="0" t="n">
        <v>355.62</v>
      </c>
      <c r="W96" s="0" t="n">
        <v>852.98</v>
      </c>
      <c r="X96" s="0" t="n">
        <v>54.78</v>
      </c>
      <c r="Y96" s="0" t="n">
        <v>8.01</v>
      </c>
      <c r="Z96" s="0" t="n">
        <v>23525</v>
      </c>
      <c r="AA96" s="0" t="n">
        <v>0.11</v>
      </c>
      <c r="AB96" s="0" t="n">
        <v>75.71</v>
      </c>
      <c r="AC96" s="0" t="n">
        <v>11798</v>
      </c>
      <c r="AD96" s="0" t="n">
        <v>24326</v>
      </c>
      <c r="AE96" s="0" t="n">
        <v>100</v>
      </c>
      <c r="AF96" s="0" t="n">
        <v>59412</v>
      </c>
      <c r="AG96" s="0" t="n">
        <v>38415</v>
      </c>
      <c r="AH96" s="0" t="n">
        <v>5.3</v>
      </c>
      <c r="AI96" s="0" t="n">
        <v>6</v>
      </c>
      <c r="AJ96" s="0" t="n">
        <v>23725</v>
      </c>
      <c r="AK96" s="0" t="n">
        <v>67.2</v>
      </c>
      <c r="AL96" s="0" t="n">
        <v>96.7</v>
      </c>
      <c r="AM96" s="0" t="n">
        <v>270.07</v>
      </c>
      <c r="AN96" s="0" t="n">
        <v>214.2</v>
      </c>
      <c r="AO96" s="0" t="n">
        <v>269.06</v>
      </c>
      <c r="AP96" s="0" t="n">
        <v>225.87</v>
      </c>
      <c r="AQ96" s="0" t="n">
        <v>10488</v>
      </c>
      <c r="AR96" s="0" t="n">
        <v>20994</v>
      </c>
      <c r="AS96" s="0" t="n">
        <v>19.9</v>
      </c>
      <c r="AT96" s="0" t="n">
        <v>4.19</v>
      </c>
      <c r="AU96" s="0" t="n">
        <v>4.54</v>
      </c>
      <c r="AV96" s="0" t="n">
        <v>92.29</v>
      </c>
      <c r="AW96" s="0" t="n">
        <v>20595</v>
      </c>
      <c r="AX96" s="0" t="n">
        <v>19048</v>
      </c>
      <c r="AY96" s="0" t="n">
        <v>541</v>
      </c>
      <c r="AZ96" s="0" t="n">
        <v>9864</v>
      </c>
      <c r="BA96" s="0" t="n">
        <v>28.93</v>
      </c>
      <c r="BB96" s="0" t="n">
        <v>38565</v>
      </c>
      <c r="BC96" s="0" t="n">
        <v>47.31</v>
      </c>
      <c r="BD96" s="0" t="n">
        <v>99.8</v>
      </c>
      <c r="BE96" s="0" t="n">
        <v>98.5</v>
      </c>
      <c r="BF96" s="0" t="n">
        <v>99.5</v>
      </c>
      <c r="BG96" s="0" t="n">
        <v>99844</v>
      </c>
      <c r="BH96" s="0" t="n">
        <v>0.35</v>
      </c>
      <c r="BI96" s="0" t="n">
        <v>11652</v>
      </c>
      <c r="BJ96" s="0" t="n">
        <v>44522.83</v>
      </c>
      <c r="BK96" s="0" t="n">
        <v>5524</v>
      </c>
      <c r="BL96" s="0" t="n">
        <v>10348</v>
      </c>
      <c r="BM96" s="0" t="n">
        <v>15579</v>
      </c>
      <c r="BN96" s="0" t="n">
        <v>65274</v>
      </c>
      <c r="BO96" s="0" t="n">
        <v>2712146</v>
      </c>
      <c r="BP96" s="0" t="n">
        <v>29631</v>
      </c>
      <c r="BQ96" s="0" t="n">
        <v>4.47</v>
      </c>
      <c r="BR96" s="0" t="n">
        <v>0.5</v>
      </c>
      <c r="BS96" s="0" t="n">
        <v>1.6</v>
      </c>
      <c r="BT96" s="0" t="n">
        <v>1818</v>
      </c>
      <c r="BU96" s="0" t="n">
        <v>1532</v>
      </c>
      <c r="BV96" s="0" t="n">
        <v>2.2</v>
      </c>
      <c r="BW96" s="0" t="n">
        <v>5636</v>
      </c>
      <c r="BX96" s="0" t="n">
        <v>20173</v>
      </c>
      <c r="BY96" s="0" t="n">
        <v>465</v>
      </c>
      <c r="BZ96" s="0" t="n">
        <v>1569</v>
      </c>
      <c r="CA96" s="0" t="n">
        <v>7.25</v>
      </c>
      <c r="CB96" s="0" t="n">
        <v>18689</v>
      </c>
      <c r="CC96" s="0" t="n">
        <v>0</v>
      </c>
      <c r="CD96" s="0" t="n">
        <v>1473</v>
      </c>
      <c r="CE96" s="0" t="n">
        <v>605</v>
      </c>
      <c r="CG96" s="0" t="n">
        <v>0.83</v>
      </c>
      <c r="CH96" s="0" t="n">
        <v>0.13</v>
      </c>
      <c r="CI96" s="0" t="n">
        <v>17.16</v>
      </c>
      <c r="CJ96" s="0" t="n">
        <v>5533</v>
      </c>
      <c r="CK96" s="0" t="n">
        <v>0.75</v>
      </c>
      <c r="CL96" s="0" t="n">
        <v>24</v>
      </c>
      <c r="CM96" s="0" t="n">
        <v>78</v>
      </c>
      <c r="CN96" s="0" t="n">
        <v>77.01</v>
      </c>
      <c r="CO96" s="0" t="n">
        <v>1342</v>
      </c>
      <c r="CP96" s="0" t="n">
        <v>10088</v>
      </c>
      <c r="CQ96" s="0" t="n">
        <v>80</v>
      </c>
      <c r="CR96" s="0" t="n">
        <v>21195</v>
      </c>
      <c r="CS96" s="0" t="n">
        <v>9587</v>
      </c>
      <c r="CT96" s="0" t="n">
        <v>4194</v>
      </c>
      <c r="CU96" s="0" t="n">
        <v>10186</v>
      </c>
      <c r="CV96" s="0" t="n">
        <v>100</v>
      </c>
      <c r="CW96" s="0" t="n">
        <v>71429</v>
      </c>
      <c r="CX96" s="0" t="n">
        <v>66667</v>
      </c>
      <c r="CY96" s="0" t="n">
        <v>454112</v>
      </c>
      <c r="CZ96" s="0" t="n">
        <v>15282</v>
      </c>
      <c r="DA96" s="0" t="n">
        <v>543</v>
      </c>
    </row>
    <row r="97" customFormat="false" ht="14.25" hidden="false" customHeight="false" outlineLevel="0" collapsed="false">
      <c r="A97" s="0" t="n">
        <v>3170206</v>
      </c>
      <c r="B97" s="0" t="s">
        <v>136</v>
      </c>
      <c r="C97" s="0" t="n">
        <v>146.78</v>
      </c>
      <c r="D97" s="0" t="n">
        <v>0.789</v>
      </c>
      <c r="E97" s="0" t="n">
        <v>58151</v>
      </c>
      <c r="F97" s="0" t="n">
        <v>31.53</v>
      </c>
      <c r="G97" s="0" t="n">
        <v>29.92</v>
      </c>
      <c r="H97" s="0" t="n">
        <v>0.61</v>
      </c>
      <c r="I97" s="0" t="n">
        <v>3231</v>
      </c>
      <c r="J97" s="0" t="n">
        <v>9167</v>
      </c>
      <c r="K97" s="0" t="n">
        <v>1168</v>
      </c>
      <c r="L97" s="0" t="n">
        <v>29305</v>
      </c>
      <c r="M97" s="0" t="n">
        <v>961</v>
      </c>
      <c r="N97" s="0" t="n">
        <v>82061</v>
      </c>
      <c r="O97" s="0" t="n">
        <v>7522</v>
      </c>
      <c r="P97" s="0" t="n">
        <v>9921</v>
      </c>
      <c r="Q97" s="0" t="n">
        <v>517</v>
      </c>
      <c r="R97" s="0" t="n">
        <v>11162</v>
      </c>
      <c r="S97" s="0" t="n">
        <v>7338</v>
      </c>
      <c r="T97" s="0" t="n">
        <v>4918</v>
      </c>
      <c r="U97" s="0" t="n">
        <v>290804</v>
      </c>
      <c r="V97" s="0" t="n">
        <v>329956</v>
      </c>
      <c r="W97" s="0" t="n">
        <v>954.55</v>
      </c>
      <c r="X97" s="0" t="n">
        <v>20.46</v>
      </c>
      <c r="Y97" s="0" t="n">
        <v>8153</v>
      </c>
      <c r="Z97" s="0" t="n">
        <v>11833</v>
      </c>
      <c r="AA97" s="0" t="n">
        <v>0.11</v>
      </c>
      <c r="AB97" s="0" t="n">
        <v>78.09</v>
      </c>
      <c r="AC97" s="0" t="n">
        <v>10087</v>
      </c>
      <c r="AD97" s="0" t="n">
        <v>24746</v>
      </c>
      <c r="AE97" s="0" t="n">
        <v>100</v>
      </c>
      <c r="AF97" s="0" t="n">
        <v>61905</v>
      </c>
      <c r="AG97" s="0" t="n">
        <v>28221</v>
      </c>
      <c r="AH97" s="0" t="n">
        <v>4.7</v>
      </c>
      <c r="AI97" s="0" t="n">
        <v>6</v>
      </c>
      <c r="AJ97" s="0" t="n">
        <v>23469</v>
      </c>
      <c r="AK97" s="0" t="n">
        <v>99.2</v>
      </c>
      <c r="AL97" s="0" t="n">
        <v>99.2</v>
      </c>
      <c r="AM97" s="0" t="n">
        <v>270.99</v>
      </c>
      <c r="AN97" s="0" t="n">
        <v>222</v>
      </c>
      <c r="AO97" s="0" t="n">
        <v>272.42</v>
      </c>
      <c r="AP97" s="0" t="n">
        <v>231.83</v>
      </c>
      <c r="AQ97" s="0" t="n">
        <v>12334</v>
      </c>
      <c r="AR97" s="0" t="n">
        <v>20056</v>
      </c>
      <c r="AS97" s="0" t="n">
        <v>23.9</v>
      </c>
      <c r="AT97" s="0" t="n">
        <v>3.74</v>
      </c>
      <c r="AU97" s="0" t="n">
        <v>1317</v>
      </c>
      <c r="AV97" s="0" t="n">
        <v>92849</v>
      </c>
      <c r="AW97" s="0" t="n">
        <v>18039</v>
      </c>
      <c r="AX97" s="0" t="n">
        <v>25926</v>
      </c>
      <c r="AY97" s="0" t="n">
        <v>536</v>
      </c>
      <c r="AZ97" s="0" t="n">
        <v>8679</v>
      </c>
      <c r="BA97" s="0" t="n">
        <v>26613</v>
      </c>
      <c r="BB97" s="0" t="n">
        <v>36.19</v>
      </c>
      <c r="BC97" s="0" t="n">
        <v>26.65</v>
      </c>
      <c r="BD97" s="0" t="n">
        <v>100</v>
      </c>
      <c r="BE97" s="0" t="n">
        <v>98.22</v>
      </c>
      <c r="BF97" s="0" t="n">
        <v>100</v>
      </c>
      <c r="BG97" s="0" t="n">
        <v>99875</v>
      </c>
      <c r="BH97" s="0" t="n">
        <v>0.32</v>
      </c>
      <c r="BI97" s="0" t="n">
        <v>13024</v>
      </c>
      <c r="BJ97" s="0" t="n">
        <v>54801.25</v>
      </c>
      <c r="BK97" s="0" t="n">
        <v>5374</v>
      </c>
      <c r="BL97" s="0" t="n">
        <v>9678</v>
      </c>
      <c r="BM97" s="0" t="n">
        <v>13673</v>
      </c>
      <c r="BN97" s="0" t="n">
        <v>67247</v>
      </c>
      <c r="BO97" s="0" t="n">
        <v>2313832</v>
      </c>
      <c r="BP97" s="0" t="n">
        <v>27568</v>
      </c>
      <c r="BQ97" s="0" t="n">
        <v>4.54</v>
      </c>
      <c r="BR97" s="0" t="n">
        <v>0.5</v>
      </c>
      <c r="BS97" s="0" t="n">
        <v>798</v>
      </c>
      <c r="BT97" s="0" t="n">
        <v>1613</v>
      </c>
      <c r="BU97" s="0" t="n">
        <v>1508</v>
      </c>
      <c r="BV97" s="0" t="n">
        <v>1432</v>
      </c>
      <c r="BW97" s="0" t="n">
        <v>8726</v>
      </c>
      <c r="BX97" s="0" t="n">
        <v>10132</v>
      </c>
      <c r="BY97" s="0" t="n">
        <v>537</v>
      </c>
      <c r="BZ97" s="0" t="n">
        <v>1456</v>
      </c>
      <c r="CA97" s="0" t="n">
        <v>11.55</v>
      </c>
      <c r="CB97" s="0" t="n">
        <v>18738</v>
      </c>
      <c r="CC97" s="0" t="n">
        <v>0</v>
      </c>
      <c r="CD97" s="0" t="n">
        <v>3636</v>
      </c>
      <c r="CE97" s="0" t="n">
        <v>2342</v>
      </c>
      <c r="CG97" s="0" t="n">
        <v>0.86</v>
      </c>
      <c r="CH97" s="0" t="n">
        <v>1.72</v>
      </c>
      <c r="CI97" s="0" t="n">
        <v>49.4</v>
      </c>
      <c r="CJ97" s="0" t="n">
        <v>3364</v>
      </c>
      <c r="CK97" s="0" t="n">
        <v>0.34</v>
      </c>
      <c r="CL97" s="0" t="n">
        <v>44</v>
      </c>
      <c r="CM97" s="0" t="n">
        <v>144</v>
      </c>
      <c r="CN97" s="0" t="n">
        <v>98001</v>
      </c>
      <c r="CO97" s="0" t="n">
        <v>589</v>
      </c>
      <c r="CP97" s="0" t="n">
        <v>269</v>
      </c>
      <c r="CQ97" s="0" t="n">
        <v>80</v>
      </c>
      <c r="CR97" s="0" t="n">
        <v>17698</v>
      </c>
      <c r="CS97" s="0" t="n">
        <v>10849</v>
      </c>
      <c r="CT97" s="0" t="n">
        <v>145</v>
      </c>
      <c r="CU97" s="0" t="n">
        <v>11717</v>
      </c>
      <c r="CV97" s="0" t="n">
        <v>85714</v>
      </c>
      <c r="CW97" s="0" t="n">
        <v>71429</v>
      </c>
      <c r="CX97" s="0" t="n">
        <v>50</v>
      </c>
      <c r="CY97" s="0" t="n">
        <v>267659</v>
      </c>
      <c r="CZ97" s="0" t="n">
        <v>17315</v>
      </c>
      <c r="DA97" s="0" t="n">
        <v>103</v>
      </c>
    </row>
    <row r="98" customFormat="false" ht="14.25" hidden="false" customHeight="false" outlineLevel="0" collapsed="false">
      <c r="A98" s="0" t="n">
        <v>5108402</v>
      </c>
      <c r="B98" s="0" t="s">
        <v>137</v>
      </c>
      <c r="C98" s="0" t="n">
        <v>284.45</v>
      </c>
      <c r="D98" s="0" t="n">
        <v>0.734</v>
      </c>
      <c r="E98" s="0" t="n">
        <v>67178</v>
      </c>
      <c r="F98" s="0" t="n">
        <v>65.53</v>
      </c>
      <c r="G98" s="0" t="n">
        <v>55.49</v>
      </c>
      <c r="H98" s="0" t="n">
        <v>0.94</v>
      </c>
      <c r="I98" s="0" t="n">
        <v>4551</v>
      </c>
      <c r="J98" s="0" t="n">
        <v>7682</v>
      </c>
      <c r="K98" s="0" t="n">
        <v>2421</v>
      </c>
      <c r="L98" s="0" t="n">
        <v>42.28</v>
      </c>
      <c r="M98" s="0" t="n">
        <v>5628</v>
      </c>
      <c r="N98" s="0" t="n">
        <v>58684</v>
      </c>
      <c r="O98" s="0" t="n">
        <v>6667</v>
      </c>
      <c r="P98" s="0" t="n">
        <v>13463</v>
      </c>
      <c r="Q98" s="0" t="n">
        <v>594</v>
      </c>
      <c r="R98" s="0" t="n">
        <v>15838</v>
      </c>
      <c r="S98" s="0" t="n">
        <v>8315</v>
      </c>
      <c r="T98" s="0" t="n">
        <v>9826</v>
      </c>
      <c r="U98" s="0" t="n">
        <v>61212</v>
      </c>
      <c r="V98" s="0" t="n">
        <v>304943</v>
      </c>
      <c r="W98" s="0" t="n">
        <v>664.93</v>
      </c>
      <c r="X98" s="0" t="n">
        <v>23</v>
      </c>
      <c r="Y98" s="0" t="n">
        <v>2782</v>
      </c>
      <c r="Z98" s="0" t="n">
        <v>37794</v>
      </c>
      <c r="AA98" s="0" t="n">
        <v>94</v>
      </c>
      <c r="AB98" s="0" t="n">
        <v>75.5</v>
      </c>
      <c r="AC98" s="0" t="n">
        <v>14651</v>
      </c>
      <c r="AD98" s="0" t="n">
        <v>79993</v>
      </c>
      <c r="AE98" s="0" t="n">
        <v>99.01</v>
      </c>
      <c r="AF98" s="0" t="n">
        <v>41212</v>
      </c>
      <c r="AG98" s="0" t="n">
        <v>27607</v>
      </c>
      <c r="AH98" s="0" t="n">
        <v>4.2</v>
      </c>
      <c r="AI98" s="0" t="n">
        <v>5.7</v>
      </c>
      <c r="AJ98" s="0" t="n">
        <v>20296</v>
      </c>
      <c r="AK98" s="0" t="n">
        <v>90.5</v>
      </c>
      <c r="AL98" s="0" t="n">
        <v>98.1</v>
      </c>
      <c r="AM98" s="0" t="n">
        <v>232.09</v>
      </c>
      <c r="AN98" s="0" t="n">
        <v>205.71</v>
      </c>
      <c r="AO98" s="0" t="n">
        <v>235.44</v>
      </c>
      <c r="AP98" s="0" t="n">
        <v>218.13</v>
      </c>
      <c r="AQ98" s="0" t="n">
        <v>27.15</v>
      </c>
      <c r="AR98" s="0" t="n">
        <v>23453</v>
      </c>
      <c r="AS98" s="0" t="n">
        <v>14.5</v>
      </c>
      <c r="AT98" s="0" t="n">
        <v>5.87</v>
      </c>
      <c r="AU98" s="0" t="n">
        <v>355</v>
      </c>
      <c r="AV98" s="0" t="n">
        <v>89044</v>
      </c>
      <c r="AW98" s="0" t="n">
        <v>26456</v>
      </c>
      <c r="AX98" s="0" t="n">
        <v>14286</v>
      </c>
      <c r="AY98" s="0" t="n">
        <v>529</v>
      </c>
      <c r="AZ98" s="0" t="n">
        <v>11998</v>
      </c>
      <c r="BA98" s="0" t="n">
        <v>26971</v>
      </c>
      <c r="BB98" s="0" t="n">
        <v>28867</v>
      </c>
      <c r="BC98" s="0" t="n">
        <v>50.8</v>
      </c>
      <c r="BD98" s="0" t="n">
        <v>96.71</v>
      </c>
      <c r="BE98" s="0" t="n">
        <v>29.88</v>
      </c>
      <c r="BF98" s="0" t="n">
        <v>53.08</v>
      </c>
      <c r="BG98" s="0" t="n">
        <v>99865</v>
      </c>
      <c r="BH98" s="0" t="n">
        <v>0.48</v>
      </c>
      <c r="BI98" s="0" t="n">
        <v>14509</v>
      </c>
      <c r="BJ98" s="0" t="n">
        <v>28311.9</v>
      </c>
      <c r="BK98" s="0" t="n">
        <v>7035</v>
      </c>
      <c r="BL98" s="0" t="n">
        <v>11051</v>
      </c>
      <c r="BM98" s="0" t="n">
        <v>20512</v>
      </c>
      <c r="BN98" s="0" t="n">
        <v>64466</v>
      </c>
      <c r="BO98" s="0" t="n">
        <v>2996205</v>
      </c>
      <c r="BP98" s="0" t="n">
        <v>11738</v>
      </c>
      <c r="BQ98" s="0" t="n">
        <v>4.68</v>
      </c>
      <c r="BR98" s="0" t="n">
        <v>0.46</v>
      </c>
      <c r="BS98" s="0" t="n">
        <v>509</v>
      </c>
      <c r="BT98" s="0" t="n">
        <v>1586</v>
      </c>
      <c r="BU98" s="0" t="n">
        <v>1367</v>
      </c>
      <c r="BV98" s="0" t="n">
        <v>4364</v>
      </c>
      <c r="BW98" s="0" t="n">
        <v>4174</v>
      </c>
      <c r="BX98" s="0" t="n">
        <v>10.65</v>
      </c>
      <c r="BY98" s="0" t="n">
        <v>411</v>
      </c>
      <c r="BZ98" s="0" t="n">
        <v>1625</v>
      </c>
      <c r="CA98" s="0" t="n">
        <v>13.37</v>
      </c>
      <c r="CB98" s="0" t="n">
        <v>18433</v>
      </c>
      <c r="CC98" s="0" t="n">
        <v>2346</v>
      </c>
      <c r="CD98" s="0" t="n">
        <v>2818</v>
      </c>
      <c r="CE98" s="0" t="n">
        <v>355</v>
      </c>
      <c r="CF98" s="0" t="n">
        <v>78532</v>
      </c>
      <c r="CG98" s="0" t="n">
        <v>0.75</v>
      </c>
      <c r="CH98" s="0" t="n">
        <v>0</v>
      </c>
      <c r="CI98" s="0" t="n">
        <v>0</v>
      </c>
      <c r="CJ98" s="0" t="n">
        <v>3034</v>
      </c>
      <c r="CK98" s="0" t="n">
        <v>0.19</v>
      </c>
      <c r="CL98" s="0" t="n">
        <v>60</v>
      </c>
      <c r="CM98" s="0" t="n">
        <v>129</v>
      </c>
      <c r="CN98" s="0" t="n">
        <v>17.01</v>
      </c>
      <c r="CO98" s="0" t="n">
        <v>252</v>
      </c>
      <c r="CP98" s="0" t="n">
        <v>0</v>
      </c>
      <c r="CQ98" s="0" t="n">
        <v>80</v>
      </c>
      <c r="CR98" s="0" t="n">
        <v>27366</v>
      </c>
      <c r="CS98" s="0" t="n">
        <v>21055</v>
      </c>
      <c r="CT98" s="0" t="n">
        <v>351</v>
      </c>
      <c r="CU98" s="0" t="n">
        <v>21055</v>
      </c>
      <c r="CV98" s="0" t="n">
        <v>100</v>
      </c>
      <c r="CW98" s="0" t="n">
        <v>71429</v>
      </c>
      <c r="CX98" s="0" t="n">
        <v>66667</v>
      </c>
      <c r="CY98" s="0" t="n">
        <v>616744</v>
      </c>
      <c r="CZ98" s="0" t="n">
        <v>15459</v>
      </c>
      <c r="DA98" s="0" t="n">
        <v>2204</v>
      </c>
    </row>
    <row r="99" customFormat="false" ht="14.25" hidden="false" customHeight="false" outlineLevel="0" collapsed="false">
      <c r="A99" s="0" t="n">
        <v>3205200</v>
      </c>
      <c r="B99" s="0" t="s">
        <v>138</v>
      </c>
      <c r="C99" s="0" t="n">
        <v>1951.99</v>
      </c>
      <c r="D99" s="0" t="n">
        <v>0.8</v>
      </c>
      <c r="E99" s="0" t="n">
        <v>74012</v>
      </c>
      <c r="F99" s="0" t="n">
        <v>51.43</v>
      </c>
      <c r="G99" s="0" t="n">
        <v>58.67</v>
      </c>
      <c r="H99" s="0" t="n">
        <v>0.59</v>
      </c>
      <c r="I99" s="0" t="n">
        <v>7281</v>
      </c>
      <c r="J99" s="0" t="n">
        <v>7459</v>
      </c>
      <c r="K99" s="0" t="n">
        <v>2435</v>
      </c>
      <c r="L99" s="0" t="n">
        <v>48341</v>
      </c>
      <c r="M99" s="0" t="n">
        <v>2844</v>
      </c>
      <c r="N99" s="0" t="n">
        <v>72.54</v>
      </c>
      <c r="O99" s="0" t="n">
        <v>6075</v>
      </c>
      <c r="P99" s="0" t="n">
        <v>11074</v>
      </c>
      <c r="Q99" s="0" t="n">
        <v>308</v>
      </c>
      <c r="R99" s="0" t="n">
        <v>13227</v>
      </c>
      <c r="S99" s="0" t="n">
        <v>7229</v>
      </c>
      <c r="T99" s="0" t="n">
        <v>6075</v>
      </c>
      <c r="U99" s="0" t="n">
        <v>0</v>
      </c>
      <c r="V99" s="0" t="n">
        <v>353152</v>
      </c>
      <c r="W99" s="0" t="n">
        <v>334.17</v>
      </c>
      <c r="X99" s="0" t="n">
        <v>25.15</v>
      </c>
      <c r="Y99" s="0" t="n">
        <v>997</v>
      </c>
      <c r="Z99" s="0" t="n">
        <v>34097</v>
      </c>
      <c r="AA99" s="0" t="n">
        <v>58</v>
      </c>
      <c r="AB99" s="0" t="n">
        <v>76.84</v>
      </c>
      <c r="AC99" s="0" t="n">
        <v>10766</v>
      </c>
      <c r="AD99" s="0" t="n">
        <v>77794</v>
      </c>
      <c r="AE99" s="0" t="n">
        <v>98.78</v>
      </c>
      <c r="AF99" s="0" t="n">
        <v>44737</v>
      </c>
      <c r="AG99" s="0" t="n">
        <v>41451</v>
      </c>
      <c r="AH99" s="0" t="n">
        <v>4.7</v>
      </c>
      <c r="AI99" s="0" t="n">
        <v>5.8</v>
      </c>
      <c r="AJ99" s="0" t="n">
        <v>23563</v>
      </c>
      <c r="AK99" s="0" t="n">
        <v>95.1</v>
      </c>
      <c r="AL99" s="0" t="n">
        <v>96.8</v>
      </c>
      <c r="AM99" s="0" t="n">
        <v>263.96</v>
      </c>
      <c r="AN99" s="0" t="n">
        <v>215.11</v>
      </c>
      <c r="AO99" s="0" t="n">
        <v>264.66</v>
      </c>
      <c r="AP99" s="0" t="n">
        <v>225.83</v>
      </c>
      <c r="AQ99" s="0" t="n">
        <v>16047</v>
      </c>
      <c r="AR99" s="0" t="n">
        <v>19275</v>
      </c>
      <c r="AS99" s="0" t="n">
        <v>34.6</v>
      </c>
      <c r="AT99" s="0" t="n">
        <v>3.57</v>
      </c>
      <c r="AU99" s="0" t="n">
        <v>1234</v>
      </c>
      <c r="AV99" s="0" t="n">
        <v>91661</v>
      </c>
      <c r="AW99" s="0" t="n">
        <v>21527</v>
      </c>
      <c r="AX99" s="0" t="n">
        <v>5882</v>
      </c>
      <c r="AY99" s="0" t="n">
        <v>535</v>
      </c>
      <c r="AZ99" s="0" t="n">
        <v>4638</v>
      </c>
      <c r="BA99" s="0" t="n">
        <v>35614</v>
      </c>
      <c r="BB99" s="0" t="n">
        <v>34907</v>
      </c>
      <c r="BC99" s="0" t="n">
        <v>27.03</v>
      </c>
      <c r="BD99" s="0" t="n">
        <v>96.08</v>
      </c>
      <c r="BE99" s="0" t="n">
        <v>54.12</v>
      </c>
      <c r="BF99" s="0" t="n">
        <v>100</v>
      </c>
      <c r="BG99" s="0" t="n">
        <v>99914</v>
      </c>
      <c r="BH99" s="0" t="n">
        <v>0.39</v>
      </c>
      <c r="BI99" s="0" t="n">
        <v>9147</v>
      </c>
      <c r="BJ99" s="0" t="n">
        <v>24936.1</v>
      </c>
      <c r="BK99" s="0" t="n">
        <v>7089</v>
      </c>
      <c r="BL99" s="0" t="n">
        <v>13029</v>
      </c>
      <c r="BM99" s="0" t="n">
        <v>19216</v>
      </c>
      <c r="BN99" s="0" t="n">
        <v>63167</v>
      </c>
      <c r="BO99" s="0" t="n">
        <v>1945334</v>
      </c>
      <c r="BP99" s="0" t="n">
        <v>19874</v>
      </c>
      <c r="BQ99" s="0" t="n">
        <v>3.29</v>
      </c>
      <c r="BR99" s="0" t="n">
        <v>0.56</v>
      </c>
      <c r="BS99" s="0" t="n">
        <v>1142</v>
      </c>
      <c r="BT99" s="0" t="n">
        <v>3386</v>
      </c>
      <c r="BU99" s="0" t="n">
        <v>1281</v>
      </c>
      <c r="BV99" s="0" t="n">
        <v>8786</v>
      </c>
      <c r="BW99" s="0" t="n">
        <v>0</v>
      </c>
      <c r="BX99" s="0" t="n">
        <v>19.88</v>
      </c>
      <c r="BY99" s="0" t="n">
        <v>488</v>
      </c>
      <c r="BZ99" s="0" t="n">
        <v>1566</v>
      </c>
      <c r="CA99" s="0" t="n">
        <v>13.85</v>
      </c>
      <c r="CB99" s="0" t="n">
        <v>6383</v>
      </c>
      <c r="CC99" s="0" t="n">
        <v>14829</v>
      </c>
      <c r="CD99" s="0" t="n">
        <v>29977</v>
      </c>
      <c r="CE99" s="0" t="n">
        <v>411</v>
      </c>
      <c r="CF99" s="0" t="n">
        <v>76114</v>
      </c>
      <c r="CG99" s="0" t="n">
        <v>0.85</v>
      </c>
      <c r="CH99" s="0" t="n">
        <v>0.33</v>
      </c>
      <c r="CI99" s="0" t="n">
        <v>16.67</v>
      </c>
      <c r="CJ99" s="0" t="n">
        <v>1142</v>
      </c>
      <c r="CK99" s="0" t="n">
        <v>0</v>
      </c>
      <c r="CL99" s="0" t="n">
        <v>56</v>
      </c>
      <c r="CM99" s="0" t="n">
        <v>73</v>
      </c>
      <c r="CN99" s="0" t="n">
        <v>56997</v>
      </c>
      <c r="CO99" s="0" t="n">
        <v>42</v>
      </c>
      <c r="CP99" s="0" t="n">
        <v>13.66</v>
      </c>
      <c r="CQ99" s="0" t="n">
        <v>80</v>
      </c>
      <c r="CR99" s="0" t="n">
        <v>65319</v>
      </c>
      <c r="CS99" s="0" t="n">
        <v>24907</v>
      </c>
      <c r="CT99" s="0" t="n">
        <v>405</v>
      </c>
      <c r="CU99" s="0" t="n">
        <v>24907</v>
      </c>
      <c r="CV99" s="0" t="n">
        <v>85714</v>
      </c>
      <c r="CW99" s="0" t="n">
        <v>71429</v>
      </c>
      <c r="CX99" s="0" t="n">
        <v>66667</v>
      </c>
      <c r="CY99" s="0" t="n">
        <v>226266</v>
      </c>
      <c r="CZ99" s="0" t="n">
        <v>30881</v>
      </c>
      <c r="DA99" s="0" t="n">
        <v>1010</v>
      </c>
    </row>
    <row r="100" customFormat="false" ht="14.25" hidden="false" customHeight="false" outlineLevel="0" collapsed="false">
      <c r="A100" s="0" t="n">
        <v>3205309</v>
      </c>
      <c r="B100" s="0" t="s">
        <v>139</v>
      </c>
      <c r="C100" s="0" t="n">
        <v>3327.73</v>
      </c>
      <c r="D100" s="0" t="n">
        <v>0.845</v>
      </c>
      <c r="E100" s="0" t="n">
        <v>78522</v>
      </c>
      <c r="F100" s="0" t="n">
        <v>61.73</v>
      </c>
      <c r="G100" s="0" t="n">
        <v>66.11</v>
      </c>
      <c r="H100" s="0" t="n">
        <v>0.56</v>
      </c>
      <c r="I100" s="0" t="n">
        <v>6465</v>
      </c>
      <c r="J100" s="0" t="n">
        <v>8231</v>
      </c>
      <c r="K100" s="0" t="n">
        <v>1818</v>
      </c>
      <c r="L100" s="0" t="n">
        <v>50</v>
      </c>
      <c r="M100" s="0" t="n">
        <v>12.5</v>
      </c>
      <c r="N100" s="0" t="n">
        <v>71719</v>
      </c>
      <c r="O100" s="0" t="n">
        <v>4143</v>
      </c>
      <c r="P100" s="0" t="n">
        <v>6692</v>
      </c>
      <c r="Q100" s="0" t="n">
        <v>446</v>
      </c>
      <c r="R100" s="0" t="n">
        <v>8.03</v>
      </c>
      <c r="S100" s="0" t="n">
        <v>3792</v>
      </c>
      <c r="T100" s="0" t="n">
        <v>7.18</v>
      </c>
      <c r="U100" s="0" t="n">
        <v>2017466</v>
      </c>
      <c r="V100" s="0" t="n">
        <v>368686</v>
      </c>
      <c r="W100" s="0" t="n">
        <v>845.1</v>
      </c>
      <c r="X100" s="0" t="n">
        <v>74.32</v>
      </c>
      <c r="Y100" s="0" t="n">
        <v>12027</v>
      </c>
      <c r="Z100" s="0" t="n">
        <v>16908</v>
      </c>
      <c r="AA100" s="0" t="n">
        <v>82</v>
      </c>
      <c r="AB100" s="0" t="n">
        <v>76.28</v>
      </c>
      <c r="AC100" s="0" t="n">
        <v>9837</v>
      </c>
      <c r="AD100" s="0" t="n">
        <v>75.44</v>
      </c>
      <c r="AE100" s="0" t="n">
        <v>100</v>
      </c>
      <c r="AF100" s="0" t="n">
        <v>50526</v>
      </c>
      <c r="AG100" s="0" t="n">
        <v>46316</v>
      </c>
      <c r="AH100" s="0" t="n">
        <v>4.6</v>
      </c>
      <c r="AI100" s="0" t="n">
        <v>5.6</v>
      </c>
      <c r="AJ100" s="0" t="n">
        <v>28922</v>
      </c>
      <c r="AK100" s="0" t="n">
        <v>99.8</v>
      </c>
      <c r="AL100" s="0" t="n">
        <v>99.9</v>
      </c>
      <c r="AM100" s="0" t="n">
        <v>250.1</v>
      </c>
      <c r="AN100" s="0" t="n">
        <v>204.28</v>
      </c>
      <c r="AO100" s="0" t="n">
        <v>252.99</v>
      </c>
      <c r="AP100" s="0" t="n">
        <v>217.4</v>
      </c>
      <c r="AQ100" s="0" t="n">
        <v>12522</v>
      </c>
      <c r="AR100" s="0" t="n">
        <v>15842</v>
      </c>
      <c r="AS100" s="0" t="n">
        <v>22.5</v>
      </c>
      <c r="AT100" s="0" t="n">
        <v>2.98</v>
      </c>
      <c r="AU100" s="0" t="n">
        <v>2512</v>
      </c>
      <c r="AV100" s="0" t="n">
        <v>95325</v>
      </c>
      <c r="AW100" s="0" t="n">
        <v>20197</v>
      </c>
      <c r="AX100" s="0" t="n">
        <v>13333</v>
      </c>
      <c r="AY100" s="0" t="n">
        <v>571</v>
      </c>
      <c r="AZ100" s="0" t="n">
        <v>6183</v>
      </c>
      <c r="BA100" s="0" t="n">
        <v>30724</v>
      </c>
      <c r="BB100" s="0" t="n">
        <v>30613</v>
      </c>
      <c r="BC100" s="0" t="n">
        <v>35.73</v>
      </c>
      <c r="BD100" s="0" t="n">
        <v>93.72</v>
      </c>
      <c r="BE100" s="0" t="n">
        <v>80.84</v>
      </c>
      <c r="BF100" s="0" t="n">
        <v>100</v>
      </c>
      <c r="BG100" s="0" t="n">
        <v>99937</v>
      </c>
      <c r="BH100" s="0" t="n">
        <v>0.3</v>
      </c>
      <c r="BI100" s="0" t="n">
        <v>8049</v>
      </c>
      <c r="BJ100" s="0" t="n">
        <v>73632.55</v>
      </c>
      <c r="BK100" s="0" t="n">
        <v>7254</v>
      </c>
      <c r="BL100" s="0" t="n">
        <v>13591</v>
      </c>
      <c r="BM100" s="0" t="n">
        <v>17169</v>
      </c>
      <c r="BN100" s="0" t="n">
        <v>62985</v>
      </c>
      <c r="BO100" s="0" t="n">
        <v>1068102</v>
      </c>
      <c r="BP100" s="0" t="n">
        <v>25407</v>
      </c>
      <c r="BQ100" s="0" t="n">
        <v>2.39</v>
      </c>
      <c r="BR100" s="0" t="n">
        <v>0.6</v>
      </c>
      <c r="BS100" s="0" t="n">
        <v>1197</v>
      </c>
      <c r="BT100" s="0" t="n">
        <v>3108</v>
      </c>
      <c r="BU100" s="0" t="n">
        <v>1402</v>
      </c>
      <c r="BV100" s="0" t="n">
        <v>8923</v>
      </c>
      <c r="BW100" s="0" t="n">
        <v>6287</v>
      </c>
      <c r="BX100" s="0" t="n">
        <v>3978</v>
      </c>
      <c r="BY100" s="0" t="n">
        <v>434</v>
      </c>
      <c r="BZ100" s="0" t="n">
        <v>1844</v>
      </c>
      <c r="CA100" s="0" t="n">
        <v>7.06</v>
      </c>
      <c r="CB100" s="0" t="n">
        <v>32527</v>
      </c>
      <c r="CC100" s="0" t="n">
        <v>8079</v>
      </c>
      <c r="CD100" s="0" t="n">
        <v>33156</v>
      </c>
      <c r="CE100" s="0" t="n">
        <v>279</v>
      </c>
      <c r="CF100" s="0" t="n">
        <v>78629</v>
      </c>
      <c r="CG100" s="0" t="n">
        <v>1.13</v>
      </c>
      <c r="CH100" s="0" t="n">
        <v>0.09</v>
      </c>
      <c r="CI100" s="0" t="n">
        <v>25.97</v>
      </c>
      <c r="CJ100" s="0" t="n">
        <v>1697</v>
      </c>
      <c r="CK100" s="0" t="n">
        <v>0.05</v>
      </c>
      <c r="CL100" s="0" t="n">
        <v>72</v>
      </c>
      <c r="CM100" s="0" t="n">
        <v>15</v>
      </c>
      <c r="CN100" s="0" t="n">
        <v>64994</v>
      </c>
      <c r="CO100" s="0" t="n">
        <v>23</v>
      </c>
      <c r="CP100" s="0" t="n">
        <v>26747</v>
      </c>
      <c r="CQ100" s="0" t="n">
        <v>80</v>
      </c>
      <c r="CR100" s="0" t="n">
        <v>61759</v>
      </c>
      <c r="CS100" s="0" t="n">
        <v>20713</v>
      </c>
      <c r="CT100" s="0" t="n">
        <v>276</v>
      </c>
      <c r="CU100" s="0" t="n">
        <v>21817</v>
      </c>
      <c r="CV100" s="0" t="n">
        <v>100</v>
      </c>
      <c r="CW100" s="0" t="n">
        <v>85714</v>
      </c>
      <c r="CX100" s="0" t="n">
        <v>66667</v>
      </c>
      <c r="CY100" s="0" t="n">
        <v>663.63</v>
      </c>
      <c r="CZ100" s="0" t="n">
        <v>32264</v>
      </c>
      <c r="DA100" s="0" t="n">
        <v>244</v>
      </c>
    </row>
    <row r="101" customFormat="false" ht="14.25" hidden="false" customHeight="false" outlineLevel="0" collapsed="false">
      <c r="A101" s="0" t="n">
        <v>2933307</v>
      </c>
      <c r="B101" s="0" t="s">
        <v>140</v>
      </c>
      <c r="C101" s="0" t="n">
        <v>90.11</v>
      </c>
      <c r="D101" s="0" t="n">
        <v>0.677999999999999</v>
      </c>
      <c r="E101" s="0" t="n">
        <v>81009</v>
      </c>
      <c r="F101" s="0" t="n">
        <v>60.46</v>
      </c>
      <c r="G101" s="0" t="n">
        <v>70.24</v>
      </c>
      <c r="H101" s="0" t="n">
        <v>0</v>
      </c>
      <c r="I101" s="0" t="n">
        <v>4224</v>
      </c>
      <c r="J101" s="0" t="n">
        <v>10161</v>
      </c>
      <c r="K101" s="0" t="n">
        <v>1173</v>
      </c>
      <c r="L101" s="0" t="n">
        <v>64172</v>
      </c>
      <c r="M101" s="0" t="n">
        <v>0</v>
      </c>
      <c r="N101" s="0" t="n">
        <v>48652</v>
      </c>
      <c r="O101" s="0" t="n">
        <v>5613</v>
      </c>
      <c r="P101" s="0" t="n">
        <v>10648</v>
      </c>
      <c r="Q101" s="0" t="n">
        <v>541</v>
      </c>
      <c r="R101" s="0" t="n">
        <v>12272</v>
      </c>
      <c r="S101" s="0" t="n">
        <v>7038</v>
      </c>
      <c r="T101" s="0" t="n">
        <v>2659</v>
      </c>
      <c r="U101" s="0" t="n">
        <v>1266094</v>
      </c>
      <c r="V101" s="0" t="n">
        <v>328528</v>
      </c>
      <c r="W101" s="0" t="n">
        <v>752.09</v>
      </c>
      <c r="X101" s="0" t="n">
        <v>48.48</v>
      </c>
      <c r="Y101" s="0" t="n">
        <v>3225</v>
      </c>
      <c r="Z101" s="0" t="n">
        <v>37755</v>
      </c>
      <c r="AA101" s="0" t="n">
        <v>132</v>
      </c>
      <c r="AB101" s="0" t="n">
        <v>72.3</v>
      </c>
      <c r="AC101" s="0" t="n">
        <v>13987</v>
      </c>
      <c r="AD101" s="0" t="n">
        <v>19054</v>
      </c>
      <c r="AE101" s="0" t="n">
        <v>57246</v>
      </c>
      <c r="AF101" s="0" t="n">
        <v>22569</v>
      </c>
      <c r="AG101" s="0" t="n">
        <v>16538</v>
      </c>
      <c r="AH101" s="0" t="n">
        <v>4.6</v>
      </c>
      <c r="AI101" s="0" t="n">
        <v>5.6</v>
      </c>
      <c r="AJ101" s="0" t="n">
        <v>14374</v>
      </c>
      <c r="AK101" s="0" t="n">
        <v>90.2</v>
      </c>
      <c r="AL101" s="0" t="n">
        <v>94.7</v>
      </c>
      <c r="AM101" s="0" t="n">
        <v>264.68</v>
      </c>
      <c r="AN101" s="0" t="n">
        <v>212.06</v>
      </c>
      <c r="AO101" s="0" t="n">
        <v>259.35</v>
      </c>
      <c r="AP101" s="0" t="n">
        <v>223.23</v>
      </c>
      <c r="AQ101" s="0" t="n">
        <v>27657</v>
      </c>
      <c r="AR101" s="0" t="n">
        <v>25975</v>
      </c>
      <c r="AS101" s="0" t="n">
        <v>42.3</v>
      </c>
      <c r="AT101" s="0" t="n">
        <v>13.31</v>
      </c>
      <c r="AU101" s="0" t="n">
        <v>2951</v>
      </c>
      <c r="AV101" s="0" t="n">
        <v>90482</v>
      </c>
      <c r="AW101" s="0" t="n">
        <v>24954</v>
      </c>
      <c r="AX101" s="0" t="n">
        <v>9524</v>
      </c>
      <c r="AY101" s="0" t="n">
        <v>569</v>
      </c>
      <c r="AZ101" s="0" t="n">
        <v>11553</v>
      </c>
      <c r="BA101" s="0" t="n">
        <v>27143</v>
      </c>
      <c r="BB101" s="0" t="n">
        <v>49542</v>
      </c>
      <c r="BC101" s="0" t="n">
        <v>29.96</v>
      </c>
      <c r="BD101" s="0" t="n">
        <v>97.66</v>
      </c>
      <c r="BE101" s="0" t="n">
        <v>82.96</v>
      </c>
      <c r="BF101" s="0" t="n">
        <v>97.63</v>
      </c>
      <c r="BG101" s="0" t="n">
        <v>99163</v>
      </c>
      <c r="BH101" s="0" t="n">
        <v>0.63</v>
      </c>
      <c r="BI101" s="0" t="n">
        <v>11974</v>
      </c>
      <c r="BJ101" s="0" t="n">
        <v>20761.05</v>
      </c>
      <c r="BK101" s="0" t="n">
        <v>9295</v>
      </c>
      <c r="BL101" s="0" t="n">
        <v>15032</v>
      </c>
      <c r="BM101" s="0" t="n">
        <v>19363</v>
      </c>
      <c r="BN101" s="0" t="n">
        <v>60566</v>
      </c>
      <c r="BO101" s="0" t="n">
        <v>3083584</v>
      </c>
      <c r="BP101" s="0" t="n">
        <v>21348</v>
      </c>
      <c r="BQ101" s="0" t="n">
        <v>3.33</v>
      </c>
      <c r="BR101" s="0" t="n">
        <v>0.55</v>
      </c>
      <c r="BS101" s="0" t="n">
        <v>775</v>
      </c>
      <c r="BT101" s="0" t="n">
        <v>1636</v>
      </c>
      <c r="BU101" s="0" t="n">
        <v>1161</v>
      </c>
      <c r="BV101" s="0" t="n">
        <v>13063</v>
      </c>
      <c r="BW101" s="0" t="n">
        <v>10553</v>
      </c>
      <c r="BX101" s="0" t="n">
        <v>0</v>
      </c>
      <c r="BY101" s="0" t="n">
        <v>544</v>
      </c>
      <c r="BZ101" s="0" t="n">
        <v>1248</v>
      </c>
      <c r="CA101" s="0" t="n">
        <v>5.36</v>
      </c>
      <c r="CB101" s="0" t="n">
        <v>34298</v>
      </c>
      <c r="CC101" s="0" t="n">
        <v>0</v>
      </c>
      <c r="CD101" s="0" t="n">
        <v>0</v>
      </c>
      <c r="CE101" s="0" t="n">
        <v>1.18</v>
      </c>
      <c r="CG101" s="0" t="n">
        <v>0.75</v>
      </c>
      <c r="CH101" s="0" t="n">
        <v>0.76</v>
      </c>
      <c r="CI101" s="0" t="n">
        <v>0</v>
      </c>
      <c r="CJ101" s="0" t="n">
        <v>2508</v>
      </c>
      <c r="CK101" s="0" t="n">
        <v>0.13</v>
      </c>
      <c r="CL101" s="0" t="n">
        <v>44</v>
      </c>
      <c r="CM101" s="0" t="n">
        <v>83</v>
      </c>
      <c r="CN101" s="0" t="n">
        <v>84984</v>
      </c>
      <c r="CO101" s="0" t="n">
        <v>954</v>
      </c>
      <c r="CP101" s="0" t="n">
        <v>0</v>
      </c>
      <c r="CQ101" s="0" t="n">
        <v>80</v>
      </c>
      <c r="CR101" s="0" t="n">
        <v>99693</v>
      </c>
      <c r="CS101" s="0" t="n">
        <v>47566</v>
      </c>
      <c r="CT101" s="0" t="n">
        <v>0</v>
      </c>
      <c r="CU101" s="0" t="n">
        <v>51406</v>
      </c>
      <c r="CV101" s="0" t="n">
        <v>100</v>
      </c>
      <c r="CW101" s="0" t="n">
        <v>71429</v>
      </c>
      <c r="CX101" s="0" t="n">
        <v>66667</v>
      </c>
      <c r="CY101" s="0" t="n">
        <v>246997</v>
      </c>
      <c r="CZ101" s="0" t="n">
        <v>15076</v>
      </c>
      <c r="DA101" s="0" t="n">
        <v>1119</v>
      </c>
    </row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LibreOffice/7.5.5.2$Linux_X86_64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2023-05-08T18:48:02Z</dcterms:created>
  <dc:creator>Ricardo Alencar</dc:creator>
  <dc:description/>
  <dc:language>pt-BR</dc:language>
  <cp:lastModifiedBy/>
  <dcterms:modified xsi:type="dcterms:W3CDTF">2025-02-28T07:55:51Z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