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gerardo/Dropbox/GerardoMAC/awpfiles/Papers/Zilio/Internal value/Tohma/"/>
    </mc:Choice>
  </mc:AlternateContent>
  <xr:revisionPtr revIDLastSave="0" documentId="13_ncr:1_{F975B769-5012-1748-B4F7-2209CB0FB7BE}" xr6:coauthVersionLast="47" xr6:coauthVersionMax="47" xr10:uidLastSave="{00000000-0000-0000-0000-000000000000}"/>
  <bookViews>
    <workbookView xWindow="-32880" yWindow="3280" windowWidth="28800" windowHeight="16400" xr2:uid="{00000000-000D-0000-FFFF-FFFF00000000}"/>
  </bookViews>
  <sheets>
    <sheet name="Edges C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K80" i="1" s="1"/>
  <c r="O80" i="1" s="1"/>
  <c r="I8" i="1"/>
  <c r="K9" i="1" l="1"/>
  <c r="K38" i="1"/>
  <c r="K84" i="1"/>
  <c r="O84" i="1" s="1"/>
  <c r="K68" i="1"/>
  <c r="O68" i="1" s="1"/>
  <c r="K33" i="1"/>
  <c r="M33" i="1" s="1"/>
  <c r="O33" i="1" s="1"/>
  <c r="K81" i="1"/>
  <c r="M81" i="1" s="1"/>
  <c r="O81" i="1" s="1"/>
  <c r="K14" i="1"/>
  <c r="M14" i="1" s="1"/>
  <c r="O14" i="1" s="1"/>
  <c r="K41" i="1"/>
  <c r="M41" i="1" s="1"/>
  <c r="O41" i="1" s="1"/>
  <c r="K22" i="1"/>
  <c r="M22" i="1" s="1"/>
  <c r="K49" i="1"/>
  <c r="K4" i="1"/>
  <c r="M4" i="1" s="1"/>
  <c r="K52" i="1"/>
  <c r="O52" i="1" s="1"/>
  <c r="K25" i="1"/>
  <c r="M25" i="1" s="1"/>
  <c r="O25" i="1" s="1"/>
  <c r="K65" i="1"/>
  <c r="M65" i="1" s="1"/>
  <c r="O65" i="1" s="1"/>
  <c r="K30" i="1"/>
  <c r="M30" i="1" s="1"/>
  <c r="K17" i="1"/>
  <c r="M17" i="1" s="1"/>
  <c r="O17" i="1" s="1"/>
  <c r="K46" i="1"/>
  <c r="M49" i="1"/>
  <c r="O49" i="1" s="1"/>
  <c r="M9" i="1"/>
  <c r="O9" i="1" s="1"/>
  <c r="M46" i="1"/>
  <c r="M38" i="1"/>
  <c r="O38" i="1" s="1"/>
  <c r="O4" i="1"/>
  <c r="O22" i="1"/>
  <c r="K59" i="1"/>
  <c r="K62" i="1"/>
  <c r="O62" i="1" s="1"/>
  <c r="K75" i="1"/>
  <c r="K78" i="1"/>
  <c r="O78" i="1" s="1"/>
  <c r="K3" i="1"/>
  <c r="K7" i="1"/>
  <c r="K12" i="1"/>
  <c r="K20" i="1"/>
  <c r="K28" i="1"/>
  <c r="K36" i="1"/>
  <c r="K44" i="1"/>
  <c r="K53" i="1"/>
  <c r="K56" i="1"/>
  <c r="O56" i="1" s="1"/>
  <c r="K69" i="1"/>
  <c r="K72" i="1"/>
  <c r="O72" i="1" s="1"/>
  <c r="K85" i="1"/>
  <c r="K31" i="1"/>
  <c r="K47" i="1"/>
  <c r="K63" i="1"/>
  <c r="K6" i="1"/>
  <c r="K11" i="1"/>
  <c r="K19" i="1"/>
  <c r="K27" i="1"/>
  <c r="K35" i="1"/>
  <c r="K43" i="1"/>
  <c r="K55" i="1"/>
  <c r="K58" i="1"/>
  <c r="O58" i="1" s="1"/>
  <c r="K71" i="1"/>
  <c r="K74" i="1"/>
  <c r="O74" i="1" s="1"/>
  <c r="K87" i="1"/>
  <c r="K88" i="1"/>
  <c r="O88" i="1" s="1"/>
  <c r="K15" i="1"/>
  <c r="K23" i="1"/>
  <c r="K39" i="1"/>
  <c r="K50" i="1"/>
  <c r="O50" i="1" s="1"/>
  <c r="K66" i="1"/>
  <c r="O66" i="1" s="1"/>
  <c r="K79" i="1"/>
  <c r="K82" i="1"/>
  <c r="O82" i="1" s="1"/>
  <c r="K5" i="1"/>
  <c r="K10" i="1"/>
  <c r="K18" i="1"/>
  <c r="K26" i="1"/>
  <c r="K34" i="1"/>
  <c r="K42" i="1"/>
  <c r="K57" i="1"/>
  <c r="K60" i="1"/>
  <c r="O60" i="1" s="1"/>
  <c r="K73" i="1"/>
  <c r="K76" i="1"/>
  <c r="O76" i="1" s="1"/>
  <c r="K89" i="1"/>
  <c r="K13" i="1"/>
  <c r="K21" i="1"/>
  <c r="K29" i="1"/>
  <c r="K37" i="1"/>
  <c r="K45" i="1"/>
  <c r="K51" i="1"/>
  <c r="K54" i="1"/>
  <c r="O54" i="1" s="1"/>
  <c r="K67" i="1"/>
  <c r="K70" i="1"/>
  <c r="O70" i="1" s="1"/>
  <c r="K83" i="1"/>
  <c r="K86" i="1"/>
  <c r="O86" i="1" s="1"/>
  <c r="K8" i="1"/>
  <c r="K16" i="1"/>
  <c r="K24" i="1"/>
  <c r="K32" i="1"/>
  <c r="K40" i="1"/>
  <c r="K48" i="1"/>
  <c r="O48" i="1" s="1"/>
  <c r="K61" i="1"/>
  <c r="K64" i="1"/>
  <c r="O64" i="1" s="1"/>
  <c r="K77" i="1"/>
  <c r="O46" i="1" l="1"/>
  <c r="O30" i="1"/>
  <c r="M77" i="1"/>
  <c r="O77" i="1"/>
  <c r="M7" i="1"/>
  <c r="O7" i="1" s="1"/>
  <c r="M61" i="1"/>
  <c r="O61" i="1" s="1"/>
  <c r="M34" i="1"/>
  <c r="O34" i="1" s="1"/>
  <c r="M63" i="1"/>
  <c r="O63" i="1" s="1"/>
  <c r="M75" i="1"/>
  <c r="O75" i="1" s="1"/>
  <c r="M40" i="1"/>
  <c r="O40" i="1"/>
  <c r="M26" i="1"/>
  <c r="O26" i="1" s="1"/>
  <c r="M36" i="1"/>
  <c r="O36" i="1" s="1"/>
  <c r="M67" i="1"/>
  <c r="O67" i="1" s="1"/>
  <c r="M28" i="1"/>
  <c r="O28" i="1" s="1"/>
  <c r="M8" i="1"/>
  <c r="O8" i="1"/>
  <c r="M45" i="1"/>
  <c r="O45" i="1"/>
  <c r="M19" i="1"/>
  <c r="O19" i="1"/>
  <c r="M57" i="1"/>
  <c r="O57" i="1" s="1"/>
  <c r="M11" i="1"/>
  <c r="O11" i="1" s="1"/>
  <c r="M42" i="1"/>
  <c r="O42" i="1" s="1"/>
  <c r="M71" i="1"/>
  <c r="O71" i="1" s="1"/>
  <c r="M53" i="1"/>
  <c r="O53" i="1" s="1"/>
  <c r="M83" i="1"/>
  <c r="O83" i="1"/>
  <c r="M44" i="1"/>
  <c r="O44" i="1" s="1"/>
  <c r="M55" i="1"/>
  <c r="O55" i="1" s="1"/>
  <c r="M32" i="1"/>
  <c r="O32" i="1"/>
  <c r="M89" i="1"/>
  <c r="O89" i="1" s="1"/>
  <c r="M23" i="1"/>
  <c r="O23" i="1" s="1"/>
  <c r="M85" i="1"/>
  <c r="O85" i="1" s="1"/>
  <c r="M87" i="1"/>
  <c r="O87" i="1" s="1"/>
  <c r="M69" i="1"/>
  <c r="O69" i="1" s="1"/>
  <c r="M37" i="1"/>
  <c r="O37" i="1" s="1"/>
  <c r="M79" i="1"/>
  <c r="O79" i="1" s="1"/>
  <c r="M3" i="1"/>
  <c r="O3" i="1" s="1"/>
  <c r="M29" i="1"/>
  <c r="O29" i="1"/>
  <c r="M6" i="1"/>
  <c r="O6" i="1" s="1"/>
  <c r="M21" i="1"/>
  <c r="O21" i="1"/>
  <c r="M13" i="1"/>
  <c r="O13" i="1"/>
  <c r="M39" i="1"/>
  <c r="O39" i="1" s="1"/>
  <c r="M47" i="1"/>
  <c r="O47" i="1" s="1"/>
  <c r="M18" i="1"/>
  <c r="O18" i="1" s="1"/>
  <c r="M43" i="1"/>
  <c r="O43" i="1" s="1"/>
  <c r="M31" i="1"/>
  <c r="O31" i="1" s="1"/>
  <c r="M59" i="1"/>
  <c r="O59" i="1" s="1"/>
  <c r="M24" i="1"/>
  <c r="O24" i="1"/>
  <c r="M10" i="1"/>
  <c r="O10" i="1" s="1"/>
  <c r="M15" i="1"/>
  <c r="O15" i="1" s="1"/>
  <c r="M35" i="1"/>
  <c r="O35" i="1" s="1"/>
  <c r="M20" i="1"/>
  <c r="O20" i="1" s="1"/>
  <c r="M16" i="1"/>
  <c r="O16" i="1"/>
  <c r="M51" i="1"/>
  <c r="O51" i="1"/>
  <c r="M73" i="1"/>
  <c r="O73" i="1" s="1"/>
  <c r="M5" i="1"/>
  <c r="O5" i="1" s="1"/>
  <c r="M27" i="1"/>
  <c r="O27" i="1" s="1"/>
  <c r="M12" i="1"/>
  <c r="O12" i="1" s="1"/>
  <c r="Q3" i="1" l="1"/>
  <c r="Q6" i="1" s="1"/>
  <c r="Q9" i="1" s="1"/>
</calcChain>
</file>

<file path=xl/sharedStrings.xml><?xml version="1.0" encoding="utf-8"?>
<sst xmlns="http://schemas.openxmlformats.org/spreadsheetml/2006/main" count="87" uniqueCount="62">
  <si>
    <t>Source</t>
  </si>
  <si>
    <t>Target</t>
  </si>
  <si>
    <t>Type</t>
  </si>
  <si>
    <t>term</t>
  </si>
  <si>
    <t>log term</t>
  </si>
  <si>
    <t>term x log term</t>
  </si>
  <si>
    <t xml:space="preserve">         </t>
  </si>
  <si>
    <t>- H</t>
  </si>
  <si>
    <t>Free energy</t>
  </si>
  <si>
    <t xml:space="preserve">  </t>
  </si>
  <si>
    <t>Inner value</t>
  </si>
  <si>
    <t>Undirected</t>
  </si>
  <si>
    <t xml:space="preserve">      </t>
  </si>
  <si>
    <t>TST</t>
  </si>
  <si>
    <t>T0</t>
  </si>
  <si>
    <t>T0i</t>
  </si>
  <si>
    <t>Tij/Tji</t>
  </si>
  <si>
    <t>Auxiliary calculations</t>
  </si>
  <si>
    <t>Id</t>
  </si>
  <si>
    <t>Name</t>
  </si>
  <si>
    <t>Energy&amp;Nutrients</t>
  </si>
  <si>
    <t>NA</t>
  </si>
  <si>
    <t>Exogenous Input</t>
  </si>
  <si>
    <t>Phytoplankton</t>
  </si>
  <si>
    <t>Suspended Bacteria/POC</t>
  </si>
  <si>
    <t>Sediment Bacteria/POC</t>
  </si>
  <si>
    <t>Benthic diatom</t>
  </si>
  <si>
    <t>Free Bacteria</t>
  </si>
  <si>
    <t>Heteromicroflagelate</t>
  </si>
  <si>
    <t>Microzooplanton</t>
  </si>
  <si>
    <t>Zooplankton</t>
  </si>
  <si>
    <t>Ctenophore</t>
  </si>
  <si>
    <t>Sea nettle</t>
  </si>
  <si>
    <t>Other suspended feeders</t>
  </si>
  <si>
    <t>Mya</t>
  </si>
  <si>
    <t>Oysters</t>
  </si>
  <si>
    <t>Worms</t>
  </si>
  <si>
    <t>Nereis</t>
  </si>
  <si>
    <t>Macoma clam</t>
  </si>
  <si>
    <t>meiofauna</t>
  </si>
  <si>
    <t>Crustacea deposit feeders</t>
  </si>
  <si>
    <t>Blue Crab</t>
  </si>
  <si>
    <t>Fish larvae</t>
  </si>
  <si>
    <t>blue herring</t>
  </si>
  <si>
    <t>Bay anchovy</t>
  </si>
  <si>
    <t>men haden</t>
  </si>
  <si>
    <t>shad</t>
  </si>
  <si>
    <t>Croaker</t>
  </si>
  <si>
    <t>Hog-croaker</t>
  </si>
  <si>
    <t>spot</t>
  </si>
  <si>
    <t>White perch</t>
  </si>
  <si>
    <t>catfish</t>
  </si>
  <si>
    <t>Blue-fish</t>
  </si>
  <si>
    <t>weak-fish</t>
  </si>
  <si>
    <t>Summer flounder</t>
  </si>
  <si>
    <t>Striped bass</t>
  </si>
  <si>
    <t>DOC</t>
  </si>
  <si>
    <t>Suspended POC</t>
  </si>
  <si>
    <t>Sediment POC</t>
  </si>
  <si>
    <t>Harvest</t>
  </si>
  <si>
    <t>Migration</t>
  </si>
  <si>
    <t>Sediment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</si>
</sst>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1" fillId="0" borderId="0" xfId="0" applyNumberFormat="1" applyFont="1"/>
    <xf numFmtId="2" fontId="1" fillId="0" borderId="0" xfId="0" applyNumberFormat="1" applyFont="1" applyAlignment="1"/>
    <xf numFmtId="2" fontId="0" fillId="0" borderId="0" xfId="0" applyNumberFormat="1" applyFont="1" applyAlignment="1"/>
    <xf numFmtId="2" fontId="2" fillId="0" borderId="0" xfId="0" applyNumberFormat="1" applyFont="1"/>
    <xf numFmtId="0" fontId="0" fillId="0" borderId="0" xfId="0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89"/>
  <sheetViews>
    <sheetView tabSelected="1" topLeftCell="C1" workbookViewId="0">
      <selection activeCell="I6" sqref="I6"/>
    </sheetView>
  </sheetViews>
  <sheetFormatPr baseColWidth="10" defaultColWidth="12.6640625" defaultRowHeight="15.75" customHeight="1" x14ac:dyDescent="0.15"/>
  <cols>
    <col min="2" max="2" width="23.33203125" customWidth="1"/>
  </cols>
  <sheetData>
    <row r="1" spans="1:20" ht="15.75" customHeight="1" x14ac:dyDescent="0.15">
      <c r="A1" s="8" t="s">
        <v>18</v>
      </c>
      <c r="B1" s="8" t="s">
        <v>19</v>
      </c>
      <c r="C1" s="8" t="s">
        <v>15</v>
      </c>
      <c r="D1" s="6" t="s">
        <v>0</v>
      </c>
      <c r="E1" s="6" t="s">
        <v>1</v>
      </c>
      <c r="F1" s="6" t="s">
        <v>2</v>
      </c>
      <c r="G1" s="6" t="s">
        <v>16</v>
      </c>
      <c r="K1" s="14" t="s">
        <v>17</v>
      </c>
      <c r="L1" s="14"/>
      <c r="M1" s="14"/>
      <c r="N1" s="14"/>
      <c r="O1" s="14"/>
    </row>
    <row r="2" spans="1:20" ht="15.75" customHeight="1" x14ac:dyDescent="0.15">
      <c r="A2" s="13">
        <v>1</v>
      </c>
      <c r="B2" s="13" t="s">
        <v>20</v>
      </c>
      <c r="C2" s="13" t="s">
        <v>21</v>
      </c>
      <c r="K2" s="4" t="s">
        <v>3</v>
      </c>
      <c r="L2" s="5"/>
      <c r="M2" s="4" t="s">
        <v>4</v>
      </c>
      <c r="N2" s="5"/>
      <c r="O2" s="4" t="s">
        <v>5</v>
      </c>
      <c r="P2" s="1" t="s">
        <v>6</v>
      </c>
      <c r="Q2" s="7" t="s">
        <v>7</v>
      </c>
      <c r="R2" s="8"/>
      <c r="T2" s="7" t="s">
        <v>9</v>
      </c>
    </row>
    <row r="3" spans="1:20" ht="15.75" customHeight="1" x14ac:dyDescent="0.15">
      <c r="A3" s="13">
        <v>2</v>
      </c>
      <c r="B3" s="13" t="s">
        <v>22</v>
      </c>
      <c r="C3" s="13" t="s">
        <v>21</v>
      </c>
      <c r="D3" s="1">
        <v>1</v>
      </c>
      <c r="E3" s="1">
        <v>3</v>
      </c>
      <c r="F3" s="1" t="s">
        <v>11</v>
      </c>
      <c r="G3" s="1">
        <v>622650</v>
      </c>
      <c r="K3" s="2">
        <f t="shared" ref="K3:K89" si="0">(G3/$I$5)</f>
        <v>0.12939413247016548</v>
      </c>
      <c r="M3" s="2">
        <f t="shared" ref="M3:M47" si="1">LOG(K3)</f>
        <v>-0.88808541681728015</v>
      </c>
      <c r="O3" s="2">
        <f t="shared" ref="O3:O89" si="2">(K3*M3)</f>
        <v>-0.11491304206847727</v>
      </c>
      <c r="Q3" s="9">
        <f>SUM(O3:O89)</f>
        <v>-1.4078014578014535</v>
      </c>
      <c r="R3" s="10" t="s">
        <v>12</v>
      </c>
      <c r="T3" s="11"/>
    </row>
    <row r="4" spans="1:20" ht="15.75" customHeight="1" x14ac:dyDescent="0.15">
      <c r="A4" s="13">
        <v>3</v>
      </c>
      <c r="B4" s="13" t="s">
        <v>23</v>
      </c>
      <c r="C4" s="13">
        <v>3480</v>
      </c>
      <c r="G4" s="1">
        <v>622650</v>
      </c>
      <c r="I4" s="7" t="s">
        <v>13</v>
      </c>
      <c r="K4" s="2">
        <f t="shared" si="0"/>
        <v>0.12939413247016548</v>
      </c>
      <c r="M4" s="2">
        <f t="shared" si="1"/>
        <v>-0.88808541681728015</v>
      </c>
      <c r="O4" s="2">
        <f t="shared" si="2"/>
        <v>-0.11491304206847727</v>
      </c>
    </row>
    <row r="5" spans="1:20" ht="15.75" customHeight="1" x14ac:dyDescent="0.15">
      <c r="A5" s="13">
        <v>4</v>
      </c>
      <c r="B5" s="13" t="s">
        <v>24</v>
      </c>
      <c r="C5" s="13">
        <v>18024</v>
      </c>
      <c r="D5" s="1">
        <v>1</v>
      </c>
      <c r="E5" s="1">
        <v>36</v>
      </c>
      <c r="F5" s="1" t="s">
        <v>11</v>
      </c>
      <c r="G5" s="1">
        <v>103188</v>
      </c>
      <c r="I5" s="2">
        <f>SUM(G3:G89)</f>
        <v>4812042</v>
      </c>
      <c r="K5" s="2">
        <f t="shared" si="0"/>
        <v>2.1443703109823232E-2</v>
      </c>
      <c r="M5" s="2">
        <f t="shared" si="1"/>
        <v>-1.6687002142548859</v>
      </c>
      <c r="O5" s="2">
        <f t="shared" si="2"/>
        <v>-3.5783111973780188E-2</v>
      </c>
      <c r="Q5" s="7" t="s">
        <v>8</v>
      </c>
    </row>
    <row r="6" spans="1:20" ht="15.75" customHeight="1" x14ac:dyDescent="0.15">
      <c r="A6" s="13">
        <v>5</v>
      </c>
      <c r="B6" s="13" t="s">
        <v>25</v>
      </c>
      <c r="C6" s="13">
        <v>330628</v>
      </c>
      <c r="G6" s="1">
        <v>103188</v>
      </c>
      <c r="K6" s="2">
        <f t="shared" si="0"/>
        <v>2.1443703109823232E-2</v>
      </c>
      <c r="M6" s="2">
        <f t="shared" si="1"/>
        <v>-1.6687002142548859</v>
      </c>
      <c r="O6" s="2">
        <f t="shared" si="2"/>
        <v>-3.5783111973780188E-2</v>
      </c>
      <c r="Q6" s="9">
        <f>(I5 - (I8*Q3))</f>
        <v>5790986.729853292</v>
      </c>
    </row>
    <row r="7" spans="1:20" ht="15.75" customHeight="1" x14ac:dyDescent="0.15">
      <c r="A7" s="13">
        <v>6</v>
      </c>
      <c r="B7" s="13" t="s">
        <v>26</v>
      </c>
      <c r="C7" s="13">
        <v>177</v>
      </c>
      <c r="D7" s="1">
        <v>1</v>
      </c>
      <c r="E7" s="1">
        <v>6</v>
      </c>
      <c r="F7" s="1" t="s">
        <v>11</v>
      </c>
      <c r="G7" s="1">
        <v>77803</v>
      </c>
      <c r="I7" s="6" t="s">
        <v>14</v>
      </c>
      <c r="K7" s="2">
        <f t="shared" si="0"/>
        <v>1.6168395870193985E-2</v>
      </c>
      <c r="M7" s="2">
        <f t="shared" si="1"/>
        <v>-1.7913330660108087</v>
      </c>
      <c r="O7" s="2">
        <f t="shared" si="2"/>
        <v>-2.8962982146631087E-2</v>
      </c>
    </row>
    <row r="8" spans="1:20" ht="15.75" customHeight="1" x14ac:dyDescent="0.15">
      <c r="A8" s="13">
        <v>7</v>
      </c>
      <c r="B8" s="13" t="s">
        <v>27</v>
      </c>
      <c r="C8" s="13">
        <v>381</v>
      </c>
      <c r="G8" s="1">
        <v>77803</v>
      </c>
      <c r="I8" s="3">
        <f>SUM(C4:C39)</f>
        <v>695371.3</v>
      </c>
      <c r="K8" s="2">
        <f t="shared" si="0"/>
        <v>1.6168395870193985E-2</v>
      </c>
      <c r="M8" s="2">
        <f t="shared" si="1"/>
        <v>-1.7913330660108087</v>
      </c>
      <c r="O8" s="2">
        <f t="shared" si="2"/>
        <v>-2.8962982146631087E-2</v>
      </c>
      <c r="Q8" s="7" t="s">
        <v>10</v>
      </c>
    </row>
    <row r="9" spans="1:20" ht="15.75" customHeight="1" x14ac:dyDescent="0.15">
      <c r="A9" s="13">
        <v>8</v>
      </c>
      <c r="B9" s="13" t="s">
        <v>28</v>
      </c>
      <c r="C9" s="13">
        <v>30</v>
      </c>
      <c r="D9" s="1">
        <v>2</v>
      </c>
      <c r="E9" s="1">
        <v>4</v>
      </c>
      <c r="F9" s="1" t="s">
        <v>11</v>
      </c>
      <c r="G9" s="1">
        <v>155065</v>
      </c>
      <c r="K9" s="2">
        <f t="shared" si="0"/>
        <v>3.2224365456494354E-2</v>
      </c>
      <c r="M9" s="2">
        <f t="shared" si="1"/>
        <v>-1.4918156257652895</v>
      </c>
      <c r="O9" s="2">
        <f t="shared" si="2"/>
        <v>-4.8072811918369505E-2</v>
      </c>
      <c r="Q9" s="12">
        <f>(I8/Q6)</f>
        <v>0.12007820643333031</v>
      </c>
    </row>
    <row r="10" spans="1:20" ht="15.75" customHeight="1" x14ac:dyDescent="0.15">
      <c r="A10" s="13">
        <v>9</v>
      </c>
      <c r="B10" s="13" t="s">
        <v>29</v>
      </c>
      <c r="C10" s="13">
        <v>149</v>
      </c>
      <c r="G10" s="1">
        <v>155065</v>
      </c>
      <c r="K10" s="2">
        <f t="shared" si="0"/>
        <v>3.2224365456494354E-2</v>
      </c>
      <c r="M10" s="2">
        <f t="shared" si="1"/>
        <v>-1.4918156257652895</v>
      </c>
      <c r="O10" s="2">
        <f t="shared" si="2"/>
        <v>-4.8072811918369505E-2</v>
      </c>
    </row>
    <row r="11" spans="1:20" ht="15.75" customHeight="1" x14ac:dyDescent="0.15">
      <c r="A11" s="13">
        <v>10</v>
      </c>
      <c r="B11" s="13" t="s">
        <v>30</v>
      </c>
      <c r="C11" s="13">
        <v>198</v>
      </c>
      <c r="D11" s="1">
        <v>3</v>
      </c>
      <c r="E11" s="1">
        <v>36</v>
      </c>
      <c r="F11" s="1" t="s">
        <v>11</v>
      </c>
      <c r="G11" s="1">
        <v>12764</v>
      </c>
      <c r="K11" s="2">
        <f t="shared" si="0"/>
        <v>2.6525121767432621E-3</v>
      </c>
      <c r="M11" s="2">
        <f t="shared" si="1"/>
        <v>-2.5763426137300081</v>
      </c>
      <c r="O11" s="2">
        <f t="shared" si="2"/>
        <v>-6.8337801543814089E-3</v>
      </c>
    </row>
    <row r="12" spans="1:20" ht="15.75" customHeight="1" x14ac:dyDescent="0.15">
      <c r="A12" s="13">
        <v>11</v>
      </c>
      <c r="B12" s="13" t="s">
        <v>31</v>
      </c>
      <c r="C12" s="13">
        <v>10</v>
      </c>
      <c r="G12" s="1">
        <v>12764</v>
      </c>
      <c r="K12" s="2">
        <f t="shared" si="0"/>
        <v>2.6525121767432621E-3</v>
      </c>
      <c r="M12" s="2">
        <f t="shared" si="1"/>
        <v>-2.5763426137300081</v>
      </c>
      <c r="O12" s="2">
        <f t="shared" si="2"/>
        <v>-6.8337801543814089E-3</v>
      </c>
    </row>
    <row r="13" spans="1:20" ht="15.75" customHeight="1" x14ac:dyDescent="0.15">
      <c r="A13" s="13">
        <v>12</v>
      </c>
      <c r="B13" s="13" t="s">
        <v>32</v>
      </c>
      <c r="C13" s="13">
        <v>7</v>
      </c>
      <c r="D13" s="1">
        <v>3</v>
      </c>
      <c r="E13" s="1">
        <v>38</v>
      </c>
      <c r="F13" s="1" t="s">
        <v>11</v>
      </c>
      <c r="G13" s="1">
        <v>22583</v>
      </c>
      <c r="K13" s="2">
        <f t="shared" si="0"/>
        <v>4.6930180576146259E-3</v>
      </c>
      <c r="M13" s="2">
        <f t="shared" si="1"/>
        <v>-2.3285477747226637</v>
      </c>
      <c r="O13" s="2">
        <f t="shared" si="2"/>
        <v>-1.0927916754791815E-2</v>
      </c>
    </row>
    <row r="14" spans="1:20" ht="15.75" customHeight="1" x14ac:dyDescent="0.15">
      <c r="A14" s="13">
        <v>13</v>
      </c>
      <c r="B14" s="13" t="s">
        <v>33</v>
      </c>
      <c r="C14" s="13">
        <v>384</v>
      </c>
      <c r="G14" s="1">
        <v>22583</v>
      </c>
      <c r="K14" s="2">
        <f t="shared" si="0"/>
        <v>4.6930180576146259E-3</v>
      </c>
      <c r="M14" s="2">
        <f t="shared" si="1"/>
        <v>-2.3285477747226637</v>
      </c>
      <c r="O14" s="2">
        <f t="shared" si="2"/>
        <v>-1.0927916754791815E-2</v>
      </c>
    </row>
    <row r="15" spans="1:20" ht="15.75" customHeight="1" x14ac:dyDescent="0.15">
      <c r="A15" s="13">
        <v>14</v>
      </c>
      <c r="B15" s="13" t="s">
        <v>34</v>
      </c>
      <c r="C15" s="13">
        <v>110</v>
      </c>
      <c r="D15" s="1">
        <v>36</v>
      </c>
      <c r="E15" s="1">
        <v>7</v>
      </c>
      <c r="F15" s="1" t="s">
        <v>11</v>
      </c>
      <c r="G15" s="1">
        <v>177442</v>
      </c>
      <c r="K15" s="2">
        <f t="shared" si="0"/>
        <v>3.6874574245195697E-2</v>
      </c>
      <c r="M15" s="2">
        <f t="shared" si="1"/>
        <v>-1.4332729853603459</v>
      </c>
      <c r="O15" s="2">
        <f t="shared" si="2"/>
        <v>-5.2851331112303362E-2</v>
      </c>
    </row>
    <row r="16" spans="1:20" ht="15.75" customHeight="1" x14ac:dyDescent="0.15">
      <c r="A16" s="13">
        <v>15</v>
      </c>
      <c r="B16" s="13" t="s">
        <v>35</v>
      </c>
      <c r="C16" s="13">
        <v>1100</v>
      </c>
      <c r="G16" s="1">
        <v>177442</v>
      </c>
      <c r="K16" s="2">
        <f t="shared" si="0"/>
        <v>3.6874574245195697E-2</v>
      </c>
      <c r="M16" s="2">
        <f t="shared" si="1"/>
        <v>-1.4332729853603459</v>
      </c>
      <c r="O16" s="2">
        <f t="shared" si="2"/>
        <v>-5.2851331112303362E-2</v>
      </c>
    </row>
    <row r="17" spans="1:15" ht="15.75" customHeight="1" x14ac:dyDescent="0.15">
      <c r="A17" s="13">
        <v>16</v>
      </c>
      <c r="B17" s="13" t="s">
        <v>36</v>
      </c>
      <c r="C17" s="13">
        <v>1187</v>
      </c>
      <c r="D17" s="1">
        <v>3</v>
      </c>
      <c r="E17" s="1">
        <v>9</v>
      </c>
      <c r="F17" s="1" t="s">
        <v>11</v>
      </c>
      <c r="G17" s="1">
        <v>31716</v>
      </c>
      <c r="K17" s="2">
        <f t="shared" si="0"/>
        <v>6.5909649167650653E-3</v>
      </c>
      <c r="M17" s="2">
        <f t="shared" si="1"/>
        <v>-2.1810510000721455</v>
      </c>
      <c r="O17" s="2">
        <f t="shared" si="2"/>
        <v>-1.437523062315087E-2</v>
      </c>
    </row>
    <row r="18" spans="1:15" ht="15.75" customHeight="1" x14ac:dyDescent="0.15">
      <c r="A18" s="13">
        <v>17</v>
      </c>
      <c r="B18" s="13" t="s">
        <v>37</v>
      </c>
      <c r="C18" s="13">
        <v>118</v>
      </c>
      <c r="G18" s="1">
        <v>31716</v>
      </c>
      <c r="K18" s="2">
        <f t="shared" si="0"/>
        <v>6.5909649167650653E-3</v>
      </c>
      <c r="M18" s="2">
        <f t="shared" si="1"/>
        <v>-2.1810510000721455</v>
      </c>
      <c r="O18" s="2">
        <f t="shared" si="2"/>
        <v>-1.437523062315087E-2</v>
      </c>
    </row>
    <row r="19" spans="1:15" ht="15.75" customHeight="1" x14ac:dyDescent="0.15">
      <c r="A19" s="13">
        <v>18</v>
      </c>
      <c r="B19" s="13" t="s">
        <v>38</v>
      </c>
      <c r="C19" s="13">
        <v>1890</v>
      </c>
      <c r="D19" s="1">
        <v>4</v>
      </c>
      <c r="E19" s="1">
        <v>10</v>
      </c>
      <c r="F19" s="1" t="s">
        <v>11</v>
      </c>
      <c r="G19" s="1">
        <v>112340</v>
      </c>
      <c r="K19" s="2">
        <f t="shared" si="0"/>
        <v>2.3345598396688972E-2</v>
      </c>
      <c r="M19" s="2">
        <f t="shared" si="1"/>
        <v>-1.6317949897113573</v>
      </c>
      <c r="O19" s="2">
        <f t="shared" si="2"/>
        <v>-3.8095230495530562E-2</v>
      </c>
    </row>
    <row r="20" spans="1:15" ht="15.75" customHeight="1" x14ac:dyDescent="0.15">
      <c r="A20" s="13">
        <v>19</v>
      </c>
      <c r="B20" s="13" t="s">
        <v>39</v>
      </c>
      <c r="C20" s="13">
        <v>338</v>
      </c>
      <c r="G20" s="1">
        <v>112340</v>
      </c>
      <c r="K20" s="2">
        <f t="shared" si="0"/>
        <v>2.3345598396688972E-2</v>
      </c>
      <c r="M20" s="2">
        <f t="shared" si="1"/>
        <v>-1.6317949897113573</v>
      </c>
      <c r="O20" s="2">
        <f t="shared" si="2"/>
        <v>-3.8095230495530562E-2</v>
      </c>
    </row>
    <row r="21" spans="1:15" ht="15.75" customHeight="1" x14ac:dyDescent="0.15">
      <c r="A21" s="13">
        <v>20</v>
      </c>
      <c r="B21" s="13" t="s">
        <v>40</v>
      </c>
      <c r="C21" s="13">
        <v>228</v>
      </c>
      <c r="D21" s="1">
        <v>4</v>
      </c>
      <c r="E21" s="1">
        <v>37</v>
      </c>
      <c r="F21" s="1" t="s">
        <v>11</v>
      </c>
      <c r="G21" s="1">
        <v>18024</v>
      </c>
      <c r="K21" s="2">
        <f t="shared" si="0"/>
        <v>3.7456032179270255E-3</v>
      </c>
      <c r="M21" s="2">
        <f t="shared" si="1"/>
        <v>-2.4264782305357064</v>
      </c>
      <c r="O21" s="2">
        <f t="shared" si="2"/>
        <v>-9.0886246685244164E-3</v>
      </c>
    </row>
    <row r="22" spans="1:15" ht="15.75" customHeight="1" x14ac:dyDescent="0.15">
      <c r="A22" s="13">
        <v>21</v>
      </c>
      <c r="B22" s="13" t="s">
        <v>41</v>
      </c>
      <c r="C22" s="13">
        <v>276</v>
      </c>
      <c r="G22" s="1">
        <v>18024</v>
      </c>
      <c r="K22" s="2">
        <f t="shared" si="0"/>
        <v>3.7456032179270255E-3</v>
      </c>
      <c r="M22" s="2">
        <f t="shared" si="1"/>
        <v>-2.4264782305357064</v>
      </c>
      <c r="O22" s="2">
        <f t="shared" si="2"/>
        <v>-9.0886246685244164E-3</v>
      </c>
    </row>
    <row r="23" spans="1:15" ht="15.75" customHeight="1" x14ac:dyDescent="0.15">
      <c r="A23" s="13">
        <v>22</v>
      </c>
      <c r="B23" s="13" t="s">
        <v>42</v>
      </c>
      <c r="C23" s="13">
        <v>0.1</v>
      </c>
      <c r="D23" s="1">
        <v>41</v>
      </c>
      <c r="E23" s="1">
        <v>4</v>
      </c>
      <c r="F23" s="1" t="s">
        <v>11</v>
      </c>
      <c r="G23" s="1">
        <v>7710</v>
      </c>
      <c r="K23" s="2">
        <f t="shared" si="0"/>
        <v>1.6022304044727789E-3</v>
      </c>
      <c r="M23" s="2">
        <f t="shared" si="1"/>
        <v>-2.7952750312005237</v>
      </c>
      <c r="O23" s="2">
        <f t="shared" si="2"/>
        <v>-4.4786746438530744E-3</v>
      </c>
    </row>
    <row r="24" spans="1:15" ht="15.75" customHeight="1" x14ac:dyDescent="0.15">
      <c r="A24" s="13">
        <v>23</v>
      </c>
      <c r="B24" s="13" t="s">
        <v>43</v>
      </c>
      <c r="C24" s="13">
        <v>1.1000000000000001</v>
      </c>
      <c r="G24" s="1">
        <v>7710</v>
      </c>
      <c r="K24" s="2">
        <f t="shared" si="0"/>
        <v>1.6022304044727789E-3</v>
      </c>
      <c r="M24" s="2">
        <f t="shared" si="1"/>
        <v>-2.7952750312005237</v>
      </c>
      <c r="O24" s="2">
        <f t="shared" si="2"/>
        <v>-4.4786746438530744E-3</v>
      </c>
    </row>
    <row r="25" spans="1:15" ht="15.75" customHeight="1" x14ac:dyDescent="0.15">
      <c r="A25" s="13">
        <v>24</v>
      </c>
      <c r="B25" s="13" t="s">
        <v>44</v>
      </c>
      <c r="C25" s="13">
        <v>72.8</v>
      </c>
      <c r="D25" s="1">
        <v>4</v>
      </c>
      <c r="E25" s="1">
        <v>13</v>
      </c>
      <c r="F25" s="1" t="s">
        <v>11</v>
      </c>
      <c r="G25" s="1">
        <v>2751</v>
      </c>
      <c r="K25" s="2">
        <f t="shared" si="0"/>
        <v>5.7169077077880864E-4</v>
      </c>
      <c r="M25" s="2">
        <f t="shared" si="1"/>
        <v>-3.2428388188617974</v>
      </c>
      <c r="O25" s="2">
        <f t="shared" si="2"/>
        <v>-1.8539010238665425E-3</v>
      </c>
    </row>
    <row r="26" spans="1:15" ht="15.75" customHeight="1" x14ac:dyDescent="0.15">
      <c r="A26" s="13">
        <v>25</v>
      </c>
      <c r="B26" s="13" t="s">
        <v>45</v>
      </c>
      <c r="C26" s="13">
        <v>31.5</v>
      </c>
      <c r="G26" s="1">
        <v>2751</v>
      </c>
      <c r="K26" s="2">
        <f t="shared" si="0"/>
        <v>5.7169077077880864E-4</v>
      </c>
      <c r="M26" s="2">
        <f t="shared" si="1"/>
        <v>-3.2428388188617974</v>
      </c>
      <c r="O26" s="2">
        <f t="shared" si="2"/>
        <v>-1.8539010238665425E-3</v>
      </c>
    </row>
    <row r="27" spans="1:15" ht="15.75" customHeight="1" x14ac:dyDescent="0.15">
      <c r="A27" s="13">
        <v>26</v>
      </c>
      <c r="B27" s="13" t="s">
        <v>46</v>
      </c>
      <c r="C27" s="13">
        <v>0.45</v>
      </c>
      <c r="D27" s="1">
        <v>4</v>
      </c>
      <c r="E27" s="1">
        <v>11</v>
      </c>
      <c r="F27" s="1" t="s">
        <v>11</v>
      </c>
      <c r="G27" s="1">
        <v>3430</v>
      </c>
      <c r="K27" s="2">
        <f t="shared" si="0"/>
        <v>7.1279510860462151E-4</v>
      </c>
      <c r="M27" s="2">
        <f t="shared" si="1"/>
        <v>-3.1470352892087101</v>
      </c>
      <c r="O27" s="2">
        <f t="shared" si="2"/>
        <v>-2.2431913607540992E-3</v>
      </c>
    </row>
    <row r="28" spans="1:15" ht="15.75" customHeight="1" x14ac:dyDescent="0.15">
      <c r="A28" s="13">
        <v>27</v>
      </c>
      <c r="B28" s="13" t="s">
        <v>47</v>
      </c>
      <c r="C28" s="13">
        <v>0.05</v>
      </c>
      <c r="G28" s="1">
        <v>3430</v>
      </c>
      <c r="K28" s="2">
        <f t="shared" si="0"/>
        <v>7.1279510860462151E-4</v>
      </c>
      <c r="M28" s="2">
        <f t="shared" si="1"/>
        <v>-3.1470352892087101</v>
      </c>
      <c r="O28" s="2">
        <f t="shared" si="2"/>
        <v>-2.2431913607540992E-3</v>
      </c>
    </row>
    <row r="29" spans="1:15" ht="15.75" customHeight="1" x14ac:dyDescent="0.15">
      <c r="A29" s="13">
        <v>28</v>
      </c>
      <c r="B29" s="13" t="s">
        <v>48</v>
      </c>
      <c r="C29" s="13">
        <v>80</v>
      </c>
      <c r="D29" s="1">
        <v>4</v>
      </c>
      <c r="E29" s="1">
        <v>9</v>
      </c>
      <c r="F29" s="1" t="s">
        <v>11</v>
      </c>
      <c r="G29" s="1">
        <v>22774</v>
      </c>
      <c r="K29" s="2">
        <f t="shared" si="0"/>
        <v>4.7327101467526675E-3</v>
      </c>
      <c r="M29" s="2">
        <f t="shared" si="1"/>
        <v>-2.3248900929375815</v>
      </c>
      <c r="O29" s="2">
        <f t="shared" si="2"/>
        <v>-1.1003030932930445E-2</v>
      </c>
    </row>
    <row r="30" spans="1:15" ht="15.75" customHeight="1" x14ac:dyDescent="0.15">
      <c r="A30" s="13">
        <v>29</v>
      </c>
      <c r="B30" s="13" t="s">
        <v>49</v>
      </c>
      <c r="C30" s="13">
        <v>35</v>
      </c>
      <c r="G30" s="1">
        <v>22774</v>
      </c>
      <c r="K30" s="2">
        <f t="shared" si="0"/>
        <v>4.7327101467526675E-3</v>
      </c>
      <c r="M30" s="2">
        <f t="shared" si="1"/>
        <v>-2.3248900929375815</v>
      </c>
      <c r="O30" s="2">
        <f t="shared" si="2"/>
        <v>-1.1003030932930445E-2</v>
      </c>
    </row>
    <row r="31" spans="1:15" ht="15.75" customHeight="1" x14ac:dyDescent="0.15">
      <c r="A31" s="13">
        <v>30</v>
      </c>
      <c r="B31" s="13" t="s">
        <v>50</v>
      </c>
      <c r="C31" s="13">
        <v>25.5</v>
      </c>
      <c r="D31" s="1">
        <v>4</v>
      </c>
      <c r="E31" s="1">
        <v>13</v>
      </c>
      <c r="F31" s="1" t="s">
        <v>11</v>
      </c>
      <c r="G31" s="1">
        <v>2751</v>
      </c>
      <c r="K31" s="2">
        <f t="shared" si="0"/>
        <v>5.7169077077880864E-4</v>
      </c>
      <c r="M31" s="2">
        <f t="shared" si="1"/>
        <v>-3.2428388188617974</v>
      </c>
      <c r="O31" s="2">
        <f t="shared" si="2"/>
        <v>-1.8539010238665425E-3</v>
      </c>
    </row>
    <row r="32" spans="1:15" ht="15.75" customHeight="1" x14ac:dyDescent="0.15">
      <c r="A32" s="13">
        <v>31</v>
      </c>
      <c r="B32" s="13" t="s">
        <v>51</v>
      </c>
      <c r="C32" s="13">
        <v>22.4</v>
      </c>
      <c r="G32" s="1">
        <v>2751</v>
      </c>
      <c r="K32" s="2">
        <f t="shared" si="0"/>
        <v>5.7169077077880864E-4</v>
      </c>
      <c r="M32" s="2">
        <f t="shared" si="1"/>
        <v>-3.2428388188617974</v>
      </c>
      <c r="O32" s="2">
        <f t="shared" si="2"/>
        <v>-1.8539010238665425E-3</v>
      </c>
    </row>
    <row r="33" spans="1:15" ht="15.75" customHeight="1" x14ac:dyDescent="0.15">
      <c r="A33" s="13">
        <v>32</v>
      </c>
      <c r="B33" s="13" t="s">
        <v>52</v>
      </c>
      <c r="C33" s="13">
        <v>2.2999999999999998</v>
      </c>
      <c r="D33" s="1">
        <v>5</v>
      </c>
      <c r="E33" s="1">
        <v>38</v>
      </c>
      <c r="F33" s="1" t="s">
        <v>11</v>
      </c>
      <c r="G33" s="1">
        <v>306800</v>
      </c>
      <c r="K33" s="2">
        <f t="shared" si="0"/>
        <v>6.3756717002885682E-2</v>
      </c>
      <c r="M33" s="2">
        <f t="shared" si="1"/>
        <v>-1.1954740539745374</v>
      </c>
      <c r="O33" s="2">
        <f t="shared" si="2"/>
        <v>-7.6219500943547069E-2</v>
      </c>
    </row>
    <row r="34" spans="1:15" ht="15.75" customHeight="1" x14ac:dyDescent="0.15">
      <c r="A34" s="13">
        <v>33</v>
      </c>
      <c r="B34" s="13" t="s">
        <v>53</v>
      </c>
      <c r="C34" s="13">
        <v>8.3000000000000007</v>
      </c>
      <c r="G34" s="1">
        <v>306800</v>
      </c>
      <c r="K34" s="2">
        <f t="shared" si="0"/>
        <v>6.3756717002885682E-2</v>
      </c>
      <c r="M34" s="2">
        <f t="shared" si="1"/>
        <v>-1.1954740539745374</v>
      </c>
      <c r="O34" s="2">
        <f t="shared" si="2"/>
        <v>-7.6219500943547069E-2</v>
      </c>
    </row>
    <row r="35" spans="1:15" ht="15.75" customHeight="1" x14ac:dyDescent="0.15">
      <c r="A35" s="13">
        <v>34</v>
      </c>
      <c r="B35" s="13" t="s">
        <v>54</v>
      </c>
      <c r="C35" s="13">
        <v>4.4000000000000004</v>
      </c>
      <c r="D35" s="1">
        <v>5</v>
      </c>
      <c r="E35" s="1">
        <v>37</v>
      </c>
      <c r="F35" s="1" t="s">
        <v>11</v>
      </c>
      <c r="G35" s="1">
        <v>330628</v>
      </c>
      <c r="K35" s="2">
        <f t="shared" si="0"/>
        <v>6.8708460981845132E-2</v>
      </c>
      <c r="M35" s="2">
        <f t="shared" si="1"/>
        <v>-1.1629897792218311</v>
      </c>
      <c r="O35" s="2">
        <f t="shared" si="2"/>
        <v>-7.9907237867947872E-2</v>
      </c>
    </row>
    <row r="36" spans="1:15" ht="15.75" customHeight="1" x14ac:dyDescent="0.15">
      <c r="A36" s="13">
        <v>35</v>
      </c>
      <c r="B36" s="13" t="s">
        <v>55</v>
      </c>
      <c r="C36" s="13">
        <v>4.4000000000000004</v>
      </c>
      <c r="G36" s="1">
        <v>330628</v>
      </c>
      <c r="K36" s="2">
        <f t="shared" si="0"/>
        <v>6.8708460981845132E-2</v>
      </c>
      <c r="M36" s="2">
        <f t="shared" si="1"/>
        <v>-1.1629897792218311</v>
      </c>
      <c r="O36" s="2">
        <f t="shared" si="2"/>
        <v>-7.9907237867947872E-2</v>
      </c>
    </row>
    <row r="37" spans="1:15" ht="15.75" customHeight="1" x14ac:dyDescent="0.15">
      <c r="A37" s="13">
        <v>36</v>
      </c>
      <c r="B37" s="13" t="s">
        <v>56</v>
      </c>
      <c r="C37" s="13">
        <v>21858</v>
      </c>
      <c r="D37" s="1">
        <v>5</v>
      </c>
      <c r="E37" s="1">
        <v>16</v>
      </c>
      <c r="F37" s="1" t="s">
        <v>11</v>
      </c>
      <c r="G37" s="1">
        <v>101760</v>
      </c>
      <c r="K37" s="2">
        <f t="shared" si="0"/>
        <v>2.114694759522049E-2</v>
      </c>
      <c r="M37" s="2">
        <f t="shared" si="1"/>
        <v>-1.6747523109471423</v>
      </c>
      <c r="O37" s="2">
        <f t="shared" si="2"/>
        <v>-3.5415899354573628E-2</v>
      </c>
    </row>
    <row r="38" spans="1:15" ht="15.75" customHeight="1" x14ac:dyDescent="0.15">
      <c r="A38" s="13">
        <v>37</v>
      </c>
      <c r="B38" s="13" t="s">
        <v>57</v>
      </c>
      <c r="C38" s="13">
        <v>7710</v>
      </c>
      <c r="G38" s="1">
        <v>101760</v>
      </c>
      <c r="K38" s="2">
        <f t="shared" si="0"/>
        <v>2.114694759522049E-2</v>
      </c>
      <c r="M38" s="2">
        <f t="shared" si="1"/>
        <v>-1.6747523109471423</v>
      </c>
      <c r="O38" s="2">
        <f t="shared" si="2"/>
        <v>-3.5415899354573628E-2</v>
      </c>
    </row>
    <row r="39" spans="1:15" ht="15.75" customHeight="1" x14ac:dyDescent="0.15">
      <c r="A39" s="13">
        <v>38</v>
      </c>
      <c r="B39" s="13" t="s">
        <v>58</v>
      </c>
      <c r="C39" s="13">
        <v>306800</v>
      </c>
      <c r="D39" s="1">
        <v>5</v>
      </c>
      <c r="E39" s="1">
        <v>19</v>
      </c>
      <c r="F39" s="1" t="s">
        <v>11</v>
      </c>
      <c r="G39" s="1">
        <v>30184</v>
      </c>
      <c r="K39" s="2">
        <f t="shared" si="0"/>
        <v>6.2725969557206693E-3</v>
      </c>
      <c r="M39" s="2">
        <f t="shared" si="1"/>
        <v>-2.2025526170585419</v>
      </c>
      <c r="O39" s="2">
        <f t="shared" si="2"/>
        <v>-1.3815724840576003E-2</v>
      </c>
    </row>
    <row r="40" spans="1:15" ht="15.75" customHeight="1" x14ac:dyDescent="0.15">
      <c r="A40" s="13">
        <v>39</v>
      </c>
      <c r="B40" s="13" t="s">
        <v>59</v>
      </c>
      <c r="C40" s="13" t="s">
        <v>21</v>
      </c>
      <c r="G40" s="1">
        <v>30184</v>
      </c>
      <c r="K40" s="2">
        <f t="shared" si="0"/>
        <v>6.2725969557206693E-3</v>
      </c>
      <c r="M40" s="2">
        <f t="shared" si="1"/>
        <v>-2.2025526170585419</v>
      </c>
      <c r="O40" s="2">
        <f t="shared" si="2"/>
        <v>-1.3815724840576003E-2</v>
      </c>
    </row>
    <row r="41" spans="1:15" ht="15.75" customHeight="1" x14ac:dyDescent="0.15">
      <c r="A41" s="13">
        <v>40</v>
      </c>
      <c r="B41" s="13" t="s">
        <v>60</v>
      </c>
      <c r="C41" s="13" t="s">
        <v>21</v>
      </c>
      <c r="D41" s="1">
        <v>6</v>
      </c>
      <c r="E41" s="1">
        <v>19</v>
      </c>
      <c r="F41" s="1" t="s">
        <v>11</v>
      </c>
      <c r="G41" s="1">
        <v>18065</v>
      </c>
      <c r="K41" s="2">
        <f t="shared" si="0"/>
        <v>3.7541235093126787E-3</v>
      </c>
      <c r="M41" s="2">
        <f t="shared" si="1"/>
        <v>-2.4254914433474397</v>
      </c>
      <c r="O41" s="2">
        <f t="shared" si="2"/>
        <v>-9.105594449107364E-3</v>
      </c>
    </row>
    <row r="42" spans="1:15" ht="15.75" customHeight="1" x14ac:dyDescent="0.15">
      <c r="A42" s="13">
        <v>41</v>
      </c>
      <c r="B42" s="13" t="s">
        <v>61</v>
      </c>
      <c r="C42" s="13" t="s">
        <v>21</v>
      </c>
      <c r="G42" s="1">
        <v>18065</v>
      </c>
      <c r="K42" s="2">
        <f t="shared" si="0"/>
        <v>3.7541235093126787E-3</v>
      </c>
      <c r="M42" s="2">
        <f t="shared" si="1"/>
        <v>-2.4254914433474397</v>
      </c>
      <c r="O42" s="2">
        <f t="shared" si="2"/>
        <v>-9.105594449107364E-3</v>
      </c>
    </row>
    <row r="43" spans="1:15" ht="15.75" customHeight="1" x14ac:dyDescent="0.15">
      <c r="D43" s="1">
        <v>6</v>
      </c>
      <c r="E43" s="1">
        <v>38</v>
      </c>
      <c r="F43" s="1" t="s">
        <v>11</v>
      </c>
      <c r="G43" s="1">
        <v>27832</v>
      </c>
      <c r="K43" s="2">
        <f t="shared" si="0"/>
        <v>5.7838231669632145E-3</v>
      </c>
      <c r="M43" s="2">
        <f t="shared" si="1"/>
        <v>-2.2377849935119483</v>
      </c>
      <c r="O43" s="2">
        <f t="shared" si="2"/>
        <v>-1.2942952688157034E-2</v>
      </c>
    </row>
    <row r="44" spans="1:15" ht="15.75" customHeight="1" x14ac:dyDescent="0.15">
      <c r="G44" s="1">
        <v>27832</v>
      </c>
      <c r="K44" s="2">
        <f t="shared" si="0"/>
        <v>5.7838231669632145E-3</v>
      </c>
      <c r="M44" s="2">
        <f t="shared" si="1"/>
        <v>-2.2377849935119483</v>
      </c>
      <c r="O44" s="2">
        <f t="shared" si="2"/>
        <v>-1.2942952688157034E-2</v>
      </c>
    </row>
    <row r="45" spans="1:15" ht="15.75" customHeight="1" x14ac:dyDescent="0.15">
      <c r="D45" s="1">
        <v>7</v>
      </c>
      <c r="E45" s="1">
        <v>38</v>
      </c>
      <c r="F45" s="1" t="s">
        <v>11</v>
      </c>
      <c r="G45" s="1">
        <v>82031</v>
      </c>
      <c r="K45" s="2">
        <f t="shared" si="0"/>
        <v>1.7047024942841313E-2</v>
      </c>
      <c r="M45" s="2">
        <f t="shared" si="1"/>
        <v>-1.7683514033955634</v>
      </c>
      <c r="O45" s="2">
        <f t="shared" si="2"/>
        <v>-3.0145130481392609E-2</v>
      </c>
    </row>
    <row r="46" spans="1:15" ht="15.75" customHeight="1" x14ac:dyDescent="0.15">
      <c r="G46" s="1">
        <v>82031</v>
      </c>
      <c r="K46" s="2">
        <f t="shared" si="0"/>
        <v>1.7047024942841313E-2</v>
      </c>
      <c r="M46" s="2">
        <f t="shared" si="1"/>
        <v>-1.7683514033955634</v>
      </c>
      <c r="O46" s="2">
        <f t="shared" si="2"/>
        <v>-3.0145130481392609E-2</v>
      </c>
    </row>
    <row r="47" spans="1:15" ht="15.75" customHeight="1" x14ac:dyDescent="0.15">
      <c r="D47" s="1">
        <v>7</v>
      </c>
      <c r="E47" s="1">
        <v>37</v>
      </c>
      <c r="G47" s="1">
        <v>6890</v>
      </c>
      <c r="K47" s="2">
        <f t="shared" si="0"/>
        <v>1.4318245767597207E-3</v>
      </c>
      <c r="M47" s="2">
        <f t="shared" si="1"/>
        <v>-2.8441101873438552</v>
      </c>
      <c r="O47" s="2">
        <f t="shared" si="2"/>
        <v>-4.0722668652516253E-3</v>
      </c>
    </row>
    <row r="48" spans="1:15" ht="13" x14ac:dyDescent="0.15">
      <c r="K48" s="2">
        <f t="shared" si="0"/>
        <v>0</v>
      </c>
      <c r="M48" s="1">
        <v>0</v>
      </c>
      <c r="O48" s="2">
        <f t="shared" si="2"/>
        <v>0</v>
      </c>
    </row>
    <row r="49" spans="4:15" ht="13" x14ac:dyDescent="0.15">
      <c r="D49" s="1">
        <v>7</v>
      </c>
      <c r="E49" s="1">
        <v>8</v>
      </c>
      <c r="G49" s="1">
        <v>8872</v>
      </c>
      <c r="K49" s="2">
        <f t="shared" si="0"/>
        <v>1.8437079310612834E-3</v>
      </c>
      <c r="M49" s="2">
        <f>LOG(K49)</f>
        <v>-2.734307876110377</v>
      </c>
      <c r="O49" s="2">
        <f t="shared" si="2"/>
        <v>-5.0412651171480348E-3</v>
      </c>
    </row>
    <row r="50" spans="4:15" ht="13" x14ac:dyDescent="0.15">
      <c r="K50" s="2">
        <f t="shared" si="0"/>
        <v>0</v>
      </c>
      <c r="M50" s="1">
        <v>0</v>
      </c>
      <c r="O50" s="2">
        <f t="shared" si="2"/>
        <v>0</v>
      </c>
    </row>
    <row r="51" spans="4:15" ht="13" x14ac:dyDescent="0.15">
      <c r="D51" s="1">
        <v>7</v>
      </c>
      <c r="E51" s="1">
        <v>10</v>
      </c>
      <c r="G51" s="1">
        <v>7588</v>
      </c>
      <c r="K51" s="2">
        <f t="shared" si="0"/>
        <v>1.5768773423008361E-3</v>
      </c>
      <c r="M51" s="2">
        <f>LOG(K51)</f>
        <v>-2.8022020870348561</v>
      </c>
      <c r="O51" s="2">
        <f t="shared" si="2"/>
        <v>-4.4187289795933797E-3</v>
      </c>
    </row>
    <row r="52" spans="4:15" ht="13" x14ac:dyDescent="0.15">
      <c r="K52" s="2">
        <f t="shared" si="0"/>
        <v>0</v>
      </c>
      <c r="M52" s="1">
        <v>0</v>
      </c>
      <c r="O52" s="2">
        <f t="shared" si="2"/>
        <v>0</v>
      </c>
    </row>
    <row r="53" spans="4:15" ht="13" x14ac:dyDescent="0.15">
      <c r="D53" s="1">
        <v>7</v>
      </c>
      <c r="E53" s="1">
        <v>11</v>
      </c>
      <c r="G53" s="1">
        <v>3433</v>
      </c>
      <c r="K53" s="2">
        <f t="shared" si="0"/>
        <v>7.1341854455966923E-4</v>
      </c>
      <c r="M53" s="2">
        <f>LOG(K53)</f>
        <v>-3.1466556058257309</v>
      </c>
      <c r="O53" s="2">
        <f t="shared" si="2"/>
        <v>-2.2448824625387171E-3</v>
      </c>
    </row>
    <row r="54" spans="4:15" ht="13" x14ac:dyDescent="0.15">
      <c r="K54" s="2">
        <f t="shared" si="0"/>
        <v>0</v>
      </c>
      <c r="M54" s="1">
        <v>0</v>
      </c>
      <c r="O54" s="2">
        <f t="shared" si="2"/>
        <v>0</v>
      </c>
    </row>
    <row r="55" spans="4:15" ht="13" x14ac:dyDescent="0.15">
      <c r="D55" s="1">
        <v>8</v>
      </c>
      <c r="E55" s="1">
        <v>38</v>
      </c>
      <c r="G55" s="1">
        <v>44016</v>
      </c>
      <c r="K55" s="2">
        <f t="shared" si="0"/>
        <v>9.1470523324609383E-3</v>
      </c>
      <c r="M55" s="2">
        <f>LOG(K55)</f>
        <v>-2.0387188362058724</v>
      </c>
      <c r="O55" s="2">
        <f t="shared" si="2"/>
        <v>-1.8648267885948974E-2</v>
      </c>
    </row>
    <row r="56" spans="4:15" ht="13" x14ac:dyDescent="0.15">
      <c r="K56" s="2">
        <f t="shared" si="0"/>
        <v>0</v>
      </c>
      <c r="M56" s="1">
        <v>0</v>
      </c>
      <c r="O56" s="2">
        <f t="shared" si="2"/>
        <v>0</v>
      </c>
    </row>
    <row r="57" spans="4:15" ht="13" x14ac:dyDescent="0.15">
      <c r="D57" s="1">
        <v>8</v>
      </c>
      <c r="E57" s="1">
        <v>37</v>
      </c>
      <c r="G57" s="1">
        <v>12488</v>
      </c>
      <c r="K57" s="2">
        <f t="shared" si="0"/>
        <v>2.595156068878867E-3</v>
      </c>
      <c r="M57" s="2">
        <f>LOG(K57)</f>
        <v>-2.5858365191971195</v>
      </c>
      <c r="O57" s="2">
        <f t="shared" si="2"/>
        <v>-6.7106493359230098E-3</v>
      </c>
    </row>
    <row r="58" spans="4:15" ht="13" x14ac:dyDescent="0.15">
      <c r="K58" s="2">
        <f t="shared" si="0"/>
        <v>0</v>
      </c>
      <c r="M58" s="1">
        <v>0</v>
      </c>
      <c r="O58" s="2">
        <f t="shared" si="2"/>
        <v>0</v>
      </c>
    </row>
    <row r="59" spans="4:15" ht="13" x14ac:dyDescent="0.15">
      <c r="D59" s="1">
        <v>8</v>
      </c>
      <c r="E59" s="1">
        <v>9</v>
      </c>
      <c r="G59" s="1">
        <v>31838</v>
      </c>
      <c r="K59" s="2">
        <f t="shared" si="0"/>
        <v>6.6163179789370087E-3</v>
      </c>
      <c r="M59" s="2">
        <f>LOG(K59)</f>
        <v>-2.1793836308468029</v>
      </c>
      <c r="O59" s="2">
        <f t="shared" si="2"/>
        <v>-1.4419495099772719E-2</v>
      </c>
    </row>
    <row r="60" spans="4:15" ht="13" x14ac:dyDescent="0.15">
      <c r="K60" s="2">
        <f t="shared" si="0"/>
        <v>0</v>
      </c>
      <c r="M60" s="1">
        <v>0</v>
      </c>
      <c r="O60" s="2">
        <f t="shared" si="2"/>
        <v>0</v>
      </c>
    </row>
    <row r="61" spans="4:15" ht="13" x14ac:dyDescent="0.15">
      <c r="D61" s="1">
        <v>9</v>
      </c>
      <c r="E61" s="1">
        <v>38</v>
      </c>
      <c r="G61" s="1">
        <v>32883</v>
      </c>
      <c r="K61" s="2">
        <f t="shared" si="0"/>
        <v>6.8334815032786494E-3</v>
      </c>
      <c r="M61" s="2">
        <f>LOG(K61)</f>
        <v>-2.165357976782154</v>
      </c>
      <c r="O61" s="2">
        <f t="shared" si="2"/>
        <v>-1.4796933682317728E-2</v>
      </c>
    </row>
    <row r="62" spans="4:15" ht="13" x14ac:dyDescent="0.15">
      <c r="K62" s="2">
        <f t="shared" si="0"/>
        <v>0</v>
      </c>
      <c r="M62" s="1">
        <v>0</v>
      </c>
      <c r="O62" s="2">
        <f t="shared" si="2"/>
        <v>0</v>
      </c>
    </row>
    <row r="63" spans="4:15" ht="13" x14ac:dyDescent="0.15">
      <c r="D63" s="1">
        <v>9</v>
      </c>
      <c r="E63" s="1">
        <v>37</v>
      </c>
      <c r="G63" s="1">
        <v>38502</v>
      </c>
      <c r="K63" s="2">
        <f t="shared" si="0"/>
        <v>8.0011770470831307E-3</v>
      </c>
      <c r="M63" s="2">
        <f>LOG(K63)</f>
        <v>-2.0968461195766466</v>
      </c>
      <c r="O63" s="2">
        <f t="shared" si="2"/>
        <v>-1.6777237043221996E-2</v>
      </c>
    </row>
    <row r="64" spans="4:15" ht="13" x14ac:dyDescent="0.15">
      <c r="K64" s="2">
        <f t="shared" si="0"/>
        <v>0</v>
      </c>
      <c r="M64" s="1">
        <v>0</v>
      </c>
      <c r="O64" s="2">
        <f t="shared" si="2"/>
        <v>0</v>
      </c>
    </row>
    <row r="65" spans="4:15" ht="13" x14ac:dyDescent="0.15">
      <c r="D65" s="1">
        <v>9</v>
      </c>
      <c r="E65" s="1">
        <v>11</v>
      </c>
      <c r="G65" s="1">
        <v>3433</v>
      </c>
      <c r="K65" s="2">
        <f t="shared" si="0"/>
        <v>7.1341854455966923E-4</v>
      </c>
      <c r="M65" s="2">
        <f>LOG(K65)</f>
        <v>-3.1466556058257309</v>
      </c>
      <c r="O65" s="2">
        <f t="shared" si="2"/>
        <v>-2.2448824625387171E-3</v>
      </c>
    </row>
    <row r="66" spans="4:15" ht="13" x14ac:dyDescent="0.15">
      <c r="K66" s="2">
        <f t="shared" si="0"/>
        <v>0</v>
      </c>
      <c r="M66" s="1">
        <v>0</v>
      </c>
      <c r="O66" s="2">
        <f t="shared" si="2"/>
        <v>0</v>
      </c>
    </row>
    <row r="67" spans="4:15" ht="13" x14ac:dyDescent="0.15">
      <c r="D67" s="1">
        <v>9</v>
      </c>
      <c r="E67" s="1">
        <v>13</v>
      </c>
      <c r="G67" s="1">
        <v>200</v>
      </c>
      <c r="K67" s="2">
        <f t="shared" si="0"/>
        <v>4.1562397003184924E-5</v>
      </c>
      <c r="M67" s="2">
        <f>LOG(K67)</f>
        <v>-4.3812994135874996</v>
      </c>
      <c r="O67" s="2">
        <f t="shared" si="2"/>
        <v>-1.8209730561734495E-4</v>
      </c>
    </row>
    <row r="68" spans="4:15" ht="13" x14ac:dyDescent="0.15">
      <c r="K68" s="2">
        <f t="shared" si="0"/>
        <v>0</v>
      </c>
      <c r="M68" s="1">
        <v>0</v>
      </c>
      <c r="O68" s="2">
        <f t="shared" si="2"/>
        <v>0</v>
      </c>
    </row>
    <row r="69" spans="4:15" ht="13" x14ac:dyDescent="0.15">
      <c r="D69" s="1">
        <v>9</v>
      </c>
      <c r="E69" s="1">
        <v>14</v>
      </c>
      <c r="G69" s="1">
        <v>156</v>
      </c>
      <c r="K69" s="2">
        <f t="shared" si="0"/>
        <v>3.2418669662484245E-5</v>
      </c>
      <c r="M69" s="2">
        <f>LOG(K69)</f>
        <v>-4.4892048108970188</v>
      </c>
      <c r="O69" s="2">
        <f t="shared" si="2"/>
        <v>-1.455340478117055E-4</v>
      </c>
    </row>
    <row r="70" spans="4:15" ht="13" x14ac:dyDescent="0.15">
      <c r="K70" s="2">
        <f t="shared" si="0"/>
        <v>0</v>
      </c>
      <c r="M70" s="1">
        <v>0</v>
      </c>
      <c r="O70" s="2">
        <f t="shared" si="2"/>
        <v>0</v>
      </c>
    </row>
    <row r="71" spans="4:15" ht="13" x14ac:dyDescent="0.15">
      <c r="D71" s="1">
        <v>9</v>
      </c>
      <c r="E71" s="1">
        <v>15</v>
      </c>
      <c r="G71" s="1">
        <v>304</v>
      </c>
      <c r="K71" s="2">
        <f t="shared" si="0"/>
        <v>6.3174843444841085E-5</v>
      </c>
      <c r="M71" s="2">
        <f>LOG(K71)</f>
        <v>-4.199455825642727</v>
      </c>
      <c r="O71" s="2">
        <f t="shared" si="2"/>
        <v>-2.6529996433850514E-4</v>
      </c>
    </row>
    <row r="72" spans="4:15" ht="13" x14ac:dyDescent="0.15">
      <c r="K72" s="2">
        <f t="shared" si="0"/>
        <v>0</v>
      </c>
      <c r="M72" s="1">
        <v>0</v>
      </c>
      <c r="O72" s="2">
        <f t="shared" si="2"/>
        <v>0</v>
      </c>
    </row>
    <row r="73" spans="4:15" ht="13" x14ac:dyDescent="0.15">
      <c r="D73" s="1">
        <v>10</v>
      </c>
      <c r="E73" s="1">
        <v>38</v>
      </c>
      <c r="G73" s="1">
        <v>39001</v>
      </c>
      <c r="K73" s="2">
        <f t="shared" si="0"/>
        <v>8.1048752276060773E-3</v>
      </c>
      <c r="M73" s="2">
        <f>LOG(K73)</f>
        <v>-2.0912536666117991</v>
      </c>
      <c r="O73" s="2">
        <f t="shared" si="2"/>
        <v>-1.6949350037162348E-2</v>
      </c>
    </row>
    <row r="74" spans="4:15" ht="13" x14ac:dyDescent="0.15">
      <c r="K74" s="2">
        <f t="shared" si="0"/>
        <v>0</v>
      </c>
      <c r="M74" s="1">
        <v>0</v>
      </c>
      <c r="O74" s="2">
        <f t="shared" si="2"/>
        <v>0</v>
      </c>
    </row>
    <row r="75" spans="4:15" ht="13" x14ac:dyDescent="0.15">
      <c r="D75" s="1">
        <v>10</v>
      </c>
      <c r="E75" s="1">
        <v>37</v>
      </c>
      <c r="G75" s="1">
        <v>21968</v>
      </c>
      <c r="K75" s="2">
        <f t="shared" si="0"/>
        <v>4.565213686829832E-3</v>
      </c>
      <c r="M75" s="2">
        <f>LOG(K75)</f>
        <v>-2.3405388893588008</v>
      </c>
      <c r="O75" s="2">
        <f t="shared" si="2"/>
        <v>-1.0685060172258291E-2</v>
      </c>
    </row>
    <row r="76" spans="4:15" ht="13" x14ac:dyDescent="0.15">
      <c r="K76" s="2">
        <f t="shared" si="0"/>
        <v>0</v>
      </c>
      <c r="M76" s="1">
        <v>0</v>
      </c>
      <c r="O76" s="2">
        <f t="shared" si="2"/>
        <v>0</v>
      </c>
    </row>
    <row r="77" spans="4:15" ht="13" x14ac:dyDescent="0.15">
      <c r="D77" s="1">
        <v>10</v>
      </c>
      <c r="E77" s="1">
        <v>11</v>
      </c>
      <c r="G77" s="1">
        <v>6875</v>
      </c>
      <c r="K77" s="2">
        <f t="shared" si="0"/>
        <v>1.4287073969844819E-3</v>
      </c>
      <c r="M77" s="2">
        <f>LOG(K77)</f>
        <v>-2.8450567067491805</v>
      </c>
      <c r="O77" s="2">
        <f t="shared" si="2"/>
        <v>-4.0647535617728643E-3</v>
      </c>
    </row>
    <row r="78" spans="4:15" ht="13" x14ac:dyDescent="0.15">
      <c r="K78" s="2">
        <f t="shared" si="0"/>
        <v>0</v>
      </c>
      <c r="M78" s="1">
        <v>0</v>
      </c>
      <c r="O78" s="2">
        <f t="shared" si="2"/>
        <v>0</v>
      </c>
    </row>
    <row r="79" spans="4:15" ht="13" x14ac:dyDescent="0.15">
      <c r="D79" s="1">
        <v>10</v>
      </c>
      <c r="E79" s="1">
        <v>12</v>
      </c>
      <c r="G79" s="1">
        <v>1158</v>
      </c>
      <c r="K79" s="2">
        <f t="shared" si="0"/>
        <v>2.4064627864844073E-4</v>
      </c>
      <c r="M79" s="2">
        <f>LOG(K79)</f>
        <v>-3.6186208498600636</v>
      </c>
      <c r="O79" s="2">
        <f t="shared" si="2"/>
        <v>-8.708076413584823E-4</v>
      </c>
    </row>
    <row r="80" spans="4:15" ht="13" x14ac:dyDescent="0.15">
      <c r="K80" s="2">
        <f t="shared" si="0"/>
        <v>0</v>
      </c>
      <c r="M80" s="1">
        <v>0</v>
      </c>
      <c r="O80" s="2">
        <f t="shared" si="2"/>
        <v>0</v>
      </c>
    </row>
    <row r="81" spans="4:15" ht="13" x14ac:dyDescent="0.15">
      <c r="D81" s="1">
        <v>11</v>
      </c>
      <c r="E81" s="1">
        <v>37</v>
      </c>
      <c r="G81" s="1">
        <v>854</v>
      </c>
      <c r="K81" s="2">
        <f t="shared" si="0"/>
        <v>1.7747143520359965E-4</v>
      </c>
      <c r="M81" s="2">
        <f>LOG(K81)</f>
        <v>-3.7508715385624756</v>
      </c>
      <c r="O81" s="2">
        <f t="shared" si="2"/>
        <v>-6.6567255521301648E-4</v>
      </c>
    </row>
    <row r="82" spans="4:15" ht="13" x14ac:dyDescent="0.15">
      <c r="K82" s="2">
        <f t="shared" si="0"/>
        <v>0</v>
      </c>
      <c r="M82" s="1">
        <v>0</v>
      </c>
      <c r="O82" s="2">
        <f t="shared" si="2"/>
        <v>0</v>
      </c>
    </row>
    <row r="83" spans="4:15" ht="13" x14ac:dyDescent="0.15">
      <c r="D83" s="1">
        <v>11</v>
      </c>
      <c r="E83" s="1">
        <v>38</v>
      </c>
      <c r="G83" s="1">
        <v>8458</v>
      </c>
      <c r="K83" s="2">
        <f t="shared" si="0"/>
        <v>1.7576737692646905E-3</v>
      </c>
      <c r="M83" s="2">
        <f>LOG(K83)</f>
        <v>-2.7550617284405994</v>
      </c>
      <c r="O83" s="2">
        <f t="shared" si="2"/>
        <v>-4.8424997327850819E-3</v>
      </c>
    </row>
    <row r="84" spans="4:15" ht="13" x14ac:dyDescent="0.15">
      <c r="K84" s="2">
        <f t="shared" si="0"/>
        <v>0</v>
      </c>
      <c r="M84" s="1">
        <v>0</v>
      </c>
      <c r="O84" s="2">
        <f t="shared" si="2"/>
        <v>0</v>
      </c>
    </row>
    <row r="85" spans="4:15" ht="13" x14ac:dyDescent="0.15">
      <c r="D85" s="1">
        <v>11</v>
      </c>
      <c r="E85" s="1">
        <v>12</v>
      </c>
      <c r="G85" s="1">
        <v>852</v>
      </c>
      <c r="K85" s="2">
        <f t="shared" si="0"/>
        <v>1.7705581123356778E-4</v>
      </c>
      <c r="M85" s="2">
        <f>LOG(K85)</f>
        <v>-3.7518898144847808</v>
      </c>
      <c r="O85" s="2">
        <f t="shared" si="2"/>
        <v>-6.6429389476256302E-4</v>
      </c>
    </row>
    <row r="86" spans="4:15" ht="13" x14ac:dyDescent="0.15">
      <c r="K86" s="2">
        <f t="shared" si="0"/>
        <v>0</v>
      </c>
      <c r="M86" s="1">
        <v>0</v>
      </c>
      <c r="O86" s="2">
        <f t="shared" si="2"/>
        <v>0</v>
      </c>
    </row>
    <row r="87" spans="4:15" ht="13" x14ac:dyDescent="0.15">
      <c r="D87" s="1">
        <v>12</v>
      </c>
      <c r="E87" s="1">
        <v>37</v>
      </c>
      <c r="G87" s="1">
        <v>615</v>
      </c>
      <c r="K87" s="2">
        <f t="shared" si="0"/>
        <v>1.2780437078479365E-4</v>
      </c>
      <c r="M87" s="2">
        <f>LOG(K87)</f>
        <v>-3.8934542934760641</v>
      </c>
      <c r="O87" s="2">
        <f t="shared" si="2"/>
        <v>-4.9760047615706176E-4</v>
      </c>
    </row>
    <row r="88" spans="4:15" ht="13" x14ac:dyDescent="0.15">
      <c r="K88" s="2">
        <f t="shared" si="0"/>
        <v>0</v>
      </c>
      <c r="M88" s="1">
        <v>0</v>
      </c>
      <c r="O88" s="2">
        <f t="shared" si="2"/>
        <v>0</v>
      </c>
    </row>
    <row r="89" spans="4:15" ht="13" x14ac:dyDescent="0.15">
      <c r="D89" s="1">
        <v>12</v>
      </c>
      <c r="E89" s="1">
        <v>38</v>
      </c>
      <c r="G89" s="1">
        <v>1076</v>
      </c>
      <c r="K89" s="2">
        <f t="shared" si="0"/>
        <v>2.236056958771349E-4</v>
      </c>
      <c r="M89" s="2">
        <f>LOG(K89)</f>
        <v>-3.6505171379211103</v>
      </c>
      <c r="O89" s="2">
        <f t="shared" si="2"/>
        <v>-8.1627642493625676E-4</v>
      </c>
    </row>
  </sheetData>
  <mergeCells count="1">
    <mergeCell ref="K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Edges CB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reviewer</cp:lastModifiedBy>
  <dcterms:created xsi:type="dcterms:W3CDTF">2022-04-21T20:14:46Z</dcterms:created>
  <dcterms:modified xsi:type="dcterms:W3CDTF">2022-04-24T14:34:21Z</dcterms:modified>
</cp:coreProperties>
</file>