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tor\Artigos\Submetido\Ranking_framework\"/>
    </mc:Choice>
  </mc:AlternateContent>
  <bookViews>
    <workbookView xWindow="0" yWindow="0" windowWidth="23040" windowHeight="8400"/>
  </bookViews>
  <sheets>
    <sheet name="Calculatio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2" i="1" l="1"/>
  <c r="O32" i="1" s="1"/>
  <c r="H31" i="1"/>
  <c r="P31" i="1" s="1"/>
  <c r="H30" i="1"/>
  <c r="O30" i="1" s="1"/>
  <c r="H29" i="1"/>
  <c r="P29" i="1" s="1"/>
  <c r="H28" i="1"/>
  <c r="O28" i="1" s="1"/>
  <c r="H27" i="1"/>
  <c r="N27" i="1" s="1"/>
  <c r="H26" i="1"/>
  <c r="P26" i="1" s="1"/>
  <c r="H25" i="1"/>
  <c r="N25" i="1" s="1"/>
  <c r="H24" i="1"/>
  <c r="O24" i="1" s="1"/>
  <c r="H23" i="1"/>
  <c r="O23" i="1" s="1"/>
  <c r="H22" i="1"/>
  <c r="P22" i="1" s="1"/>
  <c r="H21" i="1"/>
  <c r="P21" i="1" s="1"/>
  <c r="H20" i="1"/>
  <c r="O20" i="1" s="1"/>
  <c r="H19" i="1"/>
  <c r="P19" i="1" s="1"/>
  <c r="H18" i="1"/>
  <c r="O18" i="1" s="1"/>
  <c r="H17" i="1"/>
  <c r="P17" i="1" s="1"/>
  <c r="H16" i="1"/>
  <c r="O16" i="1" s="1"/>
  <c r="H15" i="1"/>
  <c r="P15" i="1" s="1"/>
  <c r="H14" i="1"/>
  <c r="P14" i="1" s="1"/>
  <c r="H13" i="1"/>
  <c r="N13" i="1" s="1"/>
  <c r="P32" i="1" l="1"/>
  <c r="N19" i="1"/>
  <c r="N20" i="1"/>
  <c r="P16" i="1"/>
  <c r="P28" i="1"/>
  <c r="O25" i="1"/>
  <c r="P30" i="1"/>
  <c r="P20" i="1"/>
  <c r="P18" i="1"/>
  <c r="N21" i="1"/>
  <c r="P25" i="1"/>
  <c r="P23" i="1"/>
  <c r="O13" i="1"/>
  <c r="P13" i="1"/>
  <c r="O21" i="1"/>
  <c r="S24" i="1"/>
  <c r="T36" i="1" s="1"/>
  <c r="O15" i="1"/>
  <c r="N17" i="1"/>
  <c r="N22" i="1"/>
  <c r="N24" i="1"/>
  <c r="O27" i="1"/>
  <c r="N29" i="1"/>
  <c r="N31" i="1"/>
  <c r="N15" i="1"/>
  <c r="O17" i="1"/>
  <c r="O22" i="1"/>
  <c r="P27" i="1"/>
  <c r="O29" i="1"/>
  <c r="O31" i="1"/>
  <c r="N14" i="1"/>
  <c r="O19" i="1"/>
  <c r="P24" i="1"/>
  <c r="N26" i="1"/>
  <c r="O26" i="1"/>
  <c r="O14" i="1"/>
  <c r="N16" i="1"/>
  <c r="N23" i="1"/>
  <c r="N28" i="1"/>
  <c r="N30" i="1"/>
  <c r="N32" i="1"/>
  <c r="N18" i="1"/>
  <c r="S25" i="1" l="1"/>
  <c r="T37" i="1" s="1"/>
  <c r="S19" i="1"/>
  <c r="S37" i="1" s="1"/>
  <c r="S12" i="1"/>
  <c r="S20" i="1"/>
  <c r="S38" i="1" s="1"/>
  <c r="S13" i="1"/>
  <c r="R37" i="1" s="1"/>
  <c r="S18" i="1"/>
  <c r="S36" i="1" s="1"/>
  <c r="R36" i="1"/>
  <c r="S26" i="1"/>
  <c r="T38" i="1" s="1"/>
  <c r="S21" i="1"/>
  <c r="S39" i="1" s="1"/>
  <c r="S27" i="1"/>
  <c r="T39" i="1" s="1"/>
  <c r="S14" i="1"/>
  <c r="R38" i="1" s="1"/>
  <c r="S15" i="1"/>
  <c r="R39" i="1" s="1"/>
  <c r="R41" i="1" l="1"/>
  <c r="T41" i="1"/>
  <c r="S41" i="1"/>
</calcChain>
</file>

<file path=xl/sharedStrings.xml><?xml version="1.0" encoding="utf-8"?>
<sst xmlns="http://schemas.openxmlformats.org/spreadsheetml/2006/main" count="171" uniqueCount="129">
  <si>
    <t>Category</t>
  </si>
  <si>
    <t>INDICATOR</t>
  </si>
  <si>
    <t>SCORE</t>
  </si>
  <si>
    <t>Score Normalized</t>
  </si>
  <si>
    <t>Weights</t>
  </si>
  <si>
    <t>Normalized * Weight</t>
  </si>
  <si>
    <t>URBAN</t>
  </si>
  <si>
    <t>Recreational</t>
  </si>
  <si>
    <t>Access &amp; Parking</t>
  </si>
  <si>
    <t>Path to the beach</t>
  </si>
  <si>
    <t>Urban</t>
  </si>
  <si>
    <t>Village</t>
  </si>
  <si>
    <t>Rural</t>
  </si>
  <si>
    <t>Recreation</t>
  </si>
  <si>
    <t>Public transport</t>
  </si>
  <si>
    <t>Protection</t>
  </si>
  <si>
    <t>Access Road</t>
  </si>
  <si>
    <t>Carrying capacity</t>
  </si>
  <si>
    <t>Conservation</t>
  </si>
  <si>
    <t>Parking</t>
  </si>
  <si>
    <t>Facilities &amp; Services</t>
  </si>
  <si>
    <t>Sanitary</t>
  </si>
  <si>
    <t>Bicycle parking</t>
  </si>
  <si>
    <t>Scenic Value</t>
  </si>
  <si>
    <t>Availability of sand by user</t>
  </si>
  <si>
    <t>Safety</t>
  </si>
  <si>
    <t>VILLAGE</t>
  </si>
  <si>
    <t>Umbrellas and chairs</t>
  </si>
  <si>
    <t>Storm Buffer</t>
  </si>
  <si>
    <t>Dinning facilities</t>
  </si>
  <si>
    <t>Shoreline Stability</t>
  </si>
  <si>
    <t>Adaptations for disabled users</t>
  </si>
  <si>
    <t>Induced Changes</t>
  </si>
  <si>
    <t>Facilities for children</t>
  </si>
  <si>
    <t>Energy dissipation</t>
  </si>
  <si>
    <t>Showers and feet washers</t>
  </si>
  <si>
    <t>Hazard</t>
  </si>
  <si>
    <t>Sports facilities</t>
  </si>
  <si>
    <t>Environmental quality</t>
  </si>
  <si>
    <t>RURAL</t>
  </si>
  <si>
    <t>Color of Sand (Beach Face)</t>
  </si>
  <si>
    <t>Governmental acts</t>
  </si>
  <si>
    <t>Color of Water</t>
  </si>
  <si>
    <t>Habitat</t>
  </si>
  <si>
    <t>Skyline</t>
  </si>
  <si>
    <t>Species</t>
  </si>
  <si>
    <t>Vegetation cover</t>
  </si>
  <si>
    <t>Heritage</t>
  </si>
  <si>
    <t>Coastal Features</t>
  </si>
  <si>
    <t>Water quality</t>
  </si>
  <si>
    <t>Water clarity</t>
  </si>
  <si>
    <t>Sand quality</t>
  </si>
  <si>
    <t>Vista</t>
  </si>
  <si>
    <t>Episodic pollution</t>
  </si>
  <si>
    <t>Lifeguards</t>
  </si>
  <si>
    <t>Sanitary facilities &amp; Services</t>
  </si>
  <si>
    <t>Signposting</t>
  </si>
  <si>
    <t>Litter &amp; Waste</t>
  </si>
  <si>
    <t>Dangerous animals (jellyfish, sharks)</t>
  </si>
  <si>
    <t>Dangerous cliffs</t>
  </si>
  <si>
    <t>Weights domains</t>
  </si>
  <si>
    <t>BQV</t>
  </si>
  <si>
    <t>Pickpockets &amp; crime</t>
  </si>
  <si>
    <t>Wave regime risk</t>
  </si>
  <si>
    <t>R</t>
  </si>
  <si>
    <t>Rip Currents</t>
  </si>
  <si>
    <t>P</t>
  </si>
  <si>
    <t>Rescue material</t>
  </si>
  <si>
    <t>C</t>
  </si>
  <si>
    <t>Zoning of activities (bathing, surfing, etc)</t>
  </si>
  <si>
    <t>S</t>
  </si>
  <si>
    <t>Beach Width</t>
  </si>
  <si>
    <t>Beach slope</t>
  </si>
  <si>
    <t>BQV:</t>
  </si>
  <si>
    <t>Morphodynamic state</t>
  </si>
  <si>
    <t>Dune type</t>
  </si>
  <si>
    <t>Vulnerability to erosion</t>
  </si>
  <si>
    <t>Dunes</t>
  </si>
  <si>
    <t xml:space="preserve">Sediment budget </t>
  </si>
  <si>
    <t>Hard coastal defence</t>
  </si>
  <si>
    <t>Impervious surface</t>
  </si>
  <si>
    <t>Changes in grain size</t>
  </si>
  <si>
    <t>Changes in volume (nourishment)</t>
  </si>
  <si>
    <t>Subaerial dissipation</t>
  </si>
  <si>
    <t>Bathing area protection</t>
  </si>
  <si>
    <t>Bathing area material</t>
  </si>
  <si>
    <t>Risk &amp; Vulnerability</t>
  </si>
  <si>
    <t>Harmful storms</t>
  </si>
  <si>
    <t>Sea level rise</t>
  </si>
  <si>
    <t>Natural disaster</t>
  </si>
  <si>
    <t>Exposure to waves</t>
  </si>
  <si>
    <t>Noise</t>
  </si>
  <si>
    <t>Degree of urbanization</t>
  </si>
  <si>
    <t>Air quality (air pollutants)</t>
  </si>
  <si>
    <t>Concentration of Nutrients</t>
  </si>
  <si>
    <t>Management actions</t>
  </si>
  <si>
    <t>Restrictions &amp; Regulations</t>
  </si>
  <si>
    <t>Protected areas (%)</t>
  </si>
  <si>
    <t>Environmental Educational</t>
  </si>
  <si>
    <t>Ecosystem connectivity</t>
  </si>
  <si>
    <t>Ecosystem condition</t>
  </si>
  <si>
    <t>Diversity &amp; Abundance</t>
  </si>
  <si>
    <t>Endangered and iconic</t>
  </si>
  <si>
    <t xml:space="preserve">Invasive species </t>
  </si>
  <si>
    <t>Geological interest</t>
  </si>
  <si>
    <t>Historic, archaeological &amp; scientific interest</t>
  </si>
  <si>
    <t>Sewage discharge evidence</t>
  </si>
  <si>
    <t>Microbiological water quality</t>
  </si>
  <si>
    <t>Accumulation of marine debris/macroalgae</t>
  </si>
  <si>
    <t>Unpleasant Odors</t>
  </si>
  <si>
    <t>Feaces on the sand</t>
  </si>
  <si>
    <t>Blooms</t>
  </si>
  <si>
    <t>Oil spills</t>
  </si>
  <si>
    <t>Cleaning of the beach</t>
  </si>
  <si>
    <t>Litter bins</t>
  </si>
  <si>
    <t>Toilet provision</t>
  </si>
  <si>
    <t>Floating debris/litter</t>
  </si>
  <si>
    <t>Solid human waste</t>
  </si>
  <si>
    <t>Oil &amp; tar balls</t>
  </si>
  <si>
    <t>Instructions:</t>
  </si>
  <si>
    <t>Insert the score of each indicator on column D</t>
  </si>
  <si>
    <t>The scores are going to be normalized in colum H</t>
  </si>
  <si>
    <t>The weights for each beach type are presented in columns J to L</t>
  </si>
  <si>
    <t>The value of each category is calculated in column P</t>
  </si>
  <si>
    <t>The categories of each domain are summed up in column S</t>
  </si>
  <si>
    <t>The value of domain is multiplied by the weight of the domain</t>
  </si>
  <si>
    <t>The final BQV is calculated in line 40, columns R to T</t>
  </si>
  <si>
    <t>Choose the values that are correspondent to your beach type</t>
  </si>
  <si>
    <t>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</si>
</sst>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 style="medium">
        <color indexed="64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</borders>
  <cellStyleXfs count="2">
    <xf numFmtId="0" fontId="0" fillId="0" borderId="0"/>
    <xf numFmtId="0" fontId="6" fillId="0" borderId="0"/>
  </cellStyleXfs>
  <cellXfs count="9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3" borderId="0" xfId="0" applyFont="1" applyFill="1"/>
    <xf numFmtId="2" fontId="4" fillId="3" borderId="0" xfId="0" applyNumberFormat="1" applyFont="1" applyFill="1"/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165" fontId="7" fillId="3" borderId="0" xfId="1" applyNumberFormat="1" applyFont="1" applyFill="1" applyAlignment="1">
      <alignment horizontal="center"/>
    </xf>
    <xf numFmtId="165" fontId="6" fillId="4" borderId="0" xfId="1" applyNumberFormat="1" applyFont="1" applyFill="1" applyAlignment="1">
      <alignment horizontal="center"/>
    </xf>
    <xf numFmtId="165" fontId="6" fillId="5" borderId="0" xfId="1" applyNumberFormat="1" applyFont="1" applyFill="1" applyAlignment="1">
      <alignment horizontal="center"/>
    </xf>
    <xf numFmtId="165" fontId="6" fillId="0" borderId="0" xfId="1" applyNumberFormat="1" applyFont="1" applyFill="1" applyAlignment="1">
      <alignment horizontal="center"/>
    </xf>
    <xf numFmtId="0" fontId="0" fillId="5" borderId="0" xfId="0" applyFill="1"/>
    <xf numFmtId="2" fontId="0" fillId="0" borderId="0" xfId="0" applyNumberFormat="1"/>
    <xf numFmtId="0" fontId="0" fillId="6" borderId="1" xfId="0" applyFill="1" applyBorder="1"/>
    <xf numFmtId="2" fontId="0" fillId="6" borderId="1" xfId="0" applyNumberFormat="1" applyFill="1" applyBorder="1" applyAlignment="1">
      <alignment horizontal="center"/>
    </xf>
    <xf numFmtId="165" fontId="6" fillId="5" borderId="0" xfId="1" applyNumberFormat="1" applyFill="1" applyAlignment="1">
      <alignment horizontal="center"/>
    </xf>
    <xf numFmtId="0" fontId="0" fillId="4" borderId="0" xfId="0" applyFill="1"/>
    <xf numFmtId="2" fontId="0" fillId="4" borderId="0" xfId="0" applyNumberFormat="1" applyFill="1"/>
    <xf numFmtId="0" fontId="0" fillId="0" borderId="0" xfId="0" applyFill="1"/>
    <xf numFmtId="0" fontId="0" fillId="7" borderId="1" xfId="0" applyFill="1" applyBorder="1"/>
    <xf numFmtId="2" fontId="0" fillId="7" borderId="1" xfId="0" applyNumberFormat="1" applyFill="1" applyBorder="1" applyAlignment="1">
      <alignment horizontal="center"/>
    </xf>
    <xf numFmtId="2" fontId="0" fillId="5" borderId="0" xfId="0" applyNumberFormat="1" applyFill="1"/>
    <xf numFmtId="0" fontId="0" fillId="8" borderId="1" xfId="0" applyFill="1" applyBorder="1"/>
    <xf numFmtId="2" fontId="0" fillId="8" borderId="1" xfId="0" applyNumberFormat="1" applyFill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165" fontId="0" fillId="0" borderId="0" xfId="0" applyNumberFormat="1"/>
    <xf numFmtId="0" fontId="3" fillId="0" borderId="0" xfId="0" applyFont="1" applyAlignment="1">
      <alignment horizontal="center"/>
    </xf>
    <xf numFmtId="0" fontId="0" fillId="2" borderId="0" xfId="0" applyFill="1"/>
    <xf numFmtId="165" fontId="0" fillId="0" borderId="0" xfId="0" applyNumberFormat="1" applyAlignment="1">
      <alignment horizontal="center"/>
    </xf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0" borderId="0" xfId="0" applyAlignment="1">
      <alignment wrapText="1"/>
    </xf>
    <xf numFmtId="0" fontId="0" fillId="2" borderId="3" xfId="0" applyFill="1" applyBorder="1"/>
    <xf numFmtId="0" fontId="5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vertical="center"/>
    </xf>
    <xf numFmtId="0" fontId="5" fillId="6" borderId="1" xfId="0" applyFont="1" applyFill="1" applyBorder="1" applyAlignment="1">
      <alignment horizontal="center"/>
    </xf>
    <xf numFmtId="0" fontId="0" fillId="7" borderId="4" xfId="0" applyFill="1" applyBorder="1"/>
    <xf numFmtId="0" fontId="5" fillId="7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0" fillId="0" borderId="0" xfId="0" applyAlignment="1"/>
    <xf numFmtId="0" fontId="3" fillId="0" borderId="6" xfId="0" applyFont="1" applyBorder="1" applyAlignment="1">
      <alignment horizontal="right"/>
    </xf>
    <xf numFmtId="165" fontId="2" fillId="9" borderId="7" xfId="0" applyNumberFormat="1" applyFont="1" applyFill="1" applyBorder="1" applyAlignment="1">
      <alignment horizontal="center"/>
    </xf>
    <xf numFmtId="165" fontId="2" fillId="9" borderId="8" xfId="0" applyNumberFormat="1" applyFont="1" applyFill="1" applyBorder="1" applyAlignment="1">
      <alignment horizontal="center"/>
    </xf>
    <xf numFmtId="165" fontId="2" fillId="9" borderId="5" xfId="0" applyNumberFormat="1" applyFont="1" applyFill="1" applyBorder="1" applyAlignment="1">
      <alignment horizontal="center"/>
    </xf>
    <xf numFmtId="0" fontId="0" fillId="0" borderId="12" xfId="0" applyBorder="1" applyAlignment="1"/>
    <xf numFmtId="0" fontId="0" fillId="0" borderId="12" xfId="0" applyBorder="1"/>
    <xf numFmtId="0" fontId="0" fillId="0" borderId="14" xfId="0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8" borderId="2" xfId="0" applyFill="1" applyBorder="1" applyAlignment="1">
      <alignment horizontal="center" vertical="center" textRotation="90"/>
    </xf>
    <xf numFmtId="0" fontId="0" fillId="8" borderId="4" xfId="0" applyFill="1" applyBorder="1" applyAlignment="1">
      <alignment horizontal="center" vertical="center" textRotation="90"/>
    </xf>
    <xf numFmtId="0" fontId="0" fillId="8" borderId="3" xfId="0" applyFill="1" applyBorder="1" applyAlignment="1">
      <alignment horizontal="center" vertical="center" textRotation="90"/>
    </xf>
    <xf numFmtId="0" fontId="0" fillId="8" borderId="2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textRotation="90"/>
    </xf>
    <xf numFmtId="0" fontId="0" fillId="7" borderId="4" xfId="0" applyFill="1" applyBorder="1" applyAlignment="1">
      <alignment horizontal="center" vertical="center" textRotation="90"/>
    </xf>
    <xf numFmtId="0" fontId="0" fillId="7" borderId="3" xfId="0" applyFill="1" applyBorder="1" applyAlignment="1">
      <alignment horizontal="center" vertical="center" textRotation="90"/>
    </xf>
    <xf numFmtId="0" fontId="0" fillId="7" borderId="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6" borderId="2" xfId="0" applyFill="1" applyBorder="1" applyAlignment="1">
      <alignment horizontal="center" vertical="center" textRotation="90"/>
    </xf>
    <xf numFmtId="0" fontId="0" fillId="6" borderId="4" xfId="0" applyFill="1" applyBorder="1" applyAlignment="1">
      <alignment horizontal="center" vertical="center" textRotation="90"/>
    </xf>
    <xf numFmtId="0" fontId="0" fillId="6" borderId="3" xfId="0" applyFill="1" applyBorder="1" applyAlignment="1">
      <alignment horizontal="center" vertical="center" textRotation="90"/>
    </xf>
    <xf numFmtId="0" fontId="0" fillId="6" borderId="2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textRotation="90"/>
    </xf>
    <xf numFmtId="0" fontId="0" fillId="2" borderId="4" xfId="0" applyFill="1" applyBorder="1" applyAlignment="1">
      <alignment horizontal="center" vertical="center" textRotation="90"/>
    </xf>
    <xf numFmtId="0" fontId="0" fillId="2" borderId="3" xfId="0" applyFill="1" applyBorder="1" applyAlignment="1">
      <alignment horizontal="center" vertical="center" textRotation="90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textRotation="90"/>
    </xf>
    <xf numFmtId="0" fontId="0" fillId="0" borderId="0" xfId="0" applyAlignment="1">
      <alignment horizontal="center"/>
    </xf>
    <xf numFmtId="0" fontId="0" fillId="6" borderId="1" xfId="0" applyFill="1" applyBorder="1" applyAlignment="1">
      <alignment horizontal="center" vertical="center" textRotation="90"/>
    </xf>
    <xf numFmtId="0" fontId="0" fillId="7" borderId="1" xfId="0" applyFill="1" applyBorder="1" applyAlignment="1">
      <alignment horizontal="center" vertical="center" textRotation="90"/>
    </xf>
    <xf numFmtId="0" fontId="0" fillId="8" borderId="1" xfId="0" applyFill="1" applyBorder="1" applyAlignment="1">
      <alignment horizontal="center" vertical="center" textRotation="90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CECFF"/>
      <color rgb="FFCCFFCC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Y83"/>
  <sheetViews>
    <sheetView tabSelected="1" topLeftCell="A22" workbookViewId="0">
      <selection activeCell="J39" sqref="J39"/>
    </sheetView>
  </sheetViews>
  <sheetFormatPr defaultRowHeight="14.4" x14ac:dyDescent="0.3"/>
  <cols>
    <col min="1" max="1" width="3.5546875" bestFit="1" customWidth="1"/>
    <col min="2" max="2" width="15.33203125" style="37" customWidth="1"/>
    <col min="3" max="3" width="30.44140625" customWidth="1"/>
    <col min="4" max="4" width="6.5546875" bestFit="1" customWidth="1"/>
    <col min="5" max="5" width="5.33203125" customWidth="1"/>
    <col min="6" max="6" width="3.5546875" bestFit="1" customWidth="1"/>
    <col min="7" max="7" width="23.88671875" bestFit="1" customWidth="1"/>
    <col min="8" max="8" width="11.33203125" customWidth="1"/>
    <col min="9" max="9" width="4.6640625" customWidth="1"/>
    <col min="10" max="11" width="11.33203125" customWidth="1"/>
    <col min="12" max="12" width="7.77734375" bestFit="1" customWidth="1"/>
    <col min="13" max="13" width="4.6640625" customWidth="1"/>
    <col min="14" max="14" width="10.33203125" bestFit="1" customWidth="1"/>
    <col min="16" max="16" width="12" bestFit="1" customWidth="1"/>
    <col min="17" max="17" width="5.21875" customWidth="1"/>
    <col min="18" max="18" width="11.77734375" bestFit="1" customWidth="1"/>
    <col min="20" max="20" width="6.5546875" bestFit="1" customWidth="1"/>
    <col min="23" max="23" width="6.21875" bestFit="1" customWidth="1"/>
  </cols>
  <sheetData>
    <row r="1" spans="1:19" x14ac:dyDescent="0.3">
      <c r="A1" s="53" t="s">
        <v>119</v>
      </c>
      <c r="B1" s="54"/>
      <c r="C1" s="54"/>
      <c r="D1" s="55"/>
    </row>
    <row r="2" spans="1:19" s="45" customFormat="1" x14ac:dyDescent="0.3">
      <c r="A2" s="50">
        <v>1</v>
      </c>
      <c r="B2" s="59" t="s">
        <v>120</v>
      </c>
      <c r="C2" s="59"/>
      <c r="D2" s="60"/>
    </row>
    <row r="3" spans="1:19" x14ac:dyDescent="0.3">
      <c r="A3" s="51">
        <v>2</v>
      </c>
      <c r="B3" s="59" t="s">
        <v>121</v>
      </c>
      <c r="C3" s="59"/>
      <c r="D3" s="60"/>
    </row>
    <row r="4" spans="1:19" x14ac:dyDescent="0.3">
      <c r="A4" s="51">
        <v>3</v>
      </c>
      <c r="B4" s="59" t="s">
        <v>122</v>
      </c>
      <c r="C4" s="59"/>
      <c r="D4" s="60"/>
    </row>
    <row r="5" spans="1:19" x14ac:dyDescent="0.3">
      <c r="A5" s="51">
        <v>4</v>
      </c>
      <c r="B5" s="59" t="s">
        <v>123</v>
      </c>
      <c r="C5" s="59"/>
      <c r="D5" s="60"/>
    </row>
    <row r="6" spans="1:19" x14ac:dyDescent="0.3">
      <c r="A6" s="51">
        <v>5</v>
      </c>
      <c r="B6" s="59" t="s">
        <v>124</v>
      </c>
      <c r="C6" s="59"/>
      <c r="D6" s="60"/>
    </row>
    <row r="7" spans="1:19" x14ac:dyDescent="0.3">
      <c r="A7" s="51">
        <v>6</v>
      </c>
      <c r="B7" s="59" t="s">
        <v>125</v>
      </c>
      <c r="C7" s="59"/>
      <c r="D7" s="60"/>
    </row>
    <row r="8" spans="1:19" x14ac:dyDescent="0.3">
      <c r="A8" s="51">
        <v>7</v>
      </c>
      <c r="B8" s="59" t="s">
        <v>126</v>
      </c>
      <c r="C8" s="59"/>
      <c r="D8" s="60"/>
    </row>
    <row r="9" spans="1:19" ht="15" thickBot="1" x14ac:dyDescent="0.35">
      <c r="A9" s="52">
        <v>8</v>
      </c>
      <c r="B9" s="57" t="s">
        <v>127</v>
      </c>
      <c r="C9" s="57"/>
      <c r="D9" s="58"/>
    </row>
    <row r="11" spans="1:19" x14ac:dyDescent="0.3">
      <c r="A11" s="1" t="s">
        <v>128</v>
      </c>
      <c r="B11" s="2" t="s">
        <v>0</v>
      </c>
      <c r="C11" s="1" t="s">
        <v>1</v>
      </c>
      <c r="D11" s="1" t="s">
        <v>2</v>
      </c>
      <c r="F11" s="93"/>
      <c r="G11" s="94" t="s">
        <v>0</v>
      </c>
      <c r="H11" s="95" t="s">
        <v>3</v>
      </c>
      <c r="I11" s="3"/>
      <c r="J11" s="77" t="s">
        <v>4</v>
      </c>
      <c r="K11" s="77"/>
      <c r="L11" s="77"/>
      <c r="M11" s="4"/>
      <c r="N11" s="77" t="s">
        <v>5</v>
      </c>
      <c r="O11" s="77"/>
      <c r="P11" s="77"/>
      <c r="R11" s="89" t="s">
        <v>6</v>
      </c>
      <c r="S11" s="89"/>
    </row>
    <row r="12" spans="1:19" x14ac:dyDescent="0.3">
      <c r="A12" s="84" t="s">
        <v>7</v>
      </c>
      <c r="B12" s="76" t="s">
        <v>8</v>
      </c>
      <c r="C12" s="38" t="s">
        <v>9</v>
      </c>
      <c r="D12" s="39"/>
      <c r="F12" s="93"/>
      <c r="G12" s="94"/>
      <c r="H12" s="95"/>
      <c r="I12" s="5"/>
      <c r="J12" s="6" t="s">
        <v>10</v>
      </c>
      <c r="K12" s="6" t="s">
        <v>11</v>
      </c>
      <c r="L12" s="6" t="s">
        <v>12</v>
      </c>
      <c r="M12" s="3"/>
      <c r="N12" s="6" t="s">
        <v>10</v>
      </c>
      <c r="O12" s="6" t="s">
        <v>11</v>
      </c>
      <c r="P12" s="6" t="s">
        <v>12</v>
      </c>
      <c r="R12" s="7" t="s">
        <v>13</v>
      </c>
      <c r="S12" s="8">
        <f>SUM(N13:N17)</f>
        <v>0</v>
      </c>
    </row>
    <row r="13" spans="1:19" x14ac:dyDescent="0.3">
      <c r="A13" s="85"/>
      <c r="B13" s="87"/>
      <c r="C13" s="9" t="s">
        <v>14</v>
      </c>
      <c r="D13" s="39"/>
      <c r="F13" s="88" t="s">
        <v>13</v>
      </c>
      <c r="G13" s="9" t="s">
        <v>8</v>
      </c>
      <c r="H13" s="10">
        <f>SUM(D12:D16)/25</f>
        <v>0</v>
      </c>
      <c r="I13" s="5"/>
      <c r="J13" s="11">
        <v>0.17699999999999999</v>
      </c>
      <c r="K13" s="12">
        <v>0.127</v>
      </c>
      <c r="L13" s="13">
        <v>8.4199999999999997E-2</v>
      </c>
      <c r="M13" s="14"/>
      <c r="N13" s="11">
        <f t="shared" ref="N13:N32" si="0">H13*J13</f>
        <v>0</v>
      </c>
      <c r="O13" s="12">
        <f t="shared" ref="O13:O32" si="1">H13*K13</f>
        <v>0</v>
      </c>
      <c r="P13" s="15">
        <f t="shared" ref="P13:P32" si="2">L13*H13</f>
        <v>0</v>
      </c>
      <c r="R13" s="7" t="s">
        <v>15</v>
      </c>
      <c r="S13" s="8">
        <f>SUM(N18:N22)</f>
        <v>0</v>
      </c>
    </row>
    <row r="14" spans="1:19" x14ac:dyDescent="0.3">
      <c r="A14" s="85"/>
      <c r="B14" s="87"/>
      <c r="C14" s="9" t="s">
        <v>16</v>
      </c>
      <c r="D14" s="39"/>
      <c r="F14" s="88"/>
      <c r="G14" s="9" t="s">
        <v>17</v>
      </c>
      <c r="H14" s="10">
        <f>D17/5</f>
        <v>0</v>
      </c>
      <c r="I14" s="5"/>
      <c r="J14" s="11">
        <v>0.187</v>
      </c>
      <c r="K14" s="12">
        <v>0.24099999999999999</v>
      </c>
      <c r="L14" s="13">
        <v>0.2828</v>
      </c>
      <c r="M14" s="14"/>
      <c r="N14" s="11">
        <f t="shared" si="0"/>
        <v>0</v>
      </c>
      <c r="O14" s="12">
        <f t="shared" si="1"/>
        <v>0</v>
      </c>
      <c r="P14" s="15">
        <f t="shared" si="2"/>
        <v>0</v>
      </c>
      <c r="R14" s="7" t="s">
        <v>18</v>
      </c>
      <c r="S14" s="8">
        <f>SUM(N23:N27)</f>
        <v>0</v>
      </c>
    </row>
    <row r="15" spans="1:19" x14ac:dyDescent="0.3">
      <c r="A15" s="85"/>
      <c r="B15" s="87"/>
      <c r="C15" s="9" t="s">
        <v>19</v>
      </c>
      <c r="D15" s="39"/>
      <c r="F15" s="88"/>
      <c r="G15" s="9" t="s">
        <v>20</v>
      </c>
      <c r="H15" s="10">
        <f>SUM(D18:D23)/30</f>
        <v>0</v>
      </c>
      <c r="I15" s="5"/>
      <c r="J15" s="11">
        <v>0.183</v>
      </c>
      <c r="K15" s="12">
        <v>0.128</v>
      </c>
      <c r="L15" s="13">
        <v>9.0399999999999994E-2</v>
      </c>
      <c r="M15" s="14"/>
      <c r="N15" s="11">
        <f t="shared" si="0"/>
        <v>0</v>
      </c>
      <c r="O15" s="12">
        <f t="shared" si="1"/>
        <v>0</v>
      </c>
      <c r="P15" s="15">
        <f t="shared" si="2"/>
        <v>0</v>
      </c>
      <c r="R15" s="7" t="s">
        <v>21</v>
      </c>
      <c r="S15" s="8">
        <f>SUM(N28:N32)</f>
        <v>0</v>
      </c>
    </row>
    <row r="16" spans="1:19" x14ac:dyDescent="0.3">
      <c r="A16" s="85"/>
      <c r="B16" s="87"/>
      <c r="C16" s="9" t="s">
        <v>22</v>
      </c>
      <c r="D16" s="39"/>
      <c r="F16" s="88"/>
      <c r="G16" s="9" t="s">
        <v>23</v>
      </c>
      <c r="H16" s="10">
        <f>SUM(D24:D30)/35</f>
        <v>0</v>
      </c>
      <c r="I16" s="5"/>
      <c r="J16" s="11">
        <v>0.19</v>
      </c>
      <c r="K16" s="12">
        <v>0.32400000000000001</v>
      </c>
      <c r="L16" s="13">
        <v>0.3468</v>
      </c>
      <c r="M16" s="14"/>
      <c r="N16" s="11">
        <f t="shared" si="0"/>
        <v>0</v>
      </c>
      <c r="O16" s="12">
        <f>H16*K16</f>
        <v>0</v>
      </c>
      <c r="P16" s="15">
        <f t="shared" si="2"/>
        <v>0</v>
      </c>
    </row>
    <row r="17" spans="1:25" x14ac:dyDescent="0.3">
      <c r="A17" s="85"/>
      <c r="B17" s="40" t="s">
        <v>17</v>
      </c>
      <c r="C17" s="9" t="s">
        <v>24</v>
      </c>
      <c r="D17" s="39"/>
      <c r="F17" s="88"/>
      <c r="G17" s="9" t="s">
        <v>25</v>
      </c>
      <c r="H17" s="10">
        <f>SUM(D31:D39)/(9*5)</f>
        <v>0</v>
      </c>
      <c r="I17" s="5"/>
      <c r="J17" s="11">
        <v>0.26300000000000001</v>
      </c>
      <c r="K17" s="12">
        <v>0.18</v>
      </c>
      <c r="L17" s="13">
        <v>0.1958</v>
      </c>
      <c r="M17" s="14"/>
      <c r="N17" s="11">
        <f t="shared" si="0"/>
        <v>0</v>
      </c>
      <c r="O17" s="12">
        <f>H17*K17</f>
        <v>0</v>
      </c>
      <c r="P17" s="15">
        <f t="shared" si="2"/>
        <v>0</v>
      </c>
      <c r="R17" s="89" t="s">
        <v>26</v>
      </c>
      <c r="S17" s="89"/>
      <c r="Y17" s="16"/>
    </row>
    <row r="18" spans="1:25" x14ac:dyDescent="0.3">
      <c r="A18" s="85"/>
      <c r="B18" s="74" t="s">
        <v>20</v>
      </c>
      <c r="C18" s="9" t="s">
        <v>27</v>
      </c>
      <c r="D18" s="39"/>
      <c r="F18" s="90" t="s">
        <v>15</v>
      </c>
      <c r="G18" s="17" t="s">
        <v>28</v>
      </c>
      <c r="H18" s="18">
        <f>SUM(D40:D43)/20</f>
        <v>0</v>
      </c>
      <c r="I18" s="5"/>
      <c r="J18" s="11">
        <v>0.182</v>
      </c>
      <c r="K18" s="12">
        <v>0.22800000000000001</v>
      </c>
      <c r="L18" s="19">
        <v>0.19600000000000001</v>
      </c>
      <c r="M18" s="14"/>
      <c r="N18" s="11">
        <f t="shared" si="0"/>
        <v>0</v>
      </c>
      <c r="O18" s="12">
        <f t="shared" si="1"/>
        <v>0</v>
      </c>
      <c r="P18" s="15">
        <f t="shared" si="2"/>
        <v>0</v>
      </c>
      <c r="R18" s="20" t="s">
        <v>13</v>
      </c>
      <c r="S18" s="21">
        <f>SUM(O13:O17)</f>
        <v>0</v>
      </c>
      <c r="Y18" s="16"/>
    </row>
    <row r="19" spans="1:25" ht="14.4" customHeight="1" x14ac:dyDescent="0.3">
      <c r="A19" s="85"/>
      <c r="B19" s="75"/>
      <c r="C19" s="9" t="s">
        <v>29</v>
      </c>
      <c r="D19" s="39"/>
      <c r="F19" s="90"/>
      <c r="G19" s="17" t="s">
        <v>30</v>
      </c>
      <c r="H19" s="18">
        <f>SUM(D44:D47)/20</f>
        <v>0</v>
      </c>
      <c r="I19" s="5"/>
      <c r="J19" s="11">
        <v>0.185</v>
      </c>
      <c r="K19" s="12">
        <v>0.17599999999999999</v>
      </c>
      <c r="L19" s="19">
        <v>0.20399999999999999</v>
      </c>
      <c r="M19" s="14"/>
      <c r="N19" s="11">
        <f t="shared" si="0"/>
        <v>0</v>
      </c>
      <c r="O19" s="12">
        <f t="shared" si="1"/>
        <v>0</v>
      </c>
      <c r="P19" s="15">
        <f t="shared" si="2"/>
        <v>0</v>
      </c>
      <c r="R19" s="20" t="s">
        <v>15</v>
      </c>
      <c r="S19" s="21">
        <f>SUM(O18:O22)</f>
        <v>0</v>
      </c>
      <c r="Y19" s="16"/>
    </row>
    <row r="20" spans="1:25" x14ac:dyDescent="0.3">
      <c r="A20" s="85"/>
      <c r="B20" s="75"/>
      <c r="C20" s="9" t="s">
        <v>31</v>
      </c>
      <c r="D20" s="39"/>
      <c r="F20" s="90"/>
      <c r="G20" s="17" t="s">
        <v>32</v>
      </c>
      <c r="H20" s="18">
        <f>SUM(D48:D50)/15</f>
        <v>0</v>
      </c>
      <c r="I20" s="5"/>
      <c r="J20" s="11">
        <v>0.221</v>
      </c>
      <c r="K20" s="12">
        <v>0.219</v>
      </c>
      <c r="L20" s="19">
        <v>0.223</v>
      </c>
      <c r="M20" s="14"/>
      <c r="N20" s="11">
        <f t="shared" si="0"/>
        <v>0</v>
      </c>
      <c r="O20" s="12">
        <f t="shared" si="1"/>
        <v>0</v>
      </c>
      <c r="P20" s="15">
        <f t="shared" si="2"/>
        <v>0</v>
      </c>
      <c r="R20" s="20" t="s">
        <v>18</v>
      </c>
      <c r="S20" s="21">
        <f>SUM(O23:O27)</f>
        <v>0</v>
      </c>
      <c r="Y20" s="16"/>
    </row>
    <row r="21" spans="1:25" x14ac:dyDescent="0.3">
      <c r="A21" s="85"/>
      <c r="B21" s="75"/>
      <c r="C21" s="9" t="s">
        <v>33</v>
      </c>
      <c r="D21" s="39"/>
      <c r="F21" s="90"/>
      <c r="G21" s="17" t="s">
        <v>34</v>
      </c>
      <c r="H21" s="18">
        <f>SUM(D51:D52)/10</f>
        <v>0</v>
      </c>
      <c r="I21" s="22"/>
      <c r="J21" s="11">
        <v>0.18099999999999999</v>
      </c>
      <c r="K21" s="12">
        <v>0.23699999999999999</v>
      </c>
      <c r="L21" s="19">
        <v>0.17699999999999999</v>
      </c>
      <c r="M21" s="14"/>
      <c r="N21" s="11">
        <f t="shared" si="0"/>
        <v>0</v>
      </c>
      <c r="O21" s="12">
        <f t="shared" si="1"/>
        <v>0</v>
      </c>
      <c r="P21" s="15">
        <f t="shared" si="2"/>
        <v>0</v>
      </c>
      <c r="R21" s="20" t="s">
        <v>21</v>
      </c>
      <c r="S21" s="21">
        <f>SUM(O28:O32)</f>
        <v>0</v>
      </c>
      <c r="Y21" s="16"/>
    </row>
    <row r="22" spans="1:25" x14ac:dyDescent="0.3">
      <c r="A22" s="85"/>
      <c r="B22" s="75"/>
      <c r="C22" s="9" t="s">
        <v>35</v>
      </c>
      <c r="D22" s="39"/>
      <c r="F22" s="90"/>
      <c r="G22" s="17" t="s">
        <v>36</v>
      </c>
      <c r="H22" s="18">
        <f>SUM(D53:D56)/20</f>
        <v>0</v>
      </c>
      <c r="I22" s="22"/>
      <c r="J22" s="11">
        <v>0.23100000000000001</v>
      </c>
      <c r="K22" s="12">
        <v>0.14000000000000001</v>
      </c>
      <c r="L22" s="19">
        <v>0.2</v>
      </c>
      <c r="M22" s="14"/>
      <c r="N22" s="11">
        <f t="shared" si="0"/>
        <v>0</v>
      </c>
      <c r="O22" s="12">
        <f t="shared" si="1"/>
        <v>0</v>
      </c>
      <c r="P22" s="15">
        <f t="shared" si="2"/>
        <v>0</v>
      </c>
      <c r="Y22" s="16"/>
    </row>
    <row r="23" spans="1:25" x14ac:dyDescent="0.3">
      <c r="A23" s="85"/>
      <c r="B23" s="76"/>
      <c r="C23" s="9" t="s">
        <v>37</v>
      </c>
      <c r="D23" s="39"/>
      <c r="F23" s="91" t="s">
        <v>18</v>
      </c>
      <c r="G23" s="23" t="s">
        <v>38</v>
      </c>
      <c r="H23" s="24">
        <f>SUM(D57:D60)/20</f>
        <v>0</v>
      </c>
      <c r="I23" s="5"/>
      <c r="J23" s="11">
        <v>0.26800000000000002</v>
      </c>
      <c r="K23" s="12">
        <v>0.185</v>
      </c>
      <c r="L23" s="13">
        <v>0.17299999999999999</v>
      </c>
      <c r="M23" s="14"/>
      <c r="N23" s="11">
        <f t="shared" si="0"/>
        <v>0</v>
      </c>
      <c r="O23" s="12">
        <f t="shared" si="1"/>
        <v>0</v>
      </c>
      <c r="P23" s="15">
        <f t="shared" si="2"/>
        <v>0</v>
      </c>
      <c r="R23" s="89" t="s">
        <v>39</v>
      </c>
      <c r="S23" s="89"/>
      <c r="Y23" s="16"/>
    </row>
    <row r="24" spans="1:25" x14ac:dyDescent="0.3">
      <c r="A24" s="85"/>
      <c r="B24" s="74" t="s">
        <v>23</v>
      </c>
      <c r="C24" s="9" t="s">
        <v>40</v>
      </c>
      <c r="D24" s="39"/>
      <c r="F24" s="91"/>
      <c r="G24" s="23" t="s">
        <v>41</v>
      </c>
      <c r="H24" s="24">
        <f>SUM(D61:D63)/15</f>
        <v>0</v>
      </c>
      <c r="I24" s="5"/>
      <c r="J24" s="11">
        <v>0.186</v>
      </c>
      <c r="K24" s="12">
        <v>0.20599999999999999</v>
      </c>
      <c r="L24" s="13">
        <v>0.13800000000000001</v>
      </c>
      <c r="M24" s="14"/>
      <c r="N24" s="11">
        <f t="shared" si="0"/>
        <v>0</v>
      </c>
      <c r="O24" s="12">
        <f t="shared" si="1"/>
        <v>0</v>
      </c>
      <c r="P24" s="15">
        <f t="shared" si="2"/>
        <v>0</v>
      </c>
      <c r="R24" s="15" t="s">
        <v>13</v>
      </c>
      <c r="S24" s="25">
        <f>SUM(P13:P17)</f>
        <v>0</v>
      </c>
      <c r="Y24" s="16"/>
    </row>
    <row r="25" spans="1:25" x14ac:dyDescent="0.3">
      <c r="A25" s="85"/>
      <c r="B25" s="75"/>
      <c r="C25" s="9" t="s">
        <v>42</v>
      </c>
      <c r="D25" s="39"/>
      <c r="F25" s="91"/>
      <c r="G25" s="23" t="s">
        <v>43</v>
      </c>
      <c r="H25" s="24">
        <f>SUM(D64:D65)/10</f>
        <v>0</v>
      </c>
      <c r="I25" s="5"/>
      <c r="J25" s="11">
        <v>0.218</v>
      </c>
      <c r="K25" s="12">
        <v>0.219</v>
      </c>
      <c r="L25" s="13">
        <v>0.27200000000000002</v>
      </c>
      <c r="M25" s="14"/>
      <c r="N25" s="11">
        <f t="shared" si="0"/>
        <v>0</v>
      </c>
      <c r="O25" s="12">
        <f t="shared" si="1"/>
        <v>0</v>
      </c>
      <c r="P25" s="15">
        <f t="shared" si="2"/>
        <v>0</v>
      </c>
      <c r="R25" s="15" t="s">
        <v>15</v>
      </c>
      <c r="S25" s="25">
        <f>SUM(P18:P22)</f>
        <v>0</v>
      </c>
      <c r="Y25" s="16"/>
    </row>
    <row r="26" spans="1:25" x14ac:dyDescent="0.3">
      <c r="A26" s="85"/>
      <c r="B26" s="75"/>
      <c r="C26" s="9" t="s">
        <v>44</v>
      </c>
      <c r="D26" s="39"/>
      <c r="F26" s="91"/>
      <c r="G26" s="23" t="s">
        <v>45</v>
      </c>
      <c r="H26" s="24">
        <f>SUM(D66:D68)/15</f>
        <v>0</v>
      </c>
      <c r="I26" s="5"/>
      <c r="J26" s="11">
        <v>0.18099999999999999</v>
      </c>
      <c r="K26" s="12">
        <v>0.19600000000000001</v>
      </c>
      <c r="L26" s="13">
        <v>0.21199999999999999</v>
      </c>
      <c r="M26" s="14"/>
      <c r="N26" s="11">
        <f t="shared" si="0"/>
        <v>0</v>
      </c>
      <c r="O26" s="12">
        <f t="shared" si="1"/>
        <v>0</v>
      </c>
      <c r="P26" s="15">
        <f t="shared" si="2"/>
        <v>0</v>
      </c>
      <c r="R26" s="15" t="s">
        <v>18</v>
      </c>
      <c r="S26" s="25">
        <f>SUM(P23:P27)</f>
        <v>0</v>
      </c>
      <c r="Y26" s="16"/>
    </row>
    <row r="27" spans="1:25" x14ac:dyDescent="0.3">
      <c r="A27" s="85"/>
      <c r="B27" s="75"/>
      <c r="C27" s="9" t="s">
        <v>46</v>
      </c>
      <c r="D27" s="39"/>
      <c r="F27" s="91"/>
      <c r="G27" s="23" t="s">
        <v>47</v>
      </c>
      <c r="H27" s="24">
        <f>SUM(D69:D70)/10</f>
        <v>0</v>
      </c>
      <c r="I27" s="5"/>
      <c r="J27" s="11">
        <v>0.14699999999999999</v>
      </c>
      <c r="K27" s="12">
        <v>0.19400000000000001</v>
      </c>
      <c r="L27" s="19">
        <v>0.20499999999999999</v>
      </c>
      <c r="M27" s="14"/>
      <c r="N27" s="11">
        <f t="shared" si="0"/>
        <v>0</v>
      </c>
      <c r="O27" s="12">
        <f t="shared" si="1"/>
        <v>0</v>
      </c>
      <c r="P27" s="15">
        <f t="shared" si="2"/>
        <v>0</v>
      </c>
      <c r="R27" s="15" t="s">
        <v>21</v>
      </c>
      <c r="S27" s="25">
        <f>SUM(P28:P32)</f>
        <v>0</v>
      </c>
      <c r="Y27" s="16"/>
    </row>
    <row r="28" spans="1:25" x14ac:dyDescent="0.3">
      <c r="A28" s="85"/>
      <c r="B28" s="75"/>
      <c r="C28" s="9" t="s">
        <v>48</v>
      </c>
      <c r="D28" s="39"/>
      <c r="F28" s="92" t="s">
        <v>21</v>
      </c>
      <c r="G28" s="26" t="s">
        <v>49</v>
      </c>
      <c r="H28" s="27">
        <f>SUM(D71:D72)/10</f>
        <v>0</v>
      </c>
      <c r="I28" s="5"/>
      <c r="J28" s="11">
        <v>0.20899999999999999</v>
      </c>
      <c r="K28" s="12">
        <v>0.26400000000000001</v>
      </c>
      <c r="L28" s="13">
        <v>0.2034</v>
      </c>
      <c r="M28" s="14"/>
      <c r="N28" s="11">
        <f t="shared" si="0"/>
        <v>0</v>
      </c>
      <c r="O28" s="12">
        <f t="shared" si="1"/>
        <v>0</v>
      </c>
      <c r="P28" s="15">
        <f t="shared" si="2"/>
        <v>0</v>
      </c>
      <c r="Y28" s="16"/>
    </row>
    <row r="29" spans="1:25" x14ac:dyDescent="0.3">
      <c r="A29" s="85"/>
      <c r="B29" s="75"/>
      <c r="C29" s="9" t="s">
        <v>50</v>
      </c>
      <c r="D29" s="39"/>
      <c r="F29" s="92"/>
      <c r="G29" s="26" t="s">
        <v>51</v>
      </c>
      <c r="H29" s="27">
        <f>SUM(D73:D75)/15</f>
        <v>0</v>
      </c>
      <c r="I29" s="5"/>
      <c r="J29" s="11">
        <v>0.185</v>
      </c>
      <c r="K29" s="12">
        <v>0.17599999999999999</v>
      </c>
      <c r="L29" s="13">
        <v>0.25459999999999999</v>
      </c>
      <c r="M29" s="14"/>
      <c r="N29" s="11">
        <f t="shared" si="0"/>
        <v>0</v>
      </c>
      <c r="O29" s="12">
        <f t="shared" si="1"/>
        <v>0</v>
      </c>
      <c r="P29" s="15">
        <f t="shared" si="2"/>
        <v>0</v>
      </c>
    </row>
    <row r="30" spans="1:25" x14ac:dyDescent="0.3">
      <c r="A30" s="85"/>
      <c r="B30" s="76"/>
      <c r="C30" s="9" t="s">
        <v>52</v>
      </c>
      <c r="D30" s="39"/>
      <c r="F30" s="92"/>
      <c r="G30" s="26" t="s">
        <v>53</v>
      </c>
      <c r="H30" s="27">
        <f>SUM(D76:D77)/10</f>
        <v>0</v>
      </c>
      <c r="I30" s="5"/>
      <c r="J30" s="11">
        <v>0.25800000000000001</v>
      </c>
      <c r="K30" s="12">
        <v>0.214</v>
      </c>
      <c r="L30" s="13">
        <v>0.2276</v>
      </c>
      <c r="M30" s="14"/>
      <c r="N30" s="11">
        <f t="shared" si="0"/>
        <v>0</v>
      </c>
      <c r="O30" s="12">
        <f t="shared" si="1"/>
        <v>0</v>
      </c>
      <c r="P30" s="15">
        <f t="shared" si="2"/>
        <v>0</v>
      </c>
    </row>
    <row r="31" spans="1:25" x14ac:dyDescent="0.3">
      <c r="A31" s="85"/>
      <c r="B31" s="74" t="s">
        <v>25</v>
      </c>
      <c r="C31" s="9" t="s">
        <v>54</v>
      </c>
      <c r="D31" s="39"/>
      <c r="F31" s="92"/>
      <c r="G31" s="26" t="s">
        <v>55</v>
      </c>
      <c r="H31" s="27">
        <f>SUM(D78:D80)/15</f>
        <v>0</v>
      </c>
      <c r="I31" s="5"/>
      <c r="J31" s="11">
        <v>0.14499999999999999</v>
      </c>
      <c r="K31" s="12">
        <v>0.10199999999999999</v>
      </c>
      <c r="L31" s="13">
        <v>7.8E-2</v>
      </c>
      <c r="M31" s="14"/>
      <c r="N31" s="11">
        <f t="shared" si="0"/>
        <v>0</v>
      </c>
      <c r="O31" s="12">
        <f t="shared" si="1"/>
        <v>0</v>
      </c>
      <c r="P31" s="15">
        <f t="shared" si="2"/>
        <v>0</v>
      </c>
    </row>
    <row r="32" spans="1:25" x14ac:dyDescent="0.3">
      <c r="A32" s="85"/>
      <c r="B32" s="75"/>
      <c r="C32" s="9" t="s">
        <v>56</v>
      </c>
      <c r="D32" s="39"/>
      <c r="F32" s="92"/>
      <c r="G32" s="26" t="s">
        <v>57</v>
      </c>
      <c r="H32" s="27">
        <f>SUM(D81:D83)/15</f>
        <v>0</v>
      </c>
      <c r="I32" s="22"/>
      <c r="J32" s="11">
        <v>0.20300000000000001</v>
      </c>
      <c r="K32" s="12">
        <v>0.24399999999999999</v>
      </c>
      <c r="L32" s="13">
        <v>0.2364</v>
      </c>
      <c r="M32" s="14"/>
      <c r="N32" s="11">
        <f t="shared" si="0"/>
        <v>0</v>
      </c>
      <c r="O32" s="12">
        <f t="shared" si="1"/>
        <v>0</v>
      </c>
      <c r="P32" s="15">
        <f t="shared" si="2"/>
        <v>0</v>
      </c>
    </row>
    <row r="33" spans="1:20" x14ac:dyDescent="0.3">
      <c r="A33" s="85"/>
      <c r="B33" s="75"/>
      <c r="C33" s="9" t="s">
        <v>58</v>
      </c>
      <c r="D33" s="39"/>
      <c r="K33" s="28"/>
      <c r="L33" s="28"/>
      <c r="M33" s="29"/>
      <c r="N33" s="28"/>
      <c r="P33" s="30"/>
    </row>
    <row r="34" spans="1:20" x14ac:dyDescent="0.3">
      <c r="A34" s="85"/>
      <c r="B34" s="75"/>
      <c r="C34" s="9" t="s">
        <v>59</v>
      </c>
      <c r="D34" s="39"/>
      <c r="J34" s="77" t="s">
        <v>60</v>
      </c>
      <c r="K34" s="77"/>
      <c r="L34" s="77"/>
      <c r="Q34" s="22"/>
      <c r="R34" s="56" t="s">
        <v>61</v>
      </c>
      <c r="S34" s="56"/>
      <c r="T34" s="56"/>
    </row>
    <row r="35" spans="1:20" x14ac:dyDescent="0.3">
      <c r="A35" s="85"/>
      <c r="B35" s="75"/>
      <c r="C35" s="9" t="s">
        <v>62</v>
      </c>
      <c r="D35" s="39"/>
      <c r="J35" s="31" t="s">
        <v>10</v>
      </c>
      <c r="K35" s="31" t="s">
        <v>11</v>
      </c>
      <c r="L35" s="31" t="s">
        <v>12</v>
      </c>
      <c r="R35" s="31" t="s">
        <v>10</v>
      </c>
      <c r="S35" s="31" t="s">
        <v>11</v>
      </c>
      <c r="T35" s="31" t="s">
        <v>12</v>
      </c>
    </row>
    <row r="36" spans="1:20" x14ac:dyDescent="0.3">
      <c r="A36" s="85"/>
      <c r="B36" s="75"/>
      <c r="C36" s="9" t="s">
        <v>63</v>
      </c>
      <c r="D36" s="39"/>
      <c r="I36" s="32" t="s">
        <v>64</v>
      </c>
      <c r="J36" s="11">
        <v>0.372</v>
      </c>
      <c r="K36" s="12">
        <v>0.25600000000000001</v>
      </c>
      <c r="L36" s="13">
        <v>0.1042</v>
      </c>
      <c r="R36" s="33">
        <f>J36*S12</f>
        <v>0</v>
      </c>
      <c r="S36" s="33">
        <f>K36*S18</f>
        <v>0</v>
      </c>
      <c r="T36" s="33">
        <f>L36*S24</f>
        <v>0</v>
      </c>
    </row>
    <row r="37" spans="1:20" x14ac:dyDescent="0.3">
      <c r="A37" s="85"/>
      <c r="B37" s="75"/>
      <c r="C37" s="9" t="s">
        <v>65</v>
      </c>
      <c r="D37" s="39"/>
      <c r="I37" s="34" t="s">
        <v>66</v>
      </c>
      <c r="J37" s="11">
        <v>0.19600000000000001</v>
      </c>
      <c r="K37" s="12">
        <v>0.22800000000000001</v>
      </c>
      <c r="L37" s="13">
        <v>0.25700000000000001</v>
      </c>
      <c r="R37" s="33">
        <f>J37*S13</f>
        <v>0</v>
      </c>
      <c r="S37" s="33">
        <f>K37*S19</f>
        <v>0</v>
      </c>
      <c r="T37" s="33">
        <f>L37*S25</f>
        <v>0</v>
      </c>
    </row>
    <row r="38" spans="1:20" x14ac:dyDescent="0.3">
      <c r="A38" s="85"/>
      <c r="B38" s="75"/>
      <c r="C38" s="9" t="s">
        <v>67</v>
      </c>
      <c r="D38" s="39"/>
      <c r="I38" s="35" t="s">
        <v>68</v>
      </c>
      <c r="J38" s="11">
        <v>0.13900000000000001</v>
      </c>
      <c r="K38" s="12">
        <v>0.27800000000000002</v>
      </c>
      <c r="L38" s="13">
        <v>0.45700000000000002</v>
      </c>
      <c r="R38" s="33">
        <f>J38*S14</f>
        <v>0</v>
      </c>
      <c r="S38" s="33">
        <f>K38*S20</f>
        <v>0</v>
      </c>
      <c r="T38" s="33">
        <f>L38*S26</f>
        <v>0</v>
      </c>
    </row>
    <row r="39" spans="1:20" x14ac:dyDescent="0.3">
      <c r="A39" s="86"/>
      <c r="B39" s="76"/>
      <c r="C39" s="9" t="s">
        <v>69</v>
      </c>
      <c r="D39" s="39"/>
      <c r="I39" s="36" t="s">
        <v>70</v>
      </c>
      <c r="J39" s="11">
        <v>0.29399999999999998</v>
      </c>
      <c r="K39" s="12">
        <v>0.23799999999999999</v>
      </c>
      <c r="L39" s="13">
        <v>0.18219999999999997</v>
      </c>
      <c r="R39" s="33">
        <f>J39*S15</f>
        <v>0</v>
      </c>
      <c r="S39" s="33">
        <f>K39*S21</f>
        <v>0</v>
      </c>
      <c r="T39" s="33">
        <f>L39*S27</f>
        <v>0</v>
      </c>
    </row>
    <row r="40" spans="1:20" x14ac:dyDescent="0.3">
      <c r="A40" s="78" t="s">
        <v>15</v>
      </c>
      <c r="B40" s="81" t="s">
        <v>28</v>
      </c>
      <c r="C40" s="17" t="s">
        <v>71</v>
      </c>
      <c r="D40" s="41"/>
    </row>
    <row r="41" spans="1:20" x14ac:dyDescent="0.3">
      <c r="A41" s="79"/>
      <c r="B41" s="82"/>
      <c r="C41" s="17" t="s">
        <v>72</v>
      </c>
      <c r="D41" s="41"/>
      <c r="Q41" s="46" t="s">
        <v>73</v>
      </c>
      <c r="R41" s="47">
        <f>SUM(R36:R39)</f>
        <v>0</v>
      </c>
      <c r="S41" s="48">
        <f>SUM(S36:S39)</f>
        <v>0</v>
      </c>
      <c r="T41" s="49">
        <f>SUM(T36:T39)</f>
        <v>0</v>
      </c>
    </row>
    <row r="42" spans="1:20" x14ac:dyDescent="0.3">
      <c r="A42" s="79"/>
      <c r="B42" s="82"/>
      <c r="C42" s="17" t="s">
        <v>74</v>
      </c>
      <c r="D42" s="41"/>
    </row>
    <row r="43" spans="1:20" x14ac:dyDescent="0.3">
      <c r="A43" s="79"/>
      <c r="B43" s="83"/>
      <c r="C43" s="17" t="s">
        <v>75</v>
      </c>
      <c r="D43" s="41"/>
    </row>
    <row r="44" spans="1:20" x14ac:dyDescent="0.3">
      <c r="A44" s="79"/>
      <c r="B44" s="81" t="s">
        <v>30</v>
      </c>
      <c r="C44" s="17" t="s">
        <v>76</v>
      </c>
      <c r="D44" s="41"/>
    </row>
    <row r="45" spans="1:20" x14ac:dyDescent="0.3">
      <c r="A45" s="79"/>
      <c r="B45" s="82"/>
      <c r="C45" s="17" t="s">
        <v>77</v>
      </c>
      <c r="D45" s="41"/>
    </row>
    <row r="46" spans="1:20" ht="14.4" customHeight="1" x14ac:dyDescent="0.3">
      <c r="A46" s="79"/>
      <c r="B46" s="82"/>
      <c r="C46" s="17" t="s">
        <v>78</v>
      </c>
      <c r="D46" s="41"/>
    </row>
    <row r="47" spans="1:20" x14ac:dyDescent="0.3">
      <c r="A47" s="79"/>
      <c r="B47" s="83"/>
      <c r="C47" s="17" t="s">
        <v>79</v>
      </c>
      <c r="D47" s="41"/>
    </row>
    <row r="48" spans="1:20" x14ac:dyDescent="0.3">
      <c r="A48" s="79"/>
      <c r="B48" s="81" t="s">
        <v>32</v>
      </c>
      <c r="C48" s="17" t="s">
        <v>80</v>
      </c>
      <c r="D48" s="41"/>
    </row>
    <row r="49" spans="1:4" x14ac:dyDescent="0.3">
      <c r="A49" s="79"/>
      <c r="B49" s="82"/>
      <c r="C49" s="17" t="s">
        <v>81</v>
      </c>
      <c r="D49" s="41"/>
    </row>
    <row r="50" spans="1:4" ht="14.4" customHeight="1" x14ac:dyDescent="0.3">
      <c r="A50" s="79"/>
      <c r="B50" s="83"/>
      <c r="C50" s="17" t="s">
        <v>82</v>
      </c>
      <c r="D50" s="41"/>
    </row>
    <row r="51" spans="1:4" x14ac:dyDescent="0.3">
      <c r="A51" s="79"/>
      <c r="B51" s="81" t="s">
        <v>83</v>
      </c>
      <c r="C51" s="17" t="s">
        <v>84</v>
      </c>
      <c r="D51" s="41"/>
    </row>
    <row r="52" spans="1:4" x14ac:dyDescent="0.3">
      <c r="A52" s="79"/>
      <c r="B52" s="82"/>
      <c r="C52" s="17" t="s">
        <v>85</v>
      </c>
      <c r="D52" s="41"/>
    </row>
    <row r="53" spans="1:4" x14ac:dyDescent="0.3">
      <c r="A53" s="79"/>
      <c r="B53" s="81" t="s">
        <v>86</v>
      </c>
      <c r="C53" s="17" t="s">
        <v>87</v>
      </c>
      <c r="D53" s="41"/>
    </row>
    <row r="54" spans="1:4" x14ac:dyDescent="0.3">
      <c r="A54" s="79"/>
      <c r="B54" s="82"/>
      <c r="C54" s="17" t="s">
        <v>88</v>
      </c>
      <c r="D54" s="41"/>
    </row>
    <row r="55" spans="1:4" x14ac:dyDescent="0.3">
      <c r="A55" s="79"/>
      <c r="B55" s="82"/>
      <c r="C55" s="17" t="s">
        <v>89</v>
      </c>
      <c r="D55" s="41"/>
    </row>
    <row r="56" spans="1:4" x14ac:dyDescent="0.3">
      <c r="A56" s="80"/>
      <c r="B56" s="83"/>
      <c r="C56" s="17" t="s">
        <v>90</v>
      </c>
      <c r="D56" s="41"/>
    </row>
    <row r="57" spans="1:4" x14ac:dyDescent="0.3">
      <c r="A57" s="67" t="s">
        <v>18</v>
      </c>
      <c r="B57" s="70" t="s">
        <v>38</v>
      </c>
      <c r="C57" s="42" t="s">
        <v>91</v>
      </c>
      <c r="D57" s="43"/>
    </row>
    <row r="58" spans="1:4" x14ac:dyDescent="0.3">
      <c r="A58" s="68"/>
      <c r="B58" s="71"/>
      <c r="C58" s="23" t="s">
        <v>92</v>
      </c>
      <c r="D58" s="43"/>
    </row>
    <row r="59" spans="1:4" ht="14.4" customHeight="1" x14ac:dyDescent="0.3">
      <c r="A59" s="68"/>
      <c r="B59" s="71"/>
      <c r="C59" s="23" t="s">
        <v>93</v>
      </c>
      <c r="D59" s="43"/>
    </row>
    <row r="60" spans="1:4" x14ac:dyDescent="0.3">
      <c r="A60" s="68"/>
      <c r="B60" s="72"/>
      <c r="C60" s="23" t="s">
        <v>94</v>
      </c>
      <c r="D60" s="43"/>
    </row>
    <row r="61" spans="1:4" x14ac:dyDescent="0.3">
      <c r="A61" s="68"/>
      <c r="B61" s="70" t="s">
        <v>95</v>
      </c>
      <c r="C61" s="23" t="s">
        <v>96</v>
      </c>
      <c r="D61" s="43"/>
    </row>
    <row r="62" spans="1:4" x14ac:dyDescent="0.3">
      <c r="A62" s="68"/>
      <c r="B62" s="71"/>
      <c r="C62" s="23" t="s">
        <v>97</v>
      </c>
      <c r="D62" s="43"/>
    </row>
    <row r="63" spans="1:4" ht="14.4" customHeight="1" x14ac:dyDescent="0.3">
      <c r="A63" s="68"/>
      <c r="B63" s="72"/>
      <c r="C63" s="23" t="s">
        <v>98</v>
      </c>
      <c r="D63" s="43"/>
    </row>
    <row r="64" spans="1:4" x14ac:dyDescent="0.3">
      <c r="A64" s="68"/>
      <c r="B64" s="73" t="s">
        <v>43</v>
      </c>
      <c r="C64" s="23" t="s">
        <v>99</v>
      </c>
      <c r="D64" s="43"/>
    </row>
    <row r="65" spans="1:4" x14ac:dyDescent="0.3">
      <c r="A65" s="68"/>
      <c r="B65" s="73"/>
      <c r="C65" s="23" t="s">
        <v>100</v>
      </c>
      <c r="D65" s="43"/>
    </row>
    <row r="66" spans="1:4" x14ac:dyDescent="0.3">
      <c r="A66" s="68"/>
      <c r="B66" s="73" t="s">
        <v>45</v>
      </c>
      <c r="C66" s="23" t="s">
        <v>101</v>
      </c>
      <c r="D66" s="43"/>
    </row>
    <row r="67" spans="1:4" x14ac:dyDescent="0.3">
      <c r="A67" s="68"/>
      <c r="B67" s="73"/>
      <c r="C67" s="23" t="s">
        <v>102</v>
      </c>
      <c r="D67" s="43"/>
    </row>
    <row r="68" spans="1:4" x14ac:dyDescent="0.3">
      <c r="A68" s="68"/>
      <c r="B68" s="73"/>
      <c r="C68" s="23" t="s">
        <v>103</v>
      </c>
      <c r="D68" s="43"/>
    </row>
    <row r="69" spans="1:4" x14ac:dyDescent="0.3">
      <c r="A69" s="68"/>
      <c r="B69" s="70" t="s">
        <v>47</v>
      </c>
      <c r="C69" s="23" t="s">
        <v>104</v>
      </c>
      <c r="D69" s="43"/>
    </row>
    <row r="70" spans="1:4" x14ac:dyDescent="0.3">
      <c r="A70" s="69"/>
      <c r="B70" s="72"/>
      <c r="C70" s="23" t="s">
        <v>105</v>
      </c>
      <c r="D70" s="43"/>
    </row>
    <row r="71" spans="1:4" x14ac:dyDescent="0.3">
      <c r="A71" s="61" t="s">
        <v>21</v>
      </c>
      <c r="B71" s="64" t="s">
        <v>49</v>
      </c>
      <c r="C71" s="26" t="s">
        <v>106</v>
      </c>
      <c r="D71" s="44"/>
    </row>
    <row r="72" spans="1:4" x14ac:dyDescent="0.3">
      <c r="A72" s="62"/>
      <c r="B72" s="65"/>
      <c r="C72" s="26" t="s">
        <v>107</v>
      </c>
      <c r="D72" s="44"/>
    </row>
    <row r="73" spans="1:4" x14ac:dyDescent="0.3">
      <c r="A73" s="62"/>
      <c r="B73" s="64" t="s">
        <v>51</v>
      </c>
      <c r="C73" s="26" t="s">
        <v>108</v>
      </c>
      <c r="D73" s="44"/>
    </row>
    <row r="74" spans="1:4" x14ac:dyDescent="0.3">
      <c r="A74" s="62"/>
      <c r="B74" s="66"/>
      <c r="C74" s="26" t="s">
        <v>109</v>
      </c>
      <c r="D74" s="44"/>
    </row>
    <row r="75" spans="1:4" x14ac:dyDescent="0.3">
      <c r="A75" s="62"/>
      <c r="B75" s="65"/>
      <c r="C75" s="26" t="s">
        <v>110</v>
      </c>
      <c r="D75" s="44"/>
    </row>
    <row r="76" spans="1:4" x14ac:dyDescent="0.3">
      <c r="A76" s="62"/>
      <c r="B76" s="64" t="s">
        <v>53</v>
      </c>
      <c r="C76" s="26" t="s">
        <v>111</v>
      </c>
      <c r="D76" s="44"/>
    </row>
    <row r="77" spans="1:4" x14ac:dyDescent="0.3">
      <c r="A77" s="62"/>
      <c r="B77" s="66"/>
      <c r="C77" s="26" t="s">
        <v>112</v>
      </c>
      <c r="D77" s="44"/>
    </row>
    <row r="78" spans="1:4" x14ac:dyDescent="0.3">
      <c r="A78" s="62"/>
      <c r="B78" s="64" t="s">
        <v>55</v>
      </c>
      <c r="C78" s="26" t="s">
        <v>113</v>
      </c>
      <c r="D78" s="44"/>
    </row>
    <row r="79" spans="1:4" ht="14.4" customHeight="1" x14ac:dyDescent="0.3">
      <c r="A79" s="62"/>
      <c r="B79" s="66"/>
      <c r="C79" s="26" t="s">
        <v>114</v>
      </c>
      <c r="D79" s="44"/>
    </row>
    <row r="80" spans="1:4" x14ac:dyDescent="0.3">
      <c r="A80" s="62"/>
      <c r="B80" s="65"/>
      <c r="C80" s="26" t="s">
        <v>115</v>
      </c>
      <c r="D80" s="44"/>
    </row>
    <row r="81" spans="1:4" x14ac:dyDescent="0.3">
      <c r="A81" s="62"/>
      <c r="B81" s="64" t="s">
        <v>57</v>
      </c>
      <c r="C81" s="26" t="s">
        <v>116</v>
      </c>
      <c r="D81" s="44"/>
    </row>
    <row r="82" spans="1:4" x14ac:dyDescent="0.3">
      <c r="A82" s="62"/>
      <c r="B82" s="66"/>
      <c r="C82" s="26" t="s">
        <v>117</v>
      </c>
      <c r="D82" s="44"/>
    </row>
    <row r="83" spans="1:4" ht="14.4" customHeight="1" x14ac:dyDescent="0.3">
      <c r="A83" s="63"/>
      <c r="B83" s="65"/>
      <c r="C83" s="26" t="s">
        <v>118</v>
      </c>
      <c r="D83" s="44"/>
    </row>
  </sheetData>
  <mergeCells count="46">
    <mergeCell ref="R11:S11"/>
    <mergeCell ref="F11:F12"/>
    <mergeCell ref="G11:G12"/>
    <mergeCell ref="H11:H12"/>
    <mergeCell ref="J11:L11"/>
    <mergeCell ref="N11:P11"/>
    <mergeCell ref="B18:B23"/>
    <mergeCell ref="F18:F22"/>
    <mergeCell ref="F23:F27"/>
    <mergeCell ref="R23:S23"/>
    <mergeCell ref="B24:B30"/>
    <mergeCell ref="F28:F32"/>
    <mergeCell ref="A40:A56"/>
    <mergeCell ref="B40:B43"/>
    <mergeCell ref="B44:B47"/>
    <mergeCell ref="B48:B50"/>
    <mergeCell ref="B51:B52"/>
    <mergeCell ref="B53:B56"/>
    <mergeCell ref="A57:A70"/>
    <mergeCell ref="B57:B60"/>
    <mergeCell ref="B61:B63"/>
    <mergeCell ref="B64:B65"/>
    <mergeCell ref="B66:B68"/>
    <mergeCell ref="B69:B70"/>
    <mergeCell ref="A71:A83"/>
    <mergeCell ref="B71:B72"/>
    <mergeCell ref="B73:B75"/>
    <mergeCell ref="B76:B77"/>
    <mergeCell ref="B78:B80"/>
    <mergeCell ref="B81:B83"/>
    <mergeCell ref="A1:D1"/>
    <mergeCell ref="R34:T34"/>
    <mergeCell ref="B9:D9"/>
    <mergeCell ref="B8:D8"/>
    <mergeCell ref="B7:D7"/>
    <mergeCell ref="B6:D6"/>
    <mergeCell ref="B5:D5"/>
    <mergeCell ref="B4:D4"/>
    <mergeCell ref="B2:D2"/>
    <mergeCell ref="B3:D3"/>
    <mergeCell ref="B31:B39"/>
    <mergeCell ref="J34:L34"/>
    <mergeCell ref="A12:A39"/>
    <mergeCell ref="B12:B16"/>
    <mergeCell ref="F13:F17"/>
    <mergeCell ref="R17:S1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Calculation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Oliveira</dc:creator>
  <cp:lastModifiedBy>Elaine Oliveira</cp:lastModifiedBy>
  <dcterms:created xsi:type="dcterms:W3CDTF">2023-08-05T01:35:15Z</dcterms:created>
  <dcterms:modified xsi:type="dcterms:W3CDTF">2023-09-21T17:45:44Z</dcterms:modified>
</cp:coreProperties>
</file>