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90E1561E-608D-438E-8F30-71EE489265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rganic manure,soil data" sheetId="1" r:id="rId1"/>
    <sheet name="Nutrient balance data" sheetId="2" r:id="rId2"/>
  </sheets>
  <definedNames>
    <definedName name="_xlchart.v1.0" hidden="1">'Organic manure,soil data'!$K$15:$K$26</definedName>
    <definedName name="_xlchart.v1.1" hidden="1">'Organic manure,soil data'!$L$14</definedName>
    <definedName name="_xlchart.v1.2" hidden="1">'Organic manure,soil data'!$L$15:$L$26</definedName>
    <definedName name="_xlchart.v1.3" hidden="1">'Organic manure,soil data'!$M$14</definedName>
    <definedName name="_xlchart.v1.4" hidden="1">'Organic manure,soil data'!$M$15:$M$26</definedName>
    <definedName name="_xlchart.v1.5" hidden="1">'Organic manure,soil data'!$N$14</definedName>
    <definedName name="_xlchart.v1.6" hidden="1">'Organic manure,soil data'!$N$15:$N$26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B32" i="1"/>
  <c r="C32" i="1" s="1"/>
  <c r="N5" i="2" l="1"/>
  <c r="N4" i="2"/>
  <c r="N3" i="2"/>
  <c r="K30" i="1"/>
</calcChain>
</file>

<file path=xl/sharedStrings.xml><?xml version="1.0" encoding="utf-8"?>
<sst xmlns="http://schemas.openxmlformats.org/spreadsheetml/2006/main" count="122" uniqueCount="49">
  <si>
    <t>Treatments</t>
  </si>
  <si>
    <t>pH</t>
  </si>
  <si>
    <t>OM (%)</t>
  </si>
  <si>
    <t>Total N (%)</t>
  </si>
  <si>
    <t>P (ppm)</t>
  </si>
  <si>
    <t>K</t>
  </si>
  <si>
    <t>S (ppm)</t>
  </si>
  <si>
    <t>BRRI dose</t>
  </si>
  <si>
    <r>
      <t>Kitchen waste (6 t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</si>
  <si>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r>
      <t>Bio-slurry (cow-dung) (6 t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</si>
  <si>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r>
      <t>Poultry manure (6 t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</si>
  <si>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t>Control</t>
  </si>
  <si>
    <t>Initial Soil</t>
  </si>
  <si>
    <t>K (meq/100g soil)</t>
  </si>
  <si>
    <t>Nutrient status of different organic fertilizer in T. Aman</t>
  </si>
  <si>
    <t>Organic Fertilizer</t>
  </si>
  <si>
    <t>Nutrient content status (%)</t>
  </si>
  <si>
    <t>N</t>
  </si>
  <si>
    <t>P</t>
  </si>
  <si>
    <t>Kitchen waste</t>
  </si>
  <si>
    <t>Cow dung bio-slurry</t>
  </si>
  <si>
    <t>Poultry litter</t>
  </si>
  <si>
    <t>Nutrient status of different organic fertilizer in Boro</t>
  </si>
  <si>
    <t>2017-18</t>
  </si>
  <si>
    <t>2018-19</t>
  </si>
  <si>
    <t>Bio-slurry</t>
  </si>
  <si>
    <t>Nitrogen (N)</t>
  </si>
  <si>
    <t>Phosphorous (P)</t>
  </si>
  <si>
    <t>Potassium (K)</t>
  </si>
  <si>
    <t>Treatment</t>
  </si>
  <si>
    <t>Nutrient added (kg/ha)</t>
  </si>
  <si>
    <t>Nutrient uptake (kg/ha)</t>
  </si>
  <si>
    <t>Apparent balance (kg/ha)</t>
  </si>
  <si>
    <t>T.Aman 2017</t>
  </si>
  <si>
    <r>
      <t>Kitchen waste (6 t ha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</si>
  <si>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Bio-slurry (cow-dung) (6 t ha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</si>
  <si>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r>
      <t>Poultry litter (6 t ha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</si>
  <si>
    <t>LSD at 5% level</t>
  </si>
  <si>
    <t>-</t>
  </si>
  <si>
    <t>T.Aman 2018</t>
  </si>
  <si>
    <t>Boro, 2017-18</t>
  </si>
  <si>
    <t>Boro, 2018-19</t>
  </si>
  <si>
    <t>Nutrient Added</t>
  </si>
  <si>
    <t>Nutrient uptake</t>
  </si>
  <si>
    <t>Apparent balance</t>
  </si>
  <si>
    <t xml:space="preserve">Bio-slurry </t>
  </si>
  <si>
    <t xml:space="preserve">Kitchen waste </t>
  </si>
  <si>
    <t>Phosporous (P)</t>
  </si>
  <si>
    <t>Potassium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</si>
</sst>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justify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10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justify" vertical="center" wrapText="1"/>
    </xf>
    <xf numFmtId="1" fontId="6" fillId="0" borderId="14" xfId="0" applyNumberFormat="1" applyFont="1" applyBorder="1" applyAlignment="1">
      <alignment horizontal="center" vertical="top" wrapText="1"/>
    </xf>
    <xf numFmtId="1" fontId="5" fillId="0" borderId="14" xfId="0" applyNumberFormat="1" applyFont="1" applyBorder="1" applyAlignment="1">
      <alignment horizontal="center" vertical="top" wrapText="1"/>
    </xf>
    <xf numFmtId="1" fontId="6" fillId="0" borderId="14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0" borderId="1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059601924759406"/>
                  <c:y val="-4.990667833187518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'Nutrient balance data'!$R$7:$R$16</c:f>
              <c:numCache>
                <c:formatCode>0</c:formatCode>
                <c:ptCount val="10"/>
                <c:pt idx="0">
                  <c:v>0</c:v>
                </c:pt>
                <c:pt idx="1">
                  <c:v>92</c:v>
                </c:pt>
                <c:pt idx="2">
                  <c:v>43.2</c:v>
                </c:pt>
                <c:pt idx="3">
                  <c:v>42</c:v>
                </c:pt>
                <c:pt idx="4">
                  <c:v>84</c:v>
                </c:pt>
                <c:pt idx="5">
                  <c:v>0</c:v>
                </c:pt>
                <c:pt idx="6">
                  <c:v>92</c:v>
                </c:pt>
                <c:pt idx="7">
                  <c:v>40.799999999999997</c:v>
                </c:pt>
                <c:pt idx="8">
                  <c:v>44.4</c:v>
                </c:pt>
                <c:pt idx="9">
                  <c:v>88.8</c:v>
                </c:pt>
              </c:numCache>
            </c:numRef>
          </c:xVal>
          <c:yVal>
            <c:numRef>
              <c:f>'Nutrient balance data'!$S$7:$S$16</c:f>
              <c:numCache>
                <c:formatCode>0</c:formatCode>
                <c:ptCount val="10"/>
                <c:pt idx="0">
                  <c:v>57.45</c:v>
                </c:pt>
                <c:pt idx="1">
                  <c:v>97.5</c:v>
                </c:pt>
                <c:pt idx="2">
                  <c:v>70.459999999999994</c:v>
                </c:pt>
                <c:pt idx="3">
                  <c:v>60.9</c:v>
                </c:pt>
                <c:pt idx="4">
                  <c:v>78.400000000000006</c:v>
                </c:pt>
                <c:pt idx="5">
                  <c:v>50.9</c:v>
                </c:pt>
                <c:pt idx="6">
                  <c:v>92</c:v>
                </c:pt>
                <c:pt idx="7">
                  <c:v>72</c:v>
                </c:pt>
                <c:pt idx="8">
                  <c:v>59.9</c:v>
                </c:pt>
                <c:pt idx="9">
                  <c:v>78.099999999999994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E0-402A-AEC0-EC9A13C41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768536"/>
        <c:axId val="438767880"/>
      </c:scatterChart>
      <c:valAx>
        <c:axId val="438768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767880"/>
        <c:crosses val="autoZero"/>
        <c:crossBetween val="midCat"/>
      </c:valAx>
      <c:valAx>
        <c:axId val="438767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768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  <cx:data id="2">
      <cx:strDim type="cat">
        <cx:f>_xlchart.v1.0</cx:f>
      </cx:strDim>
      <cx:numDim type="val">
        <cx:f>_xlchart.v1.6</cx:f>
      </cx:numDim>
    </cx:data>
  </cx:chartData>
  <cx:chart>
    <cx:plotArea>
      <cx:plotAreaRegion>
        <cx:series layoutId="boxWhisker" uniqueId="{EA642EC7-5C9B-40E3-93B0-F4D4FB4E3A00}">
          <cx:tx>
            <cx:txData>
              <cx:f>_xlchart.v1.1</cx:f>
              <cx:v>Nitrogen (N)</cx:v>
            </cx:txData>
          </cx:tx>
          <cx:spPr>
            <a:ln>
              <a:solidFill>
                <a:schemeClr val="tx1"/>
              </a:solidFill>
            </a:ln>
          </cx:spPr>
          <cx:dataId val="0"/>
          <cx:layoutPr>
            <cx:statistics quartileMethod="exclusive"/>
          </cx:layoutPr>
        </cx:series>
        <cx:series layoutId="boxWhisker" uniqueId="{53E91CC0-A7AE-4391-BE84-36137CFBDC3A}">
          <cx:tx>
            <cx:txData>
              <cx:f>_xlchart.v1.3</cx:f>
              <cx:v>Phosphorous (P)</cx:v>
            </cx:txData>
          </cx:tx>
          <cx:spPr>
            <a:ln>
              <a:solidFill>
                <a:schemeClr val="tx1"/>
              </a:solidFill>
            </a:ln>
          </cx:spPr>
          <cx:dataId val="1"/>
          <cx:layoutPr>
            <cx:statistics quartileMethod="exclusive"/>
          </cx:layoutPr>
        </cx:series>
        <cx:series layoutId="boxWhisker" uniqueId="{0701D9A7-3A03-4F12-9F69-8A6AB1F0ED85}">
          <cx:tx>
            <cx:txData>
              <cx:f>_xlchart.v1.5</cx:f>
              <cx:v>Potassium (K)</cx:v>
            </cx:txData>
          </cx:tx>
          <cx:spPr>
            <a:ln>
              <a:solidFill>
                <a:schemeClr val="tx1"/>
              </a:solidFill>
            </a:ln>
          </cx:spPr>
          <cx:dataId val="2"/>
          <cx:layoutPr>
            <cx:statistics quartileMethod="exclusive"/>
          </cx:layoutPr>
        </cx:series>
      </cx:plotAreaRegion>
      <cx:axis id="0">
        <cx:catScaling gapWidth="1"/>
        <cx:title>
          <cx:tx>
            <cx:txData>
              <cx:v>Source</cx:v>
            </cx:txData>
          </cx:tx>
          <cx:txPr>
            <a:bodyPr spcFirstLastPara="1" vertOverflow="ellipsis" wrap="square" lIns="0" tIns="0" rIns="0" bIns="0" anchor="ctr" anchorCtr="1"/>
            <a:lstStyle/>
            <a:p>
              <a:pPr algn="ctr">
                <a:defRPr/>
              </a:pPr>
              <a:r>
                <a:rPr lang="en-US" sz="14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Source</a:t>
              </a:r>
            </a:p>
          </cx:txPr>
        </cx:title>
        <cx:majorTickMarks type="out"/>
        <cx:tickLabels/>
        <cx:spPr>
          <a:ln w="12700">
            <a:solidFill>
              <a:schemeClr val="tx1"/>
            </a:solidFill>
          </a:ln>
        </cx:spPr>
        <cx:txPr>
          <a:bodyPr rot="-60000000" spcFirstLastPara="1" vertOverflow="ellipsis" vert="horz" wrap="square" lIns="0" tIns="0" rIns="0" bIns="0" anchor="ctr" anchorCtr="1"/>
          <a:lstStyle/>
          <a:p>
            <a:pPr>
              <a:defRPr lang="en-US" sz="14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 sz="14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x:txPr>
      </cx:axis>
      <cx:axis id="1">
        <cx:valScaling min="0.5"/>
        <cx:title>
          <cx:tx>
            <cx:txData>
              <cx:v>Nutrient content (%)</cx:v>
            </cx:txData>
          </cx:tx>
          <cx:txPr>
            <a:bodyPr spcFirstLastPara="1" vertOverflow="ellipsis" wrap="square" lIns="0" tIns="0" rIns="0" bIns="0" anchor="ctr" anchorCtr="1"/>
            <a:lstStyle/>
            <a:p>
              <a:pPr algn="ctr">
                <a:defRPr lang="en-US" sz="1400" b="1" i="0" u="none" strike="noStrike" baseline="0">
                  <a:solidFill>
                    <a:schemeClr val="tx1"/>
                  </a:solidFill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defRPr>
              </a:pPr>
              <a:r>
                <a:rPr lang="en-US" sz="14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Nutrient content (%)</a:t>
              </a:r>
            </a:p>
          </cx:txPr>
        </cx:title>
        <cx:majorTickMarks type="out"/>
        <cx:tickLabels/>
        <cx:numFmt formatCode="#,##0.0" sourceLinked="0"/>
        <cx:spPr>
          <a:ln w="12700">
            <a:solidFill>
              <a:schemeClr val="tx1"/>
            </a:solidFill>
          </a:ln>
        </cx:spPr>
        <cx:txPr>
          <a:bodyPr rot="-60000000" spcFirstLastPara="1" vertOverflow="ellipsis" vert="horz" wrap="square" lIns="0" tIns="0" rIns="0" bIns="0" anchor="ctr" anchorCtr="1"/>
          <a:lstStyle/>
          <a:p>
            <a:pPr>
              <a:defRPr lang="en-US" sz="14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 sz="14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x:txPr>
      </cx:axis>
    </cx:plotArea>
    <cx:legend pos="t" align="ctr" overlay="0">
      <cx:txPr>
        <a:bodyPr spcFirstLastPara="1" vertOverflow="ellipsis" wrap="square" lIns="0" tIns="0" rIns="0" bIns="0" anchor="ctr" anchorCtr="1"/>
        <a:lstStyle/>
        <a:p>
          <a:pPr>
            <a:defRPr lang="en-US" sz="1400" b="1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endParaRPr lang="en-US" sz="14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x:txPr>
    </cx:legend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365760</xdr:colOff>
      <xdr:row>3</xdr:row>
      <xdr:rowOff>140970</xdr:rowOff>
    </xdr:from>
    <xdr:to>
      <xdr:col>23</xdr:col>
      <xdr:colOff>53340</xdr:colOff>
      <xdr:row>20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33760" y="798195"/>
              <a:ext cx="5002530" cy="36118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480060</xdr:colOff>
      <xdr:row>28</xdr:row>
      <xdr:rowOff>129540</xdr:rowOff>
    </xdr:from>
    <xdr:to>
      <xdr:col>16</xdr:col>
      <xdr:colOff>436313</xdr:colOff>
      <xdr:row>48</xdr:row>
      <xdr:rowOff>14023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5220" y="6278880"/>
          <a:ext cx="5175953" cy="35420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259080</xdr:colOff>
      <xdr:row>9</xdr:row>
      <xdr:rowOff>26670</xdr:rowOff>
    </xdr:from>
    <xdr:to>
      <xdr:col>18</xdr:col>
      <xdr:colOff>274320</xdr:colOff>
      <xdr:row>22</xdr:row>
      <xdr:rowOff>110490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>
      <selection activeCell="J12" sqref="J12"/>
    </sheetView>
  </sheetViews>
  <sheetFormatPr defaultColWidth="8.85546875" defaultRowHeight="15" x14ac:dyDescent="0.25"/>
  <cols>
    <col min="1" max="1" width="30.85546875" customWidth="1"/>
    <col min="11" max="11" width="12.28515625" bestFit="1" customWidth="1"/>
    <col min="12" max="12" width="11" bestFit="1" customWidth="1"/>
    <col min="13" max="13" width="14.28515625" bestFit="1" customWidth="1"/>
    <col min="14" max="14" width="11.85546875" bestFit="1" customWidth="1"/>
  </cols>
  <sheetData>
    <row r="1" spans="1:14" s="6" customFormat="1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13</v>
      </c>
      <c r="G1" s="30" t="s">
        <v>6</v>
      </c>
    </row>
    <row r="2" spans="1:14" s="6" customFormat="1" ht="21.6" customHeight="1" thickBot="1" x14ac:dyDescent="0.3">
      <c r="A2" s="31"/>
      <c r="B2" s="31"/>
      <c r="C2" s="31"/>
      <c r="D2" s="31"/>
      <c r="E2" s="31"/>
      <c r="F2" s="31"/>
      <c r="G2" s="31"/>
    </row>
    <row r="3" spans="1:14" ht="15.75" x14ac:dyDescent="0.25">
      <c r="A3" s="1" t="s">
        <v>7</v>
      </c>
      <c r="B3" s="2">
        <v>7</v>
      </c>
      <c r="C3" s="2">
        <v>1.33</v>
      </c>
      <c r="D3" s="2">
        <v>0.17</v>
      </c>
      <c r="E3" s="2">
        <v>10.1</v>
      </c>
      <c r="F3" s="2">
        <v>0.19</v>
      </c>
      <c r="G3" s="2">
        <v>22</v>
      </c>
    </row>
    <row r="4" spans="1:14" ht="18.75" x14ac:dyDescent="0.25">
      <c r="A4" s="1" t="s">
        <v>8</v>
      </c>
      <c r="B4" s="2">
        <v>7.2</v>
      </c>
      <c r="C4" s="2">
        <v>1.41</v>
      </c>
      <c r="D4" s="2">
        <v>0.18</v>
      </c>
      <c r="E4" s="2">
        <v>10.9</v>
      </c>
      <c r="F4" s="2">
        <v>0.21</v>
      </c>
      <c r="G4" s="2">
        <v>22</v>
      </c>
    </row>
    <row r="5" spans="1:14" ht="18.75" x14ac:dyDescent="0.25">
      <c r="A5" s="1" t="s">
        <v>9</v>
      </c>
      <c r="B5" s="2">
        <v>7.3</v>
      </c>
      <c r="C5" s="2">
        <v>1.41</v>
      </c>
      <c r="D5" s="2">
        <v>0.18</v>
      </c>
      <c r="E5" s="2">
        <v>10.7</v>
      </c>
      <c r="F5" s="2">
        <v>0.22</v>
      </c>
      <c r="G5" s="2">
        <v>23</v>
      </c>
    </row>
    <row r="6" spans="1:14" ht="18.75" x14ac:dyDescent="0.25">
      <c r="A6" s="1" t="s">
        <v>10</v>
      </c>
      <c r="B6" s="2">
        <v>7.2</v>
      </c>
      <c r="C6" s="2">
        <v>1.43</v>
      </c>
      <c r="D6" s="2">
        <v>0.19</v>
      </c>
      <c r="E6" s="2">
        <v>11.1</v>
      </c>
      <c r="F6" s="2">
        <v>0.22</v>
      </c>
      <c r="G6" s="2">
        <v>23</v>
      </c>
    </row>
    <row r="7" spans="1:14" ht="16.5" thickBot="1" x14ac:dyDescent="0.3">
      <c r="A7" s="3" t="s">
        <v>11</v>
      </c>
      <c r="B7" s="4">
        <v>6.9</v>
      </c>
      <c r="C7" s="4">
        <v>1.3</v>
      </c>
      <c r="D7" s="4">
        <v>0.16</v>
      </c>
      <c r="E7" s="4">
        <v>9.5</v>
      </c>
      <c r="F7" s="4">
        <v>0.18</v>
      </c>
      <c r="G7" s="4">
        <v>21</v>
      </c>
    </row>
    <row r="8" spans="1:14" ht="16.5" thickBot="1" x14ac:dyDescent="0.3">
      <c r="A8" s="5" t="s">
        <v>12</v>
      </c>
      <c r="B8" s="4">
        <v>7.1</v>
      </c>
      <c r="C8" s="4">
        <v>1.4</v>
      </c>
      <c r="D8" s="4">
        <v>0.2</v>
      </c>
      <c r="E8" s="4">
        <v>9.8000000000000007</v>
      </c>
      <c r="F8" s="4">
        <v>0.23</v>
      </c>
      <c r="G8" s="4">
        <v>21</v>
      </c>
    </row>
    <row r="14" spans="1:14" ht="32.25" thickBot="1" x14ac:dyDescent="0.3">
      <c r="A14" s="8" t="s">
        <v>14</v>
      </c>
      <c r="L14" t="s">
        <v>26</v>
      </c>
      <c r="M14" t="s">
        <v>27</v>
      </c>
      <c r="N14" t="s">
        <v>28</v>
      </c>
    </row>
    <row r="15" spans="1:14" ht="16.5" thickBot="1" x14ac:dyDescent="0.3">
      <c r="A15" s="24" t="s">
        <v>15</v>
      </c>
      <c r="B15" s="27" t="s">
        <v>16</v>
      </c>
      <c r="C15" s="28"/>
      <c r="D15" s="28"/>
      <c r="E15" s="28"/>
      <c r="F15" s="28"/>
      <c r="G15" s="29"/>
      <c r="K15" s="12" t="s">
        <v>19</v>
      </c>
      <c r="L15" s="13">
        <v>0.72</v>
      </c>
      <c r="M15" s="13">
        <v>0.62</v>
      </c>
      <c r="N15" s="13">
        <v>0.74</v>
      </c>
    </row>
    <row r="16" spans="1:14" ht="16.5" thickBot="1" x14ac:dyDescent="0.3">
      <c r="A16" s="25"/>
      <c r="B16" s="27" t="s">
        <v>17</v>
      </c>
      <c r="C16" s="29"/>
      <c r="D16" s="27" t="s">
        <v>18</v>
      </c>
      <c r="E16" s="29"/>
      <c r="F16" s="27" t="s">
        <v>5</v>
      </c>
      <c r="G16" s="29"/>
      <c r="K16" s="12" t="s">
        <v>19</v>
      </c>
      <c r="L16" s="13">
        <v>0.68</v>
      </c>
      <c r="M16" s="13">
        <v>0.61</v>
      </c>
      <c r="N16" s="13">
        <v>0.68</v>
      </c>
    </row>
    <row r="17" spans="1:14" ht="16.5" thickBot="1" x14ac:dyDescent="0.3">
      <c r="A17" s="26"/>
      <c r="B17" s="9">
        <v>2017</v>
      </c>
      <c r="C17" s="9">
        <v>2018</v>
      </c>
      <c r="D17" s="9">
        <v>2017</v>
      </c>
      <c r="E17" s="9">
        <v>2018</v>
      </c>
      <c r="F17" s="9">
        <v>2017</v>
      </c>
      <c r="G17" s="9">
        <v>2018</v>
      </c>
      <c r="K17" s="12" t="s">
        <v>19</v>
      </c>
      <c r="L17" s="13">
        <v>0.75</v>
      </c>
      <c r="M17" s="13">
        <v>0.68</v>
      </c>
      <c r="N17" s="13">
        <v>0.71</v>
      </c>
    </row>
    <row r="18" spans="1:14" ht="16.5" thickBot="1" x14ac:dyDescent="0.3">
      <c r="A18" s="10" t="s">
        <v>19</v>
      </c>
      <c r="B18" s="11">
        <v>0.72</v>
      </c>
      <c r="C18" s="11">
        <v>0.68</v>
      </c>
      <c r="D18" s="11">
        <v>0.62</v>
      </c>
      <c r="E18" s="11">
        <v>0.61</v>
      </c>
      <c r="F18" s="11">
        <v>0.74</v>
      </c>
      <c r="G18" s="11">
        <v>0.68</v>
      </c>
      <c r="K18" s="12" t="s">
        <v>19</v>
      </c>
      <c r="L18" s="13">
        <v>0.71</v>
      </c>
      <c r="M18" s="13">
        <v>0.64</v>
      </c>
      <c r="N18" s="13">
        <v>0.7</v>
      </c>
    </row>
    <row r="19" spans="1:14" ht="16.5" thickBot="1" x14ac:dyDescent="0.3">
      <c r="A19" s="10" t="s">
        <v>20</v>
      </c>
      <c r="B19" s="11">
        <v>0.7</v>
      </c>
      <c r="C19" s="11">
        <v>0.74</v>
      </c>
      <c r="D19" s="11">
        <v>0.6</v>
      </c>
      <c r="E19" s="11">
        <v>0.65</v>
      </c>
      <c r="F19" s="11">
        <v>0.6</v>
      </c>
      <c r="G19" s="11">
        <v>0.57999999999999996</v>
      </c>
      <c r="K19" s="14" t="s">
        <v>25</v>
      </c>
      <c r="L19" s="13">
        <v>0.7</v>
      </c>
      <c r="M19" s="13">
        <v>0.6</v>
      </c>
      <c r="N19" s="13">
        <v>0.6</v>
      </c>
    </row>
    <row r="20" spans="1:14" ht="16.5" thickBot="1" x14ac:dyDescent="0.3">
      <c r="A20" s="10" t="s">
        <v>21</v>
      </c>
      <c r="B20" s="11">
        <v>1.4</v>
      </c>
      <c r="C20" s="11">
        <v>1.48</v>
      </c>
      <c r="D20" s="11">
        <v>1.02</v>
      </c>
      <c r="E20" s="11">
        <v>0.96</v>
      </c>
      <c r="F20" s="11">
        <v>0.93</v>
      </c>
      <c r="G20" s="11">
        <v>0.95</v>
      </c>
      <c r="K20" s="14" t="s">
        <v>25</v>
      </c>
      <c r="L20" s="13">
        <v>0.74</v>
      </c>
      <c r="M20" s="13">
        <v>0.65</v>
      </c>
      <c r="N20" s="13">
        <v>0.57999999999999996</v>
      </c>
    </row>
    <row r="21" spans="1:14" x14ac:dyDescent="0.25">
      <c r="A21" s="7"/>
      <c r="K21" s="14" t="s">
        <v>25</v>
      </c>
      <c r="L21" s="13">
        <v>0.73</v>
      </c>
      <c r="M21" s="13">
        <v>0.7</v>
      </c>
      <c r="N21" s="13">
        <v>0.65</v>
      </c>
    </row>
    <row r="22" spans="1:14" ht="32.25" thickBot="1" x14ac:dyDescent="0.3">
      <c r="A22" s="8" t="s">
        <v>22</v>
      </c>
      <c r="K22" s="14" t="s">
        <v>25</v>
      </c>
      <c r="L22" s="13">
        <v>0.75</v>
      </c>
      <c r="M22" s="13">
        <v>0.68</v>
      </c>
      <c r="N22" s="13">
        <v>0.63</v>
      </c>
    </row>
    <row r="23" spans="1:14" ht="16.5" thickBot="1" x14ac:dyDescent="0.3">
      <c r="A23" s="24" t="s">
        <v>15</v>
      </c>
      <c r="B23" s="27" t="s">
        <v>16</v>
      </c>
      <c r="C23" s="28"/>
      <c r="D23" s="28"/>
      <c r="E23" s="28"/>
      <c r="F23" s="28"/>
      <c r="G23" s="29"/>
      <c r="K23" s="14" t="s">
        <v>21</v>
      </c>
      <c r="L23" s="13">
        <v>1.4</v>
      </c>
      <c r="M23" s="13">
        <v>1.02</v>
      </c>
      <c r="N23" s="13">
        <v>0.93</v>
      </c>
    </row>
    <row r="24" spans="1:14" ht="16.5" thickBot="1" x14ac:dyDescent="0.3">
      <c r="A24" s="25"/>
      <c r="B24" s="27" t="s">
        <v>17</v>
      </c>
      <c r="C24" s="29"/>
      <c r="D24" s="27" t="s">
        <v>18</v>
      </c>
      <c r="E24" s="29"/>
      <c r="F24" s="27" t="s">
        <v>5</v>
      </c>
      <c r="G24" s="29"/>
      <c r="K24" s="14" t="s">
        <v>21</v>
      </c>
      <c r="L24" s="13">
        <v>1.48</v>
      </c>
      <c r="M24" s="13">
        <v>0.96</v>
      </c>
      <c r="N24" s="13">
        <v>0.95</v>
      </c>
    </row>
    <row r="25" spans="1:14" ht="16.5" thickBot="1" x14ac:dyDescent="0.3">
      <c r="A25" s="26"/>
      <c r="B25" s="9" t="s">
        <v>23</v>
      </c>
      <c r="C25" s="9" t="s">
        <v>24</v>
      </c>
      <c r="D25" s="9" t="s">
        <v>23</v>
      </c>
      <c r="E25" s="9" t="s">
        <v>24</v>
      </c>
      <c r="F25" s="9" t="s">
        <v>23</v>
      </c>
      <c r="G25" s="9" t="s">
        <v>24</v>
      </c>
      <c r="K25" s="14" t="s">
        <v>21</v>
      </c>
      <c r="L25" s="13">
        <v>1.51</v>
      </c>
      <c r="M25" s="13">
        <v>0.95</v>
      </c>
      <c r="N25" s="13">
        <v>0.95</v>
      </c>
    </row>
    <row r="26" spans="1:14" ht="16.5" thickBot="1" x14ac:dyDescent="0.3">
      <c r="A26" s="10" t="s">
        <v>19</v>
      </c>
      <c r="B26" s="11">
        <v>0.75</v>
      </c>
      <c r="C26" s="11">
        <v>0.71</v>
      </c>
      <c r="D26" s="11">
        <v>0.68</v>
      </c>
      <c r="E26" s="11">
        <v>0.64</v>
      </c>
      <c r="F26" s="11">
        <v>0.71</v>
      </c>
      <c r="G26" s="11">
        <v>0.7</v>
      </c>
      <c r="K26" s="14" t="s">
        <v>21</v>
      </c>
      <c r="L26" s="13">
        <v>1.52</v>
      </c>
      <c r="M26" s="13">
        <v>0.96</v>
      </c>
      <c r="N26" s="13">
        <v>0.98</v>
      </c>
    </row>
    <row r="27" spans="1:14" ht="16.5" thickBot="1" x14ac:dyDescent="0.3">
      <c r="A27" s="10" t="s">
        <v>20</v>
      </c>
      <c r="B27" s="11">
        <v>0.73</v>
      </c>
      <c r="C27" s="11">
        <v>0.75</v>
      </c>
      <c r="D27" s="11">
        <v>0.7</v>
      </c>
      <c r="E27" s="11">
        <v>0.68</v>
      </c>
      <c r="F27" s="11">
        <v>0.65</v>
      </c>
      <c r="G27" s="11">
        <v>0.63</v>
      </c>
    </row>
    <row r="28" spans="1:14" ht="16.5" thickBot="1" x14ac:dyDescent="0.3">
      <c r="A28" s="10" t="s">
        <v>21</v>
      </c>
      <c r="B28" s="11">
        <v>1.51</v>
      </c>
      <c r="C28" s="11">
        <v>1.52</v>
      </c>
      <c r="D28" s="11">
        <v>0.95</v>
      </c>
      <c r="E28" s="11">
        <v>0.96</v>
      </c>
      <c r="F28" s="11">
        <v>0.95</v>
      </c>
      <c r="G28" s="11">
        <v>0.98</v>
      </c>
    </row>
    <row r="30" spans="1:14" x14ac:dyDescent="0.25">
      <c r="K30">
        <f>6000*1.47/100</f>
        <v>88.2</v>
      </c>
    </row>
    <row r="32" spans="1:14" x14ac:dyDescent="0.25">
      <c r="B32">
        <f>B26*6000*0.01</f>
        <v>45</v>
      </c>
      <c r="C32">
        <f>B32*10</f>
        <v>450</v>
      </c>
    </row>
    <row r="33" spans="5:5" x14ac:dyDescent="0.25">
      <c r="E33">
        <f>1720*2.5</f>
        <v>4300</v>
      </c>
    </row>
  </sheetData>
  <mergeCells count="17">
    <mergeCell ref="G1:G2"/>
    <mergeCell ref="F1:F2"/>
    <mergeCell ref="A1:A2"/>
    <mergeCell ref="B1:B2"/>
    <mergeCell ref="C1:C2"/>
    <mergeCell ref="D1:D2"/>
    <mergeCell ref="E1:E2"/>
    <mergeCell ref="A23:A25"/>
    <mergeCell ref="B23:G23"/>
    <mergeCell ref="B24:C24"/>
    <mergeCell ref="D24:E24"/>
    <mergeCell ref="F24:G24"/>
    <mergeCell ref="A15:A17"/>
    <mergeCell ref="B15:G15"/>
    <mergeCell ref="B16:C16"/>
    <mergeCell ref="D16:E16"/>
    <mergeCell ref="F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0"/>
  <sheetViews>
    <sheetView topLeftCell="A10" workbookViewId="0">
      <selection activeCell="J35" sqref="J35"/>
    </sheetView>
  </sheetViews>
  <sheetFormatPr defaultRowHeight="15" x14ac:dyDescent="0.25"/>
  <cols>
    <col min="1" max="1" width="28.28515625" customWidth="1"/>
    <col min="12" max="12" width="13.28515625" bestFit="1" customWidth="1"/>
    <col min="13" max="13" width="15.28515625" bestFit="1" customWidth="1"/>
    <col min="15" max="15" width="9.85546875" bestFit="1" customWidth="1"/>
    <col min="16" max="16" width="12.28515625" bestFit="1" customWidth="1"/>
    <col min="17" max="17" width="9" bestFit="1" customWidth="1"/>
    <col min="18" max="18" width="11" bestFit="1" customWidth="1"/>
  </cols>
  <sheetData>
    <row r="1" spans="1:19" ht="15.75" thickBot="1" x14ac:dyDescent="0.3">
      <c r="A1" s="15" t="s">
        <v>29</v>
      </c>
      <c r="B1" s="36" t="s">
        <v>30</v>
      </c>
      <c r="C1" s="37"/>
      <c r="D1" s="38"/>
      <c r="E1" s="36" t="s">
        <v>31</v>
      </c>
      <c r="F1" s="37"/>
      <c r="G1" s="38"/>
      <c r="H1" s="36" t="s">
        <v>32</v>
      </c>
      <c r="I1" s="37"/>
      <c r="J1" s="38"/>
    </row>
    <row r="2" spans="1:19" ht="30.75" thickBot="1" x14ac:dyDescent="0.3">
      <c r="A2" s="16"/>
      <c r="B2" s="17" t="s">
        <v>17</v>
      </c>
      <c r="C2" s="17" t="s">
        <v>18</v>
      </c>
      <c r="D2" s="17" t="s">
        <v>5</v>
      </c>
      <c r="E2" s="17" t="s">
        <v>17</v>
      </c>
      <c r="F2" s="17" t="s">
        <v>18</v>
      </c>
      <c r="G2" s="17" t="s">
        <v>5</v>
      </c>
      <c r="H2" s="17" t="s">
        <v>17</v>
      </c>
      <c r="I2" s="17" t="s">
        <v>18</v>
      </c>
      <c r="J2" s="17" t="s">
        <v>5</v>
      </c>
      <c r="N2" s="23" t="s">
        <v>11</v>
      </c>
      <c r="O2" s="23" t="s">
        <v>7</v>
      </c>
      <c r="P2" s="23" t="s">
        <v>46</v>
      </c>
      <c r="Q2" s="23" t="s">
        <v>45</v>
      </c>
      <c r="R2" s="23" t="s">
        <v>21</v>
      </c>
    </row>
    <row r="3" spans="1:19" ht="15.75" thickBot="1" x14ac:dyDescent="0.3">
      <c r="A3" s="39" t="s">
        <v>33</v>
      </c>
      <c r="B3" s="40"/>
      <c r="C3" s="40"/>
      <c r="D3" s="40"/>
      <c r="E3" s="40"/>
      <c r="F3" s="40"/>
      <c r="G3" s="40"/>
      <c r="H3" s="40"/>
      <c r="I3" s="40"/>
      <c r="J3" s="41"/>
      <c r="L3" s="35" t="s">
        <v>26</v>
      </c>
      <c r="M3" t="s">
        <v>42</v>
      </c>
      <c r="N3" s="19">
        <f>B4</f>
        <v>0</v>
      </c>
      <c r="O3" s="19"/>
    </row>
    <row r="4" spans="1:19" ht="15.75" thickBot="1" x14ac:dyDescent="0.3">
      <c r="A4" s="16" t="s">
        <v>11</v>
      </c>
      <c r="B4" s="19">
        <v>0</v>
      </c>
      <c r="C4" s="19">
        <v>0</v>
      </c>
      <c r="D4" s="19">
        <v>0</v>
      </c>
      <c r="E4" s="19">
        <v>57.45</v>
      </c>
      <c r="F4" s="19">
        <v>13.65</v>
      </c>
      <c r="G4" s="19">
        <v>31.13</v>
      </c>
      <c r="H4" s="19">
        <v>-57.45</v>
      </c>
      <c r="I4" s="19">
        <v>-13.65</v>
      </c>
      <c r="J4" s="19">
        <v>-31.13</v>
      </c>
      <c r="L4" s="35"/>
      <c r="M4" t="s">
        <v>43</v>
      </c>
      <c r="N4" s="19">
        <f>E4</f>
        <v>57.45</v>
      </c>
      <c r="O4" s="19"/>
    </row>
    <row r="5" spans="1:19" ht="15.75" thickBot="1" x14ac:dyDescent="0.3">
      <c r="A5" s="16" t="s">
        <v>7</v>
      </c>
      <c r="B5" s="19">
        <v>92</v>
      </c>
      <c r="C5" s="19">
        <v>12.96</v>
      </c>
      <c r="D5" s="19">
        <v>41</v>
      </c>
      <c r="E5" s="19">
        <v>97.5</v>
      </c>
      <c r="F5" s="19">
        <v>19.96</v>
      </c>
      <c r="G5" s="19">
        <v>59.65</v>
      </c>
      <c r="H5" s="19">
        <v>-5.5</v>
      </c>
      <c r="I5" s="19">
        <v>-7</v>
      </c>
      <c r="J5" s="19">
        <v>-18.649999999999999</v>
      </c>
      <c r="L5" s="35"/>
      <c r="M5" t="s">
        <v>44</v>
      </c>
      <c r="N5" s="19">
        <f>H4</f>
        <v>-57.45</v>
      </c>
      <c r="O5" s="19"/>
    </row>
    <row r="6" spans="1:19" ht="18.75" thickBot="1" x14ac:dyDescent="0.3">
      <c r="A6" s="16" t="s">
        <v>34</v>
      </c>
      <c r="B6" s="19">
        <v>43.2</v>
      </c>
      <c r="C6" s="19">
        <v>37.200000000000003</v>
      </c>
      <c r="D6" s="19">
        <v>44.4</v>
      </c>
      <c r="E6" s="19">
        <v>70.459999999999994</v>
      </c>
      <c r="F6" s="19">
        <v>16.600000000000001</v>
      </c>
      <c r="G6" s="19">
        <v>44.3</v>
      </c>
      <c r="H6" s="19">
        <v>-27.26</v>
      </c>
      <c r="I6" s="19">
        <v>20.6</v>
      </c>
      <c r="J6" s="19">
        <v>0.1</v>
      </c>
      <c r="L6" s="35" t="s">
        <v>47</v>
      </c>
      <c r="M6" t="s">
        <v>42</v>
      </c>
    </row>
    <row r="7" spans="1:19" ht="18.75" thickBot="1" x14ac:dyDescent="0.3">
      <c r="A7" s="16" t="s">
        <v>35</v>
      </c>
      <c r="B7" s="19">
        <v>42</v>
      </c>
      <c r="C7" s="19">
        <v>36</v>
      </c>
      <c r="D7" s="19">
        <v>36</v>
      </c>
      <c r="E7" s="19">
        <v>60.9</v>
      </c>
      <c r="F7" s="19">
        <v>15.06</v>
      </c>
      <c r="G7" s="19">
        <v>47.25</v>
      </c>
      <c r="H7" s="19">
        <v>-18.899999999999999</v>
      </c>
      <c r="I7" s="19">
        <v>20.94</v>
      </c>
      <c r="J7" s="19">
        <v>-11.25</v>
      </c>
      <c r="L7" s="35"/>
      <c r="M7" t="s">
        <v>43</v>
      </c>
      <c r="R7" s="19">
        <v>0</v>
      </c>
      <c r="S7" s="19">
        <v>57.45</v>
      </c>
    </row>
    <row r="8" spans="1:19" ht="18.75" thickBot="1" x14ac:dyDescent="0.3">
      <c r="A8" s="16" t="s">
        <v>36</v>
      </c>
      <c r="B8" s="19">
        <v>84</v>
      </c>
      <c r="C8" s="19">
        <v>61.2</v>
      </c>
      <c r="D8" s="19">
        <v>55.8</v>
      </c>
      <c r="E8" s="19">
        <v>78.400000000000006</v>
      </c>
      <c r="F8" s="19">
        <v>23.47</v>
      </c>
      <c r="G8" s="19">
        <v>64.47</v>
      </c>
      <c r="H8" s="19">
        <v>5.6</v>
      </c>
      <c r="I8" s="19">
        <v>37.729999999999997</v>
      </c>
      <c r="J8" s="19">
        <v>-8.67</v>
      </c>
      <c r="L8" s="35"/>
      <c r="M8" t="s">
        <v>44</v>
      </c>
      <c r="R8" s="19">
        <v>92</v>
      </c>
      <c r="S8" s="19">
        <v>97.5</v>
      </c>
    </row>
    <row r="9" spans="1:19" ht="15.75" thickBot="1" x14ac:dyDescent="0.3">
      <c r="A9" s="16" t="s">
        <v>37</v>
      </c>
      <c r="B9" s="19">
        <v>1.97</v>
      </c>
      <c r="C9" s="19">
        <v>6.15</v>
      </c>
      <c r="D9" s="19">
        <v>1.1000000000000001</v>
      </c>
      <c r="E9" s="19">
        <v>12.75</v>
      </c>
      <c r="F9" s="19">
        <v>4.67</v>
      </c>
      <c r="G9" s="19">
        <v>6.34</v>
      </c>
      <c r="H9" s="20" t="s">
        <v>38</v>
      </c>
      <c r="I9" s="20" t="s">
        <v>38</v>
      </c>
      <c r="J9" s="20" t="s">
        <v>38</v>
      </c>
      <c r="L9" s="35" t="s">
        <v>48</v>
      </c>
      <c r="M9" t="s">
        <v>42</v>
      </c>
      <c r="R9" s="19">
        <v>43.2</v>
      </c>
      <c r="S9" s="19">
        <v>70.459999999999994</v>
      </c>
    </row>
    <row r="10" spans="1:19" ht="15.75" thickBot="1" x14ac:dyDescent="0.3">
      <c r="A10" s="39" t="s">
        <v>39</v>
      </c>
      <c r="B10" s="40"/>
      <c r="C10" s="40"/>
      <c r="D10" s="40"/>
      <c r="E10" s="40"/>
      <c r="F10" s="40"/>
      <c r="G10" s="40"/>
      <c r="H10" s="40"/>
      <c r="I10" s="40"/>
      <c r="J10" s="41"/>
      <c r="L10" s="35"/>
      <c r="M10" t="s">
        <v>43</v>
      </c>
      <c r="R10" s="19">
        <v>42</v>
      </c>
      <c r="S10" s="19">
        <v>60.9</v>
      </c>
    </row>
    <row r="11" spans="1:19" ht="15.75" thickBot="1" x14ac:dyDescent="0.3">
      <c r="A11" s="16" t="s">
        <v>11</v>
      </c>
      <c r="B11" s="19">
        <v>0</v>
      </c>
      <c r="C11" s="19">
        <v>0</v>
      </c>
      <c r="D11" s="19">
        <v>0</v>
      </c>
      <c r="E11" s="19">
        <v>50.9</v>
      </c>
      <c r="F11" s="19">
        <v>12</v>
      </c>
      <c r="G11" s="19">
        <v>29.2</v>
      </c>
      <c r="H11" s="19">
        <v>-50.9</v>
      </c>
      <c r="I11" s="19">
        <v>-12</v>
      </c>
      <c r="J11" s="19">
        <v>-29.2</v>
      </c>
      <c r="L11" s="35"/>
      <c r="M11" t="s">
        <v>44</v>
      </c>
      <c r="R11" s="19">
        <v>84</v>
      </c>
      <c r="S11" s="19">
        <v>78.400000000000006</v>
      </c>
    </row>
    <row r="12" spans="1:19" ht="15.75" thickBot="1" x14ac:dyDescent="0.3">
      <c r="A12" s="16" t="s">
        <v>7</v>
      </c>
      <c r="B12" s="19">
        <v>92</v>
      </c>
      <c r="C12" s="19">
        <v>12.96</v>
      </c>
      <c r="D12" s="19">
        <v>41</v>
      </c>
      <c r="E12" s="19">
        <v>92</v>
      </c>
      <c r="F12" s="19">
        <v>18.899999999999999</v>
      </c>
      <c r="G12" s="19">
        <v>55.1</v>
      </c>
      <c r="H12" s="19">
        <v>0</v>
      </c>
      <c r="I12" s="19">
        <v>-5.94</v>
      </c>
      <c r="J12" s="19">
        <v>-14.1</v>
      </c>
      <c r="R12" s="19">
        <v>0</v>
      </c>
      <c r="S12" s="19">
        <v>50.9</v>
      </c>
    </row>
    <row r="13" spans="1:19" ht="18.75" thickBot="1" x14ac:dyDescent="0.3">
      <c r="A13" s="16" t="s">
        <v>34</v>
      </c>
      <c r="B13" s="19">
        <v>40.799999999999997</v>
      </c>
      <c r="C13" s="19">
        <v>36.6</v>
      </c>
      <c r="D13" s="19">
        <v>40.799999999999997</v>
      </c>
      <c r="E13" s="19">
        <v>72</v>
      </c>
      <c r="F13" s="19">
        <v>17</v>
      </c>
      <c r="G13" s="19">
        <v>43.7</v>
      </c>
      <c r="H13" s="19">
        <v>-31.2</v>
      </c>
      <c r="I13" s="19">
        <v>19.600000000000001</v>
      </c>
      <c r="J13" s="19">
        <v>-2.9</v>
      </c>
      <c r="R13" s="19">
        <v>92</v>
      </c>
      <c r="S13" s="19">
        <v>92</v>
      </c>
    </row>
    <row r="14" spans="1:19" ht="18.75" thickBot="1" x14ac:dyDescent="0.3">
      <c r="A14" s="16" t="s">
        <v>35</v>
      </c>
      <c r="B14" s="19">
        <v>44.4</v>
      </c>
      <c r="C14" s="19">
        <v>39</v>
      </c>
      <c r="D14" s="19">
        <v>34.799999999999997</v>
      </c>
      <c r="E14" s="19">
        <v>59.9</v>
      </c>
      <c r="F14" s="19">
        <v>14.8</v>
      </c>
      <c r="G14" s="19">
        <v>45.8</v>
      </c>
      <c r="H14" s="19">
        <v>-15.5</v>
      </c>
      <c r="I14" s="19">
        <v>24.2</v>
      </c>
      <c r="J14" s="19">
        <v>-11</v>
      </c>
      <c r="R14" s="19">
        <v>40.799999999999997</v>
      </c>
      <c r="S14" s="19">
        <v>72</v>
      </c>
    </row>
    <row r="15" spans="1:19" ht="18.75" thickBot="1" x14ac:dyDescent="0.3">
      <c r="A15" s="16" t="s">
        <v>36</v>
      </c>
      <c r="B15" s="19">
        <v>88.8</v>
      </c>
      <c r="C15" s="19">
        <v>57.6</v>
      </c>
      <c r="D15" s="19">
        <v>57</v>
      </c>
      <c r="E15" s="19">
        <v>78.099999999999994</v>
      </c>
      <c r="F15" s="19">
        <v>22</v>
      </c>
      <c r="G15" s="19">
        <v>58.2</v>
      </c>
      <c r="H15" s="19">
        <v>10.7</v>
      </c>
      <c r="I15" s="19">
        <v>35.6</v>
      </c>
      <c r="J15" s="19">
        <v>-1.2</v>
      </c>
      <c r="R15" s="19">
        <v>44.4</v>
      </c>
      <c r="S15" s="19">
        <v>59.9</v>
      </c>
    </row>
    <row r="16" spans="1:19" ht="15.75" thickBot="1" x14ac:dyDescent="0.3">
      <c r="A16" s="16" t="s">
        <v>37</v>
      </c>
      <c r="B16" s="19">
        <v>2.0499999999999998</v>
      </c>
      <c r="C16" s="19">
        <v>5.58</v>
      </c>
      <c r="D16" s="19">
        <v>0.98</v>
      </c>
      <c r="E16" s="19">
        <v>12.25</v>
      </c>
      <c r="F16" s="19">
        <v>4.75</v>
      </c>
      <c r="G16" s="19">
        <v>6.02</v>
      </c>
      <c r="H16" s="19" t="s">
        <v>38</v>
      </c>
      <c r="I16" s="19" t="s">
        <v>38</v>
      </c>
      <c r="J16" s="19" t="s">
        <v>38</v>
      </c>
      <c r="L16" s="19">
        <v>0</v>
      </c>
      <c r="M16" s="19">
        <v>57.45</v>
      </c>
      <c r="N16" s="19">
        <v>-57.45</v>
      </c>
      <c r="R16" s="19">
        <v>88.8</v>
      </c>
      <c r="S16" s="19">
        <v>78.099999999999994</v>
      </c>
    </row>
    <row r="17" spans="1:10" ht="15.75" thickBot="1" x14ac:dyDescent="0.3">
      <c r="A17" s="32" t="s">
        <v>40</v>
      </c>
      <c r="B17" s="33"/>
      <c r="C17" s="33"/>
      <c r="D17" s="33"/>
      <c r="E17" s="33"/>
      <c r="F17" s="33"/>
      <c r="G17" s="33"/>
      <c r="H17" s="33"/>
      <c r="I17" s="33"/>
      <c r="J17" s="34"/>
    </row>
    <row r="18" spans="1:10" ht="15.75" thickBot="1" x14ac:dyDescent="0.3">
      <c r="A18" s="18" t="s">
        <v>11</v>
      </c>
      <c r="B18" s="21">
        <v>0</v>
      </c>
      <c r="C18" s="21">
        <v>0</v>
      </c>
      <c r="D18" s="21">
        <v>0</v>
      </c>
      <c r="E18" s="21">
        <v>36</v>
      </c>
      <c r="F18" s="21">
        <v>8.48</v>
      </c>
      <c r="G18" s="21">
        <v>21.42</v>
      </c>
      <c r="H18" s="21">
        <v>-36</v>
      </c>
      <c r="I18" s="21">
        <v>-8.48</v>
      </c>
      <c r="J18" s="21">
        <v>-21.42</v>
      </c>
    </row>
    <row r="19" spans="1:10" ht="15.75" thickBot="1" x14ac:dyDescent="0.3">
      <c r="A19" s="18" t="s">
        <v>7</v>
      </c>
      <c r="B19" s="21">
        <v>136</v>
      </c>
      <c r="C19" s="21">
        <v>18</v>
      </c>
      <c r="D19" s="21">
        <v>62</v>
      </c>
      <c r="E19" s="21">
        <v>109</v>
      </c>
      <c r="F19" s="21">
        <v>22.27</v>
      </c>
      <c r="G19" s="21">
        <v>65.77</v>
      </c>
      <c r="H19" s="21">
        <v>27</v>
      </c>
      <c r="I19" s="21">
        <v>-4.2699999999999996</v>
      </c>
      <c r="J19" s="21">
        <v>-3.77</v>
      </c>
    </row>
    <row r="20" spans="1:10" ht="18.75" thickBot="1" x14ac:dyDescent="0.3">
      <c r="A20" s="18" t="s">
        <v>34</v>
      </c>
      <c r="B20" s="21">
        <v>45</v>
      </c>
      <c r="C20" s="21">
        <v>40.799999999999997</v>
      </c>
      <c r="D20" s="21">
        <v>42.6</v>
      </c>
      <c r="E20" s="21">
        <v>72</v>
      </c>
      <c r="F20" s="21">
        <v>16.899999999999999</v>
      </c>
      <c r="G20" s="21">
        <v>47.72</v>
      </c>
      <c r="H20" s="21">
        <v>-27</v>
      </c>
      <c r="I20" s="21">
        <v>23.9</v>
      </c>
      <c r="J20" s="21">
        <v>-5.12</v>
      </c>
    </row>
    <row r="21" spans="1:10" ht="18.75" thickBot="1" x14ac:dyDescent="0.3">
      <c r="A21" s="18" t="s">
        <v>35</v>
      </c>
      <c r="B21" s="21">
        <v>43.8</v>
      </c>
      <c r="C21" s="21">
        <v>42</v>
      </c>
      <c r="D21" s="21">
        <v>39</v>
      </c>
      <c r="E21" s="21">
        <v>58</v>
      </c>
      <c r="F21" s="21">
        <v>14.31</v>
      </c>
      <c r="G21" s="21">
        <v>47.47</v>
      </c>
      <c r="H21" s="21">
        <v>-14.2</v>
      </c>
      <c r="I21" s="21">
        <v>27.69</v>
      </c>
      <c r="J21" s="21">
        <v>-8.4700000000000006</v>
      </c>
    </row>
    <row r="22" spans="1:10" ht="18.75" thickBot="1" x14ac:dyDescent="0.3">
      <c r="A22" s="18" t="s">
        <v>36</v>
      </c>
      <c r="B22" s="21">
        <v>90.6</v>
      </c>
      <c r="C22" s="21">
        <v>57</v>
      </c>
      <c r="D22" s="21">
        <v>57</v>
      </c>
      <c r="E22" s="21">
        <v>96</v>
      </c>
      <c r="F22" s="21">
        <v>28.82</v>
      </c>
      <c r="G22" s="21">
        <v>62.03</v>
      </c>
      <c r="H22" s="21">
        <v>-5.4</v>
      </c>
      <c r="I22" s="21">
        <v>28.18</v>
      </c>
      <c r="J22" s="21">
        <v>-5.03</v>
      </c>
    </row>
    <row r="23" spans="1:10" ht="15.75" thickBot="1" x14ac:dyDescent="0.3">
      <c r="A23" s="18" t="s">
        <v>37</v>
      </c>
      <c r="B23" s="21">
        <v>5.18</v>
      </c>
      <c r="C23" s="21">
        <v>11.45</v>
      </c>
      <c r="D23" s="21">
        <v>7.75</v>
      </c>
      <c r="E23" s="21">
        <v>3.59</v>
      </c>
      <c r="F23" s="21">
        <v>2.1</v>
      </c>
      <c r="G23" s="21">
        <v>7.28</v>
      </c>
      <c r="H23" s="22" t="s">
        <v>38</v>
      </c>
      <c r="I23" s="22" t="s">
        <v>38</v>
      </c>
      <c r="J23" s="22" t="s">
        <v>38</v>
      </c>
    </row>
    <row r="24" spans="1:10" ht="15.75" thickBot="1" x14ac:dyDescent="0.3">
      <c r="A24" s="32" t="s">
        <v>41</v>
      </c>
      <c r="B24" s="33"/>
      <c r="C24" s="33"/>
      <c r="D24" s="33"/>
      <c r="E24" s="33"/>
      <c r="F24" s="33"/>
      <c r="G24" s="33"/>
      <c r="H24" s="33"/>
      <c r="I24" s="33"/>
      <c r="J24" s="34"/>
    </row>
    <row r="25" spans="1:10" ht="15.75" thickBot="1" x14ac:dyDescent="0.3">
      <c r="A25" s="18" t="s">
        <v>11</v>
      </c>
      <c r="B25" s="21">
        <v>0</v>
      </c>
      <c r="C25" s="21">
        <v>0</v>
      </c>
      <c r="D25" s="21">
        <v>0</v>
      </c>
      <c r="E25" s="21">
        <v>40</v>
      </c>
      <c r="F25" s="21">
        <v>9</v>
      </c>
      <c r="G25" s="21">
        <v>23</v>
      </c>
      <c r="H25" s="21">
        <v>-40</v>
      </c>
      <c r="I25" s="21">
        <v>-9</v>
      </c>
      <c r="J25" s="21">
        <v>-23</v>
      </c>
    </row>
    <row r="26" spans="1:10" ht="15.75" thickBot="1" x14ac:dyDescent="0.3">
      <c r="A26" s="18" t="s">
        <v>7</v>
      </c>
      <c r="B26" s="21">
        <v>136</v>
      </c>
      <c r="C26" s="21">
        <v>18</v>
      </c>
      <c r="D26" s="21">
        <v>62</v>
      </c>
      <c r="E26" s="21">
        <v>110</v>
      </c>
      <c r="F26" s="21">
        <v>22</v>
      </c>
      <c r="G26" s="21">
        <v>66</v>
      </c>
      <c r="H26" s="21">
        <v>26</v>
      </c>
      <c r="I26" s="21">
        <v>-4</v>
      </c>
      <c r="J26" s="21">
        <v>-4</v>
      </c>
    </row>
    <row r="27" spans="1:10" ht="18.75" thickBot="1" x14ac:dyDescent="0.3">
      <c r="A27" s="18" t="s">
        <v>34</v>
      </c>
      <c r="B27" s="21">
        <v>42.6</v>
      </c>
      <c r="C27" s="21">
        <v>38.4</v>
      </c>
      <c r="D27" s="21">
        <v>42</v>
      </c>
      <c r="E27" s="21">
        <v>63</v>
      </c>
      <c r="F27" s="21">
        <v>15</v>
      </c>
      <c r="G27" s="21">
        <v>38</v>
      </c>
      <c r="H27" s="21">
        <v>-20.399999999999999</v>
      </c>
      <c r="I27" s="21">
        <v>23.4</v>
      </c>
      <c r="J27" s="21">
        <v>4</v>
      </c>
    </row>
    <row r="28" spans="1:10" ht="18.75" thickBot="1" x14ac:dyDescent="0.3">
      <c r="A28" s="18" t="s">
        <v>35</v>
      </c>
      <c r="B28" s="21">
        <v>45</v>
      </c>
      <c r="C28" s="21">
        <v>40.799999999999997</v>
      </c>
      <c r="D28" s="21">
        <v>37.799999999999997</v>
      </c>
      <c r="E28" s="21">
        <v>53</v>
      </c>
      <c r="F28" s="21">
        <v>13</v>
      </c>
      <c r="G28" s="21">
        <v>41</v>
      </c>
      <c r="H28" s="21">
        <v>-8</v>
      </c>
      <c r="I28" s="21">
        <v>27.8</v>
      </c>
      <c r="J28" s="21">
        <v>-3.2</v>
      </c>
    </row>
    <row r="29" spans="1:10" ht="18.75" thickBot="1" x14ac:dyDescent="0.3">
      <c r="A29" s="18" t="s">
        <v>36</v>
      </c>
      <c r="B29" s="21">
        <v>91.2</v>
      </c>
      <c r="C29" s="21">
        <v>58.8</v>
      </c>
      <c r="D29" s="21">
        <v>57</v>
      </c>
      <c r="E29" s="21">
        <v>93</v>
      </c>
      <c r="F29" s="21">
        <v>26</v>
      </c>
      <c r="G29" s="21">
        <v>67</v>
      </c>
      <c r="H29" s="21">
        <v>-1.8</v>
      </c>
      <c r="I29" s="21">
        <v>32.799999999999997</v>
      </c>
      <c r="J29" s="21">
        <v>-10</v>
      </c>
    </row>
    <row r="30" spans="1:10" ht="15.75" thickBot="1" x14ac:dyDescent="0.3">
      <c r="A30" s="18" t="s">
        <v>37</v>
      </c>
      <c r="B30" s="21">
        <v>5.75</v>
      </c>
      <c r="C30" s="21">
        <v>10.85</v>
      </c>
      <c r="D30" s="21">
        <v>7.52</v>
      </c>
      <c r="E30" s="21">
        <v>4.2</v>
      </c>
      <c r="F30" s="21">
        <v>2.97</v>
      </c>
      <c r="G30" s="21">
        <v>6.5</v>
      </c>
      <c r="H30" s="21" t="s">
        <v>38</v>
      </c>
      <c r="I30" s="21" t="s">
        <v>38</v>
      </c>
      <c r="J30" s="21" t="s">
        <v>38</v>
      </c>
    </row>
  </sheetData>
  <mergeCells count="10">
    <mergeCell ref="A24:J24"/>
    <mergeCell ref="L3:L5"/>
    <mergeCell ref="L6:L8"/>
    <mergeCell ref="L9:L11"/>
    <mergeCell ref="B1:D1"/>
    <mergeCell ref="E1:G1"/>
    <mergeCell ref="H1:J1"/>
    <mergeCell ref="A3:J3"/>
    <mergeCell ref="A10:J10"/>
    <mergeCell ref="A17:J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Organic manure,soil data</vt:lpstr>
      <vt:lpstr>Nutrient balance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2024-10-01T15:22:36Z</dcterms:modified>
</cp:coreProperties>
</file>