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bjective 1 supplymentary file\"/>
    </mc:Choice>
  </mc:AlternateContent>
  <xr:revisionPtr revIDLastSave="0" documentId="8_{4536FACA-FC0E-43BA-9A00-CE5DD489A4EB}" xr6:coauthVersionLast="47" xr6:coauthVersionMax="47" xr10:uidLastSave="{00000000-0000-0000-0000-000000000000}"/>
  <bookViews>
    <workbookView xWindow="-108" yWindow="-108" windowWidth="23256" windowHeight="12456" xr2:uid="{7755995F-65EC-4B75-95DE-9FF2AA5F17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8" i="1" l="1"/>
  <c r="K66" i="1"/>
  <c r="K67" i="1"/>
  <c r="K68" i="1"/>
  <c r="K69" i="1"/>
  <c r="K70" i="1"/>
  <c r="K71" i="1"/>
  <c r="K72" i="1"/>
  <c r="K65" i="1"/>
  <c r="J66" i="1"/>
  <c r="J67" i="1"/>
  <c r="J68" i="1"/>
  <c r="J69" i="1"/>
  <c r="J70" i="1"/>
  <c r="J71" i="1"/>
  <c r="J72" i="1"/>
  <c r="J65" i="1"/>
  <c r="H66" i="1"/>
  <c r="H67" i="1"/>
  <c r="H68" i="1"/>
  <c r="H69" i="1"/>
  <c r="H70" i="1"/>
  <c r="H71" i="1"/>
  <c r="H72" i="1"/>
  <c r="H65" i="1"/>
  <c r="E66" i="1"/>
  <c r="E67" i="1"/>
  <c r="E68" i="1"/>
  <c r="E69" i="1"/>
  <c r="E70" i="1"/>
  <c r="E71" i="1"/>
  <c r="E72" i="1"/>
  <c r="E65" i="1"/>
  <c r="U78" i="1"/>
  <c r="U79" i="1"/>
  <c r="U80" i="1"/>
  <c r="U81" i="1"/>
  <c r="U82" i="1"/>
  <c r="U83" i="1"/>
  <c r="U84" i="1"/>
  <c r="U77" i="1"/>
  <c r="T78" i="1"/>
  <c r="T79" i="1"/>
  <c r="T80" i="1"/>
  <c r="T81" i="1"/>
  <c r="T82" i="1"/>
  <c r="T83" i="1"/>
  <c r="T84" i="1"/>
  <c r="T77" i="1"/>
  <c r="S78" i="1"/>
  <c r="S79" i="1"/>
  <c r="S80" i="1"/>
  <c r="S81" i="1"/>
  <c r="S82" i="1"/>
  <c r="S83" i="1"/>
  <c r="S84" i="1"/>
  <c r="S77" i="1"/>
  <c r="P78" i="1"/>
  <c r="P79" i="1"/>
  <c r="P80" i="1"/>
  <c r="P81" i="1"/>
  <c r="P82" i="1"/>
  <c r="P83" i="1"/>
  <c r="P84" i="1"/>
  <c r="P77" i="1"/>
  <c r="O78" i="1"/>
  <c r="O79" i="1"/>
  <c r="O80" i="1"/>
  <c r="O81" i="1"/>
  <c r="O82" i="1"/>
  <c r="O83" i="1"/>
  <c r="O84" i="1"/>
  <c r="O77" i="1"/>
  <c r="N78" i="1"/>
  <c r="N79" i="1"/>
  <c r="N80" i="1"/>
  <c r="N81" i="1"/>
  <c r="N82" i="1"/>
  <c r="N83" i="1"/>
  <c r="N84" i="1"/>
  <c r="N77" i="1"/>
  <c r="M78" i="1"/>
  <c r="M79" i="1"/>
  <c r="M80" i="1"/>
  <c r="M81" i="1"/>
  <c r="M82" i="1"/>
  <c r="M83" i="1"/>
  <c r="M84" i="1"/>
  <c r="M77" i="1"/>
  <c r="L78" i="1"/>
  <c r="L79" i="1"/>
  <c r="L80" i="1"/>
  <c r="L81" i="1"/>
  <c r="L82" i="1"/>
  <c r="L83" i="1"/>
  <c r="L84" i="1"/>
  <c r="L77" i="1"/>
  <c r="H78" i="1"/>
  <c r="H79" i="1"/>
  <c r="H80" i="1"/>
  <c r="H81" i="1"/>
  <c r="H82" i="1"/>
  <c r="H83" i="1"/>
  <c r="H84" i="1"/>
  <c r="H77" i="1"/>
  <c r="G78" i="1"/>
  <c r="G79" i="1"/>
  <c r="G80" i="1"/>
  <c r="G81" i="1"/>
  <c r="G82" i="1"/>
  <c r="G83" i="1"/>
  <c r="G84" i="1"/>
  <c r="G77" i="1"/>
  <c r="F78" i="1"/>
  <c r="F79" i="1"/>
  <c r="F80" i="1"/>
  <c r="F81" i="1"/>
  <c r="F82" i="1"/>
  <c r="F83" i="1"/>
  <c r="F84" i="1"/>
  <c r="F77" i="1"/>
  <c r="D78" i="1"/>
  <c r="D79" i="1"/>
  <c r="D80" i="1"/>
  <c r="D81" i="1"/>
  <c r="D82" i="1"/>
  <c r="D83" i="1"/>
  <c r="D84" i="1"/>
  <c r="D77" i="1"/>
  <c r="O93" i="1"/>
  <c r="N97" i="1"/>
  <c r="N96" i="1"/>
  <c r="N95" i="1"/>
  <c r="N94" i="1"/>
  <c r="N93" i="1"/>
  <c r="N92" i="1"/>
  <c r="N91" i="1"/>
  <c r="N90" i="1"/>
  <c r="M91" i="1"/>
  <c r="M92" i="1"/>
  <c r="M93" i="1"/>
  <c r="M94" i="1"/>
  <c r="M95" i="1"/>
  <c r="M96" i="1"/>
  <c r="M97" i="1"/>
  <c r="M90" i="1"/>
  <c r="L91" i="1"/>
  <c r="L92" i="1"/>
  <c r="L93" i="1"/>
  <c r="L94" i="1"/>
  <c r="L95" i="1"/>
  <c r="L96" i="1"/>
  <c r="L97" i="1"/>
  <c r="L90" i="1"/>
  <c r="H91" i="1"/>
  <c r="H92" i="1"/>
  <c r="H93" i="1"/>
  <c r="H94" i="1"/>
  <c r="H95" i="1"/>
  <c r="H96" i="1"/>
  <c r="H97" i="1"/>
  <c r="H90" i="1"/>
  <c r="E91" i="1"/>
  <c r="E92" i="1"/>
  <c r="E93" i="1"/>
  <c r="E94" i="1"/>
  <c r="E95" i="1"/>
  <c r="E96" i="1"/>
  <c r="E97" i="1"/>
  <c r="E90" i="1"/>
  <c r="D91" i="1"/>
  <c r="D92" i="1"/>
  <c r="D93" i="1"/>
  <c r="D94" i="1"/>
  <c r="D95" i="1"/>
  <c r="D96" i="1"/>
  <c r="D97" i="1"/>
  <c r="D90" i="1"/>
  <c r="L55" i="1"/>
  <c r="L44" i="1"/>
  <c r="Q32" i="1"/>
  <c r="Q20" i="1"/>
  <c r="P8" i="1"/>
  <c r="J53" i="1"/>
  <c r="J54" i="1"/>
  <c r="J55" i="1"/>
  <c r="J56" i="1"/>
  <c r="J57" i="1"/>
  <c r="J58" i="1"/>
  <c r="J59" i="1"/>
  <c r="J60" i="1"/>
  <c r="J52" i="1"/>
  <c r="I53" i="1"/>
  <c r="I54" i="1"/>
  <c r="I55" i="1"/>
  <c r="I56" i="1"/>
  <c r="I57" i="1"/>
  <c r="I58" i="1"/>
  <c r="I59" i="1"/>
  <c r="I60" i="1"/>
  <c r="I52" i="1"/>
  <c r="J42" i="1"/>
  <c r="J43" i="1"/>
  <c r="J44" i="1"/>
  <c r="J45" i="1"/>
  <c r="J46" i="1"/>
  <c r="J47" i="1"/>
  <c r="J48" i="1"/>
  <c r="J41" i="1"/>
  <c r="I42" i="1"/>
  <c r="I43" i="1"/>
  <c r="I44" i="1"/>
  <c r="I45" i="1"/>
  <c r="I46" i="1"/>
  <c r="I47" i="1"/>
  <c r="I48" i="1"/>
  <c r="I41" i="1"/>
  <c r="O31" i="1"/>
  <c r="O32" i="1"/>
  <c r="O33" i="1"/>
  <c r="O34" i="1"/>
  <c r="O35" i="1"/>
  <c r="O30" i="1"/>
  <c r="N31" i="1"/>
  <c r="N32" i="1"/>
  <c r="N33" i="1"/>
  <c r="N34" i="1"/>
  <c r="N35" i="1"/>
  <c r="N30" i="1"/>
  <c r="O19" i="1"/>
  <c r="O20" i="1"/>
  <c r="O21" i="1"/>
  <c r="O22" i="1"/>
  <c r="O23" i="1"/>
  <c r="O18" i="1"/>
  <c r="N19" i="1"/>
  <c r="N20" i="1"/>
  <c r="N21" i="1"/>
  <c r="N22" i="1"/>
  <c r="N23" i="1"/>
  <c r="N18" i="1"/>
  <c r="N7" i="1"/>
  <c r="N8" i="1"/>
  <c r="N9" i="1"/>
  <c r="N10" i="1"/>
  <c r="N11" i="1"/>
  <c r="N6" i="1"/>
  <c r="L7" i="1"/>
  <c r="L8" i="1"/>
  <c r="L9" i="1"/>
  <c r="L10" i="1"/>
  <c r="L11" i="1"/>
  <c r="L6" i="1"/>
  <c r="E78" i="1"/>
  <c r="E79" i="1"/>
  <c r="E80" i="1"/>
  <c r="E81" i="1"/>
  <c r="E82" i="1"/>
  <c r="E83" i="1"/>
  <c r="E84" i="1"/>
  <c r="E77" i="1"/>
</calcChain>
</file>

<file path=xl/sharedStrings.xml><?xml version="1.0" encoding="utf-8"?>
<sst xmlns="http://schemas.openxmlformats.org/spreadsheetml/2006/main" count="178" uniqueCount="44">
  <si>
    <t>PURBA BARDHAMAN(1961)</t>
  </si>
  <si>
    <t>SL NO</t>
  </si>
  <si>
    <t>BLOCK NAME</t>
  </si>
  <si>
    <t>TOTAL POPULATION</t>
  </si>
  <si>
    <t>ILLITERATE POPULATION</t>
  </si>
  <si>
    <t>NUMBER</t>
  </si>
  <si>
    <t>PERCENTAGE</t>
  </si>
  <si>
    <t>URBAN POPULATION</t>
  </si>
  <si>
    <t xml:space="preserve">NUMBER </t>
  </si>
  <si>
    <t>LITERATE POPULATION</t>
  </si>
  <si>
    <t>AUSGRAM 2</t>
  </si>
  <si>
    <t>GALSI 1</t>
  </si>
  <si>
    <t>AUSGRAM 1</t>
  </si>
  <si>
    <t>BHATAR</t>
  </si>
  <si>
    <t>MANGOLKOTE</t>
  </si>
  <si>
    <t>KETUGRAM 1</t>
  </si>
  <si>
    <t>KETUGRAM2</t>
  </si>
  <si>
    <t>KATWA 2</t>
  </si>
  <si>
    <t>PURBA BARDHAMAN(1971)</t>
  </si>
  <si>
    <t>PURBA BARDHAMAN(1981)</t>
  </si>
  <si>
    <t>PURBA BARDHAMAN(2001)</t>
  </si>
  <si>
    <t>PURBA BARDHAMAN(2011)</t>
  </si>
  <si>
    <t>PURBA BARDHAMAN(2031)</t>
  </si>
  <si>
    <t>PURBA BARDHAMAN DISTRICT(2031)</t>
  </si>
  <si>
    <t>PREVIOUS YEAR POPULATION DATA</t>
  </si>
  <si>
    <t>1991(a)</t>
  </si>
  <si>
    <t>2001(b)</t>
  </si>
  <si>
    <t>2011©</t>
  </si>
  <si>
    <t>b-a=x</t>
  </si>
  <si>
    <t>c-b=y</t>
  </si>
  <si>
    <t>INCREASE</t>
  </si>
  <si>
    <t>TOTAL</t>
  </si>
  <si>
    <t>MEAN</t>
  </si>
  <si>
    <t>x+y</t>
  </si>
  <si>
    <t>(x+y)</t>
  </si>
  <si>
    <t>X</t>
  </si>
  <si>
    <t>Y</t>
  </si>
  <si>
    <t>X+Y</t>
  </si>
  <si>
    <t>(X+Y)</t>
  </si>
  <si>
    <t>U.P +PI/2</t>
  </si>
  <si>
    <t>1/100*(KC+KR)</t>
  </si>
  <si>
    <t>IPAG</t>
  </si>
  <si>
    <t>U.P+P.I/2</t>
  </si>
  <si>
    <t>IPAG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</si>
</sst>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3" fontId="0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1405-857D-4C37-89DC-204512E457ED}">
  <dimension ref="A1:V111"/>
  <sheetViews>
    <sheetView tabSelected="1" topLeftCell="E1" workbookViewId="0">
      <selection activeCell="I100" sqref="I100"/>
    </sheetView>
  </sheetViews>
  <sheetFormatPr defaultRowHeight="14.4" x14ac:dyDescent="0.3"/>
  <cols>
    <col min="2" max="2" width="12.5546875" customWidth="1"/>
    <col min="3" max="3" width="17.88671875" bestFit="1" customWidth="1"/>
    <col min="5" max="5" width="11.88671875" customWidth="1"/>
    <col min="8" max="8" width="11.6640625" customWidth="1"/>
    <col min="10" max="10" width="13.44140625" customWidth="1"/>
    <col min="11" max="11" width="14.6640625" customWidth="1"/>
    <col min="12" max="12" width="10.6640625" customWidth="1"/>
    <col min="13" max="13" width="13.77734375" customWidth="1"/>
    <col min="14" max="14" width="17.6640625" customWidth="1"/>
    <col min="15" max="15" width="17.44140625" customWidth="1"/>
    <col min="16" max="16" width="12.21875" customWidth="1"/>
  </cols>
  <sheetData>
    <row r="1" spans="1:20" x14ac:dyDescent="0.3">
      <c r="A1" s="6"/>
      <c r="B1" s="6"/>
      <c r="C1" s="6"/>
      <c r="D1" s="6"/>
      <c r="E1" s="6"/>
      <c r="F1" s="7" t="s">
        <v>0</v>
      </c>
      <c r="G1" s="7"/>
      <c r="H1" s="7"/>
      <c r="I1" s="7"/>
      <c r="J1" s="6"/>
      <c r="K1" s="6"/>
      <c r="L1" s="6"/>
      <c r="M1" s="6"/>
      <c r="N1" s="6"/>
      <c r="O1" s="6"/>
      <c r="P1" s="6"/>
    </row>
    <row r="2" spans="1:20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0" x14ac:dyDescent="0.3">
      <c r="A3" s="6" t="s">
        <v>1</v>
      </c>
      <c r="B3" s="6" t="s">
        <v>2</v>
      </c>
      <c r="C3" s="6" t="s">
        <v>3</v>
      </c>
      <c r="D3" s="7" t="s">
        <v>4</v>
      </c>
      <c r="E3" s="7"/>
      <c r="F3" s="7"/>
      <c r="G3" s="7" t="s">
        <v>7</v>
      </c>
      <c r="H3" s="7"/>
      <c r="I3" s="6"/>
      <c r="J3" s="7" t="s">
        <v>9</v>
      </c>
      <c r="K3" s="7"/>
      <c r="L3" s="7" t="s">
        <v>39</v>
      </c>
      <c r="M3" s="7"/>
      <c r="N3" s="6" t="s">
        <v>40</v>
      </c>
      <c r="O3" s="6" t="s">
        <v>41</v>
      </c>
      <c r="P3" s="6" t="s">
        <v>43</v>
      </c>
    </row>
    <row r="4" spans="1:20" x14ac:dyDescent="0.3">
      <c r="A4" s="6"/>
      <c r="B4" s="6"/>
      <c r="C4" s="6"/>
      <c r="D4" s="6" t="s">
        <v>5</v>
      </c>
      <c r="E4" s="6" t="s">
        <v>6</v>
      </c>
      <c r="F4" s="6"/>
      <c r="G4" s="6" t="s">
        <v>8</v>
      </c>
      <c r="H4" s="6" t="s">
        <v>6</v>
      </c>
      <c r="I4" s="6"/>
      <c r="J4" s="6"/>
      <c r="K4" s="6"/>
      <c r="L4" s="6"/>
      <c r="M4" s="6"/>
      <c r="N4" s="6"/>
      <c r="O4" s="6"/>
      <c r="P4" s="6"/>
    </row>
    <row r="5" spans="1:20" x14ac:dyDescent="0.3">
      <c r="A5" s="6">
        <v>1</v>
      </c>
      <c r="B5" s="6" t="s">
        <v>10</v>
      </c>
      <c r="C5" s="8"/>
      <c r="D5" s="6"/>
      <c r="E5" s="6"/>
      <c r="F5" s="6"/>
      <c r="G5" s="8">
        <v>0</v>
      </c>
      <c r="H5" s="6"/>
      <c r="I5" s="6"/>
      <c r="J5" s="6"/>
      <c r="K5" s="6"/>
      <c r="L5" s="6"/>
      <c r="M5" s="6"/>
      <c r="N5" s="6"/>
      <c r="O5" s="6"/>
      <c r="P5" s="6"/>
    </row>
    <row r="6" spans="1:20" x14ac:dyDescent="0.3">
      <c r="A6" s="6">
        <v>2</v>
      </c>
      <c r="B6" s="6" t="s">
        <v>11</v>
      </c>
      <c r="C6" s="8">
        <v>153674</v>
      </c>
      <c r="D6" s="6">
        <v>114058</v>
      </c>
      <c r="E6" s="6">
        <v>74.22</v>
      </c>
      <c r="F6" s="6"/>
      <c r="G6" s="6">
        <v>0</v>
      </c>
      <c r="H6" s="6">
        <v>0</v>
      </c>
      <c r="I6" s="6"/>
      <c r="J6" s="6">
        <v>39616</v>
      </c>
      <c r="K6" s="6"/>
      <c r="L6" s="6">
        <f>H6+E6/2</f>
        <v>37.11</v>
      </c>
      <c r="M6" s="6"/>
      <c r="N6" s="6">
        <f>L6*1/100*1</f>
        <v>0.37109999999999999</v>
      </c>
      <c r="O6" s="6">
        <v>0.37109999999999999</v>
      </c>
      <c r="P6" s="6"/>
    </row>
    <row r="7" spans="1:20" x14ac:dyDescent="0.3">
      <c r="A7" s="6">
        <v>3</v>
      </c>
      <c r="B7" s="6" t="s">
        <v>12</v>
      </c>
      <c r="C7" s="6">
        <v>131650</v>
      </c>
      <c r="D7" s="6">
        <v>103495</v>
      </c>
      <c r="E7" s="6">
        <v>78.61</v>
      </c>
      <c r="F7" s="6"/>
      <c r="G7" s="8">
        <v>7017</v>
      </c>
      <c r="H7" s="6">
        <v>5.33</v>
      </c>
      <c r="I7" s="6"/>
      <c r="J7" s="6">
        <v>28155</v>
      </c>
      <c r="K7" s="6"/>
      <c r="L7" s="6">
        <f t="shared" ref="L7:L11" si="0">H7+E7/2</f>
        <v>44.634999999999998</v>
      </c>
      <c r="M7" s="6"/>
      <c r="N7" s="6">
        <f t="shared" ref="N7:N11" si="1">L7*1/100*1</f>
        <v>0.44634999999999997</v>
      </c>
      <c r="O7" s="6">
        <v>0.44634999999999997</v>
      </c>
      <c r="P7" s="6"/>
    </row>
    <row r="8" spans="1:20" x14ac:dyDescent="0.3">
      <c r="A8" s="6">
        <v>4</v>
      </c>
      <c r="B8" s="6" t="s">
        <v>13</v>
      </c>
      <c r="C8" s="8">
        <v>124371</v>
      </c>
      <c r="D8" s="6">
        <v>91528</v>
      </c>
      <c r="E8" s="6">
        <v>73.599999999999994</v>
      </c>
      <c r="F8" s="6"/>
      <c r="G8" s="6">
        <v>0</v>
      </c>
      <c r="H8" s="6">
        <v>0</v>
      </c>
      <c r="I8" s="6"/>
      <c r="J8" s="6">
        <v>32843</v>
      </c>
      <c r="K8" s="6"/>
      <c r="L8" s="6">
        <f t="shared" si="0"/>
        <v>36.799999999999997</v>
      </c>
      <c r="M8" s="6"/>
      <c r="N8" s="6">
        <f t="shared" si="1"/>
        <v>0.36799999999999999</v>
      </c>
      <c r="O8" s="6">
        <v>0.36799999999999999</v>
      </c>
      <c r="P8" s="6">
        <f>AVERAGE(O6:O11)</f>
        <v>0.41774166666666668</v>
      </c>
    </row>
    <row r="9" spans="1:20" x14ac:dyDescent="0.3">
      <c r="A9" s="6">
        <v>5</v>
      </c>
      <c r="B9" s="6" t="s">
        <v>14</v>
      </c>
      <c r="C9" s="8">
        <v>122337</v>
      </c>
      <c r="D9" s="6">
        <v>91594</v>
      </c>
      <c r="E9" s="6">
        <v>74.87</v>
      </c>
      <c r="F9" s="6"/>
      <c r="G9" s="6">
        <v>0</v>
      </c>
      <c r="H9" s="6">
        <v>0</v>
      </c>
      <c r="I9" s="6"/>
      <c r="J9" s="6">
        <v>30743</v>
      </c>
      <c r="K9" s="6"/>
      <c r="L9" s="6">
        <f t="shared" si="0"/>
        <v>37.435000000000002</v>
      </c>
      <c r="M9" s="6"/>
      <c r="N9" s="6">
        <f t="shared" si="1"/>
        <v>0.37435000000000002</v>
      </c>
      <c r="O9" s="6">
        <v>0.37435000000000002</v>
      </c>
      <c r="P9" s="6"/>
    </row>
    <row r="10" spans="1:20" x14ac:dyDescent="0.3">
      <c r="A10" s="6">
        <v>6</v>
      </c>
      <c r="B10" s="6" t="s">
        <v>17</v>
      </c>
      <c r="C10" s="8">
        <v>173063</v>
      </c>
      <c r="D10" s="6">
        <v>129500</v>
      </c>
      <c r="E10" s="6">
        <v>74.83</v>
      </c>
      <c r="F10" s="6"/>
      <c r="G10" s="8">
        <v>31140</v>
      </c>
      <c r="H10" s="6">
        <v>18</v>
      </c>
      <c r="I10" s="6"/>
      <c r="J10" s="6">
        <v>43563</v>
      </c>
      <c r="K10" s="6"/>
      <c r="L10" s="6">
        <f t="shared" si="0"/>
        <v>55.414999999999999</v>
      </c>
      <c r="M10" s="6"/>
      <c r="N10" s="6">
        <f t="shared" si="1"/>
        <v>0.55415000000000003</v>
      </c>
      <c r="O10" s="6">
        <v>0.55415000000000003</v>
      </c>
      <c r="P10" s="6"/>
    </row>
    <row r="11" spans="1:20" x14ac:dyDescent="0.3">
      <c r="A11" s="6">
        <v>7</v>
      </c>
      <c r="B11" s="6" t="s">
        <v>15</v>
      </c>
      <c r="C11" s="8">
        <v>131114</v>
      </c>
      <c r="D11" s="6">
        <v>102930</v>
      </c>
      <c r="E11" s="6">
        <v>78.5</v>
      </c>
      <c r="F11" s="6"/>
      <c r="G11" s="6">
        <v>0</v>
      </c>
      <c r="H11" s="6">
        <v>0</v>
      </c>
      <c r="I11" s="6"/>
      <c r="J11" s="6">
        <v>28184</v>
      </c>
      <c r="K11" s="6"/>
      <c r="L11" s="6">
        <f t="shared" si="0"/>
        <v>39.25</v>
      </c>
      <c r="M11" s="6"/>
      <c r="N11" s="6">
        <f t="shared" si="1"/>
        <v>0.39250000000000002</v>
      </c>
      <c r="O11" s="6">
        <v>0.39250000000000002</v>
      </c>
      <c r="P11" s="6"/>
    </row>
    <row r="12" spans="1:20" x14ac:dyDescent="0.3">
      <c r="A12" s="6">
        <v>8</v>
      </c>
      <c r="B12" s="6" t="s">
        <v>16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0" x14ac:dyDescent="0.3">
      <c r="A13" s="6"/>
      <c r="B13" s="6"/>
      <c r="C13" s="6"/>
      <c r="D13" s="7" t="s">
        <v>18</v>
      </c>
      <c r="E13" s="7"/>
      <c r="F13" s="7"/>
      <c r="G13" s="7"/>
      <c r="H13" s="6"/>
      <c r="I13" s="6"/>
      <c r="J13" s="6"/>
      <c r="K13" s="6"/>
      <c r="L13" s="6"/>
      <c r="M13" s="6"/>
      <c r="N13" s="6"/>
      <c r="O13" s="6"/>
      <c r="P13" s="6"/>
    </row>
    <row r="14" spans="1:20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3">
      <c r="A15" s="6" t="s">
        <v>1</v>
      </c>
      <c r="B15" s="6" t="s">
        <v>2</v>
      </c>
      <c r="C15" s="6" t="s">
        <v>3</v>
      </c>
      <c r="D15" s="7" t="s">
        <v>4</v>
      </c>
      <c r="E15" s="7"/>
      <c r="F15" s="7"/>
      <c r="G15" s="7" t="s">
        <v>7</v>
      </c>
      <c r="H15" s="7"/>
      <c r="I15" s="7"/>
      <c r="J15" s="7"/>
      <c r="K15" s="7" t="s">
        <v>9</v>
      </c>
      <c r="L15" s="7"/>
      <c r="M15" s="7" t="s">
        <v>39</v>
      </c>
      <c r="N15" s="7"/>
      <c r="O15" s="6" t="s">
        <v>40</v>
      </c>
      <c r="P15" s="6" t="s">
        <v>41</v>
      </c>
      <c r="Q15" s="6" t="s">
        <v>43</v>
      </c>
      <c r="R15" s="6"/>
      <c r="S15" s="6"/>
      <c r="T15" s="6"/>
    </row>
    <row r="16" spans="1:20" x14ac:dyDescent="0.3">
      <c r="A16" s="6"/>
      <c r="B16" s="6"/>
      <c r="C16" s="6"/>
      <c r="D16" s="6" t="s">
        <v>5</v>
      </c>
      <c r="E16" s="6" t="s">
        <v>6</v>
      </c>
      <c r="F16" s="6"/>
      <c r="G16" s="6" t="s">
        <v>8</v>
      </c>
      <c r="H16" s="6" t="s">
        <v>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3">
      <c r="A17" s="6">
        <v>1</v>
      </c>
      <c r="B17" s="6" t="s">
        <v>10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3">
      <c r="A18" s="6">
        <v>2</v>
      </c>
      <c r="B18" s="6" t="s">
        <v>11</v>
      </c>
      <c r="C18" s="8">
        <v>150543</v>
      </c>
      <c r="D18" s="6">
        <v>105494</v>
      </c>
      <c r="E18" s="6">
        <v>70.08</v>
      </c>
      <c r="F18" s="6"/>
      <c r="G18" s="6"/>
      <c r="H18" s="6">
        <v>0</v>
      </c>
      <c r="I18" s="6"/>
      <c r="J18" s="6"/>
      <c r="K18" s="8">
        <v>45049</v>
      </c>
      <c r="L18" s="6"/>
      <c r="M18" s="6"/>
      <c r="N18" s="6">
        <f>H18+E18/2</f>
        <v>35.04</v>
      </c>
      <c r="O18" s="6">
        <f>N18*1/100*1</f>
        <v>0.35039999999999999</v>
      </c>
      <c r="P18" s="6">
        <v>0.35039999999999999</v>
      </c>
      <c r="Q18" s="6"/>
      <c r="R18" s="6"/>
      <c r="S18" s="6"/>
      <c r="T18" s="6"/>
    </row>
    <row r="19" spans="1:20" x14ac:dyDescent="0.3">
      <c r="A19" s="6">
        <v>3</v>
      </c>
      <c r="B19" s="6" t="s">
        <v>12</v>
      </c>
      <c r="C19" s="8">
        <v>152010</v>
      </c>
      <c r="D19" s="6">
        <v>110662</v>
      </c>
      <c r="E19" s="6">
        <v>72.8</v>
      </c>
      <c r="F19" s="6"/>
      <c r="G19" s="8">
        <v>10046</v>
      </c>
      <c r="H19" s="6">
        <v>6.6</v>
      </c>
      <c r="I19" s="6"/>
      <c r="J19" s="8"/>
      <c r="K19" s="6">
        <v>41348</v>
      </c>
      <c r="L19" s="6"/>
      <c r="M19" s="6"/>
      <c r="N19" s="6">
        <f t="shared" ref="N19:N23" si="2">H19+E19/2</f>
        <v>43</v>
      </c>
      <c r="O19" s="6">
        <f t="shared" ref="O19:O23" si="3">N19*1/100*1</f>
        <v>0.43</v>
      </c>
      <c r="P19" s="6">
        <v>0.43</v>
      </c>
      <c r="Q19" s="6"/>
      <c r="R19" s="6"/>
      <c r="S19" s="6"/>
      <c r="T19" s="6"/>
    </row>
    <row r="20" spans="1:20" x14ac:dyDescent="0.3">
      <c r="A20" s="6">
        <v>4</v>
      </c>
      <c r="B20" s="6" t="s">
        <v>13</v>
      </c>
      <c r="C20" s="8">
        <v>153915</v>
      </c>
      <c r="D20" s="6">
        <v>104873</v>
      </c>
      <c r="E20" s="6">
        <v>68.150000000000006</v>
      </c>
      <c r="F20" s="6"/>
      <c r="G20" s="6"/>
      <c r="H20" s="6">
        <v>0</v>
      </c>
      <c r="I20" s="6"/>
      <c r="J20" s="6"/>
      <c r="K20" s="8">
        <v>49042</v>
      </c>
      <c r="L20" s="6"/>
      <c r="M20" s="6"/>
      <c r="N20" s="6">
        <f t="shared" si="2"/>
        <v>34.075000000000003</v>
      </c>
      <c r="O20" s="6">
        <f t="shared" si="3"/>
        <v>0.34075000000000005</v>
      </c>
      <c r="P20" s="6">
        <v>0.34075000000000005</v>
      </c>
      <c r="Q20" s="6">
        <f>AVERAGE(P18:P23)</f>
        <v>0.4013166666666666</v>
      </c>
      <c r="R20" s="6"/>
      <c r="S20" s="6"/>
      <c r="T20" s="6"/>
    </row>
    <row r="21" spans="1:20" x14ac:dyDescent="0.3">
      <c r="A21" s="6">
        <v>5</v>
      </c>
      <c r="B21" s="6" t="s">
        <v>14</v>
      </c>
      <c r="C21" s="8">
        <v>154887</v>
      </c>
      <c r="D21" s="6">
        <v>112616</v>
      </c>
      <c r="E21" s="6">
        <v>72.7</v>
      </c>
      <c r="F21" s="6"/>
      <c r="G21" s="6"/>
      <c r="H21" s="6">
        <v>0</v>
      </c>
      <c r="I21" s="6"/>
      <c r="J21" s="6"/>
      <c r="K21" s="8">
        <v>42271</v>
      </c>
      <c r="L21" s="6"/>
      <c r="M21" s="6"/>
      <c r="N21" s="6">
        <f t="shared" si="2"/>
        <v>36.35</v>
      </c>
      <c r="O21" s="6">
        <f t="shared" si="3"/>
        <v>0.36349999999999999</v>
      </c>
      <c r="P21" s="6">
        <v>0.36349999999999999</v>
      </c>
      <c r="Q21" s="6"/>
      <c r="R21" s="6"/>
      <c r="S21" s="6"/>
      <c r="T21" s="6"/>
    </row>
    <row r="22" spans="1:20" x14ac:dyDescent="0.3">
      <c r="A22" s="6">
        <v>6</v>
      </c>
      <c r="B22" s="6" t="s">
        <v>17</v>
      </c>
      <c r="C22" s="8">
        <v>215662</v>
      </c>
      <c r="D22" s="6">
        <v>154642</v>
      </c>
      <c r="E22" s="6">
        <v>71.7</v>
      </c>
      <c r="F22" s="6"/>
      <c r="G22" s="8">
        <v>41738</v>
      </c>
      <c r="H22" s="6">
        <v>19.350000000000001</v>
      </c>
      <c r="I22" s="6"/>
      <c r="J22" s="6"/>
      <c r="K22" s="8">
        <v>61020</v>
      </c>
      <c r="L22" s="6"/>
      <c r="M22" s="6"/>
      <c r="N22" s="6">
        <f t="shared" si="2"/>
        <v>55.2</v>
      </c>
      <c r="O22" s="6">
        <f t="shared" si="3"/>
        <v>0.55200000000000005</v>
      </c>
      <c r="P22" s="6">
        <v>0.55200000000000005</v>
      </c>
      <c r="Q22" s="6"/>
      <c r="R22" s="6"/>
      <c r="S22" s="6"/>
      <c r="T22" s="6"/>
    </row>
    <row r="23" spans="1:20" x14ac:dyDescent="0.3">
      <c r="A23" s="6">
        <v>7</v>
      </c>
      <c r="B23" s="6" t="s">
        <v>15</v>
      </c>
      <c r="C23" s="8">
        <v>161940</v>
      </c>
      <c r="D23" s="6">
        <v>120244</v>
      </c>
      <c r="E23" s="6">
        <v>74.25</v>
      </c>
      <c r="F23" s="6"/>
      <c r="G23" s="6">
        <v>0</v>
      </c>
      <c r="H23" s="6">
        <v>0</v>
      </c>
      <c r="I23" s="6"/>
      <c r="J23" s="6"/>
      <c r="K23" s="8">
        <v>41696</v>
      </c>
      <c r="L23" s="6"/>
      <c r="M23" s="6"/>
      <c r="N23" s="6">
        <f t="shared" si="2"/>
        <v>37.125</v>
      </c>
      <c r="O23" s="6">
        <f t="shared" si="3"/>
        <v>0.37125000000000002</v>
      </c>
      <c r="P23" s="6">
        <v>0.37125000000000002</v>
      </c>
      <c r="Q23" s="6"/>
      <c r="R23" s="6"/>
      <c r="S23" s="6"/>
      <c r="T23" s="6"/>
    </row>
    <row r="24" spans="1:20" x14ac:dyDescent="0.3">
      <c r="A24" s="6">
        <v>8</v>
      </c>
      <c r="B24" s="6" t="s">
        <v>16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3">
      <c r="A25" s="6"/>
      <c r="B25" s="6"/>
      <c r="C25" s="6"/>
      <c r="D25" s="6"/>
      <c r="E25" s="7" t="s">
        <v>19</v>
      </c>
      <c r="F25" s="7"/>
      <c r="G25" s="7"/>
      <c r="H25" s="7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3">
      <c r="A27" s="6" t="s">
        <v>1</v>
      </c>
      <c r="B27" s="6" t="s">
        <v>2</v>
      </c>
      <c r="C27" s="6" t="s">
        <v>3</v>
      </c>
      <c r="D27" s="7" t="s">
        <v>4</v>
      </c>
      <c r="E27" s="7"/>
      <c r="F27" s="7"/>
      <c r="G27" s="7" t="s">
        <v>7</v>
      </c>
      <c r="H27" s="7"/>
      <c r="I27" s="6"/>
      <c r="J27" s="6"/>
      <c r="K27" s="7" t="s">
        <v>9</v>
      </c>
      <c r="L27" s="7"/>
      <c r="M27" s="6"/>
      <c r="N27" s="6" t="s">
        <v>42</v>
      </c>
      <c r="O27" s="6" t="s">
        <v>40</v>
      </c>
      <c r="P27" s="6" t="s">
        <v>41</v>
      </c>
      <c r="Q27" s="6" t="s">
        <v>43</v>
      </c>
      <c r="R27" s="6"/>
      <c r="S27" s="6"/>
      <c r="T27" s="6"/>
    </row>
    <row r="28" spans="1:20" x14ac:dyDescent="0.3">
      <c r="A28" s="6"/>
      <c r="B28" s="6"/>
      <c r="C28" s="6"/>
      <c r="D28" s="6" t="s">
        <v>5</v>
      </c>
      <c r="E28" s="6" t="s">
        <v>6</v>
      </c>
      <c r="F28" s="6"/>
      <c r="G28" s="6" t="s">
        <v>8</v>
      </c>
      <c r="H28" s="6" t="s">
        <v>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3">
      <c r="A29" s="6">
        <v>1</v>
      </c>
      <c r="B29" s="6" t="s">
        <v>10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3">
      <c r="A30" s="6">
        <v>2</v>
      </c>
      <c r="B30" s="6" t="s">
        <v>11</v>
      </c>
      <c r="C30" s="8">
        <v>173592</v>
      </c>
      <c r="D30" s="6">
        <v>110047</v>
      </c>
      <c r="E30" s="6">
        <v>63.4</v>
      </c>
      <c r="F30" s="6"/>
      <c r="G30" s="6">
        <v>0</v>
      </c>
      <c r="H30" s="6">
        <v>0</v>
      </c>
      <c r="I30" s="6"/>
      <c r="J30" s="6"/>
      <c r="K30" s="8">
        <v>63545</v>
      </c>
      <c r="L30" s="6"/>
      <c r="M30" s="6"/>
      <c r="N30" s="6">
        <f>H30+E30/2</f>
        <v>31.7</v>
      </c>
      <c r="O30" s="6">
        <f>N30*1/100*1</f>
        <v>0.317</v>
      </c>
      <c r="P30" s="6">
        <v>0.317</v>
      </c>
      <c r="Q30" s="6"/>
      <c r="R30" s="6"/>
      <c r="S30" s="6"/>
      <c r="T30" s="6"/>
    </row>
    <row r="31" spans="1:20" x14ac:dyDescent="0.3">
      <c r="A31" s="6">
        <v>3</v>
      </c>
      <c r="B31" s="6" t="s">
        <v>12</v>
      </c>
      <c r="C31" s="8">
        <v>174121</v>
      </c>
      <c r="D31" s="6">
        <v>112961</v>
      </c>
      <c r="E31" s="6">
        <v>64.87</v>
      </c>
      <c r="F31" s="6"/>
      <c r="G31" s="6">
        <v>12525</v>
      </c>
      <c r="H31" s="6">
        <v>7.2</v>
      </c>
      <c r="I31" s="6"/>
      <c r="J31" s="6"/>
      <c r="K31" s="8">
        <v>61160</v>
      </c>
      <c r="L31" s="6"/>
      <c r="M31" s="6"/>
      <c r="N31" s="6">
        <f t="shared" ref="N31:N35" si="4">H31+E31/2</f>
        <v>39.635000000000005</v>
      </c>
      <c r="O31" s="6">
        <f t="shared" ref="O31:O35" si="5">N31*1/100*1</f>
        <v>0.39635000000000004</v>
      </c>
      <c r="P31" s="6">
        <v>0.39635000000000004</v>
      </c>
      <c r="Q31" s="6"/>
      <c r="R31" s="6"/>
      <c r="S31" s="6"/>
      <c r="T31" s="6"/>
    </row>
    <row r="32" spans="1:20" x14ac:dyDescent="0.3">
      <c r="A32" s="6">
        <v>4</v>
      </c>
      <c r="B32" s="6" t="s">
        <v>13</v>
      </c>
      <c r="C32" s="8">
        <v>179233</v>
      </c>
      <c r="D32" s="6">
        <v>108974</v>
      </c>
      <c r="E32" s="6">
        <v>60.8</v>
      </c>
      <c r="F32" s="6"/>
      <c r="G32" s="6">
        <v>0</v>
      </c>
      <c r="H32" s="6">
        <v>0</v>
      </c>
      <c r="I32" s="6"/>
      <c r="J32" s="6"/>
      <c r="K32" s="8">
        <v>70259</v>
      </c>
      <c r="L32" s="6"/>
      <c r="M32" s="6"/>
      <c r="N32" s="6">
        <f t="shared" si="4"/>
        <v>30.4</v>
      </c>
      <c r="O32" s="6">
        <f t="shared" si="5"/>
        <v>0.30399999999999999</v>
      </c>
      <c r="P32" s="6">
        <v>0.30399999999999999</v>
      </c>
      <c r="Q32" s="6">
        <f>AVERAGE(P30:P35)</f>
        <v>0.363925</v>
      </c>
      <c r="R32" s="6"/>
      <c r="S32" s="6"/>
      <c r="T32" s="6"/>
    </row>
    <row r="33" spans="1:20" x14ac:dyDescent="0.3">
      <c r="A33" s="6">
        <v>5</v>
      </c>
      <c r="B33" s="6" t="s">
        <v>14</v>
      </c>
      <c r="C33" s="6">
        <v>177140</v>
      </c>
      <c r="D33" s="6">
        <v>116741</v>
      </c>
      <c r="E33" s="6">
        <v>65.900000000000006</v>
      </c>
      <c r="F33" s="6"/>
      <c r="G33" s="6">
        <v>0</v>
      </c>
      <c r="H33" s="6">
        <v>0</v>
      </c>
      <c r="I33" s="6"/>
      <c r="J33" s="6"/>
      <c r="K33" s="8">
        <v>60399</v>
      </c>
      <c r="L33" s="6"/>
      <c r="M33" s="6"/>
      <c r="N33" s="6">
        <f t="shared" si="4"/>
        <v>32.950000000000003</v>
      </c>
      <c r="O33" s="6">
        <f t="shared" si="5"/>
        <v>0.32950000000000002</v>
      </c>
      <c r="P33" s="6">
        <v>0.32950000000000002</v>
      </c>
      <c r="Q33" s="6"/>
      <c r="R33" s="6"/>
      <c r="S33" s="6"/>
      <c r="T33" s="6"/>
    </row>
    <row r="34" spans="1:20" x14ac:dyDescent="0.3">
      <c r="A34" s="6">
        <v>6</v>
      </c>
      <c r="B34" s="6" t="s">
        <v>17</v>
      </c>
      <c r="C34" s="6">
        <v>256372</v>
      </c>
      <c r="D34" s="6">
        <v>148182</v>
      </c>
      <c r="E34" s="6">
        <v>57.8</v>
      </c>
      <c r="F34" s="6"/>
      <c r="G34" s="6">
        <v>60273</v>
      </c>
      <c r="H34" s="6">
        <v>23.5</v>
      </c>
      <c r="I34" s="6"/>
      <c r="J34" s="6"/>
      <c r="K34" s="6">
        <v>108190</v>
      </c>
      <c r="L34" s="6"/>
      <c r="M34" s="6"/>
      <c r="N34" s="6">
        <f t="shared" si="4"/>
        <v>52.4</v>
      </c>
      <c r="O34" s="6">
        <f t="shared" si="5"/>
        <v>0.52400000000000002</v>
      </c>
      <c r="P34" s="6">
        <v>0.52400000000000002</v>
      </c>
      <c r="Q34" s="6"/>
      <c r="R34" s="6"/>
      <c r="S34" s="6"/>
      <c r="T34" s="6"/>
    </row>
    <row r="35" spans="1:20" x14ac:dyDescent="0.3">
      <c r="A35" s="6">
        <v>7</v>
      </c>
      <c r="B35" s="6" t="s">
        <v>15</v>
      </c>
      <c r="C35" s="6">
        <v>185836</v>
      </c>
      <c r="D35" s="6">
        <v>116212</v>
      </c>
      <c r="E35" s="6">
        <v>62.54</v>
      </c>
      <c r="F35" s="6"/>
      <c r="G35" s="6"/>
      <c r="H35" s="6"/>
      <c r="I35" s="6"/>
      <c r="J35" s="6"/>
      <c r="K35" s="8">
        <v>69624</v>
      </c>
      <c r="L35" s="6"/>
      <c r="M35" s="6"/>
      <c r="N35" s="6">
        <f t="shared" si="4"/>
        <v>31.27</v>
      </c>
      <c r="O35" s="6">
        <f t="shared" si="5"/>
        <v>0.31269999999999998</v>
      </c>
      <c r="P35" s="6">
        <v>0.31269999999999998</v>
      </c>
      <c r="Q35" s="6"/>
      <c r="R35" s="6"/>
      <c r="S35" s="6"/>
      <c r="T35" s="6"/>
    </row>
    <row r="36" spans="1:20" x14ac:dyDescent="0.3">
      <c r="A36" s="6">
        <v>8</v>
      </c>
      <c r="B36" s="6" t="s">
        <v>16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3">
      <c r="A37" s="6"/>
      <c r="B37" s="6"/>
      <c r="C37" s="6"/>
      <c r="D37" s="6"/>
      <c r="E37" s="7" t="s">
        <v>20</v>
      </c>
      <c r="F37" s="7"/>
      <c r="G37" s="7"/>
      <c r="H37" s="7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3">
      <c r="A39" s="6" t="s">
        <v>1</v>
      </c>
      <c r="B39" s="6" t="s">
        <v>2</v>
      </c>
      <c r="C39" s="6" t="s">
        <v>3</v>
      </c>
      <c r="D39" s="7" t="s">
        <v>4</v>
      </c>
      <c r="E39" s="7"/>
      <c r="F39" s="7"/>
      <c r="G39" s="7" t="s">
        <v>7</v>
      </c>
      <c r="H39" s="7"/>
      <c r="I39" s="6" t="s">
        <v>42</v>
      </c>
      <c r="J39" s="6" t="s">
        <v>40</v>
      </c>
      <c r="K39" s="6" t="s">
        <v>41</v>
      </c>
      <c r="L39" s="6" t="s">
        <v>43</v>
      </c>
      <c r="M39" s="6"/>
      <c r="N39" s="6"/>
      <c r="O39" s="6"/>
      <c r="P39" s="6"/>
      <c r="Q39" s="6"/>
      <c r="R39" s="6"/>
      <c r="S39" s="6"/>
      <c r="T39" s="6"/>
    </row>
    <row r="40" spans="1:20" x14ac:dyDescent="0.3">
      <c r="A40" s="6"/>
      <c r="B40" s="6"/>
      <c r="C40" s="6"/>
      <c r="D40" s="6" t="s">
        <v>5</v>
      </c>
      <c r="E40" s="6" t="s">
        <v>6</v>
      </c>
      <c r="F40" s="6"/>
      <c r="G40" s="6" t="s">
        <v>8</v>
      </c>
      <c r="H40" s="6" t="s">
        <v>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x14ac:dyDescent="0.3">
      <c r="A41" s="6">
        <v>1</v>
      </c>
      <c r="B41" s="6" t="s">
        <v>10</v>
      </c>
      <c r="C41" s="8">
        <v>136263</v>
      </c>
      <c r="D41" s="8">
        <v>63360</v>
      </c>
      <c r="E41" s="6">
        <v>46.5</v>
      </c>
      <c r="F41" s="6"/>
      <c r="G41" s="6">
        <v>0</v>
      </c>
      <c r="H41" s="6">
        <v>0</v>
      </c>
      <c r="I41" s="6">
        <f>H41+E41/2</f>
        <v>23.25</v>
      </c>
      <c r="J41" s="6">
        <f>I41*1/100*1</f>
        <v>0.23250000000000001</v>
      </c>
      <c r="K41" s="6">
        <v>0.23250000000000001</v>
      </c>
      <c r="L41" s="6"/>
      <c r="M41" s="6"/>
      <c r="N41" s="6"/>
      <c r="O41" s="6"/>
      <c r="P41" s="6"/>
      <c r="Q41" s="6"/>
      <c r="R41" s="6"/>
      <c r="S41" s="6"/>
      <c r="T41" s="6"/>
    </row>
    <row r="42" spans="1:20" x14ac:dyDescent="0.3">
      <c r="A42" s="6">
        <v>2</v>
      </c>
      <c r="B42" s="6" t="s">
        <v>11</v>
      </c>
      <c r="C42" s="8">
        <v>174123</v>
      </c>
      <c r="D42" s="8">
        <v>74408</v>
      </c>
      <c r="E42" s="6">
        <v>42.73</v>
      </c>
      <c r="F42" s="6"/>
      <c r="G42" s="8">
        <v>11793</v>
      </c>
      <c r="H42" s="8">
        <v>6.77</v>
      </c>
      <c r="I42" s="6">
        <f t="shared" ref="I42:I48" si="6">H42+E42/2</f>
        <v>28.134999999999998</v>
      </c>
      <c r="J42" s="6">
        <f t="shared" ref="J42:J48" si="7">I42*1/100*1</f>
        <v>0.28134999999999999</v>
      </c>
      <c r="K42" s="6">
        <v>0.28134999999999999</v>
      </c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3">
      <c r="A43" s="6">
        <v>3</v>
      </c>
      <c r="B43" s="6" t="s">
        <v>12</v>
      </c>
      <c r="C43" s="8">
        <v>106850</v>
      </c>
      <c r="D43" s="8">
        <v>49046</v>
      </c>
      <c r="E43" s="6">
        <v>45.9</v>
      </c>
      <c r="F43" s="6"/>
      <c r="G43" s="6">
        <v>0</v>
      </c>
      <c r="H43" s="6">
        <v>0</v>
      </c>
      <c r="I43" s="6">
        <f t="shared" si="6"/>
        <v>22.95</v>
      </c>
      <c r="J43" s="6">
        <f t="shared" si="7"/>
        <v>0.22949999999999998</v>
      </c>
      <c r="K43" s="6">
        <v>0.22949999999999998</v>
      </c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3">
      <c r="A44" s="6">
        <v>4</v>
      </c>
      <c r="B44" s="6" t="s">
        <v>13</v>
      </c>
      <c r="C44" s="8">
        <v>236478</v>
      </c>
      <c r="D44" s="8">
        <v>105429</v>
      </c>
      <c r="E44" s="6">
        <v>44.58</v>
      </c>
      <c r="F44" s="6"/>
      <c r="G44" s="6">
        <v>0</v>
      </c>
      <c r="H44" s="6">
        <v>0</v>
      </c>
      <c r="I44" s="6">
        <f t="shared" si="6"/>
        <v>22.29</v>
      </c>
      <c r="J44" s="6">
        <f t="shared" si="7"/>
        <v>0.22289999999999999</v>
      </c>
      <c r="K44" s="6">
        <v>0.22289999999999999</v>
      </c>
      <c r="L44" s="6">
        <f>AVERAGE(K41:K48)</f>
        <v>0.24356875</v>
      </c>
      <c r="M44" s="6"/>
      <c r="N44" s="6"/>
      <c r="O44" s="6"/>
      <c r="P44" s="6"/>
      <c r="Q44" s="6"/>
      <c r="R44" s="6"/>
      <c r="S44" s="6"/>
      <c r="T44" s="6"/>
    </row>
    <row r="45" spans="1:20" x14ac:dyDescent="0.3">
      <c r="A45" s="6">
        <v>5</v>
      </c>
      <c r="B45" s="6" t="s">
        <v>14</v>
      </c>
      <c r="C45" s="8">
        <v>233958</v>
      </c>
      <c r="D45" s="8">
        <v>115533</v>
      </c>
      <c r="E45" s="6">
        <v>49.38</v>
      </c>
      <c r="F45" s="6"/>
      <c r="G45" s="6">
        <v>0</v>
      </c>
      <c r="H45" s="6">
        <v>0</v>
      </c>
      <c r="I45" s="6">
        <f t="shared" si="6"/>
        <v>24.69</v>
      </c>
      <c r="J45" s="6">
        <f t="shared" si="7"/>
        <v>0.24690000000000001</v>
      </c>
      <c r="K45" s="6">
        <v>0.24690000000000001</v>
      </c>
      <c r="L45" s="6"/>
      <c r="M45" s="6"/>
      <c r="N45" s="6"/>
      <c r="O45" s="6"/>
      <c r="P45" s="6"/>
      <c r="Q45" s="6"/>
      <c r="R45" s="6"/>
      <c r="S45" s="6"/>
      <c r="T45" s="6"/>
    </row>
    <row r="46" spans="1:20" x14ac:dyDescent="0.3">
      <c r="A46" s="6">
        <v>6</v>
      </c>
      <c r="B46" s="6" t="s">
        <v>17</v>
      </c>
      <c r="C46" s="8">
        <v>120318</v>
      </c>
      <c r="D46" s="8">
        <v>59679</v>
      </c>
      <c r="E46" s="6">
        <v>49.6</v>
      </c>
      <c r="F46" s="6"/>
      <c r="G46" s="6">
        <v>0</v>
      </c>
      <c r="H46" s="6">
        <v>0</v>
      </c>
      <c r="I46" s="6">
        <f t="shared" si="6"/>
        <v>24.8</v>
      </c>
      <c r="J46" s="6">
        <f t="shared" si="7"/>
        <v>0.248</v>
      </c>
      <c r="K46" s="6">
        <v>0.248</v>
      </c>
      <c r="L46" s="6"/>
      <c r="M46" s="6"/>
      <c r="N46" s="6"/>
      <c r="O46" s="6"/>
      <c r="P46" s="6"/>
      <c r="Q46" s="6"/>
      <c r="R46" s="6"/>
      <c r="S46" s="6"/>
      <c r="T46" s="6"/>
    </row>
    <row r="47" spans="1:20" x14ac:dyDescent="0.3">
      <c r="A47" s="6">
        <v>7</v>
      </c>
      <c r="B47" s="6" t="s">
        <v>15</v>
      </c>
      <c r="C47" s="8">
        <v>145859</v>
      </c>
      <c r="D47" s="8">
        <v>72837</v>
      </c>
      <c r="E47" s="6">
        <v>49.94</v>
      </c>
      <c r="F47" s="6"/>
      <c r="G47" s="6">
        <v>0</v>
      </c>
      <c r="H47" s="6">
        <v>0</v>
      </c>
      <c r="I47" s="6">
        <f t="shared" si="6"/>
        <v>24.97</v>
      </c>
      <c r="J47" s="6">
        <f t="shared" si="7"/>
        <v>0.24969999999999998</v>
      </c>
      <c r="K47" s="6">
        <v>0.24969999999999998</v>
      </c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3">
      <c r="A48" s="6">
        <v>8</v>
      </c>
      <c r="B48" s="6" t="s">
        <v>16</v>
      </c>
      <c r="C48" s="8">
        <v>107054</v>
      </c>
      <c r="D48" s="8">
        <v>50899</v>
      </c>
      <c r="E48" s="6">
        <v>47.54</v>
      </c>
      <c r="F48" s="6"/>
      <c r="G48" s="6">
        <v>0</v>
      </c>
      <c r="H48" s="6">
        <v>0</v>
      </c>
      <c r="I48" s="6">
        <f t="shared" si="6"/>
        <v>23.77</v>
      </c>
      <c r="J48" s="6">
        <f t="shared" si="7"/>
        <v>0.23769999999999999</v>
      </c>
      <c r="K48" s="6">
        <v>0.23769999999999999</v>
      </c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3">
      <c r="A50" s="6"/>
      <c r="B50" s="6"/>
      <c r="C50" s="6"/>
      <c r="D50" s="7" t="s">
        <v>21</v>
      </c>
      <c r="E50" s="7"/>
      <c r="F50" s="7"/>
      <c r="G50" s="7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3">
      <c r="A51" s="6" t="s">
        <v>1</v>
      </c>
      <c r="B51" s="6" t="s">
        <v>2</v>
      </c>
      <c r="C51" s="6" t="s">
        <v>3</v>
      </c>
      <c r="D51" s="7" t="s">
        <v>4</v>
      </c>
      <c r="E51" s="7"/>
      <c r="F51" s="7"/>
      <c r="G51" s="7" t="s">
        <v>7</v>
      </c>
      <c r="H51" s="7"/>
      <c r="I51" s="6" t="s">
        <v>42</v>
      </c>
      <c r="J51" s="6" t="s">
        <v>40</v>
      </c>
      <c r="K51" s="6" t="s">
        <v>41</v>
      </c>
      <c r="L51" s="6" t="s">
        <v>43</v>
      </c>
      <c r="M51" s="6"/>
      <c r="N51" s="6"/>
      <c r="O51" s="6"/>
      <c r="P51" s="6"/>
      <c r="Q51" s="6"/>
      <c r="R51" s="6"/>
      <c r="S51" s="6"/>
      <c r="T51" s="6"/>
    </row>
    <row r="52" spans="1:20" x14ac:dyDescent="0.3">
      <c r="A52" s="6"/>
      <c r="B52" s="6"/>
      <c r="C52" s="6"/>
      <c r="D52" s="6" t="s">
        <v>5</v>
      </c>
      <c r="E52" s="6" t="s">
        <v>6</v>
      </c>
      <c r="F52" s="6"/>
      <c r="G52" s="6" t="s">
        <v>8</v>
      </c>
      <c r="H52" s="6" t="s">
        <v>6</v>
      </c>
      <c r="I52" s="6">
        <f>H53+E53/2</f>
        <v>19.875</v>
      </c>
      <c r="J52" s="6">
        <f>I52*1/100*1</f>
        <v>0.19875000000000001</v>
      </c>
      <c r="K52" s="6">
        <v>0.19875000000000001</v>
      </c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3">
      <c r="A53" s="6">
        <v>1</v>
      </c>
      <c r="B53" s="6" t="s">
        <v>10</v>
      </c>
      <c r="C53" s="6">
        <v>150896</v>
      </c>
      <c r="D53" s="6">
        <v>59980</v>
      </c>
      <c r="E53" s="6">
        <v>39.75</v>
      </c>
      <c r="F53" s="6"/>
      <c r="G53" s="6">
        <v>0</v>
      </c>
      <c r="H53" s="6">
        <v>0</v>
      </c>
      <c r="I53" s="6">
        <f t="shared" ref="I53:I60" si="8">H54+E54/2</f>
        <v>29.67</v>
      </c>
      <c r="J53" s="6">
        <f t="shared" ref="J53:J60" si="9">I53*1/100*1</f>
        <v>0.29670000000000002</v>
      </c>
      <c r="K53" s="6">
        <v>0.29670000000000002</v>
      </c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3">
      <c r="A54" s="6">
        <v>2</v>
      </c>
      <c r="B54" s="6" t="s">
        <v>11</v>
      </c>
      <c r="C54" s="6">
        <v>187588</v>
      </c>
      <c r="D54" s="6">
        <v>65048</v>
      </c>
      <c r="E54" s="6">
        <v>34.68</v>
      </c>
      <c r="F54" s="6"/>
      <c r="G54" s="6">
        <v>23121</v>
      </c>
      <c r="H54" s="6">
        <v>12.33</v>
      </c>
      <c r="I54" s="6">
        <f t="shared" si="8"/>
        <v>19.25</v>
      </c>
      <c r="J54" s="6">
        <f t="shared" si="9"/>
        <v>0.1925</v>
      </c>
      <c r="K54" s="6">
        <v>0.1925</v>
      </c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3">
      <c r="A55" s="6">
        <v>3</v>
      </c>
      <c r="B55" s="6" t="s">
        <v>12</v>
      </c>
      <c r="C55" s="6">
        <v>119363</v>
      </c>
      <c r="D55" s="6">
        <v>45957</v>
      </c>
      <c r="E55" s="6">
        <v>38.5</v>
      </c>
      <c r="F55" s="6"/>
      <c r="G55" s="6">
        <v>0</v>
      </c>
      <c r="H55" s="6">
        <v>0</v>
      </c>
      <c r="I55" s="6">
        <f t="shared" si="8"/>
        <v>18.13</v>
      </c>
      <c r="J55" s="6">
        <f t="shared" si="9"/>
        <v>0.18129999999999999</v>
      </c>
      <c r="K55" s="6">
        <v>0.18129999999999999</v>
      </c>
      <c r="L55" s="6">
        <f>AVERAGE(K52:K60)</f>
        <v>0.18588333333333334</v>
      </c>
      <c r="M55" s="6"/>
      <c r="N55" s="6"/>
      <c r="O55" s="6"/>
      <c r="P55" s="6"/>
      <c r="Q55" s="6"/>
      <c r="R55" s="6"/>
      <c r="S55" s="6"/>
      <c r="T55" s="6"/>
    </row>
    <row r="56" spans="1:20" x14ac:dyDescent="0.3">
      <c r="A56" s="6">
        <v>4</v>
      </c>
      <c r="B56" s="6" t="s">
        <v>13</v>
      </c>
      <c r="C56" s="6">
        <v>263064</v>
      </c>
      <c r="D56" s="6">
        <v>95400</v>
      </c>
      <c r="E56" s="6">
        <v>36.26</v>
      </c>
      <c r="F56" s="6"/>
      <c r="G56" s="6">
        <v>0</v>
      </c>
      <c r="H56" s="6">
        <v>0</v>
      </c>
      <c r="I56" s="6">
        <f t="shared" si="8"/>
        <v>20.03</v>
      </c>
      <c r="J56" s="6">
        <f t="shared" si="9"/>
        <v>0.20030000000000001</v>
      </c>
      <c r="K56" s="6">
        <v>0.20030000000000001</v>
      </c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3">
      <c r="A57" s="6">
        <v>5</v>
      </c>
      <c r="B57" s="6" t="s">
        <v>14</v>
      </c>
      <c r="C57" s="6">
        <v>263240</v>
      </c>
      <c r="D57" s="6">
        <v>105471</v>
      </c>
      <c r="E57" s="6">
        <v>40.06</v>
      </c>
      <c r="F57" s="6"/>
      <c r="G57" s="6">
        <v>0</v>
      </c>
      <c r="H57" s="6">
        <v>0</v>
      </c>
      <c r="I57" s="6">
        <f t="shared" si="8"/>
        <v>19.260000000000002</v>
      </c>
      <c r="J57" s="6">
        <f t="shared" si="9"/>
        <v>0.19260000000000002</v>
      </c>
      <c r="K57" s="6">
        <v>0.19260000000000002</v>
      </c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3">
      <c r="A58" s="6">
        <v>6</v>
      </c>
      <c r="B58" s="6" t="s">
        <v>17</v>
      </c>
      <c r="C58" s="6">
        <v>136708</v>
      </c>
      <c r="D58" s="6">
        <v>52661</v>
      </c>
      <c r="E58" s="6">
        <v>38.520000000000003</v>
      </c>
      <c r="F58" s="6"/>
      <c r="G58" s="6">
        <v>0</v>
      </c>
      <c r="H58" s="6">
        <v>0</v>
      </c>
      <c r="I58" s="6">
        <f t="shared" si="8"/>
        <v>20.32</v>
      </c>
      <c r="J58" s="6">
        <f t="shared" si="9"/>
        <v>0.20319999999999999</v>
      </c>
      <c r="K58" s="6">
        <v>0.20319999999999999</v>
      </c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3">
      <c r="A59" s="6">
        <v>7</v>
      </c>
      <c r="B59" s="6" t="s">
        <v>15</v>
      </c>
      <c r="C59" s="6">
        <v>165408</v>
      </c>
      <c r="D59" s="6">
        <v>67216</v>
      </c>
      <c r="E59" s="6">
        <v>40.64</v>
      </c>
      <c r="F59" s="6"/>
      <c r="G59" s="6">
        <v>0</v>
      </c>
      <c r="H59" s="6">
        <v>0</v>
      </c>
      <c r="I59" s="6">
        <f t="shared" si="8"/>
        <v>20.76</v>
      </c>
      <c r="J59" s="6">
        <f t="shared" si="9"/>
        <v>0.20760000000000001</v>
      </c>
      <c r="K59" s="6">
        <v>0.20760000000000001</v>
      </c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3">
      <c r="A60" s="6">
        <v>8</v>
      </c>
      <c r="B60" s="6" t="s">
        <v>16</v>
      </c>
      <c r="C60" s="6">
        <v>118567</v>
      </c>
      <c r="D60" s="6">
        <v>49232</v>
      </c>
      <c r="E60" s="6">
        <v>41.52</v>
      </c>
      <c r="F60" s="6"/>
      <c r="G60" s="6">
        <v>0</v>
      </c>
      <c r="H60" s="6">
        <v>0</v>
      </c>
      <c r="I60" s="6">
        <f t="shared" si="8"/>
        <v>0</v>
      </c>
      <c r="J60" s="6">
        <f t="shared" si="9"/>
        <v>0</v>
      </c>
      <c r="K60" s="6">
        <v>0</v>
      </c>
      <c r="L60" s="6"/>
      <c r="M60" s="6"/>
      <c r="N60" s="6"/>
      <c r="O60" s="6"/>
      <c r="P60" s="6"/>
      <c r="Q60" s="6"/>
      <c r="R60" s="6"/>
      <c r="S60" s="6"/>
      <c r="T60" s="6"/>
    </row>
    <row r="61" spans="1:20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x14ac:dyDescent="0.3">
      <c r="A62" s="3"/>
      <c r="B62" s="3"/>
      <c r="C62" s="3"/>
      <c r="D62" s="3"/>
      <c r="E62" s="4" t="s">
        <v>22</v>
      </c>
      <c r="F62" s="4"/>
      <c r="G62" s="4"/>
      <c r="H62" s="4"/>
      <c r="I62" s="3"/>
      <c r="J62" s="3"/>
      <c r="K62" s="3"/>
      <c r="L62" s="3"/>
      <c r="M62" s="3"/>
    </row>
    <row r="63" spans="1:20" x14ac:dyDescent="0.3">
      <c r="A63" s="3" t="s">
        <v>1</v>
      </c>
      <c r="B63" s="3" t="s">
        <v>2</v>
      </c>
      <c r="C63" s="3" t="s">
        <v>3</v>
      </c>
      <c r="D63" s="4" t="s">
        <v>4</v>
      </c>
      <c r="E63" s="4"/>
      <c r="F63" s="4"/>
      <c r="G63" s="4" t="s">
        <v>7</v>
      </c>
      <c r="H63" s="4"/>
      <c r="I63" s="3"/>
      <c r="J63" s="3"/>
      <c r="K63" s="3"/>
      <c r="L63" s="3"/>
      <c r="M63" s="3"/>
    </row>
    <row r="64" spans="1:20" x14ac:dyDescent="0.3">
      <c r="A64" s="3"/>
      <c r="B64" s="3"/>
      <c r="C64" s="3"/>
      <c r="D64" s="3" t="s">
        <v>5</v>
      </c>
      <c r="E64" s="3" t="s">
        <v>6</v>
      </c>
      <c r="F64" s="3"/>
      <c r="G64" s="3" t="s">
        <v>8</v>
      </c>
      <c r="H64" s="3" t="s">
        <v>6</v>
      </c>
      <c r="I64" s="3"/>
      <c r="J64" s="3" t="s">
        <v>42</v>
      </c>
      <c r="K64" s="3" t="s">
        <v>40</v>
      </c>
      <c r="L64" s="3" t="s">
        <v>41</v>
      </c>
      <c r="M64" s="3"/>
    </row>
    <row r="65" spans="1:22" x14ac:dyDescent="0.3">
      <c r="A65" s="3">
        <v>1</v>
      </c>
      <c r="B65" s="3" t="s">
        <v>10</v>
      </c>
      <c r="C65" s="3">
        <v>182773</v>
      </c>
      <c r="D65" s="5">
        <v>83384</v>
      </c>
      <c r="E65" s="3">
        <f>D65/C65*100</f>
        <v>45.621618072691263</v>
      </c>
      <c r="F65" s="3"/>
      <c r="G65" s="3">
        <v>0</v>
      </c>
      <c r="H65" s="3">
        <f>G65/C65*100</f>
        <v>0</v>
      </c>
      <c r="I65" s="3"/>
      <c r="J65" s="3">
        <f>H65+E65/2</f>
        <v>22.810809036345631</v>
      </c>
      <c r="K65" s="3">
        <f>J65*1/100*1</f>
        <v>0.22810809036345631</v>
      </c>
      <c r="L65" s="3">
        <v>0.22810809036345631</v>
      </c>
      <c r="M65" s="3"/>
    </row>
    <row r="66" spans="1:22" x14ac:dyDescent="0.3">
      <c r="A66" s="3">
        <v>2</v>
      </c>
      <c r="B66" s="3" t="s">
        <v>11</v>
      </c>
      <c r="C66" s="3">
        <v>227364</v>
      </c>
      <c r="D66" s="5">
        <v>76981</v>
      </c>
      <c r="E66" s="3">
        <f t="shared" ref="E66:E72" si="10">D66/C66*100</f>
        <v>33.858042610087793</v>
      </c>
      <c r="F66" s="3"/>
      <c r="G66" s="3">
        <v>36665</v>
      </c>
      <c r="H66" s="3">
        <f t="shared" ref="H66:H72" si="11">G66/C66*100</f>
        <v>16.126123748702518</v>
      </c>
      <c r="I66" s="3"/>
      <c r="J66" s="3">
        <f t="shared" ref="J66:J72" si="12">H66+E66/2</f>
        <v>33.055145053746415</v>
      </c>
      <c r="K66" s="3">
        <f t="shared" ref="K66:K72" si="13">J66*1/100*1</f>
        <v>0.33055145053746415</v>
      </c>
      <c r="L66" s="3">
        <v>0.33055145053746415</v>
      </c>
      <c r="M66" s="3"/>
    </row>
    <row r="67" spans="1:22" x14ac:dyDescent="0.3">
      <c r="A67" s="3">
        <v>3</v>
      </c>
      <c r="B67" s="3" t="s">
        <v>12</v>
      </c>
      <c r="C67" s="3">
        <v>144824</v>
      </c>
      <c r="D67" s="5">
        <v>80455</v>
      </c>
      <c r="E67" s="3">
        <f t="shared" si="10"/>
        <v>55.55363751864332</v>
      </c>
      <c r="F67" s="3"/>
      <c r="G67" s="3">
        <v>0</v>
      </c>
      <c r="H67" s="3">
        <f t="shared" si="11"/>
        <v>0</v>
      </c>
      <c r="I67" s="3"/>
      <c r="J67" s="3">
        <f t="shared" si="12"/>
        <v>27.77681875932166</v>
      </c>
      <c r="K67" s="3">
        <f t="shared" si="13"/>
        <v>0.27776818759321659</v>
      </c>
      <c r="L67" s="3">
        <v>0.27776818759321659</v>
      </c>
      <c r="M67" s="3"/>
    </row>
    <row r="68" spans="1:22" x14ac:dyDescent="0.3">
      <c r="A68" s="3">
        <v>4</v>
      </c>
      <c r="B68" s="3" t="s">
        <v>13</v>
      </c>
      <c r="C68" s="3">
        <v>315671</v>
      </c>
      <c r="D68" s="5">
        <v>78583</v>
      </c>
      <c r="E68" s="3">
        <f t="shared" si="10"/>
        <v>24.893956049177785</v>
      </c>
      <c r="F68" s="3"/>
      <c r="G68" s="3">
        <v>0</v>
      </c>
      <c r="H68" s="3">
        <f t="shared" si="11"/>
        <v>0</v>
      </c>
      <c r="I68" s="3"/>
      <c r="J68" s="3">
        <f t="shared" si="12"/>
        <v>12.446978024588892</v>
      </c>
      <c r="K68" s="3">
        <f t="shared" si="13"/>
        <v>0.12446978024588892</v>
      </c>
      <c r="L68" s="3">
        <v>0.12446978024588892</v>
      </c>
      <c r="M68" s="3">
        <f>AVERAGE(L65:L72)</f>
        <v>0.24743685623647119</v>
      </c>
    </row>
    <row r="69" spans="1:22" x14ac:dyDescent="0.3">
      <c r="A69" s="3">
        <v>5</v>
      </c>
      <c r="B69" s="3" t="s">
        <v>14</v>
      </c>
      <c r="C69" s="3">
        <v>321000</v>
      </c>
      <c r="D69" s="5">
        <v>92955</v>
      </c>
      <c r="E69" s="3">
        <f t="shared" si="10"/>
        <v>28.957943925233643</v>
      </c>
      <c r="F69" s="3"/>
      <c r="G69" s="3">
        <v>0</v>
      </c>
      <c r="H69" s="3">
        <f t="shared" si="11"/>
        <v>0</v>
      </c>
      <c r="I69" s="3"/>
      <c r="J69" s="3">
        <f t="shared" si="12"/>
        <v>14.478971962616821</v>
      </c>
      <c r="K69" s="3">
        <f t="shared" si="13"/>
        <v>0.14478971962616821</v>
      </c>
      <c r="L69" s="3">
        <v>0.14478971962616821</v>
      </c>
      <c r="M69" s="3"/>
    </row>
    <row r="70" spans="1:22" x14ac:dyDescent="0.3">
      <c r="A70" s="3">
        <v>6</v>
      </c>
      <c r="B70" s="3" t="s">
        <v>17</v>
      </c>
      <c r="C70" s="3">
        <v>167651</v>
      </c>
      <c r="D70" s="5">
        <v>93458</v>
      </c>
      <c r="E70" s="3">
        <f t="shared" si="10"/>
        <v>55.745566683169201</v>
      </c>
      <c r="F70" s="3"/>
      <c r="G70" s="3">
        <v>0</v>
      </c>
      <c r="H70" s="3">
        <f t="shared" si="11"/>
        <v>0</v>
      </c>
      <c r="I70" s="3"/>
      <c r="J70" s="3">
        <f t="shared" si="12"/>
        <v>27.872783341584601</v>
      </c>
      <c r="K70" s="3">
        <f t="shared" si="13"/>
        <v>0.278727833415846</v>
      </c>
      <c r="L70" s="3">
        <v>0.278727833415846</v>
      </c>
      <c r="M70" s="3"/>
    </row>
    <row r="71" spans="1:22" x14ac:dyDescent="0.3">
      <c r="A71" s="3">
        <v>7</v>
      </c>
      <c r="B71" s="3" t="s">
        <v>15</v>
      </c>
      <c r="C71" s="3">
        <v>205350</v>
      </c>
      <c r="D71" s="5">
        <v>103193</v>
      </c>
      <c r="E71" s="3">
        <f t="shared" si="10"/>
        <v>50.252252252252248</v>
      </c>
      <c r="F71" s="3"/>
      <c r="G71" s="3">
        <v>0</v>
      </c>
      <c r="H71" s="3">
        <f t="shared" si="11"/>
        <v>0</v>
      </c>
      <c r="I71" s="3"/>
      <c r="J71" s="3">
        <f t="shared" si="12"/>
        <v>25.126126126126124</v>
      </c>
      <c r="K71" s="3">
        <f t="shared" si="13"/>
        <v>0.25126126126126125</v>
      </c>
      <c r="L71" s="3">
        <v>0.25126126126126125</v>
      </c>
      <c r="M71" s="3"/>
    </row>
    <row r="72" spans="1:22" x14ac:dyDescent="0.3">
      <c r="A72" s="3">
        <v>8</v>
      </c>
      <c r="B72" s="3" t="s">
        <v>16</v>
      </c>
      <c r="C72" s="3">
        <v>142280</v>
      </c>
      <c r="D72" s="5">
        <v>97837</v>
      </c>
      <c r="E72" s="3">
        <f t="shared" si="10"/>
        <v>68.763705369693568</v>
      </c>
      <c r="F72" s="3"/>
      <c r="G72" s="3">
        <v>0</v>
      </c>
      <c r="H72" s="3">
        <f t="shared" si="11"/>
        <v>0</v>
      </c>
      <c r="I72" s="3"/>
      <c r="J72" s="3">
        <f t="shared" si="12"/>
        <v>34.381852684846784</v>
      </c>
      <c r="K72" s="3">
        <f t="shared" si="13"/>
        <v>0.34381852684846786</v>
      </c>
      <c r="L72" s="3">
        <v>0.34381852684846786</v>
      </c>
      <c r="M72" s="3"/>
    </row>
    <row r="73" spans="1:2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x14ac:dyDescent="0.3">
      <c r="A74" s="9"/>
      <c r="B74" s="9"/>
      <c r="C74" s="9"/>
      <c r="D74" s="9"/>
      <c r="E74" s="10" t="s">
        <v>23</v>
      </c>
      <c r="F74" s="10"/>
      <c r="G74" s="10"/>
      <c r="H74" s="10"/>
      <c r="I74" s="9"/>
      <c r="J74" s="9"/>
      <c r="K74" s="9"/>
      <c r="L74" s="9"/>
      <c r="M74" s="9"/>
      <c r="N74" s="9"/>
      <c r="O74" s="9"/>
      <c r="P74" s="9"/>
      <c r="Q74" s="10" t="s">
        <v>7</v>
      </c>
      <c r="R74" s="10"/>
      <c r="S74" s="10"/>
      <c r="T74" s="10"/>
      <c r="U74" s="10"/>
      <c r="V74" s="9"/>
    </row>
    <row r="75" spans="1:22" x14ac:dyDescent="0.3">
      <c r="A75" s="10" t="s">
        <v>24</v>
      </c>
      <c r="B75" s="10"/>
      <c r="C75" s="10"/>
      <c r="D75" s="10"/>
      <c r="E75" s="9" t="s">
        <v>30</v>
      </c>
      <c r="F75" s="9" t="s">
        <v>31</v>
      </c>
      <c r="G75" s="9" t="s">
        <v>32</v>
      </c>
      <c r="H75" s="9">
        <v>2031</v>
      </c>
      <c r="I75" s="10" t="s">
        <v>4</v>
      </c>
      <c r="J75" s="10"/>
      <c r="K75" s="10"/>
      <c r="L75" s="10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x14ac:dyDescent="0.3">
      <c r="A76" s="9" t="s">
        <v>25</v>
      </c>
      <c r="B76" s="9" t="s">
        <v>26</v>
      </c>
      <c r="C76" s="9" t="s">
        <v>27</v>
      </c>
      <c r="D76" s="9" t="s">
        <v>28</v>
      </c>
      <c r="E76" s="9" t="s">
        <v>29</v>
      </c>
      <c r="F76" s="9" t="s">
        <v>33</v>
      </c>
      <c r="G76" s="9" t="s">
        <v>34</v>
      </c>
      <c r="H76" s="9"/>
      <c r="I76" s="9">
        <v>1991</v>
      </c>
      <c r="J76" s="9">
        <v>2001</v>
      </c>
      <c r="K76" s="9">
        <v>2011</v>
      </c>
      <c r="L76" s="9" t="s">
        <v>35</v>
      </c>
      <c r="M76" s="9" t="s">
        <v>36</v>
      </c>
      <c r="N76" s="9" t="s">
        <v>37</v>
      </c>
      <c r="O76" s="9" t="s">
        <v>38</v>
      </c>
      <c r="P76" s="9">
        <v>2031</v>
      </c>
      <c r="Q76" s="9" t="s">
        <v>35</v>
      </c>
      <c r="R76" s="9" t="s">
        <v>36</v>
      </c>
      <c r="S76" s="9" t="s">
        <v>37</v>
      </c>
      <c r="T76" s="9" t="s">
        <v>38</v>
      </c>
      <c r="U76" s="9">
        <v>2031</v>
      </c>
      <c r="V76" s="9"/>
    </row>
    <row r="77" spans="1:22" x14ac:dyDescent="0.3">
      <c r="A77" s="5">
        <v>119019</v>
      </c>
      <c r="B77" s="5">
        <v>136263</v>
      </c>
      <c r="C77" s="3">
        <v>150896</v>
      </c>
      <c r="D77" s="5">
        <f>B77-A77</f>
        <v>17244</v>
      </c>
      <c r="E77" s="5">
        <f>C77-B77</f>
        <v>14633</v>
      </c>
      <c r="F77" s="5">
        <f>D77+E77</f>
        <v>31877</v>
      </c>
      <c r="G77" s="3">
        <f>F77/2</f>
        <v>15938.5</v>
      </c>
      <c r="H77" s="3">
        <f>C77+2*G77</f>
        <v>182773</v>
      </c>
      <c r="I77" s="5">
        <v>36576</v>
      </c>
      <c r="J77" s="5">
        <v>63360</v>
      </c>
      <c r="K77" s="3">
        <v>59980</v>
      </c>
      <c r="L77" s="5">
        <f>J77-I77</f>
        <v>26784</v>
      </c>
      <c r="M77" s="5">
        <f>K77-J77</f>
        <v>-3380</v>
      </c>
      <c r="N77" s="5">
        <f>L77+M77</f>
        <v>23404</v>
      </c>
      <c r="O77" s="3">
        <f>N77/2</f>
        <v>11702</v>
      </c>
      <c r="P77" s="3">
        <f>K77+2*O77</f>
        <v>83384</v>
      </c>
      <c r="Q77" s="3">
        <v>0</v>
      </c>
      <c r="R77" s="3">
        <v>0</v>
      </c>
      <c r="S77" s="3">
        <f>R77+Q77</f>
        <v>0</v>
      </c>
      <c r="T77" s="3">
        <f>S77/2</f>
        <v>0</v>
      </c>
      <c r="U77" s="3">
        <f>M104+2*T77</f>
        <v>0</v>
      </c>
    </row>
    <row r="78" spans="1:22" x14ac:dyDescent="0.3">
      <c r="A78" s="5">
        <v>147812</v>
      </c>
      <c r="B78" s="5">
        <v>174123</v>
      </c>
      <c r="C78" s="3">
        <v>187588</v>
      </c>
      <c r="D78" s="5">
        <f t="shared" ref="D78:D84" si="14">B78-A78</f>
        <v>26311</v>
      </c>
      <c r="E78" s="5">
        <f t="shared" ref="E78:E84" si="15">C78-B78</f>
        <v>13465</v>
      </c>
      <c r="F78" s="5">
        <f t="shared" ref="F78:F84" si="16">D78+E78</f>
        <v>39776</v>
      </c>
      <c r="G78" s="3">
        <f t="shared" ref="G78:G84" si="17">F78/2</f>
        <v>19888</v>
      </c>
      <c r="H78" s="3">
        <f t="shared" ref="H78:H84" si="18">C78+2*G78</f>
        <v>227364</v>
      </c>
      <c r="I78" s="5">
        <v>53115</v>
      </c>
      <c r="J78" s="5">
        <v>74408</v>
      </c>
      <c r="K78" s="3">
        <v>65048</v>
      </c>
      <c r="L78" s="5">
        <f t="shared" ref="L78:L84" si="19">J78-I78</f>
        <v>21293</v>
      </c>
      <c r="M78" s="5">
        <f t="shared" ref="M78:M84" si="20">K78-J78</f>
        <v>-9360</v>
      </c>
      <c r="N78" s="5">
        <f t="shared" ref="N78:N84" si="21">L78+M78</f>
        <v>11933</v>
      </c>
      <c r="O78" s="3">
        <f t="shared" ref="O78:O84" si="22">N78/2</f>
        <v>5966.5</v>
      </c>
      <c r="P78" s="3">
        <f t="shared" ref="P78:P84" si="23">K78+2*O78</f>
        <v>76981</v>
      </c>
      <c r="Q78" s="3">
        <v>2216</v>
      </c>
      <c r="R78" s="3">
        <v>11328</v>
      </c>
      <c r="S78" s="3">
        <f t="shared" ref="S78:S84" si="24">R78+Q78</f>
        <v>13544</v>
      </c>
      <c r="T78" s="3">
        <f t="shared" ref="T78:T84" si="25">S78/2</f>
        <v>6772</v>
      </c>
      <c r="U78" s="3">
        <f t="shared" ref="U78:U84" si="26">M105+2*T78</f>
        <v>13544</v>
      </c>
    </row>
    <row r="79" spans="1:22" x14ac:dyDescent="0.3">
      <c r="A79" s="5">
        <v>93902</v>
      </c>
      <c r="B79" s="5">
        <v>106850</v>
      </c>
      <c r="C79" s="3">
        <v>119363</v>
      </c>
      <c r="D79" s="5">
        <f t="shared" si="14"/>
        <v>12948</v>
      </c>
      <c r="E79" s="5">
        <f t="shared" si="15"/>
        <v>12513</v>
      </c>
      <c r="F79" s="5">
        <f t="shared" si="16"/>
        <v>25461</v>
      </c>
      <c r="G79" s="3">
        <f t="shared" si="17"/>
        <v>12730.5</v>
      </c>
      <c r="H79" s="3">
        <f t="shared" si="18"/>
        <v>144824</v>
      </c>
      <c r="I79" s="5">
        <v>11459</v>
      </c>
      <c r="J79" s="5">
        <v>49046</v>
      </c>
      <c r="K79" s="3">
        <v>45957</v>
      </c>
      <c r="L79" s="5">
        <f t="shared" si="19"/>
        <v>37587</v>
      </c>
      <c r="M79" s="5">
        <f t="shared" si="20"/>
        <v>-3089</v>
      </c>
      <c r="N79" s="5">
        <f t="shared" si="21"/>
        <v>34498</v>
      </c>
      <c r="O79" s="3">
        <f t="shared" si="22"/>
        <v>17249</v>
      </c>
      <c r="P79" s="3">
        <f t="shared" si="23"/>
        <v>80455</v>
      </c>
      <c r="Q79" s="3">
        <v>0</v>
      </c>
      <c r="R79" s="3">
        <v>0</v>
      </c>
      <c r="S79" s="3">
        <f t="shared" si="24"/>
        <v>0</v>
      </c>
      <c r="T79" s="3">
        <f t="shared" si="25"/>
        <v>0</v>
      </c>
      <c r="U79" s="3">
        <f t="shared" si="26"/>
        <v>0</v>
      </c>
    </row>
    <row r="80" spans="1:22" x14ac:dyDescent="0.3">
      <c r="A80" s="5">
        <v>210457</v>
      </c>
      <c r="B80" s="5">
        <v>236478</v>
      </c>
      <c r="C80" s="3">
        <v>263064</v>
      </c>
      <c r="D80" s="5">
        <f t="shared" si="14"/>
        <v>26021</v>
      </c>
      <c r="E80" s="5">
        <f t="shared" si="15"/>
        <v>26586</v>
      </c>
      <c r="F80" s="5">
        <f t="shared" si="16"/>
        <v>52607</v>
      </c>
      <c r="G80" s="3">
        <f t="shared" si="17"/>
        <v>26303.5</v>
      </c>
      <c r="H80" s="3">
        <f t="shared" si="18"/>
        <v>315671</v>
      </c>
      <c r="I80" s="5">
        <v>112217</v>
      </c>
      <c r="J80" s="5">
        <v>105429</v>
      </c>
      <c r="K80" s="3">
        <v>95400</v>
      </c>
      <c r="L80" s="5">
        <f t="shared" si="19"/>
        <v>-6788</v>
      </c>
      <c r="M80" s="5">
        <f t="shared" si="20"/>
        <v>-10029</v>
      </c>
      <c r="N80" s="5">
        <f t="shared" si="21"/>
        <v>-16817</v>
      </c>
      <c r="O80" s="3">
        <f t="shared" si="22"/>
        <v>-8408.5</v>
      </c>
      <c r="P80" s="3">
        <f t="shared" si="23"/>
        <v>78583</v>
      </c>
      <c r="Q80" s="3">
        <v>0</v>
      </c>
      <c r="R80" s="3">
        <v>0</v>
      </c>
      <c r="S80" s="3">
        <f t="shared" si="24"/>
        <v>0</v>
      </c>
      <c r="T80" s="3">
        <f t="shared" si="25"/>
        <v>0</v>
      </c>
      <c r="U80" s="3">
        <f t="shared" si="26"/>
        <v>0</v>
      </c>
    </row>
    <row r="81" spans="1:21" x14ac:dyDescent="0.3">
      <c r="A81" s="5">
        <v>205480</v>
      </c>
      <c r="B81" s="5">
        <v>233958</v>
      </c>
      <c r="C81" s="3">
        <v>263240</v>
      </c>
      <c r="D81" s="5">
        <f t="shared" si="14"/>
        <v>28478</v>
      </c>
      <c r="E81" s="5">
        <f t="shared" si="15"/>
        <v>29282</v>
      </c>
      <c r="F81" s="5">
        <f t="shared" si="16"/>
        <v>57760</v>
      </c>
      <c r="G81" s="3">
        <f t="shared" si="17"/>
        <v>28880</v>
      </c>
      <c r="H81" s="3">
        <f t="shared" si="18"/>
        <v>321000</v>
      </c>
      <c r="I81" s="5">
        <v>117987</v>
      </c>
      <c r="J81" s="5">
        <v>115533</v>
      </c>
      <c r="K81" s="3">
        <v>105471</v>
      </c>
      <c r="L81" s="5">
        <f t="shared" si="19"/>
        <v>-2454</v>
      </c>
      <c r="M81" s="5">
        <f t="shared" si="20"/>
        <v>-10062</v>
      </c>
      <c r="N81" s="5">
        <f t="shared" si="21"/>
        <v>-12516</v>
      </c>
      <c r="O81" s="3">
        <f t="shared" si="22"/>
        <v>-6258</v>
      </c>
      <c r="P81" s="3">
        <f t="shared" si="23"/>
        <v>92955</v>
      </c>
      <c r="Q81" s="3">
        <v>0</v>
      </c>
      <c r="R81" s="3">
        <v>0</v>
      </c>
      <c r="S81" s="3">
        <f t="shared" si="24"/>
        <v>0</v>
      </c>
      <c r="T81" s="3">
        <f t="shared" si="25"/>
        <v>0</v>
      </c>
      <c r="U81" s="3">
        <f t="shared" si="26"/>
        <v>0</v>
      </c>
    </row>
    <row r="82" spans="1:21" x14ac:dyDescent="0.3">
      <c r="A82" s="5">
        <v>105765</v>
      </c>
      <c r="B82" s="5">
        <v>120318</v>
      </c>
      <c r="C82" s="3">
        <v>136708</v>
      </c>
      <c r="D82" s="5">
        <f t="shared" si="14"/>
        <v>14553</v>
      </c>
      <c r="E82" s="5">
        <f t="shared" si="15"/>
        <v>16390</v>
      </c>
      <c r="F82" s="5">
        <f t="shared" si="16"/>
        <v>30943</v>
      </c>
      <c r="G82" s="3">
        <f t="shared" si="17"/>
        <v>15471.5</v>
      </c>
      <c r="H82" s="3">
        <f t="shared" si="18"/>
        <v>167651</v>
      </c>
      <c r="I82" s="5">
        <v>11864</v>
      </c>
      <c r="J82" s="5">
        <v>59679</v>
      </c>
      <c r="K82" s="3">
        <v>52661</v>
      </c>
      <c r="L82" s="5">
        <f t="shared" si="19"/>
        <v>47815</v>
      </c>
      <c r="M82" s="5">
        <f t="shared" si="20"/>
        <v>-7018</v>
      </c>
      <c r="N82" s="5">
        <f t="shared" si="21"/>
        <v>40797</v>
      </c>
      <c r="O82" s="3">
        <f t="shared" si="22"/>
        <v>20398.5</v>
      </c>
      <c r="P82" s="3">
        <f t="shared" si="23"/>
        <v>93458</v>
      </c>
      <c r="Q82" s="3">
        <v>0</v>
      </c>
      <c r="R82" s="3">
        <v>0</v>
      </c>
      <c r="S82" s="3">
        <f t="shared" si="24"/>
        <v>0</v>
      </c>
      <c r="T82" s="3">
        <f t="shared" si="25"/>
        <v>0</v>
      </c>
      <c r="U82" s="3">
        <f t="shared" si="26"/>
        <v>0</v>
      </c>
    </row>
    <row r="83" spans="1:21" x14ac:dyDescent="0.3">
      <c r="A83" s="5">
        <v>125466</v>
      </c>
      <c r="B83" s="5">
        <v>145859</v>
      </c>
      <c r="C83" s="3">
        <v>165408</v>
      </c>
      <c r="D83" s="5">
        <f t="shared" si="14"/>
        <v>20393</v>
      </c>
      <c r="E83" s="5">
        <f t="shared" si="15"/>
        <v>19549</v>
      </c>
      <c r="F83" s="5">
        <f t="shared" si="16"/>
        <v>39942</v>
      </c>
      <c r="G83" s="3">
        <f t="shared" si="17"/>
        <v>19971</v>
      </c>
      <c r="H83" s="3">
        <f t="shared" si="18"/>
        <v>205350</v>
      </c>
      <c r="I83" s="5">
        <v>31239</v>
      </c>
      <c r="J83" s="5">
        <v>72837</v>
      </c>
      <c r="K83" s="3">
        <v>67216</v>
      </c>
      <c r="L83" s="5">
        <f t="shared" si="19"/>
        <v>41598</v>
      </c>
      <c r="M83" s="5">
        <f t="shared" si="20"/>
        <v>-5621</v>
      </c>
      <c r="N83" s="5">
        <f t="shared" si="21"/>
        <v>35977</v>
      </c>
      <c r="O83" s="3">
        <f t="shared" si="22"/>
        <v>17988.5</v>
      </c>
      <c r="P83" s="3">
        <f t="shared" si="23"/>
        <v>103193</v>
      </c>
      <c r="Q83" s="3">
        <v>0</v>
      </c>
      <c r="R83" s="3">
        <v>0</v>
      </c>
      <c r="S83" s="3">
        <f t="shared" si="24"/>
        <v>0</v>
      </c>
      <c r="T83" s="3">
        <f t="shared" si="25"/>
        <v>0</v>
      </c>
      <c r="U83" s="3">
        <f t="shared" si="26"/>
        <v>0</v>
      </c>
    </row>
    <row r="84" spans="1:21" x14ac:dyDescent="0.3">
      <c r="A84" s="5">
        <v>94854</v>
      </c>
      <c r="B84" s="5">
        <v>107054</v>
      </c>
      <c r="C84" s="3">
        <v>118567</v>
      </c>
      <c r="D84" s="5">
        <f t="shared" si="14"/>
        <v>12200</v>
      </c>
      <c r="E84" s="5">
        <f t="shared" si="15"/>
        <v>11513</v>
      </c>
      <c r="F84" s="5">
        <f t="shared" si="16"/>
        <v>23713</v>
      </c>
      <c r="G84" s="3">
        <f t="shared" si="17"/>
        <v>11856.5</v>
      </c>
      <c r="H84" s="3">
        <f t="shared" si="18"/>
        <v>142280</v>
      </c>
      <c r="I84" s="5">
        <v>627</v>
      </c>
      <c r="J84" s="5">
        <v>50899</v>
      </c>
      <c r="K84" s="3">
        <v>49232</v>
      </c>
      <c r="L84" s="5">
        <f t="shared" si="19"/>
        <v>50272</v>
      </c>
      <c r="M84" s="5">
        <f t="shared" si="20"/>
        <v>-1667</v>
      </c>
      <c r="N84" s="5">
        <f t="shared" si="21"/>
        <v>48605</v>
      </c>
      <c r="O84" s="3">
        <f t="shared" si="22"/>
        <v>24302.5</v>
      </c>
      <c r="P84" s="3">
        <f t="shared" si="23"/>
        <v>97837</v>
      </c>
      <c r="Q84" s="3">
        <v>0</v>
      </c>
      <c r="R84" s="3">
        <v>0</v>
      </c>
      <c r="S84" s="3">
        <f t="shared" si="24"/>
        <v>0</v>
      </c>
      <c r="T84" s="3">
        <f t="shared" si="25"/>
        <v>0</v>
      </c>
      <c r="U84" s="3">
        <f t="shared" si="26"/>
        <v>0</v>
      </c>
    </row>
    <row r="87" spans="1:21" x14ac:dyDescent="0.3">
      <c r="A87" s="3"/>
      <c r="B87" s="3"/>
      <c r="C87" s="3"/>
      <c r="D87" s="3"/>
      <c r="E87" s="3"/>
      <c r="F87" s="3">
        <v>1991</v>
      </c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21" x14ac:dyDescent="0.3">
      <c r="A88" s="3" t="s">
        <v>1</v>
      </c>
      <c r="B88" s="3" t="s">
        <v>2</v>
      </c>
      <c r="C88" s="3" t="s">
        <v>3</v>
      </c>
      <c r="D88" s="4" t="s">
        <v>4</v>
      </c>
      <c r="E88" s="4"/>
      <c r="F88" s="4"/>
      <c r="G88" s="4" t="s">
        <v>7</v>
      </c>
      <c r="H88" s="4"/>
      <c r="I88" s="3"/>
      <c r="J88" s="4" t="s">
        <v>9</v>
      </c>
      <c r="K88" s="4"/>
      <c r="L88" s="3" t="s">
        <v>42</v>
      </c>
      <c r="M88" s="3" t="s">
        <v>40</v>
      </c>
      <c r="N88" s="3" t="s">
        <v>41</v>
      </c>
      <c r="O88" s="3" t="s">
        <v>43</v>
      </c>
      <c r="P88" s="3"/>
    </row>
    <row r="89" spans="1:21" x14ac:dyDescent="0.3">
      <c r="A89" s="3"/>
      <c r="B89" s="3"/>
      <c r="C89" s="3"/>
      <c r="D89" s="3" t="s">
        <v>5</v>
      </c>
      <c r="E89" s="3" t="s">
        <v>6</v>
      </c>
      <c r="F89" s="3"/>
      <c r="G89" s="3" t="s">
        <v>8</v>
      </c>
      <c r="H89" s="3" t="s">
        <v>6</v>
      </c>
      <c r="I89" s="3"/>
      <c r="J89" s="3"/>
      <c r="K89" s="3"/>
      <c r="L89" s="3"/>
      <c r="M89" s="3"/>
      <c r="N89" s="3"/>
      <c r="O89" s="3"/>
      <c r="P89" s="3"/>
    </row>
    <row r="90" spans="1:21" x14ac:dyDescent="0.3">
      <c r="A90" s="3">
        <v>1</v>
      </c>
      <c r="B90" s="3" t="s">
        <v>10</v>
      </c>
      <c r="C90" s="5">
        <v>119019</v>
      </c>
      <c r="D90" s="5">
        <f>C90-J90</f>
        <v>36576</v>
      </c>
      <c r="E90" s="3">
        <f>D90/C90*100</f>
        <v>30.73122778716003</v>
      </c>
      <c r="F90" s="3"/>
      <c r="G90" s="3">
        <v>0</v>
      </c>
      <c r="H90" s="3">
        <f>G90/C90*100</f>
        <v>0</v>
      </c>
      <c r="I90" s="3"/>
      <c r="J90" s="3">
        <v>82443</v>
      </c>
      <c r="K90" s="3"/>
      <c r="L90" s="3">
        <f>H90+E90/2</f>
        <v>15.365613893580015</v>
      </c>
      <c r="M90" s="3">
        <f>L90*1/100</f>
        <v>0.15365613893580016</v>
      </c>
      <c r="N90" s="3">
        <f>M90*1/100</f>
        <v>1.5365613893580017E-3</v>
      </c>
      <c r="O90" s="3"/>
      <c r="P90" s="3"/>
    </row>
    <row r="91" spans="1:21" x14ac:dyDescent="0.3">
      <c r="A91" s="3">
        <v>2</v>
      </c>
      <c r="B91" s="3" t="s">
        <v>11</v>
      </c>
      <c r="C91" s="5">
        <v>147812</v>
      </c>
      <c r="D91" s="5">
        <f t="shared" ref="D91:D97" si="27">C91-J91</f>
        <v>53115</v>
      </c>
      <c r="E91" s="3">
        <f t="shared" ref="E91:E97" si="28">D91/C91*100</f>
        <v>35.934159608150892</v>
      </c>
      <c r="F91" s="3"/>
      <c r="G91" s="5">
        <v>9577</v>
      </c>
      <c r="H91" s="3">
        <f t="shared" ref="H91:H97" si="29">G91/C91*100</f>
        <v>6.4791762509133228</v>
      </c>
      <c r="I91" s="3"/>
      <c r="J91" s="3">
        <v>94697</v>
      </c>
      <c r="K91" s="3"/>
      <c r="L91" s="3">
        <f t="shared" ref="L91:L97" si="30">H91+E91/2</f>
        <v>24.446256054988769</v>
      </c>
      <c r="M91" s="3">
        <f t="shared" ref="M91:M97" si="31">L91*1/100</f>
        <v>0.24446256054988769</v>
      </c>
      <c r="N91" s="3">
        <f t="shared" ref="N91" si="32">M91*1/100</f>
        <v>2.4446256054988769E-3</v>
      </c>
      <c r="O91" s="6"/>
      <c r="P91" s="3"/>
    </row>
    <row r="92" spans="1:21" x14ac:dyDescent="0.3">
      <c r="A92" s="3">
        <v>3</v>
      </c>
      <c r="B92" s="3" t="s">
        <v>12</v>
      </c>
      <c r="C92" s="5">
        <v>93902</v>
      </c>
      <c r="D92" s="5">
        <f t="shared" si="27"/>
        <v>11459</v>
      </c>
      <c r="E92" s="3">
        <f t="shared" si="28"/>
        <v>12.203147962769696</v>
      </c>
      <c r="F92" s="3"/>
      <c r="G92" s="3">
        <v>0</v>
      </c>
      <c r="H92" s="3">
        <f t="shared" si="29"/>
        <v>0</v>
      </c>
      <c r="I92" s="3"/>
      <c r="J92" s="3">
        <v>82443</v>
      </c>
      <c r="K92" s="3"/>
      <c r="L92" s="3">
        <f t="shared" si="30"/>
        <v>6.1015739813848482</v>
      </c>
      <c r="M92" s="3">
        <f t="shared" si="31"/>
        <v>6.1015739813848481E-2</v>
      </c>
      <c r="N92" s="3">
        <f t="shared" ref="N92" si="33">M92*1/100</f>
        <v>6.1015739813848481E-4</v>
      </c>
      <c r="O92" s="6"/>
      <c r="P92" s="3"/>
    </row>
    <row r="93" spans="1:21" x14ac:dyDescent="0.3">
      <c r="A93" s="3">
        <v>4</v>
      </c>
      <c r="B93" s="3" t="s">
        <v>13</v>
      </c>
      <c r="C93" s="5">
        <v>210457</v>
      </c>
      <c r="D93" s="5">
        <f t="shared" si="27"/>
        <v>112217</v>
      </c>
      <c r="E93" s="3">
        <f t="shared" si="28"/>
        <v>53.320630817696724</v>
      </c>
      <c r="F93" s="3"/>
      <c r="G93" s="3">
        <v>0</v>
      </c>
      <c r="H93" s="3">
        <f t="shared" si="29"/>
        <v>0</v>
      </c>
      <c r="I93" s="3"/>
      <c r="J93" s="3">
        <v>98240</v>
      </c>
      <c r="K93" s="3"/>
      <c r="L93" s="3">
        <f t="shared" si="30"/>
        <v>26.660315408848362</v>
      </c>
      <c r="M93" s="3">
        <f t="shared" si="31"/>
        <v>0.26660315408848362</v>
      </c>
      <c r="N93" s="3">
        <f t="shared" ref="N93" si="34">M93*1/100</f>
        <v>2.6660315408848362E-3</v>
      </c>
      <c r="O93" s="6">
        <f>AVERAGE(N90:N97)</f>
        <v>1.495902635612113E-3</v>
      </c>
      <c r="P93" s="3"/>
    </row>
    <row r="94" spans="1:21" x14ac:dyDescent="0.3">
      <c r="A94" s="3">
        <v>5</v>
      </c>
      <c r="B94" s="3" t="s">
        <v>14</v>
      </c>
      <c r="C94" s="5">
        <v>205480</v>
      </c>
      <c r="D94" s="5">
        <f t="shared" si="27"/>
        <v>117987</v>
      </c>
      <c r="E94" s="3">
        <f t="shared" si="28"/>
        <v>57.420186879501657</v>
      </c>
      <c r="F94" s="3"/>
      <c r="G94" s="3">
        <v>0</v>
      </c>
      <c r="H94" s="3">
        <f t="shared" si="29"/>
        <v>0</v>
      </c>
      <c r="I94" s="3"/>
      <c r="J94" s="3">
        <v>87493</v>
      </c>
      <c r="K94" s="3"/>
      <c r="L94" s="3">
        <f t="shared" si="30"/>
        <v>28.710093439750828</v>
      </c>
      <c r="M94" s="3">
        <f t="shared" si="31"/>
        <v>0.28710093439750828</v>
      </c>
      <c r="N94" s="3">
        <f t="shared" ref="N94" si="35">M94*1/100</f>
        <v>2.8710093439750827E-3</v>
      </c>
      <c r="O94" s="6"/>
      <c r="P94" s="3"/>
    </row>
    <row r="95" spans="1:21" x14ac:dyDescent="0.3">
      <c r="A95" s="3">
        <v>6</v>
      </c>
      <c r="B95" s="3" t="s">
        <v>17</v>
      </c>
      <c r="C95" s="5">
        <v>105765</v>
      </c>
      <c r="D95" s="5">
        <f t="shared" si="27"/>
        <v>11864</v>
      </c>
      <c r="E95" s="3">
        <f t="shared" si="28"/>
        <v>11.217321420129531</v>
      </c>
      <c r="F95" s="3"/>
      <c r="G95" s="3">
        <v>0</v>
      </c>
      <c r="H95" s="3">
        <f t="shared" si="29"/>
        <v>0</v>
      </c>
      <c r="I95" s="3"/>
      <c r="J95" s="3">
        <v>93901</v>
      </c>
      <c r="K95" s="3"/>
      <c r="L95" s="3">
        <f t="shared" si="30"/>
        <v>5.6086607100647656</v>
      </c>
      <c r="M95" s="3">
        <f t="shared" si="31"/>
        <v>5.6086607100647654E-2</v>
      </c>
      <c r="N95" s="3">
        <f t="shared" ref="N95" si="36">M95*1/100</f>
        <v>5.6086607100647656E-4</v>
      </c>
      <c r="O95" s="3"/>
      <c r="P95" s="3"/>
    </row>
    <row r="96" spans="1:21" x14ac:dyDescent="0.3">
      <c r="A96" s="3">
        <v>7</v>
      </c>
      <c r="B96" s="3" t="s">
        <v>15</v>
      </c>
      <c r="C96" s="5">
        <v>125466</v>
      </c>
      <c r="D96" s="5">
        <f t="shared" si="27"/>
        <v>31239</v>
      </c>
      <c r="E96" s="3">
        <f t="shared" si="28"/>
        <v>24.898378843670795</v>
      </c>
      <c r="F96" s="3"/>
      <c r="G96" s="3">
        <v>0</v>
      </c>
      <c r="H96" s="3">
        <f t="shared" si="29"/>
        <v>0</v>
      </c>
      <c r="I96" s="3"/>
      <c r="J96" s="3">
        <v>94227</v>
      </c>
      <c r="K96" s="3"/>
      <c r="L96" s="3">
        <f t="shared" si="30"/>
        <v>12.449189421835397</v>
      </c>
      <c r="M96" s="3">
        <f t="shared" si="31"/>
        <v>0.12449189421835398</v>
      </c>
      <c r="N96" s="3">
        <f t="shared" ref="N96" si="37">M96*1/100</f>
        <v>1.2449189421835398E-3</v>
      </c>
      <c r="O96" s="3"/>
      <c r="P96" s="3"/>
    </row>
    <row r="97" spans="1:16" x14ac:dyDescent="0.3">
      <c r="A97" s="3">
        <v>8</v>
      </c>
      <c r="B97" s="3" t="s">
        <v>16</v>
      </c>
      <c r="C97" s="5">
        <v>94854</v>
      </c>
      <c r="D97" s="5">
        <f t="shared" si="27"/>
        <v>627</v>
      </c>
      <c r="E97" s="3">
        <f t="shared" si="28"/>
        <v>0.66101587703207032</v>
      </c>
      <c r="F97" s="3"/>
      <c r="G97" s="3">
        <v>0</v>
      </c>
      <c r="H97" s="3">
        <f t="shared" si="29"/>
        <v>0</v>
      </c>
      <c r="I97" s="3"/>
      <c r="J97" s="3">
        <v>94227</v>
      </c>
      <c r="K97" s="3"/>
      <c r="L97" s="3">
        <f t="shared" si="30"/>
        <v>0.33050793851603516</v>
      </c>
      <c r="M97" s="3">
        <f t="shared" si="31"/>
        <v>3.3050793851603518E-3</v>
      </c>
      <c r="N97" s="3">
        <f t="shared" ref="N97" si="38">M97*1/100</f>
        <v>3.3050793851603516E-5</v>
      </c>
      <c r="O97" s="3"/>
      <c r="P97" s="3"/>
    </row>
    <row r="98" spans="1:1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4" spans="1:16" x14ac:dyDescent="0.3">
      <c r="K104" s="1"/>
      <c r="M104" s="1"/>
    </row>
    <row r="105" spans="1:16" x14ac:dyDescent="0.3">
      <c r="K105" s="2"/>
      <c r="L105" s="2"/>
      <c r="M105" s="1"/>
    </row>
    <row r="106" spans="1:16" x14ac:dyDescent="0.3">
      <c r="K106" s="1"/>
      <c r="M106" s="1"/>
    </row>
    <row r="107" spans="1:16" x14ac:dyDescent="0.3">
      <c r="K107" s="1"/>
      <c r="M107" s="1"/>
    </row>
    <row r="108" spans="1:16" x14ac:dyDescent="0.3">
      <c r="K108" s="1"/>
      <c r="M108" s="1"/>
    </row>
    <row r="109" spans="1:16" x14ac:dyDescent="0.3">
      <c r="K109" s="1"/>
      <c r="M109" s="1"/>
    </row>
    <row r="110" spans="1:16" x14ac:dyDescent="0.3">
      <c r="K110" s="1"/>
      <c r="M110" s="1"/>
    </row>
    <row r="111" spans="1:16" x14ac:dyDescent="0.3">
      <c r="K111" s="1"/>
      <c r="M111" s="1"/>
    </row>
  </sheetData>
  <mergeCells count="31">
    <mergeCell ref="L3:M3"/>
    <mergeCell ref="M15:N15"/>
    <mergeCell ref="D15:F15"/>
    <mergeCell ref="G15:H15"/>
    <mergeCell ref="I15:J15"/>
    <mergeCell ref="K15:L15"/>
    <mergeCell ref="F1:I1"/>
    <mergeCell ref="D3:F3"/>
    <mergeCell ref="G3:H3"/>
    <mergeCell ref="J3:K3"/>
    <mergeCell ref="D13:G13"/>
    <mergeCell ref="Q74:U74"/>
    <mergeCell ref="E25:H25"/>
    <mergeCell ref="D27:F27"/>
    <mergeCell ref="G27:H27"/>
    <mergeCell ref="K27:L27"/>
    <mergeCell ref="D63:F63"/>
    <mergeCell ref="G63:H63"/>
    <mergeCell ref="E62:H62"/>
    <mergeCell ref="E37:H37"/>
    <mergeCell ref="D39:F39"/>
    <mergeCell ref="G39:H39"/>
    <mergeCell ref="D50:G50"/>
    <mergeCell ref="D51:F51"/>
    <mergeCell ref="G51:H51"/>
    <mergeCell ref="D88:F88"/>
    <mergeCell ref="G88:H88"/>
    <mergeCell ref="J88:K88"/>
    <mergeCell ref="E74:H74"/>
    <mergeCell ref="A75:D75"/>
    <mergeCell ref="I75:L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BASIR ALI  KARIKAR</dc:creator>
  <cp:lastModifiedBy>BASIR ALI  KARIKAR</cp:lastModifiedBy>
  <dcterms:created xsi:type="dcterms:W3CDTF">2024-11-11T05:34:31Z</dcterms:created>
  <dcterms:modified xsi:type="dcterms:W3CDTF">2026-03-18T06:56:23Z</dcterms:modified>
</cp:coreProperties>
</file>