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ilverja\Projects\tickvirome\submissions_and_reviews\tick_virome_submission_DV_Rev3\SupplementaryMaterialDiscoverVirusesRev3\"/>
    </mc:Choice>
  </mc:AlternateContent>
  <xr:revisionPtr revIDLastSave="0" documentId="13_ncr:1_{4CA13509-DE6A-4CEA-9438-F85D2275DABD}" xr6:coauthVersionLast="47" xr6:coauthVersionMax="47" xr10:uidLastSave="{00000000-0000-0000-0000-000000000000}"/>
  <bookViews>
    <workbookView xWindow="-28920" yWindow="5220" windowWidth="29040" windowHeight="15720" xr2:uid="{00000000-000D-0000-FFFF-FFFF00000000}"/>
  </bookViews>
  <sheets>
    <sheet name="S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zRblPjDTh/o7zkC+LFtbWSlsKOd4KqO7WF9Qv2MO7A="/>
    </ext>
  </extLst>
</workbook>
</file>

<file path=xl/calcChain.xml><?xml version="1.0" encoding="utf-8"?>
<calcChain xmlns="http://schemas.openxmlformats.org/spreadsheetml/2006/main">
  <c r="G3" i="1" l="1"/>
  <c r="L3" i="1"/>
  <c r="N3" i="1"/>
  <c r="P3" i="1"/>
  <c r="P2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" i="1"/>
  <c r="L2" i="1"/>
  <c r="G2" i="1"/>
  <c r="G4" i="1"/>
  <c r="G26" i="1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J2" i="1"/>
  <c r="P23" i="1"/>
  <c r="L23" i="1"/>
  <c r="J23" i="1"/>
  <c r="P22" i="1"/>
  <c r="L22" i="1"/>
  <c r="J22" i="1"/>
  <c r="P21" i="1"/>
  <c r="L21" i="1"/>
  <c r="J21" i="1"/>
  <c r="P20" i="1"/>
  <c r="L20" i="1"/>
  <c r="J20" i="1"/>
  <c r="P19" i="1"/>
  <c r="L19" i="1"/>
  <c r="J19" i="1"/>
  <c r="P18" i="1"/>
  <c r="L18" i="1"/>
  <c r="J18" i="1"/>
  <c r="P17" i="1"/>
  <c r="L17" i="1"/>
  <c r="J17" i="1"/>
  <c r="P16" i="1"/>
  <c r="L16" i="1"/>
  <c r="J16" i="1"/>
  <c r="P15" i="1"/>
  <c r="L15" i="1"/>
  <c r="J15" i="1"/>
  <c r="P14" i="1"/>
  <c r="L14" i="1"/>
  <c r="J14" i="1"/>
  <c r="P13" i="1"/>
  <c r="L13" i="1"/>
  <c r="J13" i="1"/>
  <c r="P12" i="1"/>
  <c r="L12" i="1"/>
  <c r="J12" i="1"/>
  <c r="P11" i="1"/>
  <c r="L11" i="1"/>
  <c r="J11" i="1"/>
  <c r="P10" i="1"/>
  <c r="L10" i="1"/>
  <c r="J10" i="1"/>
  <c r="P9" i="1"/>
  <c r="L9" i="1"/>
  <c r="J9" i="1"/>
  <c r="P8" i="1"/>
  <c r="L8" i="1"/>
  <c r="J8" i="1"/>
  <c r="P7" i="1"/>
  <c r="L7" i="1"/>
  <c r="J7" i="1"/>
  <c r="P6" i="1"/>
  <c r="L6" i="1"/>
  <c r="J6" i="1"/>
  <c r="P5" i="1"/>
  <c r="L5" i="1"/>
  <c r="J5" i="1"/>
  <c r="P4" i="1"/>
  <c r="L4" i="1"/>
  <c r="J4" i="1"/>
  <c r="J3" i="1"/>
  <c r="G24" i="1" l="1"/>
  <c r="G25" i="1"/>
</calcChain>
</file>

<file path=xl/sharedStrings.xml><?xml version="1.0" encoding="utf-8"?>
<sst xmlns="http://schemas.openxmlformats.org/spreadsheetml/2006/main" count="151" uniqueCount="56">
  <si>
    <t>SAMPLE</t>
  </si>
  <si>
    <t>SPECIES</t>
  </si>
  <si>
    <t>LIFE STAGE</t>
  </si>
  <si>
    <t>LOCATION</t>
  </si>
  <si>
    <t>Ref. genome</t>
  </si>
  <si>
    <t>Ref. mitogen.</t>
  </si>
  <si>
    <t>%</t>
  </si>
  <si>
    <t>CAL-F15</t>
  </si>
  <si>
    <t>Ixodes ricinus</t>
  </si>
  <si>
    <t>F</t>
  </si>
  <si>
    <t>Trentino</t>
  </si>
  <si>
    <t>I. ricinus</t>
  </si>
  <si>
    <t>SOR-F3</t>
  </si>
  <si>
    <t>COR-N10</t>
  </si>
  <si>
    <t>N (10)</t>
  </si>
  <si>
    <t>COR-N12</t>
  </si>
  <si>
    <t>NOM-N8</t>
  </si>
  <si>
    <t>COR-F12</t>
  </si>
  <si>
    <t>IR-48I</t>
  </si>
  <si>
    <t>Lazio (RM)</t>
  </si>
  <si>
    <t>IR-75T</t>
  </si>
  <si>
    <t>Lazio (VT)</t>
  </si>
  <si>
    <t>IR-N1</t>
  </si>
  <si>
    <t>Palermo</t>
  </si>
  <si>
    <t>IR-F1</t>
  </si>
  <si>
    <t>DM-26I</t>
  </si>
  <si>
    <t>Dermacentor marginatus</t>
  </si>
  <si>
    <t xml:space="preserve">R. microplus </t>
  </si>
  <si>
    <t>D. marginatus</t>
  </si>
  <si>
    <t>DM-1T</t>
  </si>
  <si>
    <t>DM-27I</t>
  </si>
  <si>
    <t>DM-F1</t>
  </si>
  <si>
    <t>DM-F3</t>
  </si>
  <si>
    <t>HP-F1</t>
  </si>
  <si>
    <t>Haemaphysalis punctata</t>
  </si>
  <si>
    <t>H. longicornis</t>
  </si>
  <si>
    <t>H. concinna</t>
  </si>
  <si>
    <t>HP-F2</t>
  </si>
  <si>
    <t>RB-25T</t>
  </si>
  <si>
    <t>Rhipicephalus bursa</t>
  </si>
  <si>
    <t>R. sanguineus</t>
  </si>
  <si>
    <t>RB-40T</t>
  </si>
  <si>
    <t>RB-41T</t>
  </si>
  <si>
    <t>RS-M1</t>
  </si>
  <si>
    <t>Rhipicephalus sanguineus</t>
  </si>
  <si>
    <t>M</t>
  </si>
  <si>
    <t>RS-M2</t>
  </si>
  <si>
    <t>SUM</t>
  </si>
  <si>
    <t>AVG</t>
  </si>
  <si>
    <t>ST.DEV</t>
  </si>
  <si>
    <t>PF Clusters</t>
  </si>
  <si>
    <t>PE reads</t>
  </si>
  <si>
    <t>Quality filtered 
clusters</t>
  </si>
  <si>
    <t>Host removed
clusters</t>
  </si>
  <si>
    <t>Mitochondrial  removed clusters</t>
  </si>
  <si>
    <t>rRNA removed
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</si>
</sst>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scheme val="minor"/>
    </font>
    <font>
      <sz val="11"/>
      <color rgb="FF000000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sz val="1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3" fontId="1" fillId="0" borderId="7" xfId="0" applyNumberFormat="1" applyFont="1" applyBorder="1" applyAlignment="1">
      <alignment horizontal="left" vertical="top"/>
    </xf>
    <xf numFmtId="3" fontId="1" fillId="0" borderId="5" xfId="0" applyNumberFormat="1" applyFont="1" applyBorder="1" applyAlignment="1">
      <alignment horizontal="left" vertical="top"/>
    </xf>
    <xf numFmtId="3" fontId="1" fillId="0" borderId="8" xfId="0" applyNumberFormat="1" applyFont="1" applyBorder="1" applyAlignment="1">
      <alignment horizontal="left" vertical="top"/>
    </xf>
    <xf numFmtId="1" fontId="1" fillId="0" borderId="9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3" fontId="1" fillId="0" borderId="10" xfId="0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3" fontId="1" fillId="0" borderId="14" xfId="0" applyNumberFormat="1" applyFont="1" applyBorder="1" applyAlignment="1">
      <alignment horizontal="left" vertical="top"/>
    </xf>
    <xf numFmtId="3" fontId="1" fillId="0" borderId="12" xfId="0" applyNumberFormat="1" applyFont="1" applyBorder="1" applyAlignment="1">
      <alignment horizontal="left" vertical="top"/>
    </xf>
    <xf numFmtId="1" fontId="1" fillId="0" borderId="15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3" fontId="1" fillId="0" borderId="4" xfId="0" applyNumberFormat="1" applyFont="1" applyBorder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3" fontId="4" fillId="0" borderId="8" xfId="0" applyNumberFormat="1" applyFont="1" applyBorder="1" applyAlignment="1">
      <alignment horizontal="left" vertical="top"/>
    </xf>
    <xf numFmtId="3" fontId="4" fillId="0" borderId="9" xfId="0" applyNumberFormat="1" applyFont="1" applyBorder="1" applyAlignment="1">
      <alignment horizontal="left" vertical="top"/>
    </xf>
    <xf numFmtId="1" fontId="4" fillId="0" borderId="16" xfId="0" applyNumberFormat="1" applyFont="1" applyBorder="1" applyAlignment="1">
      <alignment horizontal="left" vertical="top"/>
    </xf>
    <xf numFmtId="3" fontId="4" fillId="0" borderId="1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/>
  </sheetViews>
  <sheetFormatPr defaultColWidth="14.46484375" defaultRowHeight="15" customHeight="1" x14ac:dyDescent="0.4"/>
  <cols>
    <col min="1" max="1" width="9.06640625" bestFit="1" customWidth="1"/>
    <col min="2" max="2" width="24.9296875" bestFit="1" customWidth="1"/>
    <col min="3" max="3" width="10.86328125" bestFit="1" customWidth="1"/>
    <col min="4" max="4" width="10.33203125" bestFit="1" customWidth="1"/>
    <col min="5" max="5" width="13.9296875" bestFit="1" customWidth="1"/>
    <col min="6" max="6" width="15.73046875" customWidth="1"/>
    <col min="7" max="7" width="13.86328125" bestFit="1" customWidth="1"/>
    <col min="8" max="8" width="11" bestFit="1" customWidth="1"/>
    <col min="9" max="9" width="14.796875" bestFit="1" customWidth="1"/>
    <col min="10" max="10" width="3.1328125" bestFit="1" customWidth="1"/>
    <col min="11" max="11" width="13.9296875" bestFit="1" customWidth="1"/>
    <col min="12" max="12" width="3.1328125" bestFit="1" customWidth="1"/>
    <col min="13" max="13" width="18" customWidth="1"/>
    <col min="14" max="14" width="3.1328125" bestFit="1" customWidth="1"/>
    <col min="15" max="15" width="14.796875" customWidth="1"/>
    <col min="16" max="16" width="3.1328125" bestFit="1" customWidth="1"/>
    <col min="17" max="25" width="8.86328125" customWidth="1"/>
  </cols>
  <sheetData>
    <row r="1" spans="1:25" ht="28.7" x14ac:dyDescent="0.4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51</v>
      </c>
      <c r="H1" s="26" t="s">
        <v>50</v>
      </c>
      <c r="I1" s="27" t="s">
        <v>52</v>
      </c>
      <c r="J1" s="28" t="s">
        <v>6</v>
      </c>
      <c r="K1" s="27" t="s">
        <v>53</v>
      </c>
      <c r="L1" s="29" t="s">
        <v>6</v>
      </c>
      <c r="M1" s="27" t="s">
        <v>54</v>
      </c>
      <c r="N1" s="28" t="s">
        <v>6</v>
      </c>
      <c r="O1" s="27" t="s">
        <v>55</v>
      </c>
      <c r="P1" s="30" t="s">
        <v>6</v>
      </c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4">
      <c r="A2" s="2" t="s">
        <v>7</v>
      </c>
      <c r="B2" s="32" t="s">
        <v>8</v>
      </c>
      <c r="C2" s="3" t="s">
        <v>9</v>
      </c>
      <c r="D2" s="3" t="s">
        <v>10</v>
      </c>
      <c r="E2" s="4" t="s">
        <v>11</v>
      </c>
      <c r="F2" s="4" t="s">
        <v>11</v>
      </c>
      <c r="G2" s="5">
        <f t="shared" ref="G2:G23" si="0">H2*2</f>
        <v>32339028</v>
      </c>
      <c r="H2" s="6">
        <v>16169514</v>
      </c>
      <c r="I2" s="7">
        <v>15481533</v>
      </c>
      <c r="J2" s="8">
        <f t="shared" ref="J2:J23" si="1">I2/H2*100</f>
        <v>95.745196794411996</v>
      </c>
      <c r="K2" s="7">
        <v>8236805</v>
      </c>
      <c r="L2" s="21">
        <f>K2/I2*100</f>
        <v>53.204065773072998</v>
      </c>
      <c r="M2" s="22">
        <v>8236172</v>
      </c>
      <c r="N2" s="23">
        <f>M2/I2*100</f>
        <v>53.199977030698442</v>
      </c>
      <c r="O2" s="22">
        <v>7314461</v>
      </c>
      <c r="P2" s="8">
        <f t="shared" ref="P2:P23" si="2">O2/I2*100</f>
        <v>47.24636119691764</v>
      </c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4">
      <c r="A3" s="9" t="s">
        <v>12</v>
      </c>
      <c r="B3" s="33" t="s">
        <v>8</v>
      </c>
      <c r="C3" s="10" t="s">
        <v>9</v>
      </c>
      <c r="D3" s="10" t="s">
        <v>10</v>
      </c>
      <c r="E3" s="11" t="s">
        <v>11</v>
      </c>
      <c r="F3" s="11" t="s">
        <v>11</v>
      </c>
      <c r="G3" s="7">
        <f>H3*2</f>
        <v>56166796</v>
      </c>
      <c r="H3" s="12">
        <v>28083398</v>
      </c>
      <c r="I3" s="7">
        <v>26973081</v>
      </c>
      <c r="J3" s="8">
        <f t="shared" si="1"/>
        <v>96.04635806535947</v>
      </c>
      <c r="K3" s="7">
        <v>13331203</v>
      </c>
      <c r="L3" s="21">
        <f>K3/I3*100</f>
        <v>49.424101755376036</v>
      </c>
      <c r="M3" s="22">
        <v>13330739</v>
      </c>
      <c r="N3" s="23">
        <f>M3/I3*100</f>
        <v>49.422381521784622</v>
      </c>
      <c r="O3" s="22">
        <v>12267037</v>
      </c>
      <c r="P3" s="8">
        <f t="shared" si="2"/>
        <v>45.478812746678813</v>
      </c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4">
      <c r="A4" s="9" t="s">
        <v>13</v>
      </c>
      <c r="B4" s="33" t="s">
        <v>8</v>
      </c>
      <c r="C4" s="10" t="s">
        <v>14</v>
      </c>
      <c r="D4" s="10" t="s">
        <v>10</v>
      </c>
      <c r="E4" s="11" t="s">
        <v>11</v>
      </c>
      <c r="F4" s="11" t="s">
        <v>11</v>
      </c>
      <c r="G4" s="7">
        <f t="shared" si="0"/>
        <v>61635302</v>
      </c>
      <c r="H4" s="12">
        <v>30817651</v>
      </c>
      <c r="I4" s="7">
        <v>29588381</v>
      </c>
      <c r="J4" s="8">
        <f t="shared" si="1"/>
        <v>96.01114958437293</v>
      </c>
      <c r="K4" s="7">
        <v>16184765</v>
      </c>
      <c r="L4" s="21">
        <f t="shared" ref="L4:L23" si="3">K4/I4*100</f>
        <v>54.699731627762937</v>
      </c>
      <c r="M4" s="22">
        <v>16183907</v>
      </c>
      <c r="N4" s="23">
        <f t="shared" ref="N4:N23" si="4">M4/I4*100</f>
        <v>54.69683184084996</v>
      </c>
      <c r="O4" s="22">
        <v>12651164</v>
      </c>
      <c r="P4" s="8">
        <f t="shared" si="2"/>
        <v>42.757202565425935</v>
      </c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4">
      <c r="A5" s="9" t="s">
        <v>15</v>
      </c>
      <c r="B5" s="33" t="s">
        <v>8</v>
      </c>
      <c r="C5" s="10" t="s">
        <v>14</v>
      </c>
      <c r="D5" s="10" t="s">
        <v>10</v>
      </c>
      <c r="E5" s="11" t="s">
        <v>11</v>
      </c>
      <c r="F5" s="11" t="s">
        <v>11</v>
      </c>
      <c r="G5" s="7">
        <f t="shared" si="0"/>
        <v>56528986</v>
      </c>
      <c r="H5" s="12">
        <v>28264493</v>
      </c>
      <c r="I5" s="7">
        <v>27146057</v>
      </c>
      <c r="J5" s="8">
        <f t="shared" si="1"/>
        <v>96.042964577500115</v>
      </c>
      <c r="K5" s="7">
        <v>15062408</v>
      </c>
      <c r="L5" s="21">
        <f t="shared" si="3"/>
        <v>55.486540826168607</v>
      </c>
      <c r="M5" s="22">
        <v>15059980</v>
      </c>
      <c r="N5" s="23">
        <f t="shared" si="4"/>
        <v>55.47759661743877</v>
      </c>
      <c r="O5" s="22">
        <v>9461284</v>
      </c>
      <c r="P5" s="8">
        <f t="shared" si="2"/>
        <v>34.853253273578552</v>
      </c>
      <c r="R5" s="1"/>
      <c r="S5" s="1"/>
      <c r="T5" s="1"/>
      <c r="U5" s="1"/>
      <c r="V5" s="1"/>
      <c r="W5" s="1"/>
      <c r="X5" s="1"/>
      <c r="Y5" s="1"/>
    </row>
    <row r="6" spans="1:25" ht="14.25" customHeight="1" x14ac:dyDescent="0.4">
      <c r="A6" s="9" t="s">
        <v>16</v>
      </c>
      <c r="B6" s="33" t="s">
        <v>8</v>
      </c>
      <c r="C6" s="10" t="s">
        <v>14</v>
      </c>
      <c r="D6" s="10" t="s">
        <v>10</v>
      </c>
      <c r="E6" s="11" t="s">
        <v>11</v>
      </c>
      <c r="F6" s="11" t="s">
        <v>11</v>
      </c>
      <c r="G6" s="7">
        <f t="shared" si="0"/>
        <v>54545466</v>
      </c>
      <c r="H6" s="12">
        <v>27272733</v>
      </c>
      <c r="I6" s="7">
        <v>26334192</v>
      </c>
      <c r="J6" s="8">
        <f t="shared" si="1"/>
        <v>96.55868372267642</v>
      </c>
      <c r="K6" s="7">
        <v>16260139</v>
      </c>
      <c r="L6" s="21">
        <f t="shared" si="3"/>
        <v>61.745349923779699</v>
      </c>
      <c r="M6" s="22">
        <v>16259010</v>
      </c>
      <c r="N6" s="23">
        <f t="shared" si="4"/>
        <v>61.741062721802898</v>
      </c>
      <c r="O6" s="22">
        <v>8170484</v>
      </c>
      <c r="P6" s="8">
        <f t="shared" si="2"/>
        <v>31.026142742484751</v>
      </c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4">
      <c r="A7" s="9" t="s">
        <v>17</v>
      </c>
      <c r="B7" s="33" t="s">
        <v>8</v>
      </c>
      <c r="C7" s="10" t="s">
        <v>9</v>
      </c>
      <c r="D7" s="10" t="s">
        <v>10</v>
      </c>
      <c r="E7" s="11" t="s">
        <v>11</v>
      </c>
      <c r="F7" s="11" t="s">
        <v>11</v>
      </c>
      <c r="G7" s="7">
        <f t="shared" si="0"/>
        <v>34119248</v>
      </c>
      <c r="H7" s="12">
        <v>17059624</v>
      </c>
      <c r="I7" s="7">
        <v>16254540</v>
      </c>
      <c r="J7" s="8">
        <f t="shared" si="1"/>
        <v>95.280763515069268</v>
      </c>
      <c r="K7" s="7">
        <v>7415247</v>
      </c>
      <c r="L7" s="21">
        <f t="shared" si="3"/>
        <v>45.619543832061687</v>
      </c>
      <c r="M7" s="22">
        <v>7413857</v>
      </c>
      <c r="N7" s="23">
        <f t="shared" si="4"/>
        <v>45.610992375053371</v>
      </c>
      <c r="O7" s="22">
        <v>6722036</v>
      </c>
      <c r="P7" s="8">
        <f t="shared" si="2"/>
        <v>41.354821483720855</v>
      </c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4">
      <c r="A8" s="9" t="s">
        <v>18</v>
      </c>
      <c r="B8" s="33" t="s">
        <v>8</v>
      </c>
      <c r="C8" s="10" t="s">
        <v>9</v>
      </c>
      <c r="D8" s="10" t="s">
        <v>19</v>
      </c>
      <c r="E8" s="11" t="s">
        <v>11</v>
      </c>
      <c r="F8" s="11" t="s">
        <v>11</v>
      </c>
      <c r="G8" s="7">
        <f t="shared" si="0"/>
        <v>50022914</v>
      </c>
      <c r="H8" s="12">
        <v>25011457</v>
      </c>
      <c r="I8" s="7">
        <v>24174876</v>
      </c>
      <c r="J8" s="8">
        <f t="shared" si="1"/>
        <v>96.655208850887817</v>
      </c>
      <c r="K8" s="7">
        <v>12341337</v>
      </c>
      <c r="L8" s="21">
        <f t="shared" si="3"/>
        <v>51.05025978209774</v>
      </c>
      <c r="M8" s="22">
        <v>12339253</v>
      </c>
      <c r="N8" s="23">
        <f t="shared" si="4"/>
        <v>51.04163926218277</v>
      </c>
      <c r="O8" s="22">
        <v>9498048</v>
      </c>
      <c r="P8" s="8">
        <f t="shared" si="2"/>
        <v>39.288921275128772</v>
      </c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4">
      <c r="A9" s="9" t="s">
        <v>20</v>
      </c>
      <c r="B9" s="33" t="s">
        <v>8</v>
      </c>
      <c r="C9" s="10" t="s">
        <v>9</v>
      </c>
      <c r="D9" s="10" t="s">
        <v>21</v>
      </c>
      <c r="E9" s="11" t="s">
        <v>11</v>
      </c>
      <c r="F9" s="11" t="s">
        <v>11</v>
      </c>
      <c r="G9" s="7">
        <f t="shared" si="0"/>
        <v>60616202</v>
      </c>
      <c r="H9" s="12">
        <v>30308101</v>
      </c>
      <c r="I9" s="7">
        <v>29206895</v>
      </c>
      <c r="J9" s="8">
        <f t="shared" si="1"/>
        <v>96.366628183006256</v>
      </c>
      <c r="K9" s="7">
        <v>14230894</v>
      </c>
      <c r="L9" s="21">
        <f t="shared" si="3"/>
        <v>48.724433049113919</v>
      </c>
      <c r="M9" s="22">
        <v>14230168</v>
      </c>
      <c r="N9" s="23">
        <f t="shared" si="4"/>
        <v>48.721947334696139</v>
      </c>
      <c r="O9" s="22">
        <v>12687163</v>
      </c>
      <c r="P9" s="8">
        <f t="shared" si="2"/>
        <v>43.438931115409559</v>
      </c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4">
      <c r="A10" s="9" t="s">
        <v>22</v>
      </c>
      <c r="B10" s="33" t="s">
        <v>8</v>
      </c>
      <c r="C10" s="10" t="s">
        <v>14</v>
      </c>
      <c r="D10" s="10" t="s">
        <v>23</v>
      </c>
      <c r="E10" s="11" t="s">
        <v>11</v>
      </c>
      <c r="F10" s="11" t="s">
        <v>11</v>
      </c>
      <c r="G10" s="7">
        <f t="shared" si="0"/>
        <v>43398426</v>
      </c>
      <c r="H10" s="12">
        <v>21699213</v>
      </c>
      <c r="I10" s="7">
        <v>20872214</v>
      </c>
      <c r="J10" s="8">
        <f t="shared" si="1"/>
        <v>96.188806478834039</v>
      </c>
      <c r="K10" s="7">
        <v>9718725</v>
      </c>
      <c r="L10" s="21">
        <f t="shared" si="3"/>
        <v>46.56298081267277</v>
      </c>
      <c r="M10" s="22">
        <v>9718160</v>
      </c>
      <c r="N10" s="23">
        <f t="shared" si="4"/>
        <v>46.560273864574214</v>
      </c>
      <c r="O10" s="22">
        <v>9367854</v>
      </c>
      <c r="P10" s="8">
        <f t="shared" si="2"/>
        <v>44.881937297116636</v>
      </c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4">
      <c r="A11" s="9" t="s">
        <v>24</v>
      </c>
      <c r="B11" s="33" t="s">
        <v>8</v>
      </c>
      <c r="C11" s="10" t="s">
        <v>9</v>
      </c>
      <c r="D11" s="10" t="s">
        <v>23</v>
      </c>
      <c r="E11" s="11" t="s">
        <v>11</v>
      </c>
      <c r="F11" s="11" t="s">
        <v>11</v>
      </c>
      <c r="G11" s="7">
        <f t="shared" si="0"/>
        <v>55872538</v>
      </c>
      <c r="H11" s="12">
        <v>27936269</v>
      </c>
      <c r="I11" s="7">
        <v>26814960</v>
      </c>
      <c r="J11" s="8">
        <f t="shared" si="1"/>
        <v>95.986189136423334</v>
      </c>
      <c r="K11" s="7">
        <v>12511638</v>
      </c>
      <c r="L11" s="21">
        <f t="shared" si="3"/>
        <v>46.659170850898157</v>
      </c>
      <c r="M11" s="22">
        <v>12511093</v>
      </c>
      <c r="N11" s="23">
        <f t="shared" si="4"/>
        <v>46.657138403339033</v>
      </c>
      <c r="O11" s="22">
        <v>11519899</v>
      </c>
      <c r="P11" s="8">
        <f t="shared" si="2"/>
        <v>42.960716704406792</v>
      </c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4">
      <c r="A12" s="9" t="s">
        <v>25</v>
      </c>
      <c r="B12" s="33" t="s">
        <v>26</v>
      </c>
      <c r="C12" s="10" t="s">
        <v>45</v>
      </c>
      <c r="D12" s="10" t="s">
        <v>19</v>
      </c>
      <c r="E12" s="11" t="s">
        <v>27</v>
      </c>
      <c r="F12" s="11" t="s">
        <v>28</v>
      </c>
      <c r="G12" s="7">
        <f t="shared" si="0"/>
        <v>43107286</v>
      </c>
      <c r="H12" s="12">
        <v>21553643</v>
      </c>
      <c r="I12" s="7">
        <v>20914146</v>
      </c>
      <c r="J12" s="8">
        <f t="shared" si="1"/>
        <v>97.032998087608675</v>
      </c>
      <c r="K12" s="7">
        <v>17073912</v>
      </c>
      <c r="L12" s="21">
        <f t="shared" si="3"/>
        <v>81.638102746342113</v>
      </c>
      <c r="M12" s="22">
        <v>16902953</v>
      </c>
      <c r="N12" s="23">
        <f t="shared" si="4"/>
        <v>80.820670373057553</v>
      </c>
      <c r="O12" s="22">
        <v>9857517</v>
      </c>
      <c r="P12" s="8">
        <f t="shared" si="2"/>
        <v>47.133251340982319</v>
      </c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4">
      <c r="A13" s="9" t="s">
        <v>29</v>
      </c>
      <c r="B13" s="33" t="s">
        <v>26</v>
      </c>
      <c r="C13" s="10" t="s">
        <v>45</v>
      </c>
      <c r="D13" s="10" t="s">
        <v>21</v>
      </c>
      <c r="E13" s="11" t="s">
        <v>27</v>
      </c>
      <c r="F13" s="11" t="s">
        <v>28</v>
      </c>
      <c r="G13" s="7">
        <f t="shared" si="0"/>
        <v>49022644</v>
      </c>
      <c r="H13" s="12">
        <v>24511322</v>
      </c>
      <c r="I13" s="7">
        <v>23737954</v>
      </c>
      <c r="J13" s="8">
        <f t="shared" si="1"/>
        <v>96.844853982171998</v>
      </c>
      <c r="K13" s="7">
        <v>17098529</v>
      </c>
      <c r="L13" s="21">
        <f t="shared" si="3"/>
        <v>72.030340104290374</v>
      </c>
      <c r="M13" s="22">
        <v>16793132</v>
      </c>
      <c r="N13" s="23">
        <f t="shared" si="4"/>
        <v>70.743805468660014</v>
      </c>
      <c r="O13" s="22">
        <v>9660734</v>
      </c>
      <c r="P13" s="8">
        <f t="shared" si="2"/>
        <v>40.697416466473904</v>
      </c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4">
      <c r="A14" s="9" t="s">
        <v>30</v>
      </c>
      <c r="B14" s="33" t="s">
        <v>26</v>
      </c>
      <c r="C14" s="10" t="s">
        <v>45</v>
      </c>
      <c r="D14" s="10" t="s">
        <v>19</v>
      </c>
      <c r="E14" s="11" t="s">
        <v>27</v>
      </c>
      <c r="F14" s="11" t="s">
        <v>28</v>
      </c>
      <c r="G14" s="7">
        <f t="shared" si="0"/>
        <v>49573226</v>
      </c>
      <c r="H14" s="12">
        <v>24786613</v>
      </c>
      <c r="I14" s="7">
        <v>23912262</v>
      </c>
      <c r="J14" s="8">
        <f t="shared" si="1"/>
        <v>96.472486983195324</v>
      </c>
      <c r="K14" s="7">
        <v>18685009</v>
      </c>
      <c r="L14" s="21">
        <f t="shared" si="3"/>
        <v>78.139863974391048</v>
      </c>
      <c r="M14" s="22">
        <v>18373669</v>
      </c>
      <c r="N14" s="23">
        <f t="shared" si="4"/>
        <v>76.837854151982782</v>
      </c>
      <c r="O14" s="22">
        <v>14565779</v>
      </c>
      <c r="P14" s="8">
        <f t="shared" si="2"/>
        <v>60.9134301054413</v>
      </c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4">
      <c r="A15" s="9" t="s">
        <v>31</v>
      </c>
      <c r="B15" s="33" t="s">
        <v>26</v>
      </c>
      <c r="C15" s="10" t="s">
        <v>9</v>
      </c>
      <c r="D15" s="10" t="s">
        <v>23</v>
      </c>
      <c r="E15" s="11" t="s">
        <v>27</v>
      </c>
      <c r="F15" s="11" t="s">
        <v>28</v>
      </c>
      <c r="G15" s="7">
        <f t="shared" si="0"/>
        <v>55786822</v>
      </c>
      <c r="H15" s="12">
        <v>27893411</v>
      </c>
      <c r="I15" s="7">
        <v>26919139</v>
      </c>
      <c r="J15" s="8">
        <f t="shared" si="1"/>
        <v>96.507160777145543</v>
      </c>
      <c r="K15" s="7">
        <v>25316776</v>
      </c>
      <c r="L15" s="21">
        <f t="shared" si="3"/>
        <v>94.047495352655957</v>
      </c>
      <c r="M15" s="22">
        <v>24832134</v>
      </c>
      <c r="N15" s="23">
        <f t="shared" si="4"/>
        <v>92.24713316425165</v>
      </c>
      <c r="O15" s="22">
        <v>23838888</v>
      </c>
      <c r="P15" s="8">
        <f t="shared" si="2"/>
        <v>88.557394053353633</v>
      </c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4">
      <c r="A16" s="9" t="s">
        <v>32</v>
      </c>
      <c r="B16" s="33" t="s">
        <v>26</v>
      </c>
      <c r="C16" s="10" t="s">
        <v>9</v>
      </c>
      <c r="D16" s="10" t="s">
        <v>23</v>
      </c>
      <c r="E16" s="11" t="s">
        <v>27</v>
      </c>
      <c r="F16" s="11" t="s">
        <v>28</v>
      </c>
      <c r="G16" s="7">
        <f t="shared" si="0"/>
        <v>45388254</v>
      </c>
      <c r="H16" s="12">
        <v>22694127</v>
      </c>
      <c r="I16" s="7">
        <v>21954296</v>
      </c>
      <c r="J16" s="8">
        <f t="shared" si="1"/>
        <v>96.739989161072387</v>
      </c>
      <c r="K16" s="7">
        <v>20864706</v>
      </c>
      <c r="L16" s="21">
        <f t="shared" si="3"/>
        <v>95.037007791094737</v>
      </c>
      <c r="M16" s="22">
        <v>20401710</v>
      </c>
      <c r="N16" s="23">
        <f t="shared" si="4"/>
        <v>92.928099356955002</v>
      </c>
      <c r="O16" s="22">
        <v>20049341</v>
      </c>
      <c r="P16" s="8">
        <f t="shared" si="2"/>
        <v>91.323087745560144</v>
      </c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4">
      <c r="A17" s="9" t="s">
        <v>33</v>
      </c>
      <c r="B17" s="33" t="s">
        <v>34</v>
      </c>
      <c r="C17" s="10" t="s">
        <v>9</v>
      </c>
      <c r="D17" s="10" t="s">
        <v>23</v>
      </c>
      <c r="E17" s="11" t="s">
        <v>35</v>
      </c>
      <c r="F17" s="11" t="s">
        <v>36</v>
      </c>
      <c r="G17" s="7">
        <f t="shared" si="0"/>
        <v>42712822</v>
      </c>
      <c r="H17" s="12">
        <v>21356411</v>
      </c>
      <c r="I17" s="7">
        <v>20602815</v>
      </c>
      <c r="J17" s="8">
        <f t="shared" si="1"/>
        <v>96.471335937485009</v>
      </c>
      <c r="K17" s="7">
        <v>17027641</v>
      </c>
      <c r="L17" s="21">
        <f t="shared" si="3"/>
        <v>82.647157682093436</v>
      </c>
      <c r="M17" s="22">
        <v>16999752</v>
      </c>
      <c r="N17" s="23">
        <f t="shared" si="4"/>
        <v>82.511792684640426</v>
      </c>
      <c r="O17" s="22">
        <v>15666788</v>
      </c>
      <c r="P17" s="8">
        <f t="shared" si="2"/>
        <v>76.041977758864505</v>
      </c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4">
      <c r="A18" s="9" t="s">
        <v>37</v>
      </c>
      <c r="B18" s="33" t="s">
        <v>34</v>
      </c>
      <c r="C18" s="10" t="s">
        <v>9</v>
      </c>
      <c r="D18" s="10" t="s">
        <v>23</v>
      </c>
      <c r="E18" s="11" t="s">
        <v>35</v>
      </c>
      <c r="F18" s="11" t="s">
        <v>36</v>
      </c>
      <c r="G18" s="7">
        <f t="shared" si="0"/>
        <v>39896894</v>
      </c>
      <c r="H18" s="12">
        <v>19948447</v>
      </c>
      <c r="I18" s="7">
        <v>19282929</v>
      </c>
      <c r="J18" s="8">
        <f t="shared" si="1"/>
        <v>96.663810471060728</v>
      </c>
      <c r="K18" s="7">
        <v>12274651</v>
      </c>
      <c r="L18" s="21">
        <f t="shared" si="3"/>
        <v>63.655531791876641</v>
      </c>
      <c r="M18" s="22">
        <v>12259979</v>
      </c>
      <c r="N18" s="23">
        <f t="shared" si="4"/>
        <v>63.579443766037826</v>
      </c>
      <c r="O18" s="22">
        <v>9064947</v>
      </c>
      <c r="P18" s="8">
        <f t="shared" si="2"/>
        <v>47.010218209069791</v>
      </c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4">
      <c r="A19" s="9" t="s">
        <v>38</v>
      </c>
      <c r="B19" s="33" t="s">
        <v>39</v>
      </c>
      <c r="C19" s="10" t="s">
        <v>9</v>
      </c>
      <c r="D19" s="10" t="s">
        <v>21</v>
      </c>
      <c r="E19" s="11" t="s">
        <v>27</v>
      </c>
      <c r="F19" s="11" t="s">
        <v>40</v>
      </c>
      <c r="G19" s="7">
        <f t="shared" si="0"/>
        <v>50388554</v>
      </c>
      <c r="H19" s="12">
        <v>25194277</v>
      </c>
      <c r="I19" s="7">
        <v>24307056</v>
      </c>
      <c r="J19" s="8">
        <f t="shared" si="1"/>
        <v>96.478481998114091</v>
      </c>
      <c r="K19" s="7">
        <v>14776672</v>
      </c>
      <c r="L19" s="21">
        <f t="shared" si="3"/>
        <v>60.791697686466016</v>
      </c>
      <c r="M19" s="22">
        <v>14681051</v>
      </c>
      <c r="N19" s="23">
        <f t="shared" si="4"/>
        <v>60.398309857022589</v>
      </c>
      <c r="O19" s="22">
        <v>14196251</v>
      </c>
      <c r="P19" s="8">
        <f t="shared" si="2"/>
        <v>58.403827267275808</v>
      </c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4">
      <c r="A20" s="9" t="s">
        <v>41</v>
      </c>
      <c r="B20" s="33" t="s">
        <v>39</v>
      </c>
      <c r="C20" s="10" t="s">
        <v>45</v>
      </c>
      <c r="D20" s="10" t="s">
        <v>21</v>
      </c>
      <c r="E20" s="11" t="s">
        <v>27</v>
      </c>
      <c r="F20" s="11" t="s">
        <v>40</v>
      </c>
      <c r="G20" s="7">
        <f t="shared" si="0"/>
        <v>56366238</v>
      </c>
      <c r="H20" s="12">
        <v>28183119</v>
      </c>
      <c r="I20" s="7">
        <v>27149278</v>
      </c>
      <c r="J20" s="8">
        <f t="shared" si="1"/>
        <v>96.331701257053908</v>
      </c>
      <c r="K20" s="7">
        <v>13314282</v>
      </c>
      <c r="L20" s="21">
        <f t="shared" si="3"/>
        <v>49.04101685503386</v>
      </c>
      <c r="M20" s="22">
        <v>13171800</v>
      </c>
      <c r="N20" s="23">
        <f t="shared" si="4"/>
        <v>48.516207318662396</v>
      </c>
      <c r="O20" s="22">
        <v>10998746</v>
      </c>
      <c r="P20" s="8">
        <f t="shared" si="2"/>
        <v>40.512112329469687</v>
      </c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4">
      <c r="A21" s="9" t="s">
        <v>42</v>
      </c>
      <c r="B21" s="33" t="s">
        <v>39</v>
      </c>
      <c r="C21" s="10" t="s">
        <v>45</v>
      </c>
      <c r="D21" s="10" t="s">
        <v>21</v>
      </c>
      <c r="E21" s="11" t="s">
        <v>27</v>
      </c>
      <c r="F21" s="11" t="s">
        <v>40</v>
      </c>
      <c r="G21" s="7">
        <f t="shared" si="0"/>
        <v>65342598</v>
      </c>
      <c r="H21" s="12">
        <v>32671299</v>
      </c>
      <c r="I21" s="7">
        <v>31527868</v>
      </c>
      <c r="J21" s="8">
        <f t="shared" si="1"/>
        <v>96.500197313856418</v>
      </c>
      <c r="K21" s="7">
        <v>20881832</v>
      </c>
      <c r="L21" s="21">
        <f t="shared" si="3"/>
        <v>66.232933987163349</v>
      </c>
      <c r="M21" s="22">
        <v>20805419</v>
      </c>
      <c r="N21" s="23">
        <f t="shared" si="4"/>
        <v>65.990567456067751</v>
      </c>
      <c r="O21" s="22">
        <v>19142081</v>
      </c>
      <c r="P21" s="8">
        <f t="shared" si="2"/>
        <v>60.714796826731202</v>
      </c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4">
      <c r="A22" s="9" t="s">
        <v>43</v>
      </c>
      <c r="B22" s="33" t="s">
        <v>44</v>
      </c>
      <c r="C22" s="10" t="s">
        <v>45</v>
      </c>
      <c r="D22" s="10" t="s">
        <v>23</v>
      </c>
      <c r="E22" s="11" t="s">
        <v>27</v>
      </c>
      <c r="F22" s="11" t="s">
        <v>40</v>
      </c>
      <c r="G22" s="7">
        <f t="shared" si="0"/>
        <v>53474210</v>
      </c>
      <c r="H22" s="12">
        <v>26737105</v>
      </c>
      <c r="I22" s="7">
        <v>25788119</v>
      </c>
      <c r="J22" s="8">
        <f t="shared" si="1"/>
        <v>96.450677812725047</v>
      </c>
      <c r="K22" s="7">
        <v>22399500</v>
      </c>
      <c r="L22" s="21">
        <f t="shared" si="3"/>
        <v>86.859766701092084</v>
      </c>
      <c r="M22" s="22">
        <v>22286382</v>
      </c>
      <c r="N22" s="23">
        <f t="shared" si="4"/>
        <v>86.421122843430339</v>
      </c>
      <c r="O22" s="22">
        <v>21835350</v>
      </c>
      <c r="P22" s="8">
        <f t="shared" si="2"/>
        <v>84.672131379570573</v>
      </c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4">
      <c r="A23" s="13" t="s">
        <v>46</v>
      </c>
      <c r="B23" s="34" t="s">
        <v>44</v>
      </c>
      <c r="C23" s="14" t="s">
        <v>45</v>
      </c>
      <c r="D23" s="14" t="s">
        <v>23</v>
      </c>
      <c r="E23" s="15" t="s">
        <v>27</v>
      </c>
      <c r="F23" s="15" t="s">
        <v>40</v>
      </c>
      <c r="G23" s="16">
        <f t="shared" si="0"/>
        <v>54243320</v>
      </c>
      <c r="H23" s="17">
        <v>27121660</v>
      </c>
      <c r="I23" s="16">
        <v>26217690</v>
      </c>
      <c r="J23" s="18">
        <f t="shared" si="1"/>
        <v>96.666981298342364</v>
      </c>
      <c r="K23" s="16">
        <v>21746229</v>
      </c>
      <c r="L23" s="24">
        <f t="shared" si="3"/>
        <v>82.944870429088141</v>
      </c>
      <c r="M23" s="25">
        <v>21650032</v>
      </c>
      <c r="N23" s="31">
        <f t="shared" si="4"/>
        <v>82.577954045531854</v>
      </c>
      <c r="O23" s="25">
        <v>20687874</v>
      </c>
      <c r="P23" s="18">
        <f t="shared" si="2"/>
        <v>78.908073136878187</v>
      </c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4">
      <c r="A24" s="19" t="s">
        <v>47</v>
      </c>
      <c r="B24" s="19"/>
      <c r="C24" s="19"/>
      <c r="D24" s="19"/>
      <c r="E24" s="19"/>
      <c r="F24" s="19"/>
      <c r="G24" s="6">
        <f>SUM(G2:G23)</f>
        <v>1110547774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4">
      <c r="A25" s="19" t="s">
        <v>48</v>
      </c>
      <c r="B25" s="19"/>
      <c r="C25" s="19"/>
      <c r="D25" s="19"/>
      <c r="E25" s="19"/>
      <c r="F25" s="19"/>
      <c r="G25" s="20">
        <f>AVERAGE(G2:G23)</f>
        <v>50479444.272727273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4">
      <c r="A26" s="19" t="s">
        <v>49</v>
      </c>
      <c r="B26" s="19"/>
      <c r="C26" s="19"/>
      <c r="D26" s="19"/>
      <c r="E26" s="19"/>
      <c r="F26" s="19"/>
      <c r="G26" s="17">
        <f>STDEVA(G2:G23)</f>
        <v>8594712.4046613462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Marroni</dc:creator>
  <cp:lastModifiedBy>Andrea Silverj</cp:lastModifiedBy>
  <dcterms:created xsi:type="dcterms:W3CDTF">2020-06-09T12:25:38Z</dcterms:created>
  <dcterms:modified xsi:type="dcterms:W3CDTF">2026-05-11T23:13:06Z</dcterms:modified>
</cp:coreProperties>
</file>