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toki\Dropbox\on going\Nexus paper\"/>
    </mc:Choice>
  </mc:AlternateContent>
  <xr:revisionPtr revIDLastSave="0" documentId="13_ncr:1_{3017143D-9C67-4656-ADB6-1BF452F8384F}" xr6:coauthVersionLast="47" xr6:coauthVersionMax="47" xr10:uidLastSave="{00000000-0000-0000-0000-000000000000}"/>
  <bookViews>
    <workbookView xWindow="-110" yWindow="-110" windowWidth="25820" windowHeight="15500" tabRatio="816" xr2:uid="{00000000-000D-0000-FFFF-FFFF00000000}"/>
  </bookViews>
  <sheets>
    <sheet name="CoverSheet" sheetId="2" r:id="rId1"/>
    <sheet name="data_from_figure_2_in_manuscrip" sheetId="12" r:id="rId2"/>
    <sheet name="data_from_figure_3_in_manuscrip" sheetId="13" r:id="rId3"/>
    <sheet name="data_from_figure_4_in_manuscrip" sheetId="14" r:id="rId4"/>
    <sheet name="data_from_figure_5_in_manuscrip" sheetId="15" r:id="rId5"/>
    <sheet name="data_from_figure_6_in_manuscrip" sheetId="1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T11" i="16" l="1"/>
  <c r="T10" i="16"/>
  <c r="S9" i="16"/>
  <c r="S8" i="16"/>
  <c r="T7" i="16"/>
  <c r="T6" i="16"/>
  <c r="S5" i="16"/>
  <c r="S4" i="16"/>
  <c r="P10" i="15"/>
  <c r="P9" i="15"/>
  <c r="P8" i="15"/>
  <c r="P7" i="15"/>
  <c r="F20" i="14"/>
  <c r="E20" i="14"/>
  <c r="R9" i="13"/>
  <c r="Q9" i="13"/>
  <c r="P9" i="13"/>
  <c r="O9" i="13"/>
  <c r="N9" i="13"/>
  <c r="M9" i="13"/>
  <c r="L9" i="13"/>
  <c r="K9" i="13"/>
  <c r="J9" i="13"/>
  <c r="I9" i="13"/>
  <c r="H9" i="13"/>
  <c r="G9" i="13"/>
  <c r="F9" i="13"/>
  <c r="E9" i="13"/>
  <c r="D9" i="13"/>
  <c r="C9" i="13"/>
  <c r="B9" i="13"/>
  <c r="R8" i="13"/>
  <c r="Q8" i="13"/>
  <c r="P8" i="13"/>
  <c r="O8" i="13"/>
  <c r="N8" i="13"/>
  <c r="M8" i="13"/>
  <c r="L8" i="13"/>
  <c r="K8" i="13"/>
  <c r="J8" i="13"/>
  <c r="I8" i="13"/>
  <c r="H8" i="13"/>
  <c r="G8" i="13"/>
  <c r="F8" i="13"/>
  <c r="E8" i="13"/>
  <c r="D8" i="13"/>
  <c r="C8" i="13"/>
  <c r="B8" i="13"/>
</calcChain>
</file>

<file path=xl/sharedStrings.xml><?xml version="1.0" encoding="utf-8"?>
<sst xmlns="http://schemas.openxmlformats.org/spreadsheetml/2006/main" count="102" uniqueCount="89">
  <si>
    <r>
      <t xml:space="preserve">           </t>
    </r>
    <r>
      <rPr>
        <sz val="10.5"/>
        <color rgb="FF000000"/>
        <rFont val="Arial Rounded MT Bold"/>
        <family val="2"/>
      </rPr>
      <t>SUPPORTING INFORMATION FOR:</t>
    </r>
  </si>
  <si>
    <t>Journal of Industrial Ecology – www.wileyonlinelibrary.com/journal/jie</t>
  </si>
  <si>
    <t>Gt-CP2eq</t>
    <phoneticPr fontId="30"/>
  </si>
  <si>
    <t>combustion</t>
    <phoneticPr fontId="29"/>
  </si>
  <si>
    <t>power (FECCS)</t>
  </si>
  <si>
    <t>power (BECCS)</t>
  </si>
  <si>
    <t>heat (FECCS)</t>
  </si>
  <si>
    <t>heat (BECCS)</t>
  </si>
  <si>
    <t>hydrogen (FECCS)</t>
  </si>
  <si>
    <t>hydroge (BECCS)</t>
  </si>
  <si>
    <t>synfuel (FECCS)</t>
  </si>
  <si>
    <t>synfuel  (BECCS)</t>
  </si>
  <si>
    <t>material (FECCS)</t>
  </si>
  <si>
    <t>large forest plantation</t>
    <phoneticPr fontId="29"/>
  </si>
  <si>
    <t>forest absorption</t>
  </si>
  <si>
    <t>nonCO2</t>
    <phoneticPr fontId="29"/>
  </si>
  <si>
    <t>net CO2 emission</t>
    <phoneticPr fontId="29"/>
  </si>
  <si>
    <t>BAU net CO2</t>
    <phoneticPr fontId="29"/>
  </si>
  <si>
    <t>Rainfed agri.</t>
    <phoneticPr fontId="29"/>
  </si>
  <si>
    <t>Irrigated agri.</t>
    <phoneticPr fontId="29"/>
  </si>
  <si>
    <t xml:space="preserve">Livestock </t>
    <phoneticPr fontId="29"/>
  </si>
  <si>
    <t xml:space="preserve">Municipal water </t>
    <phoneticPr fontId="29"/>
  </si>
  <si>
    <t xml:space="preserve"> Industrial water </t>
    <phoneticPr fontId="29"/>
  </si>
  <si>
    <t>Total</t>
    <phoneticPr fontId="29"/>
  </si>
  <si>
    <t>(cereal)</t>
    <phoneticPr fontId="29"/>
  </si>
  <si>
    <t>(soybean)</t>
    <phoneticPr fontId="29"/>
  </si>
  <si>
    <t>(other)</t>
    <phoneticPr fontId="29"/>
  </si>
  <si>
    <t>(beef&amp;mutton)</t>
    <phoneticPr fontId="29"/>
  </si>
  <si>
    <t>(chicken&amp;pork)</t>
    <phoneticPr fontId="29"/>
  </si>
  <si>
    <t>(power gen.)</t>
    <phoneticPr fontId="29"/>
  </si>
  <si>
    <t>(fuel)</t>
    <phoneticPr fontId="29"/>
  </si>
  <si>
    <t>(mine)</t>
    <phoneticPr fontId="29"/>
  </si>
  <si>
    <t>(H2 Prod.)</t>
    <phoneticPr fontId="29"/>
  </si>
  <si>
    <t>(Car)</t>
    <phoneticPr fontId="29"/>
  </si>
  <si>
    <t>BAU</t>
    <phoneticPr fontId="29"/>
  </si>
  <si>
    <t>2DC</t>
    <phoneticPr fontId="29"/>
  </si>
  <si>
    <t>2DC-BAU</t>
    <phoneticPr fontId="29"/>
  </si>
  <si>
    <t>global warmng (SLR)</t>
    <phoneticPr fontId="29"/>
  </si>
  <si>
    <t>global warmng (biodiversity)</t>
    <phoneticPr fontId="29"/>
  </si>
  <si>
    <t>global warmng (energy resource)</t>
    <phoneticPr fontId="29"/>
  </si>
  <si>
    <t>global warmng (agreculture)</t>
    <phoneticPr fontId="29"/>
  </si>
  <si>
    <t>global warmng (Occupational health)</t>
    <phoneticPr fontId="29"/>
  </si>
  <si>
    <t>global warmng (other social property)</t>
    <phoneticPr fontId="29"/>
  </si>
  <si>
    <t>global warmng (human health)</t>
    <phoneticPr fontId="29"/>
  </si>
  <si>
    <t>ozone layer depletion</t>
    <phoneticPr fontId="29"/>
  </si>
  <si>
    <t>local air pollution (primary production)</t>
    <phoneticPr fontId="29"/>
  </si>
  <si>
    <t>local air pollution (resource)</t>
    <phoneticPr fontId="29"/>
  </si>
  <si>
    <t>local air pollution (human health)</t>
    <phoneticPr fontId="29"/>
  </si>
  <si>
    <t>land use</t>
  </si>
  <si>
    <t>land use change (primary production)</t>
    <phoneticPr fontId="29"/>
  </si>
  <si>
    <t>land use change (biodiversity)</t>
    <phoneticPr fontId="29"/>
  </si>
  <si>
    <t>resource extraction</t>
  </si>
  <si>
    <t>waste disposal</t>
  </si>
  <si>
    <t>water (human health)</t>
    <phoneticPr fontId="29"/>
  </si>
  <si>
    <t>Coal</t>
  </si>
  <si>
    <t>Coal with CCS</t>
  </si>
  <si>
    <t>Oil</t>
  </si>
  <si>
    <t>Oil with CCS</t>
  </si>
  <si>
    <t>NG</t>
  </si>
  <si>
    <t>NG with CCS</t>
  </si>
  <si>
    <t>Biomass</t>
  </si>
  <si>
    <t>Bio with CCS</t>
  </si>
  <si>
    <t>Nuclear</t>
  </si>
  <si>
    <t>Hydro</t>
  </si>
  <si>
    <t>Geothermal</t>
  </si>
  <si>
    <t>Wind</t>
  </si>
  <si>
    <t>Solar</t>
  </si>
  <si>
    <t>Tide</t>
  </si>
  <si>
    <t>copper (power)</t>
    <phoneticPr fontId="29"/>
  </si>
  <si>
    <t>copper (other)</t>
    <phoneticPr fontId="29"/>
  </si>
  <si>
    <t>lead</t>
  </si>
  <si>
    <t>zinc</t>
  </si>
  <si>
    <t>bauxite</t>
  </si>
  <si>
    <t>iron ore (power)</t>
    <phoneticPr fontId="29"/>
  </si>
  <si>
    <t>iron ore (other)</t>
    <phoneticPr fontId="29"/>
  </si>
  <si>
    <t>Total1</t>
    <phoneticPr fontId="29"/>
  </si>
  <si>
    <t>Total2</t>
    <phoneticPr fontId="29"/>
  </si>
  <si>
    <t>IGCC e.t.c.</t>
    <phoneticPr fontId="29"/>
  </si>
  <si>
    <t>PV</t>
  </si>
  <si>
    <t>CSP</t>
  </si>
  <si>
    <t>wind</t>
    <phoneticPr fontId="29"/>
  </si>
  <si>
    <t>ocean</t>
    <phoneticPr fontId="29"/>
  </si>
  <si>
    <r>
      <t xml:space="preserve">Tokimatsu, K., Yasuoka, R. &amp; Kanae, S. Proposal for an interlinked global model of LCIA and IAM for the water-energy-mineral-land nexus: Global case study until 2100 for meeting the 2-degree Celsius scenario. </t>
    </r>
    <r>
      <rPr>
        <i/>
        <sz val="14"/>
        <color rgb="FF000000"/>
        <rFont val="Arial"/>
        <family val="2"/>
      </rPr>
      <t xml:space="preserve">Journal of Industrial Ecology. </t>
    </r>
    <phoneticPr fontId="28"/>
  </si>
  <si>
    <t>This supporting information provides the data for Figures 2-6.</t>
    <phoneticPr fontId="28"/>
  </si>
  <si>
    <t>Figure 6 The cumulative mining productions of base metals (left) and their changes (right) under 2DC minus BAU scenarios in 2050 and 2100  [Gton]</t>
    <phoneticPr fontId="29"/>
  </si>
  <si>
    <t>Figure 5 The primary energy supply under BAU (left) and their changes (right) under 2DC minus BAU scenarios in 2050 and 2100 [EJ/yr]</t>
    <phoneticPr fontId="29"/>
  </si>
  <si>
    <t>Figure 4 The environmental costs under BAU (left) and their changes (right) under 2DC minus BAU scenarios [Trillion USD 2020/yr]</t>
    <phoneticPr fontId="29"/>
  </si>
  <si>
    <t>Figure 3 Water demands under BAU (left) and their changes (right) under 2DC minus BAU scenarios in 2050 and 2100 [trillion m3/yr]</t>
    <phoneticPr fontId="29"/>
  </si>
  <si>
    <t>Figure 2 Global carbon balance (bar graphs) under 2DC scenario and trajectories (solid and dashed curves) of net CO2 emissions under BAU and 2DC scenarios [GtCO2eq/yr]</t>
    <phoneticPr fontId="2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</si>
</sst>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#,##0.000"/>
    <numFmt numFmtId="178" formatCode="#,##0.0;[Red]\-#,##0.0"/>
    <numFmt numFmtId="179" formatCode="#,##0.0"/>
    <numFmt numFmtId="180" formatCode="#,##0.000;[Red]\-#,##0.000"/>
    <numFmt numFmtId="181" formatCode="0.0000"/>
    <numFmt numFmtId="182" formatCode="#,##0.0000;[Red]\-#,##0.0000"/>
  </numFmts>
  <fonts count="32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scheme val="minor"/>
    </font>
    <font>
      <sz val="18"/>
      <color theme="3"/>
      <name val="Yu Gothic Light"/>
      <family val="2"/>
      <scheme val="major"/>
    </font>
    <font>
      <b/>
      <sz val="15"/>
      <color theme="3"/>
      <name val="Yu Gothic"/>
      <family val="2"/>
      <scheme val="minor"/>
    </font>
    <font>
      <b/>
      <sz val="13"/>
      <color theme="3"/>
      <name val="Yu Gothic"/>
      <family val="2"/>
      <scheme val="minor"/>
    </font>
    <font>
      <b/>
      <sz val="11"/>
      <color theme="3"/>
      <name val="Yu Gothic"/>
      <family val="2"/>
      <scheme val="minor"/>
    </font>
    <font>
      <sz val="11"/>
      <color rgb="FF006100"/>
      <name val="Yu Gothic"/>
      <family val="2"/>
      <scheme val="minor"/>
    </font>
    <font>
      <sz val="11"/>
      <color rgb="FF9C0006"/>
      <name val="Yu Gothic"/>
      <family val="2"/>
      <scheme val="minor"/>
    </font>
    <font>
      <sz val="11"/>
      <color rgb="FF9C6500"/>
      <name val="Yu Gothic"/>
      <family val="2"/>
      <scheme val="minor"/>
    </font>
    <font>
      <sz val="11"/>
      <color rgb="FF3F3F76"/>
      <name val="Yu Gothic"/>
      <family val="2"/>
      <scheme val="minor"/>
    </font>
    <font>
      <b/>
      <sz val="11"/>
      <color rgb="FF3F3F3F"/>
      <name val="Yu Gothic"/>
      <family val="2"/>
      <scheme val="minor"/>
    </font>
    <font>
      <b/>
      <sz val="11"/>
      <color rgb="FFFA7D00"/>
      <name val="Yu Gothic"/>
      <family val="2"/>
      <scheme val="minor"/>
    </font>
    <font>
      <sz val="11"/>
      <color rgb="FFFA7D00"/>
      <name val="Yu Gothic"/>
      <family val="2"/>
      <scheme val="minor"/>
    </font>
    <font>
      <b/>
      <sz val="11"/>
      <color theme="0"/>
      <name val="Yu Gothic"/>
      <family val="2"/>
      <scheme val="minor"/>
    </font>
    <font>
      <sz val="11"/>
      <color rgb="FFFF0000"/>
      <name val="Yu Gothic"/>
      <family val="2"/>
      <scheme val="minor"/>
    </font>
    <font>
      <i/>
      <sz val="11"/>
      <color rgb="FF7F7F7F"/>
      <name val="Yu Gothic"/>
      <family val="2"/>
      <scheme val="minor"/>
    </font>
    <font>
      <b/>
      <sz val="11"/>
      <color theme="1"/>
      <name val="Yu Gothic"/>
      <family val="2"/>
      <scheme val="minor"/>
    </font>
    <font>
      <sz val="11"/>
      <color theme="0"/>
      <name val="Yu Gothic"/>
      <family val="2"/>
      <scheme val="minor"/>
    </font>
    <font>
      <u/>
      <sz val="10"/>
      <name val="Arial"/>
      <family val="2"/>
    </font>
    <font>
      <sz val="10"/>
      <name val="Arial"/>
      <family val="2"/>
    </font>
    <font>
      <sz val="14"/>
      <color rgb="FF000000"/>
      <name val="Arial"/>
      <family val="2"/>
    </font>
    <font>
      <sz val="10.5"/>
      <color rgb="FF000000"/>
      <name val="Arial Rounded MT Bold"/>
      <family val="2"/>
    </font>
    <font>
      <i/>
      <sz val="14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10"/>
      <name val="Yu Gothic"/>
      <family val="2"/>
      <scheme val="minor"/>
    </font>
    <font>
      <i/>
      <sz val="12"/>
      <color theme="1"/>
      <name val="Garamond"/>
      <family val="1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Yu Gothic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5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6" fillId="0" borderId="0" applyNumberFormat="0" applyFill="0" applyBorder="0" applyAlignment="0" applyProtection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54">
    <xf numFmtId="0" fontId="0" fillId="0" borderId="0" xfId="0"/>
    <xf numFmtId="0" fontId="20" fillId="0" borderId="0" xfId="0" applyFont="1" applyAlignment="1">
      <alignment vertical="center"/>
    </xf>
    <xf numFmtId="0" fontId="26" fillId="0" borderId="0" xfId="42" applyAlignment="1">
      <alignment vertical="center"/>
    </xf>
    <xf numFmtId="0" fontId="21" fillId="0" borderId="0" xfId="0" applyFont="1"/>
    <xf numFmtId="0" fontId="22" fillId="0" borderId="0" xfId="0" applyFont="1" applyAlignment="1">
      <alignment vertical="center"/>
    </xf>
    <xf numFmtId="0" fontId="22" fillId="0" borderId="0" xfId="0" applyFont="1" applyAlignment="1">
      <alignment vertical="center" wrapText="1"/>
    </xf>
    <xf numFmtId="0" fontId="25" fillId="0" borderId="0" xfId="0" applyFont="1" applyAlignment="1">
      <alignment vertical="top" wrapText="1"/>
    </xf>
    <xf numFmtId="0" fontId="27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0" fontId="2" fillId="0" borderId="10" xfId="43" applyBorder="1">
      <alignment vertical="center"/>
    </xf>
    <xf numFmtId="0" fontId="2" fillId="0" borderId="0" xfId="43" applyAlignment="1"/>
    <xf numFmtId="0" fontId="2" fillId="0" borderId="0" xfId="43">
      <alignment vertical="center"/>
    </xf>
    <xf numFmtId="0" fontId="2" fillId="0" borderId="11" xfId="43" applyBorder="1">
      <alignment vertical="center"/>
    </xf>
    <xf numFmtId="0" fontId="2" fillId="0" borderId="11" xfId="43" applyBorder="1" applyAlignment="1">
      <alignment horizontal="center" vertical="center" wrapText="1"/>
    </xf>
    <xf numFmtId="176" fontId="2" fillId="0" borderId="11" xfId="43" applyNumberFormat="1" applyBorder="1">
      <alignment vertical="center"/>
    </xf>
    <xf numFmtId="0" fontId="2" fillId="0" borderId="12" xfId="43" applyBorder="1">
      <alignment vertical="center"/>
    </xf>
    <xf numFmtId="38" fontId="0" fillId="0" borderId="11" xfId="44" applyFont="1" applyFill="1" applyBorder="1" applyAlignment="1">
      <alignment horizontal="center" vertical="center" wrapText="1"/>
    </xf>
    <xf numFmtId="177" fontId="0" fillId="0" borderId="11" xfId="44" applyNumberFormat="1" applyFont="1" applyFill="1" applyBorder="1">
      <alignment vertical="center"/>
    </xf>
    <xf numFmtId="0" fontId="2" fillId="0" borderId="18" xfId="43" applyBorder="1">
      <alignment vertical="center"/>
    </xf>
    <xf numFmtId="177" fontId="0" fillId="0" borderId="18" xfId="44" applyNumberFormat="1" applyFont="1" applyFill="1" applyBorder="1">
      <alignment vertical="center"/>
    </xf>
    <xf numFmtId="0" fontId="2" fillId="0" borderId="13" xfId="43" applyBorder="1">
      <alignment vertical="center"/>
    </xf>
    <xf numFmtId="0" fontId="2" fillId="0" borderId="14" xfId="43" applyBorder="1">
      <alignment vertical="center"/>
    </xf>
    <xf numFmtId="0" fontId="2" fillId="0" borderId="15" xfId="43" applyBorder="1">
      <alignment vertical="center"/>
    </xf>
    <xf numFmtId="0" fontId="2" fillId="0" borderId="15" xfId="43" applyBorder="1" applyAlignment="1">
      <alignment horizontal="right" vertical="center"/>
    </xf>
    <xf numFmtId="178" fontId="0" fillId="0" borderId="11" xfId="44" applyNumberFormat="1" applyFont="1" applyBorder="1">
      <alignment vertical="center"/>
    </xf>
    <xf numFmtId="179" fontId="2" fillId="0" borderId="11" xfId="43" applyNumberFormat="1" applyBorder="1">
      <alignment vertical="center"/>
    </xf>
    <xf numFmtId="179" fontId="31" fillId="0" borderId="11" xfId="43" applyNumberFormat="1" applyFont="1" applyBorder="1">
      <alignment vertical="center"/>
    </xf>
    <xf numFmtId="180" fontId="2" fillId="0" borderId="11" xfId="43" applyNumberFormat="1" applyBorder="1">
      <alignment vertical="center"/>
    </xf>
    <xf numFmtId="178" fontId="2" fillId="0" borderId="11" xfId="43" applyNumberFormat="1" applyBorder="1">
      <alignment vertical="center"/>
    </xf>
    <xf numFmtId="178" fontId="0" fillId="0" borderId="11" xfId="44" applyNumberFormat="1" applyFont="1" applyFill="1" applyBorder="1">
      <alignment vertical="center"/>
    </xf>
    <xf numFmtId="0" fontId="2" fillId="0" borderId="0" xfId="43" applyAlignment="1">
      <alignment horizontal="center" vertical="center" wrapText="1"/>
    </xf>
    <xf numFmtId="2" fontId="2" fillId="0" borderId="11" xfId="43" applyNumberFormat="1" applyBorder="1">
      <alignment vertical="center"/>
    </xf>
    <xf numFmtId="181" fontId="2" fillId="0" borderId="11" xfId="43" applyNumberFormat="1" applyBorder="1">
      <alignment vertical="center"/>
    </xf>
    <xf numFmtId="182" fontId="0" fillId="0" borderId="11" xfId="44" applyNumberFormat="1" applyFont="1" applyBorder="1">
      <alignment vertical="center"/>
    </xf>
    <xf numFmtId="4" fontId="2" fillId="0" borderId="11" xfId="43" applyNumberFormat="1" applyBorder="1">
      <alignment vertical="center"/>
    </xf>
    <xf numFmtId="0" fontId="1" fillId="0" borderId="10" xfId="43" applyFont="1" applyBorder="1">
      <alignment vertical="center"/>
    </xf>
    <xf numFmtId="0" fontId="1" fillId="0" borderId="0" xfId="43" applyFont="1">
      <alignment vertical="center"/>
    </xf>
    <xf numFmtId="0" fontId="25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center" wrapText="1"/>
    </xf>
    <xf numFmtId="0" fontId="2" fillId="0" borderId="12" xfId="43" applyBorder="1" applyAlignment="1">
      <alignment horizontal="center" vertical="center" wrapText="1"/>
    </xf>
    <xf numFmtId="0" fontId="2" fillId="0" borderId="16" xfId="43" applyBorder="1" applyAlignment="1">
      <alignment horizontal="center" vertical="center" wrapText="1"/>
    </xf>
    <xf numFmtId="0" fontId="2" fillId="0" borderId="13" xfId="43" applyBorder="1" applyAlignment="1">
      <alignment horizontal="center" vertical="center" wrapText="1"/>
    </xf>
    <xf numFmtId="0" fontId="2" fillId="0" borderId="14" xfId="43" applyBorder="1" applyAlignment="1">
      <alignment horizontal="center" vertical="center" wrapText="1"/>
    </xf>
    <xf numFmtId="0" fontId="2" fillId="0" borderId="15" xfId="43" applyBorder="1" applyAlignment="1">
      <alignment horizontal="center" vertical="center" wrapText="1"/>
    </xf>
    <xf numFmtId="38" fontId="0" fillId="0" borderId="12" xfId="44" applyFont="1" applyFill="1" applyBorder="1" applyAlignment="1">
      <alignment horizontal="center" vertical="center" wrapText="1"/>
    </xf>
    <xf numFmtId="38" fontId="0" fillId="0" borderId="16" xfId="44" applyFont="1" applyFill="1" applyBorder="1" applyAlignment="1">
      <alignment horizontal="center" vertical="center" wrapText="1"/>
    </xf>
    <xf numFmtId="0" fontId="2" fillId="0" borderId="12" xfId="43" applyBorder="1" applyAlignment="1">
      <alignment horizontal="center" vertical="center"/>
    </xf>
    <xf numFmtId="0" fontId="2" fillId="0" borderId="17" xfId="43" applyBorder="1" applyAlignment="1">
      <alignment horizontal="center" vertical="center"/>
    </xf>
    <xf numFmtId="0" fontId="2" fillId="0" borderId="19" xfId="43" applyBorder="1" applyAlignment="1">
      <alignment horizontal="center" vertical="center"/>
    </xf>
    <xf numFmtId="0" fontId="2" fillId="0" borderId="19" xfId="43" applyBorder="1" applyAlignment="1">
      <alignment horizontal="center" vertical="center" wrapText="1"/>
    </xf>
    <xf numFmtId="0" fontId="2" fillId="0" borderId="13" xfId="43" applyBorder="1" applyAlignment="1">
      <alignment horizontal="center" vertical="center"/>
    </xf>
    <xf numFmtId="0" fontId="2" fillId="0" borderId="14" xfId="43" applyBorder="1" applyAlignment="1">
      <alignment horizontal="center" vertical="center"/>
    </xf>
    <xf numFmtId="0" fontId="2" fillId="0" borderId="15" xfId="43" applyBorder="1" applyAlignment="1">
      <alignment horizontal="center" vertical="center"/>
    </xf>
    <xf numFmtId="0" fontId="2" fillId="0" borderId="16" xfId="43" applyBorder="1" applyAlignment="1">
      <alignment horizontal="center" vertical="center"/>
    </xf>
  </cellXfs>
  <cellStyles count="45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2" xfId="44" xr:uid="{32ECD3DD-8577-419F-9647-68FC01332411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3" xr:uid="{F65689B1-8145-44C5-8FB8-1B47F082F330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25400</xdr:colOff>
      <xdr:row>9</xdr:row>
      <xdr:rowOff>139700</xdr:rowOff>
    </xdr:from>
    <xdr:to>
      <xdr:col>9</xdr:col>
      <xdr:colOff>114300</xdr:colOff>
      <xdr:row>11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2133600"/>
          <a:ext cx="33909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101600</xdr:rowOff>
    </xdr:from>
    <xdr:to>
      <xdr:col>7</xdr:col>
      <xdr:colOff>254000</xdr:colOff>
      <xdr:row>4</xdr:row>
      <xdr:rowOff>0</xdr:rowOff>
    </xdr:to>
    <xdr:pic>
      <xdr:nvPicPr>
        <xdr:cNvPr id="3" name="Picture 2" descr="esupp new graphic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00"/>
          <a:ext cx="603250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7</xdr:row>
      <xdr:rowOff>114300</xdr:rowOff>
    </xdr:from>
    <xdr:to>
      <xdr:col>4</xdr:col>
      <xdr:colOff>342900</xdr:colOff>
      <xdr:row>8</xdr:row>
      <xdr:rowOff>25400</xdr:rowOff>
    </xdr:to>
    <xdr:pic>
      <xdr:nvPicPr>
        <xdr:cNvPr id="4" name="Object 5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435100"/>
          <a:ext cx="3644900" cy="1016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6</xdr:row>
          <xdr:rowOff>127000</xdr:rowOff>
        </xdr:from>
        <xdr:to>
          <xdr:col>4</xdr:col>
          <xdr:colOff>254000</xdr:colOff>
          <xdr:row>7</xdr:row>
          <xdr:rowOff>158750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leyonlinelibrary.com/journal/jie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workbookViewId="0">
      <selection activeCell="B23" sqref="B23"/>
    </sheetView>
  </sheetViews>
  <sheetFormatPr defaultColWidth="10.9140625" defaultRowHeight="18"/>
  <sheetData>
    <row r="1" spans="1:13">
      <c r="A1" s="2" t="s">
        <v>1</v>
      </c>
      <c r="B1" s="1"/>
      <c r="C1" s="1"/>
      <c r="D1" s="1"/>
      <c r="E1" s="1"/>
      <c r="F1" s="1"/>
      <c r="G1" s="1"/>
      <c r="H1" s="3"/>
      <c r="I1" s="3"/>
      <c r="J1" s="3"/>
      <c r="K1" s="3"/>
      <c r="L1" s="3"/>
      <c r="M1" s="3"/>
    </row>
    <row r="2" spans="1:1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36" customHeight="1">
      <c r="A5" s="38" t="s">
        <v>82</v>
      </c>
      <c r="B5" s="38"/>
      <c r="C5" s="38"/>
      <c r="D5" s="38"/>
      <c r="E5" s="38"/>
      <c r="F5" s="38"/>
      <c r="G5" s="38"/>
      <c r="H5" s="38"/>
      <c r="I5" s="38"/>
      <c r="J5" s="5"/>
      <c r="K5" s="5"/>
      <c r="L5" s="5"/>
      <c r="M5" s="5"/>
    </row>
    <row r="6" spans="1:13">
      <c r="A6" s="38"/>
      <c r="B6" s="38"/>
      <c r="C6" s="38"/>
      <c r="D6" s="38"/>
      <c r="E6" s="38"/>
      <c r="F6" s="38"/>
      <c r="G6" s="38"/>
      <c r="H6" s="38"/>
      <c r="I6" s="38"/>
    </row>
    <row r="7" spans="1:13">
      <c r="A7" s="8"/>
      <c r="B7" s="8"/>
      <c r="C7" s="8"/>
      <c r="D7" s="8"/>
      <c r="E7" s="8"/>
      <c r="F7" s="8"/>
      <c r="G7" s="8"/>
      <c r="H7" s="8"/>
      <c r="I7" s="8"/>
    </row>
    <row r="8" spans="1:1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24.9" customHeight="1">
      <c r="A9" s="37" t="s">
        <v>83</v>
      </c>
      <c r="B9" s="37"/>
      <c r="C9" s="37"/>
      <c r="D9" s="37"/>
      <c r="E9" s="37"/>
      <c r="F9" s="37"/>
      <c r="G9" s="37"/>
      <c r="H9" s="37"/>
      <c r="I9" s="6"/>
      <c r="J9" s="6"/>
      <c r="K9" s="6"/>
      <c r="L9" s="6"/>
      <c r="M9" s="6"/>
    </row>
    <row r="10" spans="1:13">
      <c r="A10" s="37"/>
      <c r="B10" s="37"/>
      <c r="C10" s="37"/>
      <c r="D10" s="37"/>
      <c r="E10" s="37"/>
      <c r="F10" s="37"/>
      <c r="G10" s="37"/>
      <c r="H10" s="37"/>
      <c r="I10" s="6"/>
      <c r="J10" s="6"/>
      <c r="K10" s="6"/>
      <c r="L10" s="6"/>
      <c r="M10" s="6"/>
    </row>
    <row r="11" spans="1:1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4" spans="1:13">
      <c r="A14" s="7"/>
    </row>
  </sheetData>
  <mergeCells count="2">
    <mergeCell ref="A9:H10"/>
    <mergeCell ref="A5:I6"/>
  </mergeCells>
  <phoneticPr fontId="28"/>
  <hyperlinks>
    <hyperlink ref="A1" r:id="rId1" display="2017 Journal of Industrial Ecology – www.wileyonlinelibrary.com/journal/jie" xr:uid="{00000000-0004-0000-0000-000000000000}"/>
  </hyperlinks>
  <pageMargins left="0.7" right="0.7" top="0.75" bottom="0.75" header="0.3" footer="0.3"/>
  <pageSetup orientation="portrait" horizontalDpi="1200" verticalDpi="1200" r:id="rId2"/>
  <drawing r:id="rId3"/>
  <legacyDrawing r:id="rId4"/>
  <oleObjects>
    <mc:AlternateContent xmlns:mc="http://schemas.openxmlformats.org/markup-compatibility/2006">
      <mc:Choice Requires="x14">
        <oleObject progId="PBrush" shapeId="1025" r:id="rId5">
          <objectPr defaultSize="0" r:id="rId6">
            <anchor moveWithCells="1" sizeWithCells="1">
              <from>
                <xdr:col>0</xdr:col>
                <xdr:colOff>0</xdr:colOff>
                <xdr:row>6</xdr:row>
                <xdr:rowOff>127000</xdr:rowOff>
              </from>
              <to>
                <xdr:col>4</xdr:col>
                <xdr:colOff>254000</xdr:colOff>
                <xdr:row>7</xdr:row>
                <xdr:rowOff>158750</xdr:rowOff>
              </to>
            </anchor>
          </objectPr>
        </oleObject>
      </mc:Choice>
      <mc:Fallback>
        <oleObject progId="PBrush" shapeId="1025" r:id="rId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3C7FC-7ADF-4DD3-9D53-0824F42B1E80}">
  <dimension ref="A1:P11"/>
  <sheetViews>
    <sheetView zoomScale="80" zoomScaleNormal="80" workbookViewId="0">
      <selection activeCell="D16" sqref="D16"/>
    </sheetView>
  </sheetViews>
  <sheetFormatPr defaultColWidth="8.83203125" defaultRowHeight="18"/>
  <cols>
    <col min="1" max="16384" width="8.83203125" style="11"/>
  </cols>
  <sheetData>
    <row r="1" spans="1:16">
      <c r="A1" s="35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0" t="s">
        <v>2</v>
      </c>
    </row>
    <row r="2" spans="1:16" ht="72">
      <c r="A2" s="12"/>
      <c r="B2" s="13" t="s">
        <v>3</v>
      </c>
      <c r="C2" s="13" t="s">
        <v>4</v>
      </c>
      <c r="D2" s="13" t="s">
        <v>5</v>
      </c>
      <c r="E2" s="13" t="s">
        <v>6</v>
      </c>
      <c r="F2" s="13" t="s">
        <v>7</v>
      </c>
      <c r="G2" s="13" t="s">
        <v>8</v>
      </c>
      <c r="H2" s="13" t="s">
        <v>9</v>
      </c>
      <c r="I2" s="13" t="s">
        <v>10</v>
      </c>
      <c r="J2" s="13" t="s">
        <v>11</v>
      </c>
      <c r="K2" s="13" t="s">
        <v>12</v>
      </c>
      <c r="L2" s="13" t="s">
        <v>13</v>
      </c>
      <c r="M2" s="13" t="s">
        <v>14</v>
      </c>
      <c r="N2" s="13" t="s">
        <v>15</v>
      </c>
      <c r="O2" s="13" t="s">
        <v>16</v>
      </c>
      <c r="P2" s="13" t="s">
        <v>17</v>
      </c>
    </row>
    <row r="3" spans="1:16">
      <c r="A3" s="12">
        <v>2020</v>
      </c>
      <c r="B3" s="14">
        <v>35.038413666666663</v>
      </c>
      <c r="C3" s="14">
        <v>0</v>
      </c>
      <c r="D3" s="14">
        <v>0</v>
      </c>
      <c r="E3" s="14">
        <v>0</v>
      </c>
      <c r="F3" s="14">
        <v>0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10.803517999999999</v>
      </c>
      <c r="O3" s="14">
        <v>45.84193166666666</v>
      </c>
      <c r="P3" s="14">
        <v>45.84193166666666</v>
      </c>
    </row>
    <row r="4" spans="1:16">
      <c r="A4" s="12">
        <v>2030</v>
      </c>
      <c r="B4" s="14">
        <v>39.440019666666664</v>
      </c>
      <c r="C4" s="14">
        <v>-0.68739000000000006</v>
      </c>
      <c r="D4" s="14">
        <v>-0.32954166666666668</v>
      </c>
      <c r="E4" s="14">
        <v>-0.92919566666666675</v>
      </c>
      <c r="F4" s="14">
        <v>-2.1105333333333334E-2</v>
      </c>
      <c r="G4" s="14">
        <v>-0.15843299999999999</v>
      </c>
      <c r="H4" s="14">
        <v>0</v>
      </c>
      <c r="I4" s="14">
        <v>0</v>
      </c>
      <c r="J4" s="14">
        <v>-4.8840000000000003E-3</v>
      </c>
      <c r="K4" s="14">
        <v>-0.10771566666666667</v>
      </c>
      <c r="L4" s="14">
        <v>0</v>
      </c>
      <c r="M4" s="14">
        <v>-0.18724566666666576</v>
      </c>
      <c r="N4" s="14">
        <v>10.761696000000001</v>
      </c>
      <c r="O4" s="14">
        <v>47.776204666666672</v>
      </c>
      <c r="P4" s="14">
        <v>62.926486333333322</v>
      </c>
    </row>
    <row r="5" spans="1:16">
      <c r="A5" s="12">
        <v>2040</v>
      </c>
      <c r="B5" s="14">
        <v>40.508479000000001</v>
      </c>
      <c r="C5" s="14">
        <v>-0.90049666666666672</v>
      </c>
      <c r="D5" s="14">
        <v>-0.54855166666666666</v>
      </c>
      <c r="E5" s="14">
        <v>-1.6547006666666668</v>
      </c>
      <c r="F5" s="14">
        <v>-0.82359566666666673</v>
      </c>
      <c r="G5" s="14">
        <v>-0.61325733333333343</v>
      </c>
      <c r="H5" s="14">
        <v>0</v>
      </c>
      <c r="I5" s="14">
        <v>0</v>
      </c>
      <c r="J5" s="14">
        <v>-5.3460000000000001E-3</v>
      </c>
      <c r="K5" s="14">
        <v>-0.33375100000000008</v>
      </c>
      <c r="L5" s="14">
        <v>-1.8022408412684508E-2</v>
      </c>
      <c r="M5" s="14">
        <v>-2.4875649249206413</v>
      </c>
      <c r="N5" s="14">
        <v>10.533185666666666</v>
      </c>
      <c r="O5" s="14">
        <v>43.656378333333343</v>
      </c>
      <c r="P5" s="14">
        <v>68.007404666666673</v>
      </c>
    </row>
    <row r="6" spans="1:16">
      <c r="A6" s="12">
        <v>2050</v>
      </c>
      <c r="B6" s="14">
        <v>31.540332999999993</v>
      </c>
      <c r="C6" s="14">
        <v>-1.1696226666666667</v>
      </c>
      <c r="D6" s="14">
        <v>-0.65422133333333332</v>
      </c>
      <c r="E6" s="14">
        <v>-0.58530633333333337</v>
      </c>
      <c r="F6" s="14">
        <v>-0.64646999999999999</v>
      </c>
      <c r="G6" s="14">
        <v>-1.65022</v>
      </c>
      <c r="H6" s="14">
        <v>0</v>
      </c>
      <c r="I6" s="14">
        <v>0</v>
      </c>
      <c r="J6" s="14">
        <v>-9.6433333333333321E-4</v>
      </c>
      <c r="K6" s="14">
        <v>-0.47796833333333333</v>
      </c>
      <c r="L6" s="14">
        <v>-0.24338190788047731</v>
      </c>
      <c r="M6" s="14">
        <v>-5.5761864254528497</v>
      </c>
      <c r="N6" s="14">
        <v>10.150183999999999</v>
      </c>
      <c r="O6" s="14">
        <v>30.686175666666671</v>
      </c>
      <c r="P6" s="14">
        <v>64.937803333333335</v>
      </c>
    </row>
    <row r="7" spans="1:16">
      <c r="A7" s="12">
        <v>2060</v>
      </c>
      <c r="B7" s="14">
        <v>22.941845666666666</v>
      </c>
      <c r="C7" s="14">
        <v>-1.0175403333333335</v>
      </c>
      <c r="D7" s="14">
        <v>-1.4157146666666669</v>
      </c>
      <c r="E7" s="14">
        <v>-0.51203900000000002</v>
      </c>
      <c r="F7" s="14">
        <v>-0.34892366666666663</v>
      </c>
      <c r="G7" s="14">
        <v>-2.6099149999999995</v>
      </c>
      <c r="H7" s="14">
        <v>0</v>
      </c>
      <c r="I7" s="14">
        <v>0</v>
      </c>
      <c r="J7" s="14">
        <v>-1.0046666666666665E-3</v>
      </c>
      <c r="K7" s="14">
        <v>-0.61535833333333334</v>
      </c>
      <c r="L7" s="14">
        <v>-0.41702622759717928</v>
      </c>
      <c r="M7" s="14">
        <v>-7.9336971057361581</v>
      </c>
      <c r="N7" s="14">
        <v>9.8752939999999985</v>
      </c>
      <c r="O7" s="14">
        <v>17.945920666666659</v>
      </c>
      <c r="P7" s="14">
        <v>61.342944666666675</v>
      </c>
    </row>
    <row r="8" spans="1:16">
      <c r="A8" s="12">
        <v>2070</v>
      </c>
      <c r="B8" s="14">
        <v>20.954295999999999</v>
      </c>
      <c r="C8" s="14">
        <v>-3.0457900000000002</v>
      </c>
      <c r="D8" s="14">
        <v>-2.8417766666666666</v>
      </c>
      <c r="E8" s="14">
        <v>-0.19471466666666667</v>
      </c>
      <c r="F8" s="14">
        <v>-0.7199646666666667</v>
      </c>
      <c r="G8" s="14">
        <v>-3.1638676666666665</v>
      </c>
      <c r="H8" s="14">
        <v>0</v>
      </c>
      <c r="I8" s="14">
        <v>0</v>
      </c>
      <c r="J8" s="14">
        <v>-1.3933333333333334E-3</v>
      </c>
      <c r="K8" s="14">
        <v>-0.55757900000000005</v>
      </c>
      <c r="L8" s="14">
        <v>-0.43341058130785087</v>
      </c>
      <c r="M8" s="14">
        <v>-5.7849994186921512</v>
      </c>
      <c r="N8" s="14">
        <v>9.9007993333333335</v>
      </c>
      <c r="O8" s="14">
        <v>14.111599333333331</v>
      </c>
      <c r="P8" s="14">
        <v>60.696093333333323</v>
      </c>
    </row>
    <row r="9" spans="1:16">
      <c r="A9" s="12">
        <v>2080</v>
      </c>
      <c r="B9" s="14">
        <v>20.650908666666666</v>
      </c>
      <c r="C9" s="14">
        <v>-3.686752666666667</v>
      </c>
      <c r="D9" s="14">
        <v>-4.2419960000000003</v>
      </c>
      <c r="E9" s="14">
        <v>-0.13382233333333335</v>
      </c>
      <c r="F9" s="14">
        <v>-0.21598866666666669</v>
      </c>
      <c r="G9" s="14">
        <v>-3.3546076666666664</v>
      </c>
      <c r="H9" s="14">
        <v>0</v>
      </c>
      <c r="I9" s="14">
        <v>0</v>
      </c>
      <c r="J9" s="14">
        <v>-2.4786666666666668E-3</v>
      </c>
      <c r="K9" s="14">
        <v>-0.50552333333333332</v>
      </c>
      <c r="L9" s="14">
        <v>-0.66573539444812757</v>
      </c>
      <c r="M9" s="14">
        <v>-5.7820832722185385</v>
      </c>
      <c r="N9" s="14">
        <v>10.015672333333333</v>
      </c>
      <c r="O9" s="14">
        <v>12.077593000000002</v>
      </c>
      <c r="P9" s="14">
        <v>61.71873033333334</v>
      </c>
    </row>
    <row r="10" spans="1:16">
      <c r="A10" s="12">
        <v>2090</v>
      </c>
      <c r="B10" s="14">
        <v>20.935101</v>
      </c>
      <c r="C10" s="14">
        <v>-3.6552083333333329</v>
      </c>
      <c r="D10" s="14">
        <v>-3.8464360000000002</v>
      </c>
      <c r="E10" s="14">
        <v>-0.36957066666666671</v>
      </c>
      <c r="F10" s="14">
        <v>-6.4797333333333332E-2</v>
      </c>
      <c r="G10" s="14">
        <v>-3.4828419999999998</v>
      </c>
      <c r="H10" s="14">
        <v>0</v>
      </c>
      <c r="I10" s="14">
        <v>0</v>
      </c>
      <c r="J10" s="14">
        <v>-5.6833333333333328E-3</v>
      </c>
      <c r="K10" s="14">
        <v>-0.44845166666666669</v>
      </c>
      <c r="L10" s="14">
        <v>-1.0860183093341889</v>
      </c>
      <c r="M10" s="14">
        <v>-6.1919850239991421</v>
      </c>
      <c r="N10" s="14">
        <v>10.071534</v>
      </c>
      <c r="O10" s="14">
        <v>11.855642333333332</v>
      </c>
      <c r="P10" s="14">
        <v>60.153995000000002</v>
      </c>
    </row>
    <row r="11" spans="1:16">
      <c r="A11" s="12">
        <v>2100</v>
      </c>
      <c r="B11" s="14">
        <v>20.855897333333335</v>
      </c>
      <c r="C11" s="14">
        <v>-2.313857333333333</v>
      </c>
      <c r="D11" s="14">
        <v>-2.7038769999999999</v>
      </c>
      <c r="E11" s="14">
        <v>-0.57275533333333339</v>
      </c>
      <c r="F11" s="14">
        <v>-1.9554333333333333E-2</v>
      </c>
      <c r="G11" s="14">
        <v>-3.4781046666666668</v>
      </c>
      <c r="H11" s="14">
        <v>-3.6666666666666666E-6</v>
      </c>
      <c r="I11" s="14">
        <v>0</v>
      </c>
      <c r="J11" s="14">
        <v>-1.5275333333333335E-2</v>
      </c>
      <c r="K11" s="14">
        <v>-0.39724300000000001</v>
      </c>
      <c r="L11" s="14">
        <v>-1.4814491077618968</v>
      </c>
      <c r="M11" s="14">
        <v>-7.5905552255714381</v>
      </c>
      <c r="N11" s="14">
        <v>10.098740666666666</v>
      </c>
      <c r="O11" s="14">
        <v>12.381962999999999</v>
      </c>
      <c r="P11" s="14">
        <v>58.622619</v>
      </c>
    </row>
  </sheetData>
  <phoneticPr fontId="2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8AB25-7E41-4A76-AF84-6C5DC352E9AB}">
  <dimension ref="A1:R9"/>
  <sheetViews>
    <sheetView zoomScale="80" zoomScaleNormal="80" workbookViewId="0">
      <selection activeCell="I25" sqref="I25"/>
    </sheetView>
  </sheetViews>
  <sheetFormatPr defaultColWidth="8.83203125" defaultRowHeight="18"/>
  <cols>
    <col min="1" max="16384" width="8.83203125" style="11"/>
  </cols>
  <sheetData>
    <row r="1" spans="1:18">
      <c r="A1" s="36" t="s">
        <v>87</v>
      </c>
    </row>
    <row r="2" spans="1:18">
      <c r="A2" s="15"/>
      <c r="B2" s="12"/>
      <c r="C2" s="50" t="s">
        <v>18</v>
      </c>
      <c r="D2" s="51"/>
      <c r="E2" s="52"/>
      <c r="F2" s="50" t="s">
        <v>19</v>
      </c>
      <c r="G2" s="51"/>
      <c r="H2" s="52"/>
      <c r="I2" s="50" t="s">
        <v>20</v>
      </c>
      <c r="J2" s="52"/>
      <c r="K2" s="39" t="s">
        <v>21</v>
      </c>
      <c r="L2" s="41" t="s">
        <v>22</v>
      </c>
      <c r="M2" s="42"/>
      <c r="N2" s="42"/>
      <c r="O2" s="42"/>
      <c r="P2" s="42"/>
      <c r="Q2" s="43"/>
      <c r="R2" s="44" t="s">
        <v>23</v>
      </c>
    </row>
    <row r="3" spans="1:18" ht="36">
      <c r="A3" s="15"/>
      <c r="B3" s="12"/>
      <c r="C3" s="16" t="s">
        <v>24</v>
      </c>
      <c r="D3" s="16" t="s">
        <v>25</v>
      </c>
      <c r="E3" s="16" t="s">
        <v>26</v>
      </c>
      <c r="F3" s="16" t="s">
        <v>24</v>
      </c>
      <c r="G3" s="16" t="s">
        <v>25</v>
      </c>
      <c r="H3" s="16" t="s">
        <v>26</v>
      </c>
      <c r="I3" s="16" t="s">
        <v>27</v>
      </c>
      <c r="J3" s="16" t="s">
        <v>28</v>
      </c>
      <c r="K3" s="40"/>
      <c r="L3" s="16" t="s">
        <v>29</v>
      </c>
      <c r="M3" s="16" t="s">
        <v>30</v>
      </c>
      <c r="N3" s="16" t="s">
        <v>31</v>
      </c>
      <c r="O3" s="16" t="s">
        <v>32</v>
      </c>
      <c r="P3" s="16" t="s">
        <v>33</v>
      </c>
      <c r="Q3" s="16" t="s">
        <v>26</v>
      </c>
      <c r="R3" s="45"/>
    </row>
    <row r="4" spans="1:18">
      <c r="A4" s="46" t="s">
        <v>34</v>
      </c>
      <c r="B4" s="12">
        <v>2050</v>
      </c>
      <c r="C4" s="17">
        <v>2.2992889599999997</v>
      </c>
      <c r="D4" s="17">
        <v>0.97556511000000001</v>
      </c>
      <c r="E4" s="17">
        <v>3.2144297100000001</v>
      </c>
      <c r="F4" s="17">
        <v>3.1838850900000004</v>
      </c>
      <c r="G4" s="17">
        <v>0.24202413000000003</v>
      </c>
      <c r="H4" s="17">
        <v>2.2743886500000001</v>
      </c>
      <c r="I4" s="17">
        <v>1.34615894</v>
      </c>
      <c r="J4" s="17">
        <v>0.18428783999999998</v>
      </c>
      <c r="K4" s="17">
        <v>0.89642619000000001</v>
      </c>
      <c r="L4" s="17">
        <v>9.9501690000000004E-2</v>
      </c>
      <c r="M4" s="17">
        <v>7.0802970000000007E-2</v>
      </c>
      <c r="N4" s="17">
        <v>8.2580060000000011E-2</v>
      </c>
      <c r="O4" s="17">
        <v>3.6152999999999999E-4</v>
      </c>
      <c r="P4" s="17">
        <v>1.17315E-3</v>
      </c>
      <c r="Q4" s="17">
        <v>0.74919254999999996</v>
      </c>
      <c r="R4" s="17">
        <v>15.620066570000001</v>
      </c>
    </row>
    <row r="5" spans="1:18" ht="18.5" thickBot="1">
      <c r="A5" s="47"/>
      <c r="B5" s="18">
        <v>2100</v>
      </c>
      <c r="C5" s="19">
        <v>2.1749938800000002</v>
      </c>
      <c r="D5" s="19">
        <v>2.33362779</v>
      </c>
      <c r="E5" s="19">
        <v>2.8662881800000002</v>
      </c>
      <c r="F5" s="19">
        <v>4.8365833</v>
      </c>
      <c r="G5" s="19">
        <v>0.8578673</v>
      </c>
      <c r="H5" s="19">
        <v>4.7202870999999993</v>
      </c>
      <c r="I5" s="19">
        <v>0.74746104000000002</v>
      </c>
      <c r="J5" s="19">
        <v>0.48271758999999997</v>
      </c>
      <c r="K5" s="19">
        <v>1.5576709499999999</v>
      </c>
      <c r="L5" s="19">
        <v>0.21593620000000002</v>
      </c>
      <c r="M5" s="19">
        <v>4.9416040000000001E-2</v>
      </c>
      <c r="N5" s="19">
        <v>0.13347408999999999</v>
      </c>
      <c r="O5" s="19">
        <v>5.5770000000000003E-5</v>
      </c>
      <c r="P5" s="19">
        <v>2.0241999999999999E-3</v>
      </c>
      <c r="Q5" s="19">
        <v>1.72889034</v>
      </c>
      <c r="R5" s="19">
        <v>22.70729377</v>
      </c>
    </row>
    <row r="6" spans="1:18" ht="19" hidden="1" thickTop="1" thickBot="1">
      <c r="A6" s="48" t="s">
        <v>35</v>
      </c>
      <c r="B6" s="12">
        <v>2050</v>
      </c>
      <c r="C6" s="17">
        <v>2.2504486500000001</v>
      </c>
      <c r="D6" s="17">
        <v>1.1481398300000001</v>
      </c>
      <c r="E6" s="17">
        <v>2.8390709800000002</v>
      </c>
      <c r="F6" s="17">
        <v>3.1822747800000002</v>
      </c>
      <c r="G6" s="17">
        <v>0.23324771000000002</v>
      </c>
      <c r="H6" s="17">
        <v>2.5803953600000002</v>
      </c>
      <c r="I6" s="17">
        <v>1.3528873400000001</v>
      </c>
      <c r="J6" s="17">
        <v>0.18470903000000002</v>
      </c>
      <c r="K6" s="17">
        <v>0.89642619000000001</v>
      </c>
      <c r="L6" s="17">
        <v>0.17050713000000001</v>
      </c>
      <c r="M6" s="17">
        <v>4.2953470000000001E-2</v>
      </c>
      <c r="N6" s="17">
        <v>8.8999430000000004E-2</v>
      </c>
      <c r="O6" s="17">
        <v>2.6771400000000002E-3</v>
      </c>
      <c r="P6" s="17">
        <v>1.17315E-3</v>
      </c>
      <c r="Q6" s="17">
        <v>0.74919254999999996</v>
      </c>
      <c r="R6" s="17">
        <v>15.723102750000001</v>
      </c>
    </row>
    <row r="7" spans="1:18" ht="19" hidden="1" thickTop="1" thickBot="1">
      <c r="A7" s="47"/>
      <c r="B7" s="18">
        <v>2100</v>
      </c>
      <c r="C7" s="19">
        <v>2.9162795000000004</v>
      </c>
      <c r="D7" s="19">
        <v>3.6292496299999999</v>
      </c>
      <c r="E7" s="19">
        <v>1.9451032700000002</v>
      </c>
      <c r="F7" s="19">
        <v>3.1832704000000001</v>
      </c>
      <c r="G7" s="19">
        <v>1.3687533300000001</v>
      </c>
      <c r="H7" s="19">
        <v>4.6958537500000004</v>
      </c>
      <c r="I7" s="19">
        <v>1.0543260700000001</v>
      </c>
      <c r="J7" s="19">
        <v>0.38714384000000002</v>
      </c>
      <c r="K7" s="19">
        <v>1.5576709499999999</v>
      </c>
      <c r="L7" s="19">
        <v>0.24074508</v>
      </c>
      <c r="M7" s="19">
        <v>1.4978700000000001E-2</v>
      </c>
      <c r="N7" s="19">
        <v>0.13950133000000001</v>
      </c>
      <c r="O7" s="19">
        <v>7.9161800000000001E-3</v>
      </c>
      <c r="P7" s="19">
        <v>2.0241999999999999E-3</v>
      </c>
      <c r="Q7" s="19">
        <v>1.72889034</v>
      </c>
      <c r="R7" s="19">
        <v>22.871706590000002</v>
      </c>
    </row>
    <row r="8" spans="1:18" ht="18.5" thickTop="1">
      <c r="A8" s="49" t="s">
        <v>36</v>
      </c>
      <c r="B8" s="12">
        <f>B6</f>
        <v>2050</v>
      </c>
      <c r="C8" s="17">
        <f t="shared" ref="C8:R8" si="0">C6-C4</f>
        <v>-4.8840309999999665E-2</v>
      </c>
      <c r="D8" s="17">
        <f t="shared" si="0"/>
        <v>0.17257472000000007</v>
      </c>
      <c r="E8" s="17">
        <f t="shared" si="0"/>
        <v>-0.37535872999999986</v>
      </c>
      <c r="F8" s="17">
        <f t="shared" si="0"/>
        <v>-1.6103100000002257E-3</v>
      </c>
      <c r="G8" s="17">
        <f t="shared" si="0"/>
        <v>-8.776420000000007E-3</v>
      </c>
      <c r="H8" s="17">
        <f t="shared" si="0"/>
        <v>0.30600671000000013</v>
      </c>
      <c r="I8" s="17">
        <f t="shared" si="0"/>
        <v>6.7284000000000788E-3</v>
      </c>
      <c r="J8" s="17">
        <f t="shared" si="0"/>
        <v>4.2119000000004347E-4</v>
      </c>
      <c r="K8" s="17">
        <f t="shared" si="0"/>
        <v>0</v>
      </c>
      <c r="L8" s="17">
        <f t="shared" si="0"/>
        <v>7.1005440000000003E-2</v>
      </c>
      <c r="M8" s="17">
        <f t="shared" si="0"/>
        <v>-2.7849500000000006E-2</v>
      </c>
      <c r="N8" s="17">
        <f t="shared" si="0"/>
        <v>6.4193699999999937E-3</v>
      </c>
      <c r="O8" s="17">
        <f t="shared" si="0"/>
        <v>2.3156100000000001E-3</v>
      </c>
      <c r="P8" s="17">
        <f t="shared" si="0"/>
        <v>0</v>
      </c>
      <c r="Q8" s="17">
        <f t="shared" si="0"/>
        <v>0</v>
      </c>
      <c r="R8" s="17">
        <f t="shared" si="0"/>
        <v>0.10303618000000014</v>
      </c>
    </row>
    <row r="9" spans="1:18">
      <c r="A9" s="40"/>
      <c r="B9" s="12">
        <f>B7</f>
        <v>2100</v>
      </c>
      <c r="C9" s="17">
        <f t="shared" ref="C9:R9" si="1">C7-C5</f>
        <v>0.7412856200000002</v>
      </c>
      <c r="D9" s="17">
        <f t="shared" si="1"/>
        <v>1.2956218399999999</v>
      </c>
      <c r="E9" s="17">
        <f t="shared" si="1"/>
        <v>-0.92118491000000002</v>
      </c>
      <c r="F9" s="17">
        <f t="shared" si="1"/>
        <v>-1.6533129</v>
      </c>
      <c r="G9" s="17">
        <f t="shared" si="1"/>
        <v>0.5108860300000001</v>
      </c>
      <c r="H9" s="17">
        <f t="shared" si="1"/>
        <v>-2.443334999999891E-2</v>
      </c>
      <c r="I9" s="17">
        <f t="shared" si="1"/>
        <v>0.30686503000000009</v>
      </c>
      <c r="J9" s="17">
        <f t="shared" si="1"/>
        <v>-9.5573749999999957E-2</v>
      </c>
      <c r="K9" s="17">
        <f t="shared" si="1"/>
        <v>0</v>
      </c>
      <c r="L9" s="17">
        <f t="shared" si="1"/>
        <v>2.4808879999999978E-2</v>
      </c>
      <c r="M9" s="17">
        <f t="shared" si="1"/>
        <v>-3.4437339999999997E-2</v>
      </c>
      <c r="N9" s="17">
        <f t="shared" si="1"/>
        <v>6.027240000000017E-3</v>
      </c>
      <c r="O9" s="17">
        <f t="shared" si="1"/>
        <v>7.86041E-3</v>
      </c>
      <c r="P9" s="17">
        <f t="shared" si="1"/>
        <v>0</v>
      </c>
      <c r="Q9" s="17">
        <f t="shared" si="1"/>
        <v>0</v>
      </c>
      <c r="R9" s="17">
        <f t="shared" si="1"/>
        <v>0.16441282000000257</v>
      </c>
    </row>
  </sheetData>
  <mergeCells count="9">
    <mergeCell ref="A8:A9"/>
    <mergeCell ref="C2:E2"/>
    <mergeCell ref="F2:H2"/>
    <mergeCell ref="I2:J2"/>
    <mergeCell ref="K2:K3"/>
    <mergeCell ref="L2:Q2"/>
    <mergeCell ref="R2:R3"/>
    <mergeCell ref="A4:A5"/>
    <mergeCell ref="A6:A7"/>
  </mergeCells>
  <phoneticPr fontId="2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D0438-1B94-4EBA-B405-35BF2EC0B77E}">
  <dimension ref="A1:H20"/>
  <sheetViews>
    <sheetView zoomScale="80" zoomScaleNormal="80" workbookViewId="0"/>
  </sheetViews>
  <sheetFormatPr defaultColWidth="8.83203125" defaultRowHeight="18"/>
  <cols>
    <col min="1" max="16384" width="8.83203125" style="11"/>
  </cols>
  <sheetData>
    <row r="1" spans="1:8">
      <c r="A1" s="36" t="s">
        <v>86</v>
      </c>
    </row>
    <row r="2" spans="1:8">
      <c r="A2" s="20"/>
      <c r="B2" s="21"/>
      <c r="C2" s="21"/>
      <c r="D2" s="22"/>
      <c r="E2" s="12">
        <v>2050</v>
      </c>
      <c r="F2" s="12">
        <v>2100</v>
      </c>
      <c r="G2" s="12">
        <v>2050</v>
      </c>
      <c r="H2" s="12">
        <v>2100</v>
      </c>
    </row>
    <row r="3" spans="1:8">
      <c r="A3" s="20"/>
      <c r="B3" s="21"/>
      <c r="C3" s="21"/>
      <c r="D3" s="23" t="s">
        <v>37</v>
      </c>
      <c r="E3" s="14">
        <v>1.0673675300000001</v>
      </c>
      <c r="F3" s="14">
        <v>12.28842163</v>
      </c>
      <c r="G3" s="14">
        <v>-0.62518695000000002</v>
      </c>
      <c r="H3" s="14">
        <v>-7.8762218400000004</v>
      </c>
    </row>
    <row r="4" spans="1:8">
      <c r="A4" s="20"/>
      <c r="B4" s="21"/>
      <c r="C4" s="21"/>
      <c r="D4" s="23" t="s">
        <v>38</v>
      </c>
      <c r="E4" s="24">
        <v>0.96992363999999998</v>
      </c>
      <c r="F4" s="24">
        <v>1.4277397900000002</v>
      </c>
      <c r="G4" s="14">
        <v>-0.63490339000000007</v>
      </c>
      <c r="H4" s="14">
        <v>-1.4992898800000001</v>
      </c>
    </row>
    <row r="5" spans="1:8">
      <c r="A5" s="20"/>
      <c r="B5" s="21"/>
      <c r="C5" s="21"/>
      <c r="D5" s="23" t="s">
        <v>39</v>
      </c>
      <c r="E5" s="25">
        <v>0.28846000999999999</v>
      </c>
      <c r="F5" s="25">
        <v>1.8686345200000001</v>
      </c>
      <c r="G5" s="14">
        <v>-0.12619148999999996</v>
      </c>
      <c r="H5" s="14">
        <v>-1.3529910100000002</v>
      </c>
    </row>
    <row r="6" spans="1:8">
      <c r="A6" s="20"/>
      <c r="B6" s="21"/>
      <c r="C6" s="21"/>
      <c r="D6" s="23" t="s">
        <v>40</v>
      </c>
      <c r="E6" s="24">
        <v>6.82817367</v>
      </c>
      <c r="F6" s="24">
        <v>6.5996377800000001</v>
      </c>
      <c r="G6" s="14">
        <v>-2.3957080800000004</v>
      </c>
      <c r="H6" s="14">
        <v>-3.8466341800000001</v>
      </c>
    </row>
    <row r="7" spans="1:8">
      <c r="A7" s="20"/>
      <c r="B7" s="21"/>
      <c r="C7" s="21"/>
      <c r="D7" s="23" t="s">
        <v>41</v>
      </c>
      <c r="E7" s="14">
        <v>0</v>
      </c>
      <c r="F7" s="14">
        <v>0</v>
      </c>
      <c r="G7" s="14">
        <v>0</v>
      </c>
      <c r="H7" s="14">
        <v>0</v>
      </c>
    </row>
    <row r="8" spans="1:8">
      <c r="A8" s="20"/>
      <c r="B8" s="21"/>
      <c r="C8" s="21"/>
      <c r="D8" s="23" t="s">
        <v>42</v>
      </c>
      <c r="E8" s="26">
        <v>0</v>
      </c>
      <c r="F8" s="26">
        <v>0</v>
      </c>
      <c r="G8" s="14">
        <v>0</v>
      </c>
      <c r="H8" s="14">
        <v>0</v>
      </c>
    </row>
    <row r="9" spans="1:8">
      <c r="A9" s="20"/>
      <c r="B9" s="21"/>
      <c r="C9" s="21"/>
      <c r="D9" s="23" t="s">
        <v>43</v>
      </c>
      <c r="E9" s="24">
        <v>3.2588463500000007</v>
      </c>
      <c r="F9" s="24">
        <v>5.8199024399999999</v>
      </c>
      <c r="G9" s="14">
        <v>-1.0913965700000006</v>
      </c>
      <c r="H9" s="14">
        <v>-3.3066278699999994</v>
      </c>
    </row>
    <row r="10" spans="1:8">
      <c r="A10" s="20"/>
      <c r="B10" s="21"/>
      <c r="C10" s="21"/>
      <c r="D10" s="23" t="s">
        <v>44</v>
      </c>
      <c r="E10" s="27">
        <v>4.5363259999999996E-2</v>
      </c>
      <c r="F10" s="27">
        <v>8.5468260000000004E-2</v>
      </c>
      <c r="G10" s="14">
        <v>-1.1508440000000002E-2</v>
      </c>
      <c r="H10" s="14">
        <v>-2.1745620000000007E-2</v>
      </c>
    </row>
    <row r="11" spans="1:8">
      <c r="A11" s="20"/>
      <c r="B11" s="21"/>
      <c r="C11" s="21"/>
      <c r="D11" s="23" t="s">
        <v>45</v>
      </c>
      <c r="E11" s="28">
        <v>0.4931145999999999</v>
      </c>
      <c r="F11" s="28">
        <v>0.16131509999999999</v>
      </c>
      <c r="G11" s="14">
        <v>-0.34552909999999992</v>
      </c>
      <c r="H11" s="14">
        <v>-0.1340324</v>
      </c>
    </row>
    <row r="12" spans="1:8">
      <c r="A12" s="20"/>
      <c r="B12" s="21"/>
      <c r="C12" s="21"/>
      <c r="D12" s="23" t="s">
        <v>46</v>
      </c>
      <c r="E12" s="24">
        <v>3.5390658700000004</v>
      </c>
      <c r="F12" s="24">
        <v>3.2750456700000004</v>
      </c>
      <c r="G12" s="14">
        <v>-2.3774904700000001</v>
      </c>
      <c r="H12" s="14">
        <v>-2.7803255200000003</v>
      </c>
    </row>
    <row r="13" spans="1:8">
      <c r="A13" s="20"/>
      <c r="B13" s="21"/>
      <c r="C13" s="21"/>
      <c r="D13" s="23" t="s">
        <v>47</v>
      </c>
      <c r="E13" s="14">
        <v>4.91844152</v>
      </c>
      <c r="F13" s="14">
        <v>1.9554980099999999</v>
      </c>
      <c r="G13" s="14">
        <v>-3.2358632199999997</v>
      </c>
      <c r="H13" s="14">
        <v>-1.7443808699999999</v>
      </c>
    </row>
    <row r="14" spans="1:8">
      <c r="A14" s="20"/>
      <c r="B14" s="21"/>
      <c r="C14" s="21"/>
      <c r="D14" s="23" t="s">
        <v>48</v>
      </c>
      <c r="E14" s="28">
        <v>8.6345989599999999</v>
      </c>
      <c r="F14" s="28">
        <v>15.168265400000001</v>
      </c>
      <c r="G14" s="14">
        <v>-1.72076166</v>
      </c>
      <c r="H14" s="14">
        <v>-1.8450134000000009</v>
      </c>
    </row>
    <row r="15" spans="1:8">
      <c r="A15" s="20"/>
      <c r="B15" s="21"/>
      <c r="C15" s="21"/>
      <c r="D15" s="23" t="s">
        <v>49</v>
      </c>
      <c r="E15" s="25">
        <v>1.0562698300000002</v>
      </c>
      <c r="F15" s="25">
        <v>-1.0933549999999972E-2</v>
      </c>
      <c r="G15" s="14">
        <v>-7.1188930000000039E-2</v>
      </c>
      <c r="H15" s="14">
        <v>2.7738209999999965E-2</v>
      </c>
    </row>
    <row r="16" spans="1:8">
      <c r="A16" s="20"/>
      <c r="B16" s="21"/>
      <c r="C16" s="21"/>
      <c r="D16" s="23" t="s">
        <v>50</v>
      </c>
      <c r="E16" s="29">
        <v>15.66073042</v>
      </c>
      <c r="F16" s="29">
        <v>2.9228462700000004</v>
      </c>
      <c r="G16" s="14">
        <v>-10.629259900000001</v>
      </c>
      <c r="H16" s="14">
        <v>-0.89526865000000022</v>
      </c>
    </row>
    <row r="17" spans="1:8">
      <c r="A17" s="20"/>
      <c r="B17" s="21"/>
      <c r="C17" s="21"/>
      <c r="D17" s="23" t="s">
        <v>51</v>
      </c>
      <c r="E17" s="28">
        <v>0.23284124</v>
      </c>
      <c r="F17" s="28">
        <v>0.61097355000000009</v>
      </c>
      <c r="G17" s="14">
        <v>-0.1040365</v>
      </c>
      <c r="H17" s="14">
        <v>-0.11105550000000008</v>
      </c>
    </row>
    <row r="18" spans="1:8">
      <c r="A18" s="20"/>
      <c r="B18" s="21"/>
      <c r="C18" s="21"/>
      <c r="D18" s="23" t="s">
        <v>52</v>
      </c>
      <c r="E18" s="28">
        <v>0.25599632</v>
      </c>
      <c r="F18" s="28">
        <v>0.88960126000000006</v>
      </c>
      <c r="G18" s="14">
        <v>-2.2423169999999992E-2</v>
      </c>
      <c r="H18" s="14">
        <v>1.4212979999999931E-2</v>
      </c>
    </row>
    <row r="19" spans="1:8">
      <c r="A19" s="20"/>
      <c r="B19" s="21"/>
      <c r="C19" s="21"/>
      <c r="D19" s="23" t="s">
        <v>53</v>
      </c>
      <c r="E19" s="14">
        <v>0.5593536400000001</v>
      </c>
      <c r="F19" s="14">
        <v>0.51533533999999992</v>
      </c>
      <c r="G19" s="14">
        <v>-0.37433796000000008</v>
      </c>
      <c r="H19" s="14">
        <v>-0.37517381999999994</v>
      </c>
    </row>
    <row r="20" spans="1:8">
      <c r="A20" s="20"/>
      <c r="B20" s="21"/>
      <c r="C20" s="21"/>
      <c r="D20" s="23" t="s">
        <v>23</v>
      </c>
      <c r="E20" s="14">
        <f>SUM(E3:E19)</f>
        <v>47.80854686</v>
      </c>
      <c r="F20" s="14">
        <f>SUM(F3:F19)</f>
        <v>53.577751470000003</v>
      </c>
      <c r="G20" s="14">
        <v>-23.765785830000002</v>
      </c>
      <c r="H20" s="14">
        <v>-25.746809370000005</v>
      </c>
    </row>
  </sheetData>
  <phoneticPr fontId="2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D3A38-D836-4B40-A19F-7E8F84F36C27}">
  <dimension ref="A1:P10"/>
  <sheetViews>
    <sheetView zoomScale="80" zoomScaleNormal="80" workbookViewId="0">
      <selection activeCell="D36" sqref="D36"/>
    </sheetView>
  </sheetViews>
  <sheetFormatPr defaultColWidth="8.83203125" defaultRowHeight="18"/>
  <cols>
    <col min="1" max="16384" width="8.83203125" style="11"/>
  </cols>
  <sheetData>
    <row r="1" spans="1:16">
      <c r="A1" s="36" t="s">
        <v>85</v>
      </c>
    </row>
    <row r="2" spans="1:16" s="30" customFormat="1" ht="36">
      <c r="A2" s="13"/>
      <c r="B2" s="13" t="s">
        <v>54</v>
      </c>
      <c r="C2" s="13" t="s">
        <v>55</v>
      </c>
      <c r="D2" s="13" t="s">
        <v>56</v>
      </c>
      <c r="E2" s="13" t="s">
        <v>57</v>
      </c>
      <c r="F2" s="13" t="s">
        <v>58</v>
      </c>
      <c r="G2" s="13" t="s">
        <v>59</v>
      </c>
      <c r="H2" s="13" t="s">
        <v>60</v>
      </c>
      <c r="I2" s="13" t="s">
        <v>61</v>
      </c>
      <c r="J2" s="13" t="s">
        <v>62</v>
      </c>
      <c r="K2" s="13" t="s">
        <v>63</v>
      </c>
      <c r="L2" s="13" t="s">
        <v>64</v>
      </c>
      <c r="M2" s="13" t="s">
        <v>65</v>
      </c>
      <c r="N2" s="13" t="s">
        <v>66</v>
      </c>
      <c r="O2" s="13" t="s">
        <v>67</v>
      </c>
      <c r="P2" s="13" t="s">
        <v>23</v>
      </c>
    </row>
    <row r="3" spans="1:16">
      <c r="A3" s="12">
        <v>2050</v>
      </c>
      <c r="B3" s="31">
        <v>161.58651086307603</v>
      </c>
      <c r="C3" s="31"/>
      <c r="D3" s="31">
        <v>-1.9937755545480129</v>
      </c>
      <c r="E3" s="31"/>
      <c r="F3" s="31">
        <v>58.952949281604006</v>
      </c>
      <c r="G3" s="31"/>
      <c r="H3" s="31">
        <v>0</v>
      </c>
      <c r="I3" s="31"/>
      <c r="J3" s="31">
        <v>17.996785252308001</v>
      </c>
      <c r="K3" s="31">
        <v>55.468375999200006</v>
      </c>
      <c r="L3" s="31">
        <v>47.208418311599999</v>
      </c>
      <c r="M3" s="31">
        <v>71.002155446064009</v>
      </c>
      <c r="N3" s="31">
        <v>46.872463576211999</v>
      </c>
      <c r="O3" s="31">
        <v>77.567298084647987</v>
      </c>
      <c r="P3" s="31">
        <v>534.66118126016397</v>
      </c>
    </row>
    <row r="4" spans="1:16">
      <c r="A4" s="12">
        <v>2100</v>
      </c>
      <c r="B4" s="31">
        <v>102.20516552592004</v>
      </c>
      <c r="C4" s="31">
        <v>0</v>
      </c>
      <c r="D4" s="31">
        <v>-2.1520151999921584E-3</v>
      </c>
      <c r="E4" s="31"/>
      <c r="F4" s="31">
        <v>110.01616959315601</v>
      </c>
      <c r="G4" s="31"/>
      <c r="H4" s="31">
        <v>0</v>
      </c>
      <c r="I4" s="31"/>
      <c r="J4" s="31">
        <v>26.615645902908</v>
      </c>
      <c r="K4" s="31">
        <v>53.613697412484008</v>
      </c>
      <c r="L4" s="31">
        <v>95.149418561892006</v>
      </c>
      <c r="M4" s="31">
        <v>105.19983099892801</v>
      </c>
      <c r="N4" s="31">
        <v>139.88946011540401</v>
      </c>
      <c r="O4" s="31">
        <v>145.866893180652</v>
      </c>
      <c r="P4" s="31">
        <v>778.55412927614407</v>
      </c>
    </row>
    <row r="5" spans="1:16">
      <c r="A5" s="12">
        <v>2050</v>
      </c>
      <c r="B5" s="31">
        <v>80.143783503443998</v>
      </c>
      <c r="C5" s="31">
        <v>2.8188924302520002</v>
      </c>
      <c r="D5" s="31">
        <v>157.60226142259202</v>
      </c>
      <c r="E5" s="31"/>
      <c r="F5" s="31">
        <v>164.51819455489201</v>
      </c>
      <c r="G5" s="31"/>
      <c r="H5" s="31">
        <v>63.313161345972006</v>
      </c>
      <c r="I5" s="31"/>
      <c r="J5" s="31"/>
      <c r="K5" s="31"/>
      <c r="L5" s="31"/>
      <c r="M5" s="31"/>
      <c r="N5" s="31"/>
      <c r="O5" s="31"/>
      <c r="P5" s="31">
        <v>468.39632725396797</v>
      </c>
    </row>
    <row r="6" spans="1:16">
      <c r="A6" s="12">
        <v>2100</v>
      </c>
      <c r="B6" s="31">
        <v>61.464887684028</v>
      </c>
      <c r="C6" s="31">
        <v>0.46337676955199997</v>
      </c>
      <c r="D6" s="31">
        <v>104.24025558550798</v>
      </c>
      <c r="E6" s="31"/>
      <c r="F6" s="31">
        <v>87.30229425929997</v>
      </c>
      <c r="G6" s="31"/>
      <c r="H6" s="31">
        <v>115.04592152510401</v>
      </c>
      <c r="I6" s="31"/>
      <c r="J6" s="31"/>
      <c r="K6" s="31"/>
      <c r="L6" s="31"/>
      <c r="M6" s="31"/>
      <c r="N6" s="31"/>
      <c r="O6" s="31"/>
      <c r="P6" s="31">
        <v>368.51730987563997</v>
      </c>
    </row>
    <row r="7" spans="1:16">
      <c r="A7" s="12">
        <v>2050</v>
      </c>
      <c r="B7" s="31">
        <v>-84.526444142712023</v>
      </c>
      <c r="C7" s="31">
        <v>0</v>
      </c>
      <c r="D7" s="31">
        <v>1.9937755545480129</v>
      </c>
      <c r="E7" s="31">
        <v>3.7894385994480002</v>
      </c>
      <c r="F7" s="31">
        <v>-21.466895108507984</v>
      </c>
      <c r="G7" s="31">
        <v>32.174525032704004</v>
      </c>
      <c r="H7" s="31">
        <v>0</v>
      </c>
      <c r="I7" s="31">
        <v>0</v>
      </c>
      <c r="J7" s="31">
        <v>13.932978573168004</v>
      </c>
      <c r="K7" s="31">
        <v>-0.27661094845199885</v>
      </c>
      <c r="L7" s="31">
        <v>107.85402606340799</v>
      </c>
      <c r="M7" s="31">
        <v>11.331665974656</v>
      </c>
      <c r="N7" s="31">
        <v>-7.0777728814680021</v>
      </c>
      <c r="O7" s="31">
        <v>12.520421377236003</v>
      </c>
      <c r="P7" s="31">
        <f>SUM(B7:O7)</f>
        <v>70.249108094027989</v>
      </c>
    </row>
    <row r="8" spans="1:16">
      <c r="A8" s="12">
        <v>2100</v>
      </c>
      <c r="B8" s="31">
        <v>-102.20516552592004</v>
      </c>
      <c r="C8" s="31">
        <v>0</v>
      </c>
      <c r="D8" s="31">
        <v>2.1520151999921584E-3</v>
      </c>
      <c r="E8" s="31">
        <v>7.9250125152960003</v>
      </c>
      <c r="F8" s="31">
        <v>-108.19933963657199</v>
      </c>
      <c r="G8" s="31">
        <v>66.050330161643998</v>
      </c>
      <c r="H8" s="31">
        <v>0</v>
      </c>
      <c r="I8" s="31">
        <v>0</v>
      </c>
      <c r="J8" s="31">
        <v>71.469088734744005</v>
      </c>
      <c r="K8" s="31">
        <v>2.0871386824679887</v>
      </c>
      <c r="L8" s="31">
        <v>114.74480632481998</v>
      </c>
      <c r="M8" s="31">
        <v>8.7042273673320025</v>
      </c>
      <c r="N8" s="31">
        <v>-2.1088555303320096</v>
      </c>
      <c r="O8" s="31">
        <v>26.17421654829602</v>
      </c>
      <c r="P8" s="31">
        <f>SUM(B8:O8)</f>
        <v>84.643611656975978</v>
      </c>
    </row>
    <row r="9" spans="1:16">
      <c r="A9" s="12">
        <v>2050</v>
      </c>
      <c r="B9" s="31">
        <v>-68.463827517636005</v>
      </c>
      <c r="C9" s="31">
        <v>4.7825097526440006</v>
      </c>
      <c r="D9" s="31">
        <v>-62.075493777996002</v>
      </c>
      <c r="E9" s="31">
        <v>6.9500879999999986E-6</v>
      </c>
      <c r="F9" s="31">
        <v>-90.956786935644018</v>
      </c>
      <c r="G9" s="31">
        <v>31.684995249479996</v>
      </c>
      <c r="H9" s="31">
        <v>9.4595999843519927</v>
      </c>
      <c r="I9" s="31">
        <v>10.957642174116001</v>
      </c>
      <c r="J9" s="31"/>
      <c r="K9" s="31"/>
      <c r="L9" s="31"/>
      <c r="M9" s="31"/>
      <c r="N9" s="31"/>
      <c r="O9" s="31"/>
      <c r="P9" s="31">
        <f>SUM(B9:O9)</f>
        <v>-164.61135412059608</v>
      </c>
    </row>
    <row r="10" spans="1:16">
      <c r="A10" s="12">
        <v>2100</v>
      </c>
      <c r="B10" s="31">
        <v>-49.960963862028002</v>
      </c>
      <c r="C10" s="31">
        <v>31.936388934059998</v>
      </c>
      <c r="D10" s="31">
        <v>-75.307940910755974</v>
      </c>
      <c r="E10" s="31">
        <v>1.410825996E-3</v>
      </c>
      <c r="F10" s="31">
        <v>-85.57236686329199</v>
      </c>
      <c r="G10" s="31">
        <v>66.766392955332009</v>
      </c>
      <c r="H10" s="31">
        <v>-20.942044056971991</v>
      </c>
      <c r="I10" s="31">
        <v>22.322398648175998</v>
      </c>
      <c r="J10" s="31"/>
      <c r="K10" s="31"/>
      <c r="L10" s="31"/>
      <c r="M10" s="31"/>
      <c r="N10" s="31"/>
      <c r="O10" s="31"/>
      <c r="P10" s="31">
        <f>SUM(B10:O10)</f>
        <v>-110.75672432948394</v>
      </c>
    </row>
  </sheetData>
  <phoneticPr fontId="2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A6D5B-6206-41AD-9E0B-1EF37C27E5F6}">
  <dimension ref="A1:T11"/>
  <sheetViews>
    <sheetView zoomScale="80" zoomScaleNormal="80" workbookViewId="0"/>
  </sheetViews>
  <sheetFormatPr defaultColWidth="8.83203125" defaultRowHeight="18"/>
  <cols>
    <col min="1" max="16384" width="8.83203125" style="11"/>
  </cols>
  <sheetData>
    <row r="1" spans="1:20">
      <c r="A1" s="36" t="s">
        <v>84</v>
      </c>
    </row>
    <row r="2" spans="1:20">
      <c r="A2" s="12"/>
      <c r="B2" s="50" t="s">
        <v>68</v>
      </c>
      <c r="C2" s="51"/>
      <c r="D2" s="51"/>
      <c r="E2" s="51"/>
      <c r="F2" s="51"/>
      <c r="G2" s="52"/>
      <c r="H2" s="39" t="s">
        <v>69</v>
      </c>
      <c r="I2" s="46" t="s">
        <v>70</v>
      </c>
      <c r="J2" s="46" t="s">
        <v>71</v>
      </c>
      <c r="K2" s="46" t="s">
        <v>72</v>
      </c>
      <c r="L2" s="50" t="s">
        <v>73</v>
      </c>
      <c r="M2" s="51"/>
      <c r="N2" s="51"/>
      <c r="O2" s="51"/>
      <c r="P2" s="51"/>
      <c r="Q2" s="52"/>
      <c r="R2" s="39" t="s">
        <v>74</v>
      </c>
      <c r="S2" s="46" t="s">
        <v>75</v>
      </c>
      <c r="T2" s="46" t="s">
        <v>76</v>
      </c>
    </row>
    <row r="3" spans="1:20" s="30" customFormat="1" ht="36">
      <c r="A3" s="13"/>
      <c r="B3" s="13" t="s">
        <v>77</v>
      </c>
      <c r="C3" s="13" t="s">
        <v>64</v>
      </c>
      <c r="D3" s="13" t="s">
        <v>78</v>
      </c>
      <c r="E3" s="13" t="s">
        <v>79</v>
      </c>
      <c r="F3" s="13" t="s">
        <v>80</v>
      </c>
      <c r="G3" s="13" t="s">
        <v>81</v>
      </c>
      <c r="H3" s="40"/>
      <c r="I3" s="53"/>
      <c r="J3" s="53"/>
      <c r="K3" s="53"/>
      <c r="L3" s="13" t="s">
        <v>77</v>
      </c>
      <c r="M3" s="13" t="s">
        <v>64</v>
      </c>
      <c r="N3" s="13" t="s">
        <v>78</v>
      </c>
      <c r="O3" s="13" t="s">
        <v>79</v>
      </c>
      <c r="P3" s="13" t="s">
        <v>80</v>
      </c>
      <c r="Q3" s="13" t="s">
        <v>81</v>
      </c>
      <c r="R3" s="40"/>
      <c r="S3" s="53"/>
      <c r="T3" s="53"/>
    </row>
    <row r="4" spans="1:20">
      <c r="A4" s="12">
        <v>2050</v>
      </c>
      <c r="B4" s="32">
        <v>4.2901395405218245E-3</v>
      </c>
      <c r="C4" s="32">
        <v>3.0354423785771763E-3</v>
      </c>
      <c r="D4" s="32">
        <v>1.1582500428778972E-3</v>
      </c>
      <c r="E4" s="32">
        <v>1.0744626770857472E-2</v>
      </c>
      <c r="F4" s="32">
        <v>9.3570431503646606E-3</v>
      </c>
      <c r="G4" s="32">
        <v>5.0672421827262032E-2</v>
      </c>
      <c r="H4" s="33">
        <v>0.95117203528953909</v>
      </c>
      <c r="I4" s="34">
        <v>9.4616788999999993E-2</v>
      </c>
      <c r="J4" s="34">
        <v>0.41847733899999995</v>
      </c>
      <c r="K4" s="12"/>
      <c r="L4" s="12"/>
      <c r="M4" s="12"/>
      <c r="N4" s="12"/>
      <c r="O4" s="12"/>
      <c r="P4" s="12"/>
      <c r="Q4" s="12"/>
      <c r="R4" s="12"/>
      <c r="S4" s="32">
        <f>SUM(B4:R4)</f>
        <v>1.5435240870000002</v>
      </c>
      <c r="T4" s="12"/>
    </row>
    <row r="5" spans="1:20">
      <c r="A5" s="12">
        <v>2100</v>
      </c>
      <c r="B5" s="32">
        <v>3.9383323626700764E-3</v>
      </c>
      <c r="C5" s="32">
        <v>3.317072118606192E-3</v>
      </c>
      <c r="D5" s="32">
        <v>2.8137541240629216E-4</v>
      </c>
      <c r="E5" s="32">
        <v>1.9673907910744446E-2</v>
      </c>
      <c r="F5" s="32">
        <v>7.3529969808544017E-3</v>
      </c>
      <c r="G5" s="32">
        <v>5.3975284807014121E-2</v>
      </c>
      <c r="H5" s="33">
        <v>2.7503980464077045</v>
      </c>
      <c r="I5" s="34">
        <v>0.14348390699999999</v>
      </c>
      <c r="J5" s="34">
        <v>1.096861796</v>
      </c>
      <c r="K5" s="12"/>
      <c r="L5" s="12"/>
      <c r="M5" s="12"/>
      <c r="N5" s="12"/>
      <c r="O5" s="12"/>
      <c r="P5" s="12"/>
      <c r="Q5" s="12"/>
      <c r="R5" s="12"/>
      <c r="S5" s="32">
        <f>SUM(B5:R5)</f>
        <v>4.0792827190000001</v>
      </c>
      <c r="T5" s="12"/>
    </row>
    <row r="6" spans="1:20">
      <c r="A6" s="12">
        <v>2050</v>
      </c>
      <c r="B6" s="12"/>
      <c r="C6" s="12"/>
      <c r="D6" s="12"/>
      <c r="E6" s="12"/>
      <c r="F6" s="12"/>
      <c r="G6" s="12"/>
      <c r="H6" s="12"/>
      <c r="I6" s="12"/>
      <c r="J6" s="12"/>
      <c r="K6" s="34">
        <v>15.814314985999999</v>
      </c>
      <c r="L6" s="32">
        <v>0.22996335559803427</v>
      </c>
      <c r="M6" s="32">
        <v>1.2669224534043577</v>
      </c>
      <c r="N6" s="32">
        <v>0.38510285351391144</v>
      </c>
      <c r="O6" s="32">
        <v>2.7318687219640791</v>
      </c>
      <c r="P6" s="32">
        <v>0.50194454719007864</v>
      </c>
      <c r="Q6" s="32">
        <v>1.6501593338498659</v>
      </c>
      <c r="R6" s="33">
        <v>82.060097203479671</v>
      </c>
      <c r="S6" s="12"/>
      <c r="T6" s="32">
        <f>SUM(B6:R6)</f>
        <v>104.640373455</v>
      </c>
    </row>
    <row r="7" spans="1:20">
      <c r="A7" s="12">
        <v>2100</v>
      </c>
      <c r="B7" s="12"/>
      <c r="C7" s="12"/>
      <c r="D7" s="12"/>
      <c r="E7" s="12"/>
      <c r="F7" s="12"/>
      <c r="G7" s="12"/>
      <c r="H7" s="12"/>
      <c r="I7" s="12"/>
      <c r="J7" s="12"/>
      <c r="K7" s="34">
        <v>41.854321761000001</v>
      </c>
      <c r="L7" s="32">
        <v>0.75761199912435528</v>
      </c>
      <c r="M7" s="32">
        <v>4.5379456296928602</v>
      </c>
      <c r="N7" s="32">
        <v>0.30664570808091279</v>
      </c>
      <c r="O7" s="32">
        <v>16.395907519239131</v>
      </c>
      <c r="P7" s="32">
        <v>1.3238223500543842</v>
      </c>
      <c r="Q7" s="32">
        <v>5.7613664038789105</v>
      </c>
      <c r="R7" s="33">
        <v>183.22028532692946</v>
      </c>
      <c r="S7" s="12"/>
      <c r="T7" s="32">
        <f>SUM(B7:R7)</f>
        <v>254.15790669800001</v>
      </c>
    </row>
    <row r="8" spans="1:20">
      <c r="A8" s="12">
        <v>2050</v>
      </c>
      <c r="B8" s="32">
        <v>5.5729002967172363E-4</v>
      </c>
      <c r="C8" s="32">
        <v>-1.246058294706455E-3</v>
      </c>
      <c r="D8" s="32">
        <v>-3.3684731163224077E-4</v>
      </c>
      <c r="E8" s="32">
        <v>4.8671486598101499E-4</v>
      </c>
      <c r="F8" s="32">
        <v>-4.3559060885612792E-4</v>
      </c>
      <c r="G8" s="32">
        <v>-1.2948317219091303E-3</v>
      </c>
      <c r="H8" s="33">
        <v>8.8407360414510736E-3</v>
      </c>
      <c r="I8" s="34">
        <v>1.7611370000000098E-3</v>
      </c>
      <c r="J8" s="34">
        <v>8.6768850000000786E-3</v>
      </c>
      <c r="K8" s="12"/>
      <c r="L8" s="12"/>
      <c r="M8" s="12"/>
      <c r="N8" s="12"/>
      <c r="O8" s="12"/>
      <c r="P8" s="12"/>
      <c r="Q8" s="12"/>
      <c r="R8" s="12"/>
      <c r="S8" s="32">
        <f>SUM(B8:R8)</f>
        <v>1.7009434999999948E-2</v>
      </c>
      <c r="T8" s="12"/>
    </row>
    <row r="9" spans="1:20">
      <c r="A9" s="12">
        <v>2100</v>
      </c>
      <c r="B9" s="32">
        <v>-3.0052199950171558E-2</v>
      </c>
      <c r="C9" s="32">
        <v>2.6777578911585311E-2</v>
      </c>
      <c r="D9" s="32">
        <v>-3.6939412897745311E-5</v>
      </c>
      <c r="E9" s="32">
        <v>-2.075532298848487E-2</v>
      </c>
      <c r="F9" s="32">
        <v>2.6683161158654108E-2</v>
      </c>
      <c r="G9" s="32">
        <v>6.6805164539962922E-2</v>
      </c>
      <c r="H9" s="33">
        <v>6.7389697707774449E-2</v>
      </c>
      <c r="I9" s="34">
        <v>-2.4770139999999996E-3</v>
      </c>
      <c r="J9" s="34">
        <v>1.2681541999999935E-2</v>
      </c>
      <c r="K9" s="12"/>
      <c r="L9" s="12"/>
      <c r="M9" s="12"/>
      <c r="N9" s="12"/>
      <c r="O9" s="12"/>
      <c r="P9" s="12"/>
      <c r="Q9" s="12"/>
      <c r="R9" s="12"/>
      <c r="S9" s="32">
        <f>SUM(B9:R9)</f>
        <v>0.14701566796642254</v>
      </c>
      <c r="T9" s="12"/>
    </row>
    <row r="10" spans="1:20">
      <c r="A10" s="12">
        <v>2050</v>
      </c>
      <c r="B10" s="12"/>
      <c r="C10" s="12"/>
      <c r="D10" s="12"/>
      <c r="E10" s="12"/>
      <c r="F10" s="12"/>
      <c r="G10" s="12"/>
      <c r="H10" s="12"/>
      <c r="I10" s="12"/>
      <c r="J10" s="12"/>
      <c r="K10" s="34">
        <v>2.3455355509999976</v>
      </c>
      <c r="L10" s="32">
        <v>-1.2348071279767703E-3</v>
      </c>
      <c r="M10" s="32">
        <v>2.7328750563993927E-2</v>
      </c>
      <c r="N10" s="32">
        <v>5.8851952196763199E-3</v>
      </c>
      <c r="O10" s="32">
        <v>-6.5027413351936326E-3</v>
      </c>
      <c r="P10" s="32">
        <v>1.0354484585779226E-3</v>
      </c>
      <c r="Q10" s="32">
        <v>2.2157508557470859E-3</v>
      </c>
      <c r="R10" s="33">
        <v>1.9809603651721186E-3</v>
      </c>
      <c r="S10" s="12"/>
      <c r="T10" s="32">
        <f>SUM(B10:R10)</f>
        <v>2.3762441079999941</v>
      </c>
    </row>
    <row r="11" spans="1:20">
      <c r="A11" s="12">
        <v>2100</v>
      </c>
      <c r="B11" s="12"/>
      <c r="C11" s="12"/>
      <c r="D11" s="12"/>
      <c r="E11" s="12"/>
      <c r="F11" s="12"/>
      <c r="G11" s="12"/>
      <c r="H11" s="12"/>
      <c r="I11" s="12"/>
      <c r="J11" s="12"/>
      <c r="K11" s="34">
        <v>1.4996823339999921</v>
      </c>
      <c r="L11" s="32">
        <v>-0.12175249357296977</v>
      </c>
      <c r="M11" s="32">
        <v>0.88484150877581891</v>
      </c>
      <c r="N11" s="32">
        <v>-9.7236773596142041E-4</v>
      </c>
      <c r="O11" s="32">
        <v>-0.41779585544913705</v>
      </c>
      <c r="P11" s="32">
        <v>9.462213590787466E-2</v>
      </c>
      <c r="Q11" s="32">
        <v>0.17223856427143017</v>
      </c>
      <c r="R11" s="33">
        <v>0.32066547780295396</v>
      </c>
      <c r="S11" s="12"/>
      <c r="T11" s="32">
        <f>SUM(B11:R11)</f>
        <v>2.4315293040000019</v>
      </c>
    </row>
  </sheetData>
  <mergeCells count="9">
    <mergeCell ref="R2:R3"/>
    <mergeCell ref="S2:S3"/>
    <mergeCell ref="T2:T3"/>
    <mergeCell ref="B2:G2"/>
    <mergeCell ref="H2:H3"/>
    <mergeCell ref="I2:I3"/>
    <mergeCell ref="J2:J3"/>
    <mergeCell ref="K2:K3"/>
    <mergeCell ref="L2:Q2"/>
  </mergeCells>
  <phoneticPr fontId="2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CoverSheet</vt:lpstr>
      <vt:lpstr>data_from_figure_2_in_manuscrip</vt:lpstr>
      <vt:lpstr>data_from_figure_3_in_manuscrip</vt:lpstr>
      <vt:lpstr>data_from_figure_4_in_manuscrip</vt:lpstr>
      <vt:lpstr>data_from_figure_5_in_manuscrip</vt:lpstr>
      <vt:lpstr>data_from_figure_6_in_manuscrip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West, Jim (L&amp;W, Black Mountain)</dc:creator>
  <cp:lastModifiedBy>TOKIMATSU titech Koji</cp:lastModifiedBy>
  <dcterms:created xsi:type="dcterms:W3CDTF">2016-04-15T00:06:52Z</dcterms:created>
  <dcterms:modified xsi:type="dcterms:W3CDTF">2026-05-13T20:22:11Z</dcterms:modified>
</cp:coreProperties>
</file>