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persons/person.xml" ContentType="application/vnd.ms-excel.person+xml"/>
  <Override PartName="/xl/threadedComments/threadedComment1.xml" ContentType="application/vnd.ms-excel.threadedcomment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DstMove\Desktop\Paper III\"/>
    </mc:Choice>
  </mc:AlternateContent>
  <bookViews>
    <workbookView xWindow="0" yWindow="0" windowWidth="23040" windowHeight="9072" tabRatio="688" activeTab="1"/>
  </bookViews>
  <sheets>
    <sheet name="CoverSheet" sheetId="2" r:id="rId1"/>
    <sheet name="Figure 2_data" sheetId="25" r:id="rId2"/>
    <sheet name="Figure 3_data" sheetId="20" r:id="rId3"/>
    <sheet name="CLT bill of materials" sheetId="17" r:id="rId4"/>
    <sheet name="WBPs half lives" sheetId="16" r:id="rId5"/>
    <sheet name="top 10 data and graphs" sheetId="19" r:id="rId6"/>
    <sheet name="economy stock and stock changes" sheetId="22" r:id="rId7"/>
    <sheet name="forest carbon stock_assum check" sheetId="23" r:id="rId8"/>
    <sheet name="HEM_yearly results" sheetId="24" r:id="rId9"/>
  </sheets>
  <externalReferences>
    <externalReference r:id="rId10"/>
  </externalReferences>
  <definedNames>
    <definedName name="_xlnm._FilterDatabase" localSheetId="1" hidden="1">'Figure 2_data'!#REF!</definedName>
    <definedName name="_xlnm._FilterDatabase" localSheetId="2" hidden="1">'Figure 3_data'!$A$1:$E$64</definedName>
  </definedNames>
  <calcPr calcId="162913"/>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G38" i="17" l="1"/>
  <c r="G37" i="17"/>
  <c r="G36" i="17"/>
  <c r="G35" i="17"/>
  <c r="C144" i="23"/>
  <c r="B144" i="23"/>
  <c r="B145" i="23" s="1"/>
  <c r="B146" i="23" s="1"/>
  <c r="B147" i="23" s="1"/>
  <c r="B148" i="23" s="1"/>
  <c r="B149" i="23" s="1"/>
  <c r="B150" i="23" s="1"/>
  <c r="B151" i="23" s="1"/>
  <c r="B152" i="23" s="1"/>
  <c r="B153" i="23" s="1"/>
  <c r="B154" i="23" s="1"/>
  <c r="B155" i="23" s="1"/>
  <c r="B156" i="23" s="1"/>
  <c r="B157" i="23" s="1"/>
  <c r="B158" i="23" s="1"/>
  <c r="B159" i="23" s="1"/>
  <c r="B160" i="23" s="1"/>
  <c r="B161" i="23" s="1"/>
  <c r="B162" i="23" s="1"/>
  <c r="B163" i="23" s="1"/>
  <c r="B164" i="23" s="1"/>
  <c r="F143" i="23"/>
  <c r="F142" i="23"/>
  <c r="F141" i="23"/>
  <c r="F140" i="23"/>
  <c r="F139" i="23"/>
  <c r="F138" i="23"/>
  <c r="F137" i="23"/>
  <c r="F136" i="23"/>
  <c r="F135" i="23"/>
  <c r="F134" i="23"/>
  <c r="C111" i="23"/>
  <c r="B111" i="23"/>
  <c r="B112" i="23" s="1"/>
  <c r="B113" i="23" s="1"/>
  <c r="B114" i="23" s="1"/>
  <c r="B115" i="23" s="1"/>
  <c r="B116" i="23" s="1"/>
  <c r="B117" i="23" s="1"/>
  <c r="B118" i="23" s="1"/>
  <c r="B119" i="23" s="1"/>
  <c r="B120" i="23" s="1"/>
  <c r="B121" i="23" s="1"/>
  <c r="B122" i="23" s="1"/>
  <c r="B123" i="23" s="1"/>
  <c r="B124" i="23" s="1"/>
  <c r="B125" i="23" s="1"/>
  <c r="B126" i="23" s="1"/>
  <c r="B127" i="23" s="1"/>
  <c r="B128" i="23" s="1"/>
  <c r="B129" i="23" s="1"/>
  <c r="B130" i="23" s="1"/>
  <c r="B131" i="23" s="1"/>
  <c r="F110" i="23"/>
  <c r="F109" i="23"/>
  <c r="F108" i="23"/>
  <c r="F107" i="23"/>
  <c r="F106" i="23"/>
  <c r="F105" i="23"/>
  <c r="F104" i="23"/>
  <c r="F103" i="23"/>
  <c r="F102" i="23"/>
  <c r="F101" i="23"/>
  <c r="C78" i="23"/>
  <c r="B78" i="23"/>
  <c r="B79" i="23" s="1"/>
  <c r="B80" i="23" s="1"/>
  <c r="B81" i="23" s="1"/>
  <c r="B82" i="23" s="1"/>
  <c r="B83" i="23" s="1"/>
  <c r="B84" i="23" s="1"/>
  <c r="B85" i="23" s="1"/>
  <c r="B86" i="23" s="1"/>
  <c r="B87" i="23" s="1"/>
  <c r="B88" i="23" s="1"/>
  <c r="B89" i="23" s="1"/>
  <c r="B90" i="23" s="1"/>
  <c r="B91" i="23" s="1"/>
  <c r="B92" i="23" s="1"/>
  <c r="B93" i="23" s="1"/>
  <c r="B94" i="23" s="1"/>
  <c r="B95" i="23" s="1"/>
  <c r="B96" i="23" s="1"/>
  <c r="B97" i="23" s="1"/>
  <c r="B98" i="23" s="1"/>
  <c r="F77" i="23"/>
  <c r="F76" i="23"/>
  <c r="F75" i="23"/>
  <c r="F74" i="23"/>
  <c r="F73" i="23"/>
  <c r="F72" i="23"/>
  <c r="F71" i="23"/>
  <c r="F70" i="23"/>
  <c r="F69" i="23"/>
  <c r="F68" i="23"/>
  <c r="C45" i="23"/>
  <c r="B45" i="23"/>
  <c r="B46" i="23" s="1"/>
  <c r="B47" i="23" s="1"/>
  <c r="B48" i="23" s="1"/>
  <c r="B49" i="23" s="1"/>
  <c r="B50" i="23" s="1"/>
  <c r="B51" i="23" s="1"/>
  <c r="B52" i="23" s="1"/>
  <c r="B53" i="23" s="1"/>
  <c r="B54" i="23" s="1"/>
  <c r="B55" i="23" s="1"/>
  <c r="B56" i="23" s="1"/>
  <c r="B57" i="23" s="1"/>
  <c r="B58" i="23" s="1"/>
  <c r="B59" i="23" s="1"/>
  <c r="B60" i="23" s="1"/>
  <c r="B61" i="23" s="1"/>
  <c r="B62" i="23" s="1"/>
  <c r="B63" i="23" s="1"/>
  <c r="B64" i="23" s="1"/>
  <c r="B65" i="23" s="1"/>
  <c r="F44" i="23"/>
  <c r="F43" i="23"/>
  <c r="F42" i="23"/>
  <c r="F41" i="23"/>
  <c r="F40" i="23"/>
  <c r="F39" i="23"/>
  <c r="F38" i="23"/>
  <c r="F37" i="23"/>
  <c r="F36" i="23"/>
  <c r="F35" i="23"/>
  <c r="C13" i="23"/>
  <c r="B13" i="23"/>
  <c r="B14" i="23" s="1"/>
  <c r="B15" i="23" s="1"/>
  <c r="B16" i="23" s="1"/>
  <c r="B17" i="23" s="1"/>
  <c r="B18" i="23" s="1"/>
  <c r="B19" i="23" s="1"/>
  <c r="B20" i="23" s="1"/>
  <c r="B21" i="23" s="1"/>
  <c r="B22" i="23" s="1"/>
  <c r="B23" i="23" s="1"/>
  <c r="B24" i="23" s="1"/>
  <c r="B25" i="23" s="1"/>
  <c r="B26" i="23" s="1"/>
  <c r="B27" i="23" s="1"/>
  <c r="B28" i="23" s="1"/>
  <c r="B29" i="23" s="1"/>
  <c r="B30" i="23" s="1"/>
  <c r="B31" i="23" s="1"/>
  <c r="B32" i="23" s="1"/>
  <c r="F12" i="23"/>
  <c r="F11" i="23"/>
  <c r="F10" i="23"/>
  <c r="F9" i="23"/>
  <c r="F8" i="23"/>
  <c r="F7" i="23"/>
  <c r="F6" i="23"/>
  <c r="F5" i="23"/>
  <c r="F4" i="23"/>
  <c r="F3" i="23"/>
  <c r="F2" i="23"/>
  <c r="C40" i="17"/>
  <c r="F40" i="17" s="1"/>
  <c r="D39" i="17"/>
  <c r="D38" i="17"/>
  <c r="E38" i="17" s="1"/>
  <c r="F38" i="17" s="1"/>
  <c r="D37" i="17"/>
  <c r="E37" i="17" s="1"/>
  <c r="F37" i="17" s="1"/>
  <c r="D36" i="17"/>
  <c r="E36" i="17" s="1"/>
  <c r="F36" i="17" s="1"/>
  <c r="D35" i="17"/>
  <c r="E35" i="17" s="1"/>
  <c r="F35" i="17" s="1"/>
  <c r="D34" i="17"/>
  <c r="D33" i="17"/>
  <c r="D32" i="17"/>
  <c r="D31" i="17"/>
  <c r="D30" i="17"/>
  <c r="D29" i="17"/>
  <c r="D40" i="17" s="1"/>
  <c r="H14" i="17"/>
  <c r="H13" i="17"/>
  <c r="H12" i="17"/>
  <c r="H11" i="17"/>
  <c r="H10" i="17"/>
  <c r="H9" i="17"/>
  <c r="H8" i="17"/>
  <c r="H7" i="17"/>
  <c r="H6" i="17"/>
  <c r="B5" i="17"/>
  <c r="H5" i="17" s="1"/>
  <c r="H4" i="17"/>
  <c r="H16" i="17" l="1"/>
  <c r="F144" i="23"/>
  <c r="C145" i="23"/>
  <c r="F111" i="23"/>
  <c r="C112" i="23"/>
  <c r="C79" i="23"/>
  <c r="F78" i="23"/>
  <c r="C46" i="23"/>
  <c r="F45" i="23"/>
  <c r="C14" i="23"/>
  <c r="F13" i="23"/>
  <c r="C18" i="17" l="1"/>
  <c r="C21" i="17"/>
  <c r="E31" i="17" s="1"/>
  <c r="F31" i="17" s="1"/>
  <c r="G31" i="17" s="1"/>
  <c r="C19" i="17"/>
  <c r="E30" i="17" s="1"/>
  <c r="F30" i="17" s="1"/>
  <c r="G30" i="17" s="1"/>
  <c r="C25" i="17"/>
  <c r="E39" i="17" s="1"/>
  <c r="F39" i="17" s="1"/>
  <c r="G39" i="17" s="1"/>
  <c r="C20" i="17"/>
  <c r="E32" i="17" s="1"/>
  <c r="F32" i="17" s="1"/>
  <c r="G32" i="17" s="1"/>
  <c r="C23" i="17"/>
  <c r="E34" i="17" s="1"/>
  <c r="F34" i="17" s="1"/>
  <c r="G34" i="17" s="1"/>
  <c r="C22" i="17"/>
  <c r="E33" i="17" s="1"/>
  <c r="F145" i="23"/>
  <c r="C146" i="23"/>
  <c r="C113" i="23"/>
  <c r="F112" i="23"/>
  <c r="F79" i="23"/>
  <c r="C80" i="23"/>
  <c r="C47" i="23"/>
  <c r="F46" i="23"/>
  <c r="F14" i="23"/>
  <c r="C15" i="23"/>
  <c r="E29" i="17" l="1"/>
  <c r="F29" i="17" s="1"/>
  <c r="G29" i="17" s="1"/>
  <c r="C26" i="17"/>
  <c r="C147" i="23"/>
  <c r="F146" i="23"/>
  <c r="C114" i="23"/>
  <c r="F113" i="23"/>
  <c r="F80" i="23"/>
  <c r="C81" i="23"/>
  <c r="F47" i="23"/>
  <c r="C48" i="23"/>
  <c r="F15" i="23"/>
  <c r="C16" i="23"/>
  <c r="F33" i="17"/>
  <c r="G33" i="17" s="1"/>
  <c r="E40" i="17"/>
  <c r="C148" i="23" l="1"/>
  <c r="F147" i="23"/>
  <c r="C115" i="23"/>
  <c r="F114" i="23"/>
  <c r="F81" i="23"/>
  <c r="C82" i="23"/>
  <c r="C49" i="23"/>
  <c r="F48" i="23"/>
  <c r="F16" i="23"/>
  <c r="C17" i="23"/>
  <c r="F148" i="23" l="1"/>
  <c r="C149" i="23"/>
  <c r="C116" i="23"/>
  <c r="F115" i="23"/>
  <c r="F82" i="23"/>
  <c r="C83" i="23"/>
  <c r="C50" i="23"/>
  <c r="F49" i="23"/>
  <c r="F17" i="23"/>
  <c r="C18" i="23"/>
  <c r="C150" i="23" l="1"/>
  <c r="F149" i="23"/>
  <c r="C117" i="23"/>
  <c r="F116" i="23"/>
  <c r="F83" i="23"/>
  <c r="C84" i="23"/>
  <c r="C51" i="23"/>
  <c r="F50" i="23"/>
  <c r="F18" i="23"/>
  <c r="C19" i="23"/>
  <c r="F150" i="23" l="1"/>
  <c r="C151" i="23"/>
  <c r="C118" i="23"/>
  <c r="F117" i="23"/>
  <c r="F84" i="23"/>
  <c r="C85" i="23"/>
  <c r="C52" i="23"/>
  <c r="F51" i="23"/>
  <c r="F19" i="23"/>
  <c r="C20" i="23"/>
  <c r="C152" i="23" l="1"/>
  <c r="F151" i="23"/>
  <c r="F118" i="23"/>
  <c r="C119" i="23"/>
  <c r="F85" i="23"/>
  <c r="C86" i="23"/>
  <c r="F52" i="23"/>
  <c r="C53" i="23"/>
  <c r="F20" i="23"/>
  <c r="C21" i="23"/>
  <c r="F152" i="23" l="1"/>
  <c r="C153" i="23"/>
  <c r="C120" i="23"/>
  <c r="F119" i="23"/>
  <c r="F86" i="23"/>
  <c r="C87" i="23"/>
  <c r="C54" i="23"/>
  <c r="F53" i="23"/>
  <c r="F21" i="23"/>
  <c r="C22" i="23"/>
  <c r="C154" i="23" l="1"/>
  <c r="F153" i="23"/>
  <c r="C121" i="23"/>
  <c r="F120" i="23"/>
  <c r="F87" i="23"/>
  <c r="C88" i="23"/>
  <c r="F54" i="23"/>
  <c r="C55" i="23"/>
  <c r="F22" i="23"/>
  <c r="C23" i="23"/>
  <c r="F154" i="23" l="1"/>
  <c r="C155" i="23"/>
  <c r="F121" i="23"/>
  <c r="C122" i="23"/>
  <c r="F88" i="23"/>
  <c r="C89" i="23"/>
  <c r="C56" i="23"/>
  <c r="F55" i="23"/>
  <c r="F23" i="23"/>
  <c r="C24" i="23"/>
  <c r="F155" i="23" l="1"/>
  <c r="C156" i="23"/>
  <c r="C123" i="23"/>
  <c r="F122" i="23"/>
  <c r="F89" i="23"/>
  <c r="C90" i="23"/>
  <c r="F56" i="23"/>
  <c r="C57" i="23"/>
  <c r="F24" i="23"/>
  <c r="C25" i="23"/>
  <c r="C157" i="23" l="1"/>
  <c r="F156" i="23"/>
  <c r="F123" i="23"/>
  <c r="C124" i="23"/>
  <c r="F90" i="23"/>
  <c r="C91" i="23"/>
  <c r="C58" i="23"/>
  <c r="F57" i="23"/>
  <c r="F25" i="23"/>
  <c r="C26" i="23"/>
  <c r="F157" i="23" l="1"/>
  <c r="C158" i="23"/>
  <c r="F124" i="23"/>
  <c r="C125" i="23"/>
  <c r="F91" i="23"/>
  <c r="C92" i="23"/>
  <c r="F58" i="23"/>
  <c r="C59" i="23"/>
  <c r="F26" i="23"/>
  <c r="C27" i="23"/>
  <c r="F158" i="23" l="1"/>
  <c r="C159" i="23"/>
  <c r="F125" i="23"/>
  <c r="C126" i="23"/>
  <c r="F92" i="23"/>
  <c r="C93" i="23"/>
  <c r="F59" i="23"/>
  <c r="C60" i="23"/>
  <c r="F27" i="23"/>
  <c r="C28" i="23"/>
  <c r="F159" i="23" l="1"/>
  <c r="C160" i="23"/>
  <c r="F126" i="23"/>
  <c r="C127" i="23"/>
  <c r="F93" i="23"/>
  <c r="C94" i="23"/>
  <c r="F60" i="23"/>
  <c r="C61" i="23"/>
  <c r="F28" i="23"/>
  <c r="C29" i="23"/>
  <c r="F160" i="23" l="1"/>
  <c r="C161" i="23"/>
  <c r="F127" i="23"/>
  <c r="C128" i="23"/>
  <c r="F94" i="23"/>
  <c r="C95" i="23"/>
  <c r="F61" i="23"/>
  <c r="C62" i="23"/>
  <c r="F29" i="23"/>
  <c r="C30" i="23"/>
  <c r="F161" i="23" l="1"/>
  <c r="C162" i="23"/>
  <c r="F128" i="23"/>
  <c r="C129" i="23"/>
  <c r="F95" i="23"/>
  <c r="C96" i="23"/>
  <c r="F62" i="23"/>
  <c r="C63" i="23"/>
  <c r="F30" i="23"/>
  <c r="C31" i="23"/>
  <c r="F162" i="23" l="1"/>
  <c r="C163" i="23"/>
  <c r="F129" i="23"/>
  <c r="C130" i="23"/>
  <c r="F96" i="23"/>
  <c r="C97" i="23"/>
  <c r="F63" i="23"/>
  <c r="C64" i="23"/>
  <c r="F31" i="23"/>
  <c r="C32" i="23"/>
  <c r="F32" i="23" s="1"/>
  <c r="F163" i="23" l="1"/>
  <c r="C164" i="23"/>
  <c r="F164" i="23" s="1"/>
  <c r="F130" i="23"/>
  <c r="C131" i="23"/>
  <c r="F131" i="23" s="1"/>
  <c r="F97" i="23"/>
  <c r="C98" i="23"/>
  <c r="F98" i="23" s="1"/>
  <c r="F64" i="23"/>
  <c r="C65" i="23"/>
  <c r="F65" i="23" s="1"/>
</calcChain>
</file>

<file path=xl/comments1.xml><?xml version="1.0" encoding="utf-8"?>
<comments xmlns="http://schemas.openxmlformats.org/spreadsheetml/2006/main">
  <authors>
    <author>tc={7643CE77-6798-4134-A76A-3E0FA2D029DA}</author>
    <author>tc={2098A26E-D99E-47A4-9F7A-242317544E15}</author>
    <author>tc={E6710732-0746-4969-88A6-EAE37592FD06}</author>
    <author>tc={20586622-D977-4CD1-B5E7-2789A88D8BAC}</author>
    <author>tc={0125EC16-456C-45AA-B7E2-18D512FA5936}</author>
  </authors>
  <commentList>
    <comment ref="D12"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Weighted average for all 4407XXXX codes, converted from SEK/m3 with a density of 450 kg/m³</t>
        </r>
      </text>
    </comment>
    <comment ref="D13" authorId="1"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Assumed density 550 kg/m³ </t>
        </r>
      </text>
    </comment>
    <comment ref="D14"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Price of 2024 was only available</t>
        </r>
      </text>
    </comment>
    <comment ref="A24"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We assume that all the iron and steel related industries are not producing for the CLT construction, except the C25B industry</t>
        </r>
      </text>
    </comment>
    <comment ref="F26"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Source: gross fixed capital formation account of the Swedish national accounts 
Link: https://www.statistikdatabasen.scb.se/pxweb/en/ssd/START__NR__NR0103__NR0103A/NR0103ENS2010T04Kv/</t>
        </r>
      </text>
    </comment>
  </commentList>
</comments>
</file>

<file path=xl/comments2.xml><?xml version="1.0" encoding="utf-8"?>
<comments xmlns="http://schemas.openxmlformats.org/spreadsheetml/2006/main">
  <authors>
    <author>tc={994A91E0-9A0A-4D79-AD02-52CEADC3E6DE}</author>
    <author>tc={4097305F-6AE4-4C29-89E5-B0106E8950A3}</author>
    <author>tc={8F244DE3-B7F5-47DB-8D15-1679B06C8CEF}</author>
    <author>tc={4445DC57-E769-4476-949D-A1A69CA1A124}</author>
    <author>tc={60EE5A35-9316-47FB-87EB-E8681379209C}</author>
    <author>tc={8B15936C-3F21-4273-AB75-5F597EE9DDFA}</author>
    <author>tc={48685177-4A25-40E6-B375-AA6BB3080DD3}</author>
    <author>tc={2A0CECD8-F038-4AAB-AB65-7936B7237CC6}</author>
  </authors>
  <commentList>
    <comment ref="B1" authorId="0"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volume increment and harvest of living trees for the period 2010 - 2019 is based on official NFI data
Source: https://skogsstatistik.slu.se/pxweb/en/OffStat/OffStat__ProduktivSkogsmark__Tillvaxt/PS_Tillvaxt_avverkning_fig.px/</t>
        </r>
      </text>
    </comment>
    <comment ref="C1" authorId="1" shapeId="0">
      <text>
        <r>
          <rPr>
            <sz val="11"/>
            <color theme="1"/>
            <rFont val="Calibri"/>
            <family val="2"/>
            <scheme val="minor"/>
          </rPr>
          <t xml:space="preserve">[Threaded comment]
Your version of Excel allows you to read this threaded comment; however, any edits to it will get removed if the file is opened in a newer version of Excel. Learn more: https://go.microsoft.com/fwlink/?linkid=870924
Comment:
    The volume increment and harvest of living trees for the period 2010 - 2019 is based on official NFI data
Source: https://skogsstatistik.slu.se/pxweb/en/OffStat/OffStat__ProduktivSkogsmark__Tillvaxt/PS_Tillvaxt_avverkning_fig.px/
</t>
        </r>
      </text>
    </comment>
    <comment ref="D1" authorId="2"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Using linear extrapolation for the 5-year estimates 2020, 2025, 2030, 2035, and 2040
Source: https://pxwebska.skogsstyrelsen.se/pxweb/sv/SKA22/SKA22__2.%20Tillv%C3%A4xt%20och%20naturlig%20avg%C3%A5ng/2_1%20PX.px/</t>
        </r>
      </text>
    </comment>
    <comment ref="E1" authorId="3"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Using linear extrapolation for the 5-year estimates 2020, 2025, 2030, 2035, and 2040
Source: https://pxwebska.skogsstyrelsen.se/pxweb/sv/SKA22/SKA22__3.%20Avverkning/3_1%20PX.px/</t>
        </r>
      </text>
    </comment>
    <comment ref="C34" authorId="4"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
        </r>
      </text>
    </comment>
    <comment ref="C67" authorId="5"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
        </r>
      </text>
    </comment>
    <comment ref="C100" authorId="6"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
        </r>
      </text>
    </comment>
    <comment ref="C133" authorId="7" shapeId="0">
      <text>
        <r>
          <rPr>
            <sz val="11"/>
            <color theme="1"/>
            <rFont val="Calibri"/>
            <family val="2"/>
            <scheme val="minor"/>
          </rPr>
          <t>[Threaded comment]
Your version of Excel allows you to read this threaded comment; however, any edits to it will get removed if the file is opened in a newer version of Excel. Learn more: https://go.microsoft.com/fwlink/?linkid=870924
Comment:
    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
        </r>
      </text>
    </comment>
  </commentList>
</comments>
</file>

<file path=xl/sharedStrings.xml><?xml version="1.0" encoding="utf-8"?>
<sst xmlns="http://schemas.openxmlformats.org/spreadsheetml/2006/main" count="3102" uniqueCount="311">
  <si>
    <t>Journal of Industrial Ecology – www.wileyonlinelibrary.com/journal/jie</t>
  </si>
  <si>
    <r>
      <t xml:space="preserve">           </t>
    </r>
    <r>
      <rPr>
        <sz val="10.5"/>
        <color rgb="FF000000"/>
        <rFont val="Arial Rounded MT Bold"/>
        <family val="2"/>
      </rPr>
      <t>SUPPORTING INFORMATION FOR:</t>
    </r>
  </si>
  <si>
    <t>Iliev, B., Arto, I., Bentsen, N.S., Larrea, A., Thomsen, M. Wood Use Scenarios in Sweden through Integrated Monetary-Physical Input-Output Framework. Journal of Industrial Ecology.</t>
  </si>
  <si>
    <t>year</t>
  </si>
  <si>
    <t>case</t>
  </si>
  <si>
    <t>delta_stock_economy</t>
  </si>
  <si>
    <t>delta_stock_forest</t>
  </si>
  <si>
    <t>delta_stock_system</t>
  </si>
  <si>
    <t>CLT construction</t>
  </si>
  <si>
    <t>Waste recycling</t>
  </si>
  <si>
    <t>Wood cascade</t>
  </si>
  <si>
    <t>CLT building</t>
  </si>
  <si>
    <t>Source: https://doi.org/10.1016/j.conbuildmat.2016.08.041</t>
  </si>
  <si>
    <t>CLT building materials</t>
  </si>
  <si>
    <t>Quantity</t>
  </si>
  <si>
    <t>Unit</t>
  </si>
  <si>
    <t>CN code</t>
  </si>
  <si>
    <t>CN code text</t>
  </si>
  <si>
    <t>Price</t>
  </si>
  <si>
    <t>Unit price</t>
  </si>
  <si>
    <t>Mentary value</t>
  </si>
  <si>
    <t>MSUT product code</t>
  </si>
  <si>
    <t>MSUT product text</t>
  </si>
  <si>
    <t>Concrete</t>
  </si>
  <si>
    <t>kg</t>
  </si>
  <si>
    <t>38245010</t>
  </si>
  <si>
    <t>Concrete ready to pour</t>
  </si>
  <si>
    <t>SEK/kg</t>
  </si>
  <si>
    <t>C23</t>
  </si>
  <si>
    <t>Non-metallic minerals</t>
  </si>
  <si>
    <t>Gypsum</t>
  </si>
  <si>
    <t>68091100</t>
  </si>
  <si>
    <t>Boards, sheets, panels, tiles of plaster (or on a support of plaster)</t>
  </si>
  <si>
    <t>Rock wool</t>
  </si>
  <si>
    <t>68061000</t>
  </si>
  <si>
    <t>Slag-wool, rock-wool and similar mineral wools (bulk/sheets/rolls)</t>
  </si>
  <si>
    <t>Steel</t>
  </si>
  <si>
    <t>73181499 (proxy)</t>
  </si>
  <si>
    <t>Self-tapping screws of iron or steel other than stainless (excl. spaced-thread screws and wood screws)</t>
  </si>
  <si>
    <t>C25B</t>
  </si>
  <si>
    <t>Fabricated metals</t>
  </si>
  <si>
    <t>Synthetic rubber</t>
  </si>
  <si>
    <t>40059100</t>
  </si>
  <si>
    <t>Compounded, unvulcanised rubber, in primary forms</t>
  </si>
  <si>
    <t>C22</t>
  </si>
  <si>
    <t xml:space="preserve">Rubber &amp; plastics </t>
  </si>
  <si>
    <t>HDPE plastic sheet</t>
  </si>
  <si>
    <t>39201025</t>
  </si>
  <si>
    <t>Plates/sheets/film of non-cellular polyethylene (&gt;0.125 mm)</t>
  </si>
  <si>
    <t>PP plastic sheet</t>
  </si>
  <si>
    <t>39202080</t>
  </si>
  <si>
    <t>Plates/sheets/film of non-cellular polypropylene (other)</t>
  </si>
  <si>
    <t>Vindskiddsväv (PP-PE)</t>
  </si>
  <si>
    <t>56031290</t>
  </si>
  <si>
    <t>Nonwovens (man-made), whether or not impregnated/laminated</t>
  </si>
  <si>
    <t>C13_15</t>
  </si>
  <si>
    <t xml:space="preserve">Textiles, clothing, leather </t>
  </si>
  <si>
    <t>Sawnwood</t>
  </si>
  <si>
    <t>4407XXXX</t>
  </si>
  <si>
    <t>Fir and spruce sawn or chipped lengthwise (thickness &gt;6 mm)</t>
  </si>
  <si>
    <t>C161</t>
  </si>
  <si>
    <t>Plywood</t>
  </si>
  <si>
    <t>44123900</t>
  </si>
  <si>
    <t>Plywood, sheets of wood ≤ 6 mm</t>
  </si>
  <si>
    <t>C162A</t>
  </si>
  <si>
    <t>Wood panels and parquet flooring</t>
  </si>
  <si>
    <t>Cross-laminated timber</t>
  </si>
  <si>
    <t>44188200</t>
  </si>
  <si>
    <t>Cross-laminated timber CLT or X-lam""</t>
  </si>
  <si>
    <t>C1623A</t>
  </si>
  <si>
    <t>Carpentry</t>
  </si>
  <si>
    <t>Relative shares</t>
  </si>
  <si>
    <t>C24X</t>
  </si>
  <si>
    <t>Basic metals</t>
  </si>
  <si>
    <t>TOTAL</t>
  </si>
  <si>
    <t>Share of dwellings</t>
  </si>
  <si>
    <t>Scenario</t>
  </si>
  <si>
    <t>MSUT - Technical coefficients relevant for the substitution</t>
  </si>
  <si>
    <t>Construction sector</t>
  </si>
  <si>
    <t>1. identify input in construction related to building material to be changed</t>
  </si>
  <si>
    <t>2. Calculate the input share compared to the other inputs to be changed</t>
  </si>
  <si>
    <t>3. New input shares</t>
  </si>
  <si>
    <t>4. Get the new shares in the total input</t>
  </si>
  <si>
    <t>5. Scalar to multiply the original shares with</t>
  </si>
  <si>
    <t>C241</t>
  </si>
  <si>
    <t>C24A</t>
  </si>
  <si>
    <t>C24B</t>
  </si>
  <si>
    <t>C25A</t>
  </si>
  <si>
    <t>A note on CLT in production and trade statistics:</t>
  </si>
  <si>
    <t>CLT was only introduced as a separate CN8 product code in 2022. Prior to 2022, CLT was recorded under residual joinery and carpentry headings, most commonly under “Other builders’ joinery and carpentry of wood” or, in some cases, “Posts and beams,” depending on declaration practices (ref to Eurostat). We treat pre-2022 CLT as embedded in the product code “Other builders’ joinery and carpentry of wood” ("Carpentry" for short).</t>
  </si>
  <si>
    <t>Product and type of economic flow</t>
  </si>
  <si>
    <t>Half life</t>
  </si>
  <si>
    <t>Black liquor</t>
  </si>
  <si>
    <t>Books domestic supply</t>
  </si>
  <si>
    <t>Books domestic use hhld</t>
  </si>
  <si>
    <t>Books domestic use other</t>
  </si>
  <si>
    <t>Books export</t>
  </si>
  <si>
    <t>Books import</t>
  </si>
  <si>
    <t>Building accummulation (GFCF)</t>
  </si>
  <si>
    <t>energy wood domestic supply</t>
  </si>
  <si>
    <t>Furniture domestic supply</t>
  </si>
  <si>
    <t>Furniture domestic use hhld</t>
  </si>
  <si>
    <t>Furniture domestic use other</t>
  </si>
  <si>
    <t>Furniture export</t>
  </si>
  <si>
    <t>Furniture import</t>
  </si>
  <si>
    <t>Paper domestic supply</t>
  </si>
  <si>
    <t>Paper domestic use pulp paper ind</t>
  </si>
  <si>
    <t>Paper export</t>
  </si>
  <si>
    <t>Paper import</t>
  </si>
  <si>
    <t>paper recycling</t>
  </si>
  <si>
    <t>paper supply hhlds</t>
  </si>
  <si>
    <t>paper supply other</t>
  </si>
  <si>
    <t>Paper use other</t>
  </si>
  <si>
    <t>paper waste export</t>
  </si>
  <si>
    <t>paper waste import</t>
  </si>
  <si>
    <t>park garden</t>
  </si>
  <si>
    <t>processed wf CHP</t>
  </si>
  <si>
    <t>processed wf domestic supply</t>
  </si>
  <si>
    <t>processed wf hhld</t>
  </si>
  <si>
    <t>processed wf import</t>
  </si>
  <si>
    <t>processed wf other</t>
  </si>
  <si>
    <t>Pulp export</t>
  </si>
  <si>
    <t>Pulp import</t>
  </si>
  <si>
    <t>Pulp supply pulp paper prod</t>
  </si>
  <si>
    <t>Pulp use pulp paper prod</t>
  </si>
  <si>
    <t>Pulpwood domestic supply</t>
  </si>
  <si>
    <t>Pulpwood export</t>
  </si>
  <si>
    <t>Pulpwood import</t>
  </si>
  <si>
    <t>Pulpwood use pulp paper prod</t>
  </si>
  <si>
    <t>Residues chips domestic supply</t>
  </si>
  <si>
    <t>Residues chips energy</t>
  </si>
  <si>
    <t>Residues chips import</t>
  </si>
  <si>
    <t>Residues chips other</t>
  </si>
  <si>
    <t>Residues chips pulp paper</t>
  </si>
  <si>
    <t>Residues chips sawmilling</t>
  </si>
  <si>
    <t>Residues chips wood prod manuf</t>
  </si>
  <si>
    <t>Sawlogs domestic supply</t>
  </si>
  <si>
    <t>Sawlogs export</t>
  </si>
  <si>
    <t>Sawlogs import</t>
  </si>
  <si>
    <t>Sawlogs use other</t>
  </si>
  <si>
    <t>Sawlogs use pulp paper</t>
  </si>
  <si>
    <t>Sawlogs use wood product manufacturing</t>
  </si>
  <si>
    <t>Sawmilling</t>
  </si>
  <si>
    <t>Sawnwood domestic supply</t>
  </si>
  <si>
    <t>Sawnwood domestic use</t>
  </si>
  <si>
    <t>Sawnwood export</t>
  </si>
  <si>
    <t>Sawnwood import</t>
  </si>
  <si>
    <t>Sawnwood use construction</t>
  </si>
  <si>
    <t>Sawnwood use furniture</t>
  </si>
  <si>
    <t>Sawnwood use other</t>
  </si>
  <si>
    <t>Sawnwood use wood prod manuf</t>
  </si>
  <si>
    <t>unprocessed wf CHP</t>
  </si>
  <si>
    <t>unprocessed wf hhld</t>
  </si>
  <si>
    <t>unprocessed wf other</t>
  </si>
  <si>
    <t>unprocessed wf pulp paper</t>
  </si>
  <si>
    <t>Wood prod domestic supply</t>
  </si>
  <si>
    <t>Wood prod export</t>
  </si>
  <si>
    <t>Wood prod import</t>
  </si>
  <si>
    <t>Wood prod use construction</t>
  </si>
  <si>
    <t>Wood prod use furniture</t>
  </si>
  <si>
    <t>Wood prod use other</t>
  </si>
  <si>
    <t>Wood prod use wood prod manuf</t>
  </si>
  <si>
    <t>wood waste export</t>
  </si>
  <si>
    <t>wood waste import</t>
  </si>
  <si>
    <t>Wood waste supply construction</t>
  </si>
  <si>
    <t>Wood waste supply hhlds</t>
  </si>
  <si>
    <t>Wood waste supply other</t>
  </si>
  <si>
    <t>Wood waste use energy</t>
  </si>
  <si>
    <t>scenario</t>
  </si>
  <si>
    <t>indicator</t>
  </si>
  <si>
    <t>industry</t>
  </si>
  <si>
    <t>key</t>
  </si>
  <si>
    <t>unit</t>
  </si>
  <si>
    <t>baseline</t>
  </si>
  <si>
    <t>scenario_value</t>
  </si>
  <si>
    <t>delta</t>
  </si>
  <si>
    <t>Employment</t>
  </si>
  <si>
    <t>Manufacture of wood products</t>
  </si>
  <si>
    <t>C162</t>
  </si>
  <si>
    <t>Thousand employees</t>
  </si>
  <si>
    <t>Inserted metal goods except machinery</t>
  </si>
  <si>
    <t>Manufacture of non-metallic minerals</t>
  </si>
  <si>
    <t>Forestry and logging</t>
  </si>
  <si>
    <t>A02</t>
  </si>
  <si>
    <t>Sawmilling and planing of wood</t>
  </si>
  <si>
    <t>Investment metal goods</t>
  </si>
  <si>
    <t>Wholesale, retail</t>
  </si>
  <si>
    <t>G45_47</t>
  </si>
  <si>
    <t>Road and pipe transport</t>
  </si>
  <si>
    <t>H49D</t>
  </si>
  <si>
    <t>Crop and animal production</t>
  </si>
  <si>
    <t>A01</t>
  </si>
  <si>
    <t>Manufacture of basic iron and steel</t>
  </si>
  <si>
    <t>Output (real)</t>
  </si>
  <si>
    <t>Billion SEK</t>
  </si>
  <si>
    <t>Production of other metals and casting</t>
  </si>
  <si>
    <t>Production GHG</t>
  </si>
  <si>
    <t>Thousand tons CO2e</t>
  </si>
  <si>
    <t>Steam and air conditioning supply</t>
  </si>
  <si>
    <t>D353</t>
  </si>
  <si>
    <t>Extraction of minerals</t>
  </si>
  <si>
    <t>B05_09</t>
  </si>
  <si>
    <t>Value added (real)</t>
  </si>
  <si>
    <t>Employment activities</t>
  </si>
  <si>
    <t>N78</t>
  </si>
  <si>
    <t>Buildings and landscape services</t>
  </si>
  <si>
    <t>N81</t>
  </si>
  <si>
    <t>Construction and construction activities</t>
  </si>
  <si>
    <t>F41_43</t>
  </si>
  <si>
    <t>Architectural and engineering activities</t>
  </si>
  <si>
    <t>M71</t>
  </si>
  <si>
    <t>Other support (spedition)</t>
  </si>
  <si>
    <t>H52B</t>
  </si>
  <si>
    <t>Property management</t>
  </si>
  <si>
    <t>L68B</t>
  </si>
  <si>
    <t>Water transport</t>
  </si>
  <si>
    <t>H50</t>
  </si>
  <si>
    <t>Water sewage recycling</t>
  </si>
  <si>
    <t>E36_39</t>
  </si>
  <si>
    <t>Electric power generation etc.</t>
  </si>
  <si>
    <t>D351</t>
  </si>
  <si>
    <t>Management consultancy activities</t>
  </si>
  <si>
    <t>M70</t>
  </si>
  <si>
    <t>Manufacture of paper and paperboard</t>
  </si>
  <si>
    <t>C1712</t>
  </si>
  <si>
    <t>C172</t>
  </si>
  <si>
    <t>Manufacture of pulp</t>
  </si>
  <si>
    <t>C1711</t>
  </si>
  <si>
    <t>total_stock</t>
  </si>
  <si>
    <t>total_annual_change</t>
  </si>
  <si>
    <t>Heureka system standard projection and own calculations (SKA22)</t>
  </si>
  <si>
    <t>Total volume increment, million m3sk</t>
  </si>
  <si>
    <t>Harvest of living trees, , million m3sk</t>
  </si>
  <si>
    <t>SKA22 forest growth projection</t>
  </si>
  <si>
    <t>SKA22 harvest projection</t>
  </si>
  <si>
    <t>Harvest to increment ratio</t>
  </si>
  <si>
    <t>2010</t>
  </si>
  <si>
    <t>-</t>
  </si>
  <si>
    <t>2011</t>
  </si>
  <si>
    <t>2012</t>
  </si>
  <si>
    <t>2013</t>
  </si>
  <si>
    <t>2014</t>
  </si>
  <si>
    <t>2015</t>
  </si>
  <si>
    <t>2016</t>
  </si>
  <si>
    <t>2017</t>
  </si>
  <si>
    <t>2018</t>
  </si>
  <si>
    <t>2019</t>
  </si>
  <si>
    <t>2020</t>
  </si>
  <si>
    <t>2021</t>
  </si>
  <si>
    <t>2022</t>
  </si>
  <si>
    <t>2023</t>
  </si>
  <si>
    <t>2024</t>
  </si>
  <si>
    <t>2025</t>
  </si>
  <si>
    <t>2026</t>
  </si>
  <si>
    <t>2027</t>
  </si>
  <si>
    <t>2028</t>
  </si>
  <si>
    <t>2029</t>
  </si>
  <si>
    <t>2030</t>
  </si>
  <si>
    <t>2031</t>
  </si>
  <si>
    <t>2032</t>
  </si>
  <si>
    <t>2033</t>
  </si>
  <si>
    <t>2034</t>
  </si>
  <si>
    <t>2035</t>
  </si>
  <si>
    <t>2036</t>
  </si>
  <si>
    <t>2037</t>
  </si>
  <si>
    <t>2038</t>
  </si>
  <si>
    <t>2039</t>
  </si>
  <si>
    <t>2040</t>
  </si>
  <si>
    <t>Baseline</t>
  </si>
  <si>
    <t>Model harvest projection</t>
  </si>
  <si>
    <t>Scenario: CLT_construction</t>
  </si>
  <si>
    <t>Scenario: Waste recycling</t>
  </si>
  <si>
    <t>Scenario : Wood cascade</t>
  </si>
  <si>
    <t>BAU Output</t>
  </si>
  <si>
    <t>HEM Output</t>
  </si>
  <si>
    <t>Forest Output contribution</t>
  </si>
  <si>
    <t>Forest Output share (%)</t>
  </si>
  <si>
    <t>BAU GVA</t>
  </si>
  <si>
    <t>HEM GVA</t>
  </si>
  <si>
    <t>Forest GVA contribution</t>
  </si>
  <si>
    <t>Forest GVA share (%)</t>
  </si>
  <si>
    <t>BAU Employment</t>
  </si>
  <si>
    <t>HEM Employment</t>
  </si>
  <si>
    <t>Forest Employment contribution</t>
  </si>
  <si>
    <t>Forest Employment share (%)</t>
  </si>
  <si>
    <t>BAU GHG</t>
  </si>
  <si>
    <t>HEM GHG</t>
  </si>
  <si>
    <t>Forest GHG contribution</t>
  </si>
  <si>
    <t>Forest GHG share (%)</t>
  </si>
  <si>
    <t>This supporting information provides data from figures 2 and 3, as well as the following: (1) CLT bill of materials; (2) Half-lives of wood-based products and corresponding flows used in the model; (3) Top ten industry contributors to the net results in each scenarios compared to baseline ; (4) the economy-only yearly stocks and stock changes as a result of the dynamic carbon stock model (the stocks in the forest are not modelled); (5) the forest carbon stock assumption check using information from the Heureka system standard model run (SKA22); and (6) the yearly results from the HEM normalisation of the relative results.</t>
  </si>
  <si>
    <t>Indicator</t>
  </si>
  <si>
    <t>17.8</t>
  </si>
  <si>
    <t>-3.1</t>
  </si>
  <si>
    <t>-11.4</t>
  </si>
  <si>
    <t>Value added (billion SEK)</t>
  </si>
  <si>
    <t>5.1</t>
  </si>
  <si>
    <t>4.3</t>
  </si>
  <si>
    <t>2.4</t>
  </si>
  <si>
    <t>Employment (1000 employees)</t>
  </si>
  <si>
    <t>8.5</t>
  </si>
  <si>
    <t>-1.4</t>
  </si>
  <si>
    <t>-0.5</t>
  </si>
  <si>
    <t>GHG emissions (1000 t CO2e)</t>
  </si>
  <si>
    <t>1.6</t>
  </si>
  <si>
    <t>-0.2</t>
  </si>
  <si>
    <t>Average Δ</t>
  </si>
  <si>
    <t>Output (billion SEK)</t>
  </si>
  <si>
    <t>Forest carbon stock (million t C)</t>
  </si>
  <si>
    <t>Economy carbon stock (million t C)</t>
  </si>
  <si>
    <t>-5.4</t>
  </si>
  <si>
    <t>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</si>
</sst>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3">
    <numFmt numFmtId="164" formatCode="0.000"/>
    <numFmt numFmtId="165" formatCode="0.0"/>
    <numFmt numFmtId="166" formatCode="0.0000"/>
  </numFmts>
  <fonts count="33">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0"/>
      <name val="Arial"/>
      <family val="2"/>
    </font>
    <font>
      <sz val="10"/>
      <name val="Arial"/>
      <family val="2"/>
    </font>
    <font>
      <sz val="14"/>
      <color rgb="FF000000"/>
      <name val="Arial"/>
      <family val="2"/>
    </font>
    <font>
      <sz val="10.5"/>
      <color rgb="FF000000"/>
      <name val="Arial Rounded MT Bold"/>
      <family val="2"/>
    </font>
    <font>
      <sz val="11"/>
      <color rgb="FF000000"/>
      <name val="Arial"/>
      <family val="2"/>
    </font>
    <font>
      <u/>
      <sz val="11"/>
      <color theme="10"/>
      <name val="Calibri"/>
      <family val="2"/>
      <scheme val="minor"/>
    </font>
    <font>
      <i/>
      <sz val="12"/>
      <color theme="1"/>
      <name val="Garamond"/>
      <family val="1"/>
    </font>
    <font>
      <b/>
      <sz val="11"/>
      <name val="Calibri"/>
      <family val="2"/>
    </font>
    <font>
      <sz val="11"/>
      <name val="Arial"/>
      <family val="2"/>
    </font>
    <font>
      <b/>
      <sz val="14"/>
      <color theme="1"/>
      <name val="Calibri"/>
      <family val="2"/>
      <scheme val="minor"/>
    </font>
    <font>
      <sz val="10"/>
      <color rgb="FF000000"/>
      <name val="Arial"/>
      <family val="2"/>
    </font>
    <font>
      <sz val="12"/>
      <color theme="1"/>
      <name val="Times New Roman"/>
      <family val="1"/>
    </font>
    <font>
      <sz val="11"/>
      <color rgb="FF000000"/>
      <name val="Calibri"/>
      <family val="2"/>
    </font>
    <font>
      <b/>
      <sz val="11"/>
      <color rgb="FF000000"/>
      <name val="Calibri"/>
      <family val="2"/>
    </font>
    <font>
      <b/>
      <sz val="12"/>
      <color theme="1"/>
      <name val="Times New Roman"/>
      <family val="1"/>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8" tint="0.59999389629810485"/>
        <bgColor indexed="64"/>
      </patternFill>
    </fill>
    <fill>
      <patternFill patternType="solid">
        <fgColor theme="5" tint="0.3999755851924192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medium">
        <color indexed="64"/>
      </bottom>
      <diagonal/>
    </border>
    <border>
      <left style="medium">
        <color rgb="FF7F7F7F"/>
      </left>
      <right/>
      <top style="medium">
        <color rgb="FF7F7F7F"/>
      </top>
      <bottom style="medium">
        <color rgb="FF7F7F7F"/>
      </bottom>
      <diagonal/>
    </border>
    <border>
      <left/>
      <right/>
      <top style="medium">
        <color rgb="FF7F7F7F"/>
      </top>
      <bottom style="medium">
        <color rgb="FF7F7F7F"/>
      </bottom>
      <diagonal/>
    </border>
    <border>
      <left style="medium">
        <color rgb="FF7F7F7F"/>
      </left>
      <right/>
      <top/>
      <bottom/>
      <diagonal/>
    </border>
    <border>
      <left style="medium">
        <color rgb="FF7F7F7F"/>
      </left>
      <right/>
      <top/>
      <bottom style="medium">
        <color indexed="64"/>
      </bottom>
      <diagonal/>
    </border>
    <border>
      <left style="medium">
        <color rgb="FF7F7F7F"/>
      </left>
      <right/>
      <top/>
      <bottom style="medium">
        <color rgb="FF7F7F7F"/>
      </bottom>
      <diagonal/>
    </border>
    <border>
      <left/>
      <right/>
      <top/>
      <bottom style="medium">
        <color rgb="FF7F7F7F"/>
      </bottom>
      <diagonal/>
    </border>
    <border>
      <left style="medium">
        <color rgb="FF7F7F7F"/>
      </left>
      <right/>
      <top style="medium">
        <color indexed="64"/>
      </top>
      <bottom/>
      <diagonal/>
    </border>
    <border>
      <left style="medium">
        <color rgb="FF7F7F7F"/>
      </left>
      <right/>
      <top style="medium">
        <color rgb="FF7F7F7F"/>
      </top>
      <bottom/>
      <diagonal/>
    </border>
  </borders>
  <cellStyleXfs count="45">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3" fillId="0" borderId="0" applyNumberFormat="0" applyFill="0" applyBorder="0" applyAlignment="0" applyProtection="0"/>
    <xf numFmtId="0" fontId="1" fillId="0" borderId="0"/>
    <xf numFmtId="0" fontId="30" fillId="0" borderId="0" applyBorder="0"/>
  </cellStyleXfs>
  <cellXfs count="62">
    <xf numFmtId="0" fontId="0" fillId="0" borderId="0" xfId="0"/>
    <xf numFmtId="0" fontId="18" fillId="0" borderId="0" xfId="0" applyFont="1" applyAlignment="1">
      <alignment vertical="center"/>
    </xf>
    <xf numFmtId="0" fontId="23" fillId="0" borderId="0" xfId="42" applyAlignment="1">
      <alignment vertical="center"/>
    </xf>
    <xf numFmtId="0" fontId="19" fillId="0" borderId="0" xfId="0" applyFont="1"/>
    <xf numFmtId="0" fontId="20" fillId="0" borderId="0" xfId="0" applyFont="1" applyAlignment="1">
      <alignment vertical="center"/>
    </xf>
    <xf numFmtId="0" fontId="20" fillId="0" borderId="0" xfId="0" applyFont="1" applyAlignment="1">
      <alignment vertical="center" wrapText="1"/>
    </xf>
    <xf numFmtId="0" fontId="22" fillId="0" borderId="0" xfId="0" applyFont="1" applyAlignment="1">
      <alignment vertical="top" wrapText="1"/>
    </xf>
    <xf numFmtId="0" fontId="24" fillId="0" borderId="0" xfId="0" applyFont="1" applyAlignment="1">
      <alignment vertical="center"/>
    </xf>
    <xf numFmtId="0" fontId="20" fillId="0" borderId="0" xfId="0" applyFont="1" applyAlignment="1">
      <alignment horizontal="left" vertical="center" wrapText="1"/>
    </xf>
    <xf numFmtId="0" fontId="16" fillId="0" borderId="0" xfId="0" applyFont="1" applyAlignment="1">
      <alignment horizontal="left"/>
    </xf>
    <xf numFmtId="164" fontId="0" fillId="0" borderId="0" xfId="0" applyNumberFormat="1"/>
    <xf numFmtId="0" fontId="16" fillId="0" borderId="0" xfId="0" applyFont="1"/>
    <xf numFmtId="0" fontId="16" fillId="0" borderId="0" xfId="0" applyFont="1" applyAlignment="1">
      <alignment horizontal="center"/>
    </xf>
    <xf numFmtId="0" fontId="25" fillId="0" borderId="0" xfId="0" applyFont="1" applyAlignment="1">
      <alignment horizontal="center" vertical="top"/>
    </xf>
    <xf numFmtId="0" fontId="27" fillId="33" borderId="0" xfId="0" applyFont="1" applyFill="1"/>
    <xf numFmtId="0" fontId="27" fillId="33" borderId="0" xfId="0" applyFont="1" applyFill="1" applyAlignment="1">
      <alignment horizontal="left"/>
    </xf>
    <xf numFmtId="0" fontId="27" fillId="33" borderId="0" xfId="0" applyFont="1" applyFill="1" applyAlignment="1">
      <alignment horizontal="center"/>
    </xf>
    <xf numFmtId="0" fontId="27" fillId="0" borderId="0" xfId="0" applyFont="1"/>
    <xf numFmtId="0" fontId="0" fillId="0" borderId="0" xfId="0" applyAlignment="1">
      <alignment horizontal="center"/>
    </xf>
    <xf numFmtId="0" fontId="0" fillId="0" borderId="0" xfId="0" applyAlignment="1">
      <alignment horizontal="left"/>
    </xf>
    <xf numFmtId="0" fontId="28" fillId="0" borderId="0" xfId="0" applyFont="1" applyAlignment="1">
      <alignment horizontal="center" vertical="center"/>
    </xf>
    <xf numFmtId="2" fontId="0" fillId="0" borderId="0" xfId="0" applyNumberFormat="1" applyAlignment="1">
      <alignment horizontal="center"/>
    </xf>
    <xf numFmtId="1" fontId="0" fillId="0" borderId="0" xfId="0" applyNumberFormat="1" applyAlignment="1">
      <alignment horizontal="center"/>
    </xf>
    <xf numFmtId="49" fontId="0" fillId="0" borderId="0" xfId="0" applyNumberFormat="1"/>
    <xf numFmtId="0" fontId="1" fillId="0" borderId="0" xfId="43"/>
    <xf numFmtId="165" fontId="0" fillId="0" borderId="0" xfId="0" applyNumberFormat="1" applyAlignment="1">
      <alignment horizontal="center"/>
    </xf>
    <xf numFmtId="1" fontId="16" fillId="0" borderId="0" xfId="0" applyNumberFormat="1" applyFont="1" applyAlignment="1">
      <alignment horizontal="center"/>
    </xf>
    <xf numFmtId="164" fontId="0" fillId="0" borderId="0" xfId="0" applyNumberFormat="1" applyAlignment="1">
      <alignment horizontal="left"/>
    </xf>
    <xf numFmtId="166" fontId="0" fillId="0" borderId="0" xfId="0" applyNumberFormat="1" applyAlignment="1">
      <alignment horizontal="center"/>
    </xf>
    <xf numFmtId="0" fontId="16" fillId="0" borderId="0" xfId="0" applyFont="1" applyAlignment="1">
      <alignment horizontal="right"/>
    </xf>
    <xf numFmtId="0" fontId="27" fillId="34" borderId="0" xfId="0" applyFont="1" applyFill="1"/>
    <xf numFmtId="0" fontId="27" fillId="34" borderId="0" xfId="0" applyFont="1" applyFill="1" applyAlignment="1">
      <alignment horizontal="center"/>
    </xf>
    <xf numFmtId="0" fontId="27" fillId="34" borderId="0" xfId="0" applyFont="1" applyFill="1" applyAlignment="1">
      <alignment horizontal="left"/>
    </xf>
    <xf numFmtId="0" fontId="25" fillId="0" borderId="0" xfId="0" applyFont="1" applyAlignment="1">
      <alignment horizontal="left" vertical="top"/>
    </xf>
    <xf numFmtId="0" fontId="29" fillId="0" borderId="0" xfId="0" applyFont="1" applyAlignment="1">
      <alignment vertical="center"/>
    </xf>
    <xf numFmtId="0" fontId="16" fillId="0" borderId="10" xfId="0" applyFont="1" applyBorder="1" applyAlignment="1">
      <alignment horizontal="center" vertical="top"/>
    </xf>
    <xf numFmtId="0" fontId="31" fillId="0" borderId="0" xfId="44" applyFont="1"/>
    <xf numFmtId="0" fontId="30" fillId="0" borderId="0" xfId="44"/>
    <xf numFmtId="165" fontId="30" fillId="0" borderId="0" xfId="44" applyNumberFormat="1"/>
    <xf numFmtId="165" fontId="30" fillId="0" borderId="0" xfId="44" applyNumberFormat="1" applyAlignment="1">
      <alignment horizontal="right"/>
    </xf>
    <xf numFmtId="2" fontId="30" fillId="0" borderId="0" xfId="44" applyNumberFormat="1"/>
    <xf numFmtId="164" fontId="30" fillId="0" borderId="0" xfId="44" applyNumberFormat="1"/>
    <xf numFmtId="166" fontId="30" fillId="0" borderId="0" xfId="44" applyNumberFormat="1"/>
    <xf numFmtId="0" fontId="31" fillId="34" borderId="0" xfId="44" applyFont="1" applyFill="1"/>
    <xf numFmtId="3" fontId="0" fillId="0" borderId="0" xfId="0" applyNumberFormat="1"/>
    <xf numFmtId="4" fontId="0" fillId="0" borderId="0" xfId="0" applyNumberFormat="1"/>
    <xf numFmtId="0" fontId="26" fillId="0" borderId="0" xfId="0" applyFont="1" applyAlignment="1">
      <alignment horizontal="left" vertical="top" wrapText="1"/>
    </xf>
    <xf numFmtId="0" fontId="22" fillId="0" borderId="0" xfId="0" applyFont="1" applyAlignment="1">
      <alignment horizontal="left" vertical="top" wrapText="1"/>
    </xf>
    <xf numFmtId="0" fontId="20" fillId="0" borderId="0" xfId="0" applyFont="1" applyAlignment="1">
      <alignment horizontal="left" vertical="center" wrapText="1"/>
    </xf>
    <xf numFmtId="0" fontId="29" fillId="0" borderId="0" xfId="0" applyFont="1" applyAlignment="1">
      <alignment horizontal="right" vertical="center"/>
    </xf>
    <xf numFmtId="0" fontId="29" fillId="0" borderId="11" xfId="0" applyFont="1" applyBorder="1" applyAlignment="1">
      <alignment vertical="center"/>
    </xf>
    <xf numFmtId="0" fontId="29" fillId="0" borderId="11" xfId="0" applyFont="1" applyBorder="1" applyAlignment="1">
      <alignment horizontal="right" vertical="center"/>
    </xf>
    <xf numFmtId="0" fontId="32" fillId="0" borderId="12" xfId="0" applyFont="1" applyBorder="1" applyAlignment="1">
      <alignment vertical="center"/>
    </xf>
    <xf numFmtId="0" fontId="32" fillId="0" borderId="13" xfId="0" applyFont="1" applyBorder="1" applyAlignment="1">
      <alignment vertical="center"/>
    </xf>
    <xf numFmtId="0" fontId="29" fillId="0" borderId="17" xfId="0" applyFont="1" applyBorder="1" applyAlignment="1">
      <alignment vertical="center"/>
    </xf>
    <xf numFmtId="0" fontId="29" fillId="0" borderId="17" xfId="0" applyFont="1" applyBorder="1" applyAlignment="1">
      <alignment horizontal="right" vertical="center"/>
    </xf>
    <xf numFmtId="49" fontId="29" fillId="0" borderId="0" xfId="0" applyNumberFormat="1" applyFont="1" applyBorder="1" applyAlignment="1">
      <alignment horizontal="right" vertical="center"/>
    </xf>
    <xf numFmtId="0" fontId="32" fillId="0" borderId="19" xfId="0" applyFont="1" applyBorder="1" applyAlignment="1">
      <alignment horizontal="left" vertical="center"/>
    </xf>
    <xf numFmtId="0" fontId="32" fillId="0" borderId="14" xfId="0" applyFont="1" applyBorder="1" applyAlignment="1">
      <alignment horizontal="left" vertical="center"/>
    </xf>
    <xf numFmtId="0" fontId="32" fillId="0" borderId="15" xfId="0" applyFont="1" applyBorder="1" applyAlignment="1">
      <alignment horizontal="left" vertical="center"/>
    </xf>
    <xf numFmtId="0" fontId="32" fillId="0" borderId="18" xfId="0" applyFont="1" applyBorder="1" applyAlignment="1">
      <alignment horizontal="left" vertical="center"/>
    </xf>
    <xf numFmtId="0" fontId="32" fillId="0" borderId="16" xfId="0" applyFont="1" applyBorder="1" applyAlignment="1">
      <alignment horizontal="left" vertical="center"/>
    </xf>
  </cellXfs>
  <cellStyles count="45">
    <cellStyle name="20 % - Farve1" xfId="19" builtinId="30" customBuiltin="1"/>
    <cellStyle name="20 % - Farve2" xfId="23" builtinId="34" customBuiltin="1"/>
    <cellStyle name="20 % - Farve3" xfId="27" builtinId="38" customBuiltin="1"/>
    <cellStyle name="20 % - Farve4" xfId="31" builtinId="42" customBuiltin="1"/>
    <cellStyle name="20 % - Farve5" xfId="35" builtinId="46" customBuiltin="1"/>
    <cellStyle name="20 % - Farve6" xfId="39" builtinId="50" customBuiltin="1"/>
    <cellStyle name="40 % - Farve1" xfId="20" builtinId="31" customBuiltin="1"/>
    <cellStyle name="40 % - Farve2" xfId="24" builtinId="35" customBuiltin="1"/>
    <cellStyle name="40 % - Farve3" xfId="28" builtinId="39" customBuiltin="1"/>
    <cellStyle name="40 % - Farve4" xfId="32" builtinId="43" customBuiltin="1"/>
    <cellStyle name="40 % - Farve5" xfId="36" builtinId="47" customBuiltin="1"/>
    <cellStyle name="40 % - Farve6" xfId="40" builtinId="51" customBuiltin="1"/>
    <cellStyle name="60 % - Farve1" xfId="21" builtinId="32" customBuiltin="1"/>
    <cellStyle name="60 % - Farve2" xfId="25" builtinId="36" customBuiltin="1"/>
    <cellStyle name="60 % - Farve3" xfId="29" builtinId="40" customBuiltin="1"/>
    <cellStyle name="60 % - Farve4" xfId="33" builtinId="44" customBuiltin="1"/>
    <cellStyle name="60 % - Farve5" xfId="37" builtinId="48" customBuiltin="1"/>
    <cellStyle name="60 % - Farve6" xfId="41" builtinId="52" customBuiltin="1"/>
    <cellStyle name="Advarselstekst" xfId="14" builtinId="11" customBuiltin="1"/>
    <cellStyle name="Bemærk!" xfId="15" builtinId="10" customBuiltin="1"/>
    <cellStyle name="Beregning" xfId="11" builtinId="22" customBuiltin="1"/>
    <cellStyle name="Farve1" xfId="18" builtinId="29" customBuiltin="1"/>
    <cellStyle name="Farve2" xfId="22" builtinId="33" customBuiltin="1"/>
    <cellStyle name="Farve3" xfId="26" builtinId="37" customBuiltin="1"/>
    <cellStyle name="Farve4" xfId="30" builtinId="41" customBuiltin="1"/>
    <cellStyle name="Farve5" xfId="34" builtinId="45" customBuiltin="1"/>
    <cellStyle name="Farve6" xfId="38" builtinId="49" customBuiltin="1"/>
    <cellStyle name="Forklarende tekst" xfId="16" builtinId="53" customBuiltin="1"/>
    <cellStyle name="God" xfId="6" builtinId="26" customBuiltin="1"/>
    <cellStyle name="Input" xfId="9" builtinId="20" customBuiltin="1"/>
    <cellStyle name="Kontrollér celle" xfId="13" builtinId="23" customBuiltin="1"/>
    <cellStyle name="Link" xfId="42" builtinId="8"/>
    <cellStyle name="Neutral" xfId="8" builtinId="28" customBuiltin="1"/>
    <cellStyle name="Normal" xfId="0" builtinId="0"/>
    <cellStyle name="Normal 2" xfId="44"/>
    <cellStyle name="Normal 3" xfId="43"/>
    <cellStyle name="Output" xfId="10" builtinId="21" customBuiltin="1"/>
    <cellStyle name="Overskrift 1" xfId="2" builtinId="16" customBuiltin="1"/>
    <cellStyle name="Overskrift 2" xfId="3" builtinId="17" customBuiltin="1"/>
    <cellStyle name="Overskrift 3" xfId="4" builtinId="18" customBuiltin="1"/>
    <cellStyle name="Overskrift 4" xfId="5" builtinId="19" customBuiltin="1"/>
    <cellStyle name="Sammenkædet celle" xfId="12" builtinId="24" customBuiltin="1"/>
    <cellStyle name="Titel" xfId="1" builtinId="15" customBuiltin="1"/>
    <cellStyle name="Total" xfId="17" builtinId="25" customBuiltin="1"/>
    <cellStyle name="Ugyldig" xfId="7" builtinId="27"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18" Type="http://schemas.microsoft.com/office/2017/10/relationships/person" Target="persons/perso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s>
</file>

<file path=xl/drawings/_rels/drawing3.xml.rels><?xml version="1.0" encoding="UTF-8" standalone="yes"?>
<Relationships xmlns="http://schemas.openxmlformats.org/package/2006/relationships"><Relationship Id="rId2" Type="http://schemas.openxmlformats.org/officeDocument/2006/relationships/image" Target="../media/image9.png"/><Relationship Id="rId1" Type="http://schemas.openxmlformats.org/officeDocument/2006/relationships/image" Target="../media/image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101600</xdr:rowOff>
    </xdr:from>
    <xdr:to>
      <xdr:col>7</xdr:col>
      <xdr:colOff>254000</xdr:colOff>
      <xdr:row>4</xdr:row>
      <xdr:rowOff>0</xdr:rowOff>
    </xdr:to>
    <xdr:pic>
      <xdr:nvPicPr>
        <xdr:cNvPr id="3" name="Picture 2" descr="esupp new graphic">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92100"/>
          <a:ext cx="6032500" cy="546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0</xdr:col>
      <xdr:colOff>0</xdr:colOff>
      <xdr:row>7</xdr:row>
      <xdr:rowOff>114300</xdr:rowOff>
    </xdr:from>
    <xdr:to>
      <xdr:col>4</xdr:col>
      <xdr:colOff>342900</xdr:colOff>
      <xdr:row>8</xdr:row>
      <xdr:rowOff>25400</xdr:rowOff>
    </xdr:to>
    <xdr:pic>
      <xdr:nvPicPr>
        <xdr:cNvPr id="4" name="Object 5" hidden="1">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2"/>
        <a:stretch>
          <a:fillRect/>
        </a:stretch>
      </xdr:blipFill>
      <xdr:spPr>
        <a:xfrm>
          <a:off x="0" y="1435100"/>
          <a:ext cx="3644900" cy="101600"/>
        </a:xfrm>
        <a:prstGeom prst="rect">
          <a:avLst/>
        </a:prstGeom>
      </xdr:spPr>
    </xdr:pic>
    <xdr:clientData/>
  </xdr:twoCellAnchor>
  <mc:AlternateContent xmlns:mc="http://schemas.openxmlformats.org/markup-compatibility/2006">
    <mc:Choice xmlns:a14="http://schemas.microsoft.com/office/drawing/2010/main" Requires="a14">
      <xdr:twoCellAnchor>
        <xdr:from>
          <xdr:col>0</xdr:col>
          <xdr:colOff>0</xdr:colOff>
          <xdr:row>6</xdr:row>
          <xdr:rowOff>137160</xdr:rowOff>
        </xdr:from>
        <xdr:to>
          <xdr:col>4</xdr:col>
          <xdr:colOff>251460</xdr:colOff>
          <xdr:row>7</xdr:row>
          <xdr:rowOff>160020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extLst>
              <a:ext uri="{909E8E84-426E-40DD-AFC4-6F175D3DCCD1}">
                <a14:hiddenFill>
                  <a:solidFill>
                    <a:srgbClr val="FFFFFF"/>
                  </a:solidFill>
                </a14:hiddenFill>
              </a:ext>
            </a:extLst>
          </xdr:spPr>
        </xdr:sp>
        <xdr:clientData/>
      </xdr:twoCellAnchor>
    </mc:Choice>
    <mc:Fallback/>
  </mc:AlternateContent>
  <xdr:twoCellAnchor>
    <xdr:from>
      <xdr:col>4</xdr:col>
      <xdr:colOff>12700</xdr:colOff>
      <xdr:row>9</xdr:row>
      <xdr:rowOff>1047750</xdr:rowOff>
    </xdr:from>
    <xdr:to>
      <xdr:col>8</xdr:col>
      <xdr:colOff>139700</xdr:colOff>
      <xdr:row>10</xdr:row>
      <xdr:rowOff>95250</xdr:rowOff>
    </xdr:to>
    <xdr:pic>
      <xdr:nvPicPr>
        <xdr:cNvPr id="5" name="Picture 4">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3035300" y="3600450"/>
          <a:ext cx="3149600" cy="2476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11</xdr:col>
      <xdr:colOff>0</xdr:colOff>
      <xdr:row>2</xdr:row>
      <xdr:rowOff>0</xdr:rowOff>
    </xdr:from>
    <xdr:to>
      <xdr:col>35</xdr:col>
      <xdr:colOff>219075</xdr:colOff>
      <xdr:row>75</xdr:row>
      <xdr:rowOff>123825</xdr:rowOff>
    </xdr:to>
    <xdr:pic>
      <xdr:nvPicPr>
        <xdr:cNvPr id="2" name="Picture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10715625" y="361950"/>
          <a:ext cx="14849475" cy="13335000"/>
        </a:xfrm>
        <a:prstGeom prst="rect">
          <a:avLst/>
        </a:prstGeom>
      </xdr:spPr>
    </xdr:pic>
    <xdr:clientData/>
  </xdr:twoCellAnchor>
  <xdr:twoCellAnchor editAs="oneCell">
    <xdr:from>
      <xdr:col>11</xdr:col>
      <xdr:colOff>0</xdr:colOff>
      <xdr:row>78</xdr:row>
      <xdr:rowOff>0</xdr:rowOff>
    </xdr:from>
    <xdr:to>
      <xdr:col>35</xdr:col>
      <xdr:colOff>219075</xdr:colOff>
      <xdr:row>151</xdr:row>
      <xdr:rowOff>123825</xdr:rowOff>
    </xdr:to>
    <xdr:pic>
      <xdr:nvPicPr>
        <xdr:cNvPr id="5" name="Picture 4">
          <a:extLst>
            <a:ext uri="{FF2B5EF4-FFF2-40B4-BE49-F238E27FC236}">
              <a16:creationId xmlns:a16="http://schemas.microsoft.com/office/drawing/2014/main" id="{00000000-0008-0000-0600-000005000000}"/>
            </a:ext>
          </a:extLst>
        </xdr:cNvPr>
        <xdr:cNvPicPr>
          <a:picLocks noChangeAspect="1"/>
        </xdr:cNvPicPr>
      </xdr:nvPicPr>
      <xdr:blipFill>
        <a:blip xmlns:r="http://schemas.openxmlformats.org/officeDocument/2006/relationships" r:embed="rId2"/>
        <a:stretch>
          <a:fillRect/>
        </a:stretch>
      </xdr:blipFill>
      <xdr:spPr>
        <a:xfrm>
          <a:off x="10715625" y="14116050"/>
          <a:ext cx="14849475" cy="13335000"/>
        </a:xfrm>
        <a:prstGeom prst="rect">
          <a:avLst/>
        </a:prstGeom>
      </xdr:spPr>
    </xdr:pic>
    <xdr:clientData/>
  </xdr:twoCellAnchor>
  <xdr:twoCellAnchor editAs="oneCell">
    <xdr:from>
      <xdr:col>11</xdr:col>
      <xdr:colOff>0</xdr:colOff>
      <xdr:row>153</xdr:row>
      <xdr:rowOff>0</xdr:rowOff>
    </xdr:from>
    <xdr:to>
      <xdr:col>35</xdr:col>
      <xdr:colOff>219075</xdr:colOff>
      <xdr:row>226</xdr:row>
      <xdr:rowOff>123825</xdr:rowOff>
    </xdr:to>
    <xdr:pic>
      <xdr:nvPicPr>
        <xdr:cNvPr id="6" name="Picture 5">
          <a:extLst>
            <a:ext uri="{FF2B5EF4-FFF2-40B4-BE49-F238E27FC236}">
              <a16:creationId xmlns:a16="http://schemas.microsoft.com/office/drawing/2014/main" id="{00000000-0008-0000-0600-000006000000}"/>
            </a:ext>
          </a:extLst>
        </xdr:cNvPr>
        <xdr:cNvPicPr>
          <a:picLocks noChangeAspect="1"/>
        </xdr:cNvPicPr>
      </xdr:nvPicPr>
      <xdr:blipFill>
        <a:blip xmlns:r="http://schemas.openxmlformats.org/officeDocument/2006/relationships" r:embed="rId3"/>
        <a:stretch>
          <a:fillRect/>
        </a:stretch>
      </xdr:blipFill>
      <xdr:spPr>
        <a:xfrm>
          <a:off x="10715625" y="27689175"/>
          <a:ext cx="14849475" cy="133350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0</xdr:colOff>
      <xdr:row>1</xdr:row>
      <xdr:rowOff>0</xdr:rowOff>
    </xdr:from>
    <xdr:to>
      <xdr:col>30</xdr:col>
      <xdr:colOff>219075</xdr:colOff>
      <xdr:row>24</xdr:row>
      <xdr:rowOff>123825</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1"/>
        <a:stretch>
          <a:fillRect/>
        </a:stretch>
      </xdr:blipFill>
      <xdr:spPr>
        <a:xfrm>
          <a:off x="4733925" y="180975"/>
          <a:ext cx="14849475" cy="4286250"/>
        </a:xfrm>
        <a:prstGeom prst="rect">
          <a:avLst/>
        </a:prstGeom>
      </xdr:spPr>
    </xdr:pic>
    <xdr:clientData/>
  </xdr:twoCellAnchor>
  <xdr:twoCellAnchor editAs="oneCell">
    <xdr:from>
      <xdr:col>6</xdr:col>
      <xdr:colOff>0</xdr:colOff>
      <xdr:row>27</xdr:row>
      <xdr:rowOff>0</xdr:rowOff>
    </xdr:from>
    <xdr:to>
      <xdr:col>30</xdr:col>
      <xdr:colOff>219075</xdr:colOff>
      <xdr:row>50</xdr:row>
      <xdr:rowOff>123825</xdr:rowOff>
    </xdr:to>
    <xdr:pic>
      <xdr:nvPicPr>
        <xdr:cNvPr id="4" name="Pictur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2"/>
        <a:stretch>
          <a:fillRect/>
        </a:stretch>
      </xdr:blipFill>
      <xdr:spPr>
        <a:xfrm>
          <a:off x="4733925" y="4886325"/>
          <a:ext cx="14849475" cy="428625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alumni.sharepoint.com/sites/UCPH_Forest-basedbioeconomy/Shared%20Documents/General/Paper%20III/LCA/Buildings%20concrete%20vs%20wood_mode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LD_scenario_construction_PSUT"/>
      <sheetName val="LCA-Building"/>
      <sheetName val="scenario_construction_MSUT"/>
      <sheetName val="table_publication"/>
      <sheetName val="scenario_construction_PSUT"/>
      <sheetName val="table_SI"/>
    </sheetNames>
    <sheetDataSet>
      <sheetData sheetId="0"/>
      <sheetData sheetId="1">
        <row r="19">
          <cell r="B19">
            <v>307983.5</v>
          </cell>
        </row>
        <row r="20">
          <cell r="B20">
            <v>154598.9</v>
          </cell>
        </row>
      </sheetData>
      <sheetData sheetId="2"/>
      <sheetData sheetId="3"/>
      <sheetData sheetId="4"/>
      <sheetData sheetId="5"/>
    </sheetDataSet>
  </externalBook>
</externalLink>
</file>

<file path=xl/persons/person.xml><?xml version="1.0" encoding="utf-8"?>
<personList xmlns="http://schemas.microsoft.com/office/spreadsheetml/2018/threadedcomments" xmlns:x="http://schemas.openxmlformats.org/spreadsheetml/2006/main">
  <person displayName="Bogomil Emilov Iliev" id="{81C05092-EC57-4FA0-9192-2E5016AAEA40}" userId="S::mrk348@ku.dk::7696a062-caa1-4f14-a54d-e436a41e5864" providerId="AD"/>
</personList>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D12" dT="2025-08-22T14:20:46.93" personId="{81C05092-EC57-4FA0-9192-2E5016AAEA40}" id="{7643CE77-6798-4134-A76A-3E0FA2D029DA}">
    <text>Weighted average for all 4407XXXX codes, converted from SEK/m3 with a density of 450 kg/m³</text>
  </threadedComment>
  <threadedComment ref="D13" dT="2025-08-22T14:21:15.92" personId="{81C05092-EC57-4FA0-9192-2E5016AAEA40}" id="{2098A26E-D99E-47A4-9F7A-242317544E15}">
    <text xml:space="preserve">Assumed density 550 kg/m³ </text>
  </threadedComment>
  <threadedComment ref="D14" dT="2025-09-02T09:31:27.23" personId="{81C05092-EC57-4FA0-9192-2E5016AAEA40}" id="{E6710732-0746-4969-88A6-EAE37592FD06}">
    <text>Price of 2024 was only available</text>
  </threadedComment>
  <threadedComment ref="A24" dT="2025-08-24T10:43:49.35" personId="{81C05092-EC57-4FA0-9192-2E5016AAEA40}" id="{20586622-D977-4CD1-B5E7-2789A88D8BAC}">
    <text>We assume that all the iron and steel related industries are not producing for the CLT construction, except the C25B industry</text>
  </threadedComment>
  <threadedComment ref="F26" dT="2025-09-08T09:18:37.23" personId="{81C05092-EC57-4FA0-9192-2E5016AAEA40}" id="{0125EC16-456C-45AA-B7E2-18D512FA5936}">
    <text>Source: gross fixed capital formation account of the Swedish national accounts 
Link: https://www.statistikdatabasen.scb.se/pxweb/en/ssd/START__NR__NR0103__NR0103A/NR0103ENS2010T04Kv/</text>
    <extLst>
      <x:ext xmlns:xltc2="http://schemas.microsoft.com/office/spreadsheetml/2020/threadedcomments2" uri="{F7C98A9C-CBB3-438F-8F68-D28B6AF4A901}">
        <xltc2:checksum>967688590</xltc2:checksum>
        <xltc2:hyperlink startIndex="86" length="97" url="https://www.statistikdatabasen.scb.se/pxweb/en/ssd/START__NR__NR0103__NR0103A/NR0103ENS2010T04Kv/"/>
      </x:ext>
    </extLst>
  </threadedComment>
</ThreadedComments>
</file>

<file path=xl/threadedComments/threadedComment2.xml><?xml version="1.0" encoding="utf-8"?>
<ThreadedComments xmlns="http://schemas.microsoft.com/office/spreadsheetml/2018/threadedcomments" xmlns:x="http://schemas.openxmlformats.org/spreadsheetml/2006/main">
  <threadedComment ref="B1" dT="2025-09-21T14:09:00.67" personId="{81C05092-EC57-4FA0-9192-2E5016AAEA40}" id="{994A91E0-9A0A-4D79-AD02-52CEADC3E6DE}">
    <text>The volume increment and harvest of living trees for the period 2010 - 2019 is based on official NFI data
Source: https://skogsstatistik.slu.se/pxweb/en/OffStat/OffStat__ProduktivSkogsmark__Tillvaxt/PS_Tillvaxt_avverkning_fig.px/</text>
    <extLst>
      <x:ext xmlns:xltc2="http://schemas.microsoft.com/office/spreadsheetml/2020/threadedcomments2" uri="{F7C98A9C-CBB3-438F-8F68-D28B6AF4A901}">
        <xltc2:checksum>914846593</xltc2:checksum>
        <xltc2:hyperlink startIndex="115" length="115" url="https://skogsstatistik.slu.se/pxweb/en/OffStat/OffStat__ProduktivSkogsmark__Tillvaxt/PS_Tillvaxt_avverkning_fig.px/"/>
      </x:ext>
    </extLst>
  </threadedComment>
  <threadedComment ref="C1" dT="2025-09-21T14:12:29.80" personId="{81C05092-EC57-4FA0-9192-2E5016AAEA40}" id="{4097305F-6AE4-4C29-89E5-B0106E8950A3}">
    <text xml:space="preserve">The volume increment and harvest of living trees for the period 2010 - 2019 is based on official NFI data
Source: https://skogsstatistik.slu.se/pxweb/en/OffStat/OffStat__ProduktivSkogsmark__Tillvaxt/PS_Tillvaxt_avverkning_fig.px/
</text>
    <extLst>
      <x:ext xmlns:xltc2="http://schemas.microsoft.com/office/spreadsheetml/2020/threadedcomments2" uri="{F7C98A9C-CBB3-438F-8F68-D28B6AF4A901}">
        <xltc2:checksum>1939439821</xltc2:checksum>
        <xltc2:hyperlink startIndex="115" length="115" url="https://skogsstatistik.slu.se/pxweb/en/OffStat/OffStat__ProduktivSkogsmark__Tillvaxt/PS_Tillvaxt_avverkning_fig.px/"/>
      </x:ext>
    </extLst>
  </threadedComment>
  <threadedComment ref="D1" dT="2025-09-16T14:08:23.88" personId="{81C05092-EC57-4FA0-9192-2E5016AAEA40}" id="{8F244DE3-B7F5-47DB-8D15-1679B06C8CEF}">
    <text>Using linear extrapolation for the 5-year estimates 2020, 2025, 2030, 2035, and 2040
Source: https://pxwebska.skogsstyrelsen.se/pxweb/sv/SKA22/SKA22__2.%20Tillv%C3%A4xt%20och%20naturlig%20avg%C3%A5ng/2_1%20PX.px/</text>
    <extLst>
      <x:ext xmlns:xltc2="http://schemas.microsoft.com/office/spreadsheetml/2020/threadedcomments2" uri="{F7C98A9C-CBB3-438F-8F68-D28B6AF4A901}">
        <xltc2:checksum>2016373535</xltc2:checksum>
        <xltc2:hyperlink startIndex="94" length="119" url="https://pxwebska.skogsstyrelsen.se/pxweb/sv/SKA22/SKA22__2.%20Tillv%C3%A4xt%20och%20naturlig%20avg%C3%A5ng/2_1%20PX.px/"/>
      </x:ext>
    </extLst>
  </threadedComment>
  <threadedComment ref="E1" dT="2025-09-16T14:09:07.35" personId="{81C05092-EC57-4FA0-9192-2E5016AAEA40}" id="{4445DC57-E769-4476-949D-A1A69CA1A124}">
    <text>Using linear extrapolation for the 5-year estimates 2020, 2025, 2030, 2035, and 2040
Source: https://pxwebska.skogsstyrelsen.se/pxweb/sv/SKA22/SKA22__3.%20Avverkning/3_1%20PX.px/</text>
    <extLst>
      <x:ext xmlns:xltc2="http://schemas.microsoft.com/office/spreadsheetml/2020/threadedcomments2" uri="{F7C98A9C-CBB3-438F-8F68-D28B6AF4A901}">
        <xltc2:checksum>1243445224</xltc2:checksum>
        <xltc2:hyperlink startIndex="94" length="85" url="https://pxwebska.skogsstyrelsen.se/pxweb/sv/SKA22/SKA22__3.%20Avverkning/3_1%20PX.px/"/>
      </x:ext>
    </extLst>
  </threadedComment>
  <threadedComment ref="C34" dT="2025-09-16T14:10:35.12" personId="{81C05092-EC57-4FA0-9192-2E5016AAEA40}" id="{60EE5A35-9316-47FB-87EB-E8681379209C}">
    <text>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ext>
    <extLst>
      <x:ext xmlns:xltc2="http://schemas.microsoft.com/office/spreadsheetml/2020/threadedcomments2" uri="{F7C98A9C-CBB3-438F-8F68-D28B6AF4A901}">
        <xltc2:checksum>2491029893</xltc2:checksum>
        <xltc2:hyperlink startIndex="115" length="115" url="https://skogsstatistik.slu.se/pxweb/en/OffStat/OffStat__ProduktivSkogsmark__Tillvaxt/PS_Tillvaxt_avverkning_fig.px/"/>
        <xltc2:hyperlink startIndex="442" length="86" url="https://www.skogskunskap.se/rakna-med-verktyg/mata-skogen/mattenheter---omrakningstal/"/>
      </x:ext>
    </extLst>
  </threadedComment>
  <threadedComment ref="C67" dT="2025-09-16T14:10:35.12" personId="{81C05092-EC57-4FA0-9192-2E5016AAEA40}" id="{8B15936C-3F21-4273-AB75-5F597EE9DDFA}">
    <text>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ext>
    <extLst>
      <x:ext xmlns:xltc2="http://schemas.microsoft.com/office/spreadsheetml/2020/threadedcomments2" uri="{F7C98A9C-CBB3-438F-8F68-D28B6AF4A901}">
        <xltc2:checksum>2491029893</xltc2:checksum>
        <xltc2:hyperlink startIndex="115" length="115" url="https://skogsstatistik.slu.se/pxweb/en/OffStat/OffStat__ProduktivSkogsmark__Tillvaxt/PS_Tillvaxt_avverkning_fig.px/"/>
        <xltc2:hyperlink startIndex="442" length="86" url="https://www.skogskunskap.se/rakna-med-verktyg/mata-skogen/mattenheter---omrakningstal/"/>
      </x:ext>
    </extLst>
  </threadedComment>
  <threadedComment ref="C100" dT="2025-09-16T14:10:35.12" personId="{81C05092-EC57-4FA0-9192-2E5016AAEA40}" id="{48685177-4A25-40E6-B375-AA6BB3080DD3}">
    <text>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ext>
    <extLst>
      <x:ext xmlns:xltc2="http://schemas.microsoft.com/office/spreadsheetml/2020/threadedcomments2" uri="{F7C98A9C-CBB3-438F-8F68-D28B6AF4A901}">
        <xltc2:checksum>2491029893</xltc2:checksum>
        <xltc2:hyperlink startIndex="115" length="115" url="https://skogsstatistik.slu.se/pxweb/en/OffStat/OffStat__ProduktivSkogsmark__Tillvaxt/PS_Tillvaxt_avverkning_fig.px/"/>
        <xltc2:hyperlink startIndex="442" length="86" url="https://www.skogskunskap.se/rakna-med-verktyg/mata-skogen/mattenheter---omrakningstal/"/>
      </x:ext>
    </extLst>
  </threadedComment>
  <threadedComment ref="C133" dT="2025-09-16T14:10:35.12" personId="{81C05092-EC57-4FA0-9192-2E5016AAEA40}" id="{2A0CECD8-F038-4AAB-AB65-7936B7237CC6}">
    <text>The volume increment and harvest of living trees for the period 2010 - 2019 is based on official NFI data
Source: https://skogsstatistik.slu.se/pxweb/en/OffStat/OffStat__ProduktivSkogsmark__Tillvaxt/PS_Tillvaxt_avverkning_fig.px/
The harvest estimates for the period 2020 - 2040 are estimated using the PSUT model, a factor 0.2314 to convert wood fiber equivalent (m3pb) to carbon, and a factor 1,06 to convert from m3pb to m3sk. 
Source: https://www.skogskunskap.se/rakna-med-verktyg/mata-skogen/mattenheter---omrakningstal/</text>
    <extLst>
      <x:ext xmlns:xltc2="http://schemas.microsoft.com/office/spreadsheetml/2020/threadedcomments2" uri="{F7C98A9C-CBB3-438F-8F68-D28B6AF4A901}">
        <xltc2:checksum>2491029893</xltc2:checksum>
        <xltc2:hyperlink startIndex="115" length="115" url="https://skogsstatistik.slu.se/pxweb/en/OffStat/OffStat__ProduktivSkogsmark__Tillvaxt/PS_Tillvaxt_avverkning_fig.px/"/>
        <xltc2:hyperlink startIndex="442" length="86" url="https://www.skogskunskap.se/rakna-med-verktyg/mata-skogen/mattenheter---omrakningstal/"/>
      </x:ext>
    </extLs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wileyonlinelibrary.com/journal/jie" TargetMode="External"/><Relationship Id="rId6" Type="http://schemas.openxmlformats.org/officeDocument/2006/relationships/image" Target="../media/image1.emf"/><Relationship Id="rId5" Type="http://schemas.openxmlformats.org/officeDocument/2006/relationships/oleObject" Target="../embeddings/oleObject1.bin"/><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2.vml"/><Relationship Id="rId1" Type="http://schemas.openxmlformats.org/officeDocument/2006/relationships/printerSettings" Target="../printerSettings/printerSettings3.bin"/><Relationship Id="rId4" Type="http://schemas.microsoft.com/office/2017/10/relationships/threadedComment" Target="../threadedComments/threadedComment1.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8.xml.rels><?xml version="1.0" encoding="UTF-8" standalone="yes"?>
<Relationships xmlns="http://schemas.openxmlformats.org/package/2006/relationships"><Relationship Id="rId3" Type="http://schemas.microsoft.com/office/2017/10/relationships/threadedComment" Target="../threadedComments/threadedComment2.xml"/><Relationship Id="rId2" Type="http://schemas.openxmlformats.org/officeDocument/2006/relationships/comments" Target="../comments2.xml"/><Relationship Id="rId1" Type="http://schemas.openxmlformats.org/officeDocument/2006/relationships/vmlDrawing" Target="../drawings/vmlDrawing3.v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M14"/>
  <sheetViews>
    <sheetView workbookViewId="0">
      <selection activeCell="A9" sqref="A9:H10"/>
    </sheetView>
  </sheetViews>
  <sheetFormatPr defaultColWidth="10.6640625" defaultRowHeight="14.4"/>
  <sheetData>
    <row r="1" spans="1:13">
      <c r="A1" s="2" t="s">
        <v>0</v>
      </c>
      <c r="B1" s="1"/>
      <c r="C1" s="1"/>
      <c r="D1" s="1"/>
      <c r="E1" s="1"/>
      <c r="F1" s="1"/>
      <c r="G1" s="1"/>
      <c r="H1" s="3"/>
      <c r="I1" s="3"/>
      <c r="J1" s="3"/>
      <c r="K1" s="3"/>
      <c r="L1" s="3"/>
      <c r="M1" s="3"/>
    </row>
    <row r="2" spans="1:13">
      <c r="A2" s="3"/>
      <c r="B2" s="3"/>
      <c r="C2" s="3"/>
      <c r="D2" s="3"/>
      <c r="E2" s="3"/>
      <c r="F2" s="3"/>
      <c r="G2" s="3"/>
      <c r="H2" s="3"/>
      <c r="I2" s="3"/>
      <c r="J2" s="3"/>
      <c r="K2" s="3"/>
      <c r="L2" s="3"/>
      <c r="M2" s="3"/>
    </row>
    <row r="3" spans="1:13" ht="17.399999999999999">
      <c r="A3" s="4" t="s">
        <v>1</v>
      </c>
      <c r="B3" s="3"/>
      <c r="C3" s="3"/>
      <c r="D3" s="3"/>
      <c r="E3" s="3"/>
      <c r="F3" s="3"/>
      <c r="G3" s="3"/>
      <c r="H3" s="3"/>
      <c r="I3" s="3"/>
      <c r="J3" s="3"/>
      <c r="K3" s="3"/>
      <c r="L3" s="3"/>
      <c r="M3" s="3"/>
    </row>
    <row r="4" spans="1:13" ht="17.399999999999999">
      <c r="A4" s="4"/>
      <c r="B4" s="3"/>
      <c r="C4" s="3"/>
      <c r="D4" s="3"/>
      <c r="E4" s="3"/>
      <c r="F4" s="3"/>
      <c r="G4" s="3"/>
      <c r="H4" s="3"/>
      <c r="I4" s="3"/>
      <c r="J4" s="3"/>
      <c r="K4" s="3"/>
      <c r="L4" s="3"/>
      <c r="M4" s="3"/>
    </row>
    <row r="5" spans="1:13" ht="36" customHeight="1">
      <c r="A5" s="48" t="s">
        <v>2</v>
      </c>
      <c r="B5" s="48"/>
      <c r="C5" s="48"/>
      <c r="D5" s="48"/>
      <c r="E5" s="48"/>
      <c r="F5" s="48"/>
      <c r="G5" s="48"/>
      <c r="H5" s="48"/>
      <c r="I5" s="48"/>
      <c r="J5" s="5"/>
      <c r="K5" s="5"/>
      <c r="L5" s="5"/>
      <c r="M5" s="5"/>
    </row>
    <row r="6" spans="1:13">
      <c r="A6" s="48"/>
      <c r="B6" s="48"/>
      <c r="C6" s="48"/>
      <c r="D6" s="48"/>
      <c r="E6" s="48"/>
      <c r="F6" s="48"/>
      <c r="G6" s="48"/>
      <c r="H6" s="48"/>
      <c r="I6" s="48"/>
    </row>
    <row r="7" spans="1:13" ht="17.399999999999999">
      <c r="A7" s="8"/>
      <c r="B7" s="8"/>
      <c r="C7" s="8"/>
      <c r="D7" s="8"/>
      <c r="E7" s="8"/>
      <c r="F7" s="8"/>
      <c r="G7" s="8"/>
      <c r="H7" s="8"/>
      <c r="I7" s="8"/>
    </row>
    <row r="8" spans="1:13">
      <c r="A8" s="3"/>
      <c r="B8" s="3"/>
      <c r="C8" s="3"/>
      <c r="D8" s="3"/>
      <c r="E8" s="3"/>
      <c r="F8" s="3"/>
      <c r="G8" s="3"/>
      <c r="H8" s="3"/>
      <c r="I8" s="3"/>
      <c r="J8" s="3"/>
      <c r="K8" s="3"/>
      <c r="L8" s="3"/>
      <c r="M8" s="3"/>
    </row>
    <row r="9" spans="1:13" ht="54.6" customHeight="1">
      <c r="A9" s="46" t="s">
        <v>289</v>
      </c>
      <c r="B9" s="47"/>
      <c r="C9" s="47"/>
      <c r="D9" s="47"/>
      <c r="E9" s="47"/>
      <c r="F9" s="47"/>
      <c r="G9" s="47"/>
      <c r="H9" s="47"/>
      <c r="I9" s="6"/>
      <c r="J9" s="6"/>
      <c r="K9" s="6"/>
      <c r="L9" s="6"/>
      <c r="M9" s="6"/>
    </row>
    <row r="10" spans="1:13" ht="36" customHeight="1">
      <c r="A10" s="47"/>
      <c r="B10" s="47"/>
      <c r="C10" s="47"/>
      <c r="D10" s="47"/>
      <c r="E10" s="47"/>
      <c r="F10" s="47"/>
      <c r="G10" s="47"/>
      <c r="H10" s="47"/>
      <c r="I10" s="6"/>
      <c r="J10" s="6"/>
      <c r="K10" s="6"/>
      <c r="L10" s="6"/>
      <c r="M10" s="6"/>
    </row>
    <row r="11" spans="1:13">
      <c r="A11" s="6"/>
      <c r="B11" s="6"/>
      <c r="C11" s="6"/>
      <c r="D11" s="6"/>
      <c r="E11" s="6"/>
      <c r="F11" s="6"/>
      <c r="G11" s="6"/>
      <c r="H11" s="6"/>
      <c r="I11" s="6"/>
      <c r="J11" s="6"/>
      <c r="K11" s="6"/>
      <c r="L11" s="6"/>
      <c r="M11" s="6"/>
    </row>
    <row r="12" spans="1:13">
      <c r="A12" s="6"/>
      <c r="B12" s="6"/>
      <c r="C12" s="6"/>
      <c r="D12" s="6"/>
      <c r="E12" s="6"/>
      <c r="F12" s="6"/>
      <c r="G12" s="6"/>
      <c r="H12" s="6"/>
      <c r="I12" s="6"/>
      <c r="J12" s="6"/>
      <c r="K12" s="6"/>
      <c r="L12" s="6"/>
      <c r="M12" s="6"/>
    </row>
    <row r="14" spans="1:13" ht="15.6">
      <c r="A14" s="7"/>
    </row>
  </sheetData>
  <mergeCells count="2">
    <mergeCell ref="A9:H10"/>
    <mergeCell ref="A5:I6"/>
  </mergeCells>
  <hyperlinks>
    <hyperlink ref="A1" r:id="rId1" display="2017 Journal of Industrial Ecology – www.wileyonlinelibrary.com/journal/jie"/>
  </hyperlinks>
  <pageMargins left="0.7" right="0.7" top="0.75" bottom="0.75" header="0.3" footer="0.3"/>
  <pageSetup orientation="portrait" horizontalDpi="1200" verticalDpi="1200" r:id="rId2"/>
  <drawing r:id="rId3"/>
  <legacyDrawing r:id="rId4"/>
  <oleObjects>
    <mc:AlternateContent xmlns:mc="http://schemas.openxmlformats.org/markup-compatibility/2006">
      <mc:Choice Requires="x14">
        <oleObject progId="PBrush" shapeId="1025" r:id="rId5">
          <objectPr defaultSize="0" r:id="rId6">
            <anchor moveWithCells="1" sizeWithCells="1">
              <from>
                <xdr:col>0</xdr:col>
                <xdr:colOff>0</xdr:colOff>
                <xdr:row>6</xdr:row>
                <xdr:rowOff>137160</xdr:rowOff>
              </from>
              <to>
                <xdr:col>4</xdr:col>
                <xdr:colOff>251460</xdr:colOff>
                <xdr:row>7</xdr:row>
                <xdr:rowOff>160020</xdr:rowOff>
              </to>
            </anchor>
          </objectPr>
        </oleObject>
      </mc:Choice>
      <mc:Fallback>
        <oleObject progId="PBrush" shapeId="1025" r:id="rId5"/>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tabSelected="1" workbookViewId="0">
      <selection activeCell="C14" sqref="C14"/>
    </sheetView>
  </sheetViews>
  <sheetFormatPr defaultRowHeight="14.4"/>
  <cols>
    <col min="1" max="1" width="34.33203125" bestFit="1" customWidth="1"/>
    <col min="2" max="2" width="16.33203125" bestFit="1" customWidth="1"/>
    <col min="3" max="3" width="11" bestFit="1" customWidth="1"/>
  </cols>
  <sheetData>
    <row r="1" spans="1:3" ht="16.2" thickBot="1">
      <c r="A1" s="52" t="s">
        <v>290</v>
      </c>
      <c r="B1" s="53" t="s">
        <v>76</v>
      </c>
      <c r="C1" s="53" t="s">
        <v>305</v>
      </c>
    </row>
    <row r="2" spans="1:3" ht="15.6">
      <c r="A2" s="57" t="s">
        <v>306</v>
      </c>
      <c r="B2" s="34" t="s">
        <v>8</v>
      </c>
      <c r="C2" s="49" t="s">
        <v>291</v>
      </c>
    </row>
    <row r="3" spans="1:3" ht="15.6">
      <c r="A3" s="58"/>
      <c r="B3" s="34" t="s">
        <v>9</v>
      </c>
      <c r="C3" s="49" t="s">
        <v>292</v>
      </c>
    </row>
    <row r="4" spans="1:3" ht="16.2" thickBot="1">
      <c r="A4" s="59"/>
      <c r="B4" s="50" t="s">
        <v>10</v>
      </c>
      <c r="C4" s="51" t="s">
        <v>293</v>
      </c>
    </row>
    <row r="5" spans="1:3" ht="15.6">
      <c r="A5" s="60" t="s">
        <v>294</v>
      </c>
      <c r="B5" s="34" t="s">
        <v>8</v>
      </c>
      <c r="C5" s="49" t="s">
        <v>295</v>
      </c>
    </row>
    <row r="6" spans="1:3" ht="15.6">
      <c r="A6" s="58"/>
      <c r="B6" s="34" t="s">
        <v>9</v>
      </c>
      <c r="C6" s="49" t="s">
        <v>296</v>
      </c>
    </row>
    <row r="7" spans="1:3" ht="16.2" thickBot="1">
      <c r="A7" s="59"/>
      <c r="B7" s="50" t="s">
        <v>10</v>
      </c>
      <c r="C7" s="51" t="s">
        <v>297</v>
      </c>
    </row>
    <row r="8" spans="1:3" ht="15.6">
      <c r="A8" s="60" t="s">
        <v>298</v>
      </c>
      <c r="B8" s="34" t="s">
        <v>8</v>
      </c>
      <c r="C8" s="49" t="s">
        <v>299</v>
      </c>
    </row>
    <row r="9" spans="1:3" ht="15.6">
      <c r="A9" s="58"/>
      <c r="B9" s="34" t="s">
        <v>9</v>
      </c>
      <c r="C9" s="49" t="s">
        <v>300</v>
      </c>
    </row>
    <row r="10" spans="1:3" ht="16.2" thickBot="1">
      <c r="A10" s="59"/>
      <c r="B10" s="50" t="s">
        <v>10</v>
      </c>
      <c r="C10" s="51" t="s">
        <v>301</v>
      </c>
    </row>
    <row r="11" spans="1:3" ht="15.6">
      <c r="A11" s="60" t="s">
        <v>302</v>
      </c>
      <c r="B11" s="34" t="s">
        <v>8</v>
      </c>
      <c r="C11" s="49">
        <v>-299</v>
      </c>
    </row>
    <row r="12" spans="1:3" ht="15.6">
      <c r="A12" s="58"/>
      <c r="B12" s="34" t="s">
        <v>9</v>
      </c>
      <c r="C12" s="49">
        <v>-19</v>
      </c>
    </row>
    <row r="13" spans="1:3" ht="16.2" thickBot="1">
      <c r="A13" s="59"/>
      <c r="B13" s="50" t="s">
        <v>10</v>
      </c>
      <c r="C13" s="51">
        <v>-528</v>
      </c>
    </row>
    <row r="14" spans="1:3" ht="15.6">
      <c r="A14" s="60" t="s">
        <v>307</v>
      </c>
      <c r="B14" s="34" t="s">
        <v>8</v>
      </c>
      <c r="C14" s="56" t="s">
        <v>309</v>
      </c>
    </row>
    <row r="15" spans="1:3" ht="15.6">
      <c r="A15" s="58"/>
      <c r="B15" s="34" t="s">
        <v>9</v>
      </c>
      <c r="C15" s="49" t="s">
        <v>310</v>
      </c>
    </row>
    <row r="16" spans="1:3" ht="16.2" thickBot="1">
      <c r="A16" s="61"/>
      <c r="B16" s="54" t="s">
        <v>10</v>
      </c>
      <c r="C16" s="55">
        <v>0</v>
      </c>
    </row>
    <row r="17" spans="1:3" ht="15.6">
      <c r="A17" s="57" t="s">
        <v>308</v>
      </c>
      <c r="B17" s="34" t="s">
        <v>8</v>
      </c>
      <c r="C17" s="49" t="s">
        <v>297</v>
      </c>
    </row>
    <row r="18" spans="1:3" ht="15.6">
      <c r="A18" s="58"/>
      <c r="B18" s="34" t="s">
        <v>9</v>
      </c>
      <c r="C18" s="56" t="s">
        <v>304</v>
      </c>
    </row>
    <row r="19" spans="1:3" ht="16.2" thickBot="1">
      <c r="A19" s="61"/>
      <c r="B19" s="54" t="s">
        <v>10</v>
      </c>
      <c r="C19" s="55" t="s">
        <v>303</v>
      </c>
    </row>
  </sheetData>
  <mergeCells count="6">
    <mergeCell ref="A5:A7"/>
    <mergeCell ref="A8:A10"/>
    <mergeCell ref="A11:A13"/>
    <mergeCell ref="A2:A4"/>
    <mergeCell ref="A14:A16"/>
    <mergeCell ref="A17:A19"/>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64"/>
  <sheetViews>
    <sheetView workbookViewId="0">
      <selection activeCell="C12" sqref="C12"/>
    </sheetView>
  </sheetViews>
  <sheetFormatPr defaultRowHeight="14.4"/>
  <cols>
    <col min="1" max="1" width="4.6640625" bestFit="1" customWidth="1"/>
    <col min="2" max="2" width="14.6640625" bestFit="1" customWidth="1"/>
    <col min="3" max="3" width="19.6640625" bestFit="1" customWidth="1"/>
    <col min="4" max="4" width="16.88671875" bestFit="1" customWidth="1"/>
    <col min="5" max="5" width="17.6640625" bestFit="1" customWidth="1"/>
  </cols>
  <sheetData>
    <row r="1" spans="1:5">
      <c r="A1" s="35" t="s">
        <v>3</v>
      </c>
      <c r="B1" s="35" t="s">
        <v>4</v>
      </c>
      <c r="C1" s="35" t="s">
        <v>5</v>
      </c>
      <c r="D1" s="35" t="s">
        <v>6</v>
      </c>
      <c r="E1" s="35" t="s">
        <v>7</v>
      </c>
    </row>
    <row r="2" spans="1:5">
      <c r="A2">
        <v>2020</v>
      </c>
      <c r="B2" t="s">
        <v>8</v>
      </c>
      <c r="C2" s="10">
        <v>2.3854584789390212</v>
      </c>
      <c r="D2" s="10">
        <v>-4.4184204596109087</v>
      </c>
      <c r="E2" s="10">
        <v>-2.032961980671887</v>
      </c>
    </row>
    <row r="3" spans="1:5">
      <c r="A3">
        <v>2020</v>
      </c>
      <c r="B3" t="s">
        <v>9</v>
      </c>
      <c r="C3" s="10">
        <v>-0.2353399426178657</v>
      </c>
      <c r="D3" s="10">
        <v>0.45698651510589122</v>
      </c>
      <c r="E3" s="10">
        <v>0.22164657248802541</v>
      </c>
    </row>
    <row r="4" spans="1:5">
      <c r="A4">
        <v>2020</v>
      </c>
      <c r="B4" t="s">
        <v>10</v>
      </c>
      <c r="C4" s="10">
        <v>-0.25305919923196779</v>
      </c>
      <c r="D4" s="10">
        <v>-6.0637394199147821E-9</v>
      </c>
      <c r="E4" s="10">
        <v>-0.25305920529570719</v>
      </c>
    </row>
    <row r="5" spans="1:5">
      <c r="A5">
        <v>2021</v>
      </c>
      <c r="B5" t="s">
        <v>8</v>
      </c>
      <c r="C5" s="10">
        <v>4.7459562913599065</v>
      </c>
      <c r="D5" s="10">
        <v>-8.9227692773576965</v>
      </c>
      <c r="E5" s="10">
        <v>-4.1768129859977892</v>
      </c>
    </row>
    <row r="6" spans="1:5">
      <c r="A6">
        <v>2021</v>
      </c>
      <c r="B6" t="s">
        <v>9</v>
      </c>
      <c r="C6" s="10">
        <v>-0.45718849587999277</v>
      </c>
      <c r="D6" s="10">
        <v>0.92018341015534311</v>
      </c>
      <c r="E6" s="10">
        <v>0.46299491427535033</v>
      </c>
    </row>
    <row r="7" spans="1:5">
      <c r="A7">
        <v>2021</v>
      </c>
      <c r="B7" t="s">
        <v>10</v>
      </c>
      <c r="C7" s="10">
        <v>0.117804771866533</v>
      </c>
      <c r="D7" s="10">
        <v>-4.1200473788194358E-9</v>
      </c>
      <c r="E7" s="10">
        <v>0.1178047677464856</v>
      </c>
    </row>
    <row r="8" spans="1:5">
      <c r="A8">
        <v>2022</v>
      </c>
      <c r="B8" t="s">
        <v>8</v>
      </c>
      <c r="C8" s="10">
        <v>7.0901292912795313</v>
      </c>
      <c r="D8" s="10">
        <v>-13.51476502040305</v>
      </c>
      <c r="E8" s="10">
        <v>-6.4246357291235139</v>
      </c>
    </row>
    <row r="9" spans="1:5">
      <c r="A9">
        <v>2022</v>
      </c>
      <c r="B9" t="s">
        <v>9</v>
      </c>
      <c r="C9" s="10">
        <v>-0.6695308034498012</v>
      </c>
      <c r="D9" s="10">
        <v>1.389714892747252</v>
      </c>
      <c r="E9" s="10">
        <v>0.72018408929745059</v>
      </c>
    </row>
    <row r="10" spans="1:5">
      <c r="A10">
        <v>2022</v>
      </c>
      <c r="B10" t="s">
        <v>10</v>
      </c>
      <c r="C10" s="10">
        <v>0.9301080558852991</v>
      </c>
      <c r="D10" s="10">
        <v>-7.4669878813438125E-9</v>
      </c>
      <c r="E10" s="10">
        <v>0.93010804841831118</v>
      </c>
    </row>
    <row r="11" spans="1:5">
      <c r="A11">
        <v>2023</v>
      </c>
      <c r="B11" t="s">
        <v>8</v>
      </c>
      <c r="C11" s="10">
        <v>9.4243493041457835</v>
      </c>
      <c r="D11" s="10">
        <v>-18.19616062725294</v>
      </c>
      <c r="E11" s="10">
        <v>-8.7718113231071548</v>
      </c>
    </row>
    <row r="12" spans="1:5">
      <c r="A12">
        <v>2023</v>
      </c>
      <c r="B12" t="s">
        <v>9</v>
      </c>
      <c r="C12" s="10">
        <v>-0.87520740748546089</v>
      </c>
      <c r="D12" s="10">
        <v>1.865707654632472</v>
      </c>
      <c r="E12" s="10">
        <v>0.99050024714701068</v>
      </c>
    </row>
    <row r="13" spans="1:5">
      <c r="A13">
        <v>2023</v>
      </c>
      <c r="B13" t="s">
        <v>10</v>
      </c>
      <c r="C13" s="10">
        <v>2.0550310266726877</v>
      </c>
      <c r="D13" s="10">
        <v>-7.9101082519628102E-9</v>
      </c>
      <c r="E13" s="10">
        <v>2.05503101876258</v>
      </c>
    </row>
    <row r="14" spans="1:5">
      <c r="A14">
        <v>2024</v>
      </c>
      <c r="B14" t="s">
        <v>8</v>
      </c>
      <c r="C14" s="10">
        <v>11.75338785244897</v>
      </c>
      <c r="D14" s="10">
        <v>-22.96874409518346</v>
      </c>
      <c r="E14" s="10">
        <v>-11.21535624273449</v>
      </c>
    </row>
    <row r="15" spans="1:5">
      <c r="A15">
        <v>2024</v>
      </c>
      <c r="B15" t="s">
        <v>9</v>
      </c>
      <c r="C15" s="10">
        <v>-1.076249493352021</v>
      </c>
      <c r="D15" s="10">
        <v>2.3482909213968628</v>
      </c>
      <c r="E15" s="10">
        <v>1.272041428044842</v>
      </c>
    </row>
    <row r="16" spans="1:5">
      <c r="A16">
        <v>2024</v>
      </c>
      <c r="B16" t="s">
        <v>10</v>
      </c>
      <c r="C16" s="10">
        <v>3.4017005983538686</v>
      </c>
      <c r="D16" s="10">
        <v>-8.6475774878635995E-9</v>
      </c>
      <c r="E16" s="10">
        <v>3.4017005897062917</v>
      </c>
    </row>
    <row r="17" spans="1:5">
      <c r="A17">
        <v>2025</v>
      </c>
      <c r="B17" t="s">
        <v>8</v>
      </c>
      <c r="C17" s="10">
        <v>14.08088558534841</v>
      </c>
      <c r="D17" s="10">
        <v>-27.834339181416233</v>
      </c>
      <c r="E17" s="10">
        <v>-13.753453596067809</v>
      </c>
    </row>
    <row r="18" spans="1:5">
      <c r="A18">
        <v>2025</v>
      </c>
      <c r="B18" t="s">
        <v>9</v>
      </c>
      <c r="C18" s="10">
        <v>-1.2741159529304129</v>
      </c>
      <c r="D18" s="10">
        <v>2.8375965031379931</v>
      </c>
      <c r="E18" s="10">
        <v>1.5634805502075801</v>
      </c>
    </row>
    <row r="19" spans="1:5">
      <c r="A19">
        <v>2025</v>
      </c>
      <c r="B19" t="s">
        <v>10</v>
      </c>
      <c r="C19" s="10">
        <v>4.9060761973673364</v>
      </c>
      <c r="D19" s="10">
        <v>-1.0017436579801141E-8</v>
      </c>
      <c r="E19" s="10">
        <v>4.9060761873498997</v>
      </c>
    </row>
    <row r="20" spans="1:5">
      <c r="A20">
        <v>2026</v>
      </c>
      <c r="B20" t="s">
        <v>8</v>
      </c>
      <c r="C20" s="10">
        <v>16.409684320553382</v>
      </c>
      <c r="D20" s="10">
        <v>-32.794806118317283</v>
      </c>
      <c r="E20" s="10">
        <v>-16.385121797763897</v>
      </c>
    </row>
    <row r="21" spans="1:5">
      <c r="A21">
        <v>2026</v>
      </c>
      <c r="B21" t="s">
        <v>9</v>
      </c>
      <c r="C21" s="10">
        <v>-1.469861023180536</v>
      </c>
      <c r="D21" s="10">
        <v>3.3337588461554217</v>
      </c>
      <c r="E21" s="10">
        <v>1.8638978229748859</v>
      </c>
    </row>
    <row r="22" spans="1:5">
      <c r="A22">
        <v>2026</v>
      </c>
      <c r="B22" t="s">
        <v>10</v>
      </c>
      <c r="C22" s="10">
        <v>6.523091052201984</v>
      </c>
      <c r="D22" s="10">
        <v>-1.1354757589288059E-8</v>
      </c>
      <c r="E22" s="10">
        <v>6.523091040847226</v>
      </c>
    </row>
    <row r="23" spans="1:5">
      <c r="A23">
        <v>2027</v>
      </c>
      <c r="B23" t="s">
        <v>8</v>
      </c>
      <c r="C23" s="10">
        <v>18.742061938709927</v>
      </c>
      <c r="D23" s="10">
        <v>-37.852042342899992</v>
      </c>
      <c r="E23" s="10">
        <v>-19.109980404190061</v>
      </c>
    </row>
    <row r="24" spans="1:5">
      <c r="A24">
        <v>2027</v>
      </c>
      <c r="B24" t="s">
        <v>9</v>
      </c>
      <c r="C24" s="10">
        <v>-1.66425283398031</v>
      </c>
      <c r="D24" s="10">
        <v>3.836915085674653</v>
      </c>
      <c r="E24" s="10">
        <v>2.172662251694343</v>
      </c>
    </row>
    <row r="25" spans="1:5">
      <c r="A25">
        <v>2027</v>
      </c>
      <c r="B25" t="s">
        <v>10</v>
      </c>
      <c r="C25" s="10">
        <v>8.2210953315374216</v>
      </c>
      <c r="D25" s="10">
        <v>-1.335001797997393E-8</v>
      </c>
      <c r="E25" s="10">
        <v>8.2210953181874036</v>
      </c>
    </row>
    <row r="26" spans="1:5">
      <c r="A26">
        <v>2028</v>
      </c>
      <c r="B26" t="s">
        <v>8</v>
      </c>
      <c r="C26" s="10">
        <v>21.079898584483022</v>
      </c>
      <c r="D26" s="10">
        <v>-43.007983240917987</v>
      </c>
      <c r="E26" s="10">
        <v>-21.928084656434983</v>
      </c>
    </row>
    <row r="27" spans="1:5">
      <c r="A27">
        <v>2028</v>
      </c>
      <c r="B27" t="s">
        <v>9</v>
      </c>
      <c r="C27" s="10">
        <v>-1.857857243580977</v>
      </c>
      <c r="D27" s="10">
        <v>4.3472050996257314</v>
      </c>
      <c r="E27" s="10">
        <v>2.4893478560447551</v>
      </c>
    </row>
    <row r="28" spans="1:5">
      <c r="A28">
        <v>2028</v>
      </c>
      <c r="B28" t="s">
        <v>10</v>
      </c>
      <c r="C28" s="10">
        <v>9.9779269351892292</v>
      </c>
      <c r="D28" s="10">
        <v>-2.0950930775143211E-8</v>
      </c>
      <c r="E28" s="10">
        <v>9.9779269142382976</v>
      </c>
    </row>
    <row r="29" spans="1:5">
      <c r="A29">
        <v>2029</v>
      </c>
      <c r="B29" t="s">
        <v>8</v>
      </c>
      <c r="C29" s="10">
        <v>23.424794294531221</v>
      </c>
      <c r="D29" s="10">
        <v>-48.264602905839972</v>
      </c>
      <c r="E29" s="10">
        <v>-24.839808611308747</v>
      </c>
    </row>
    <row r="30" spans="1:5">
      <c r="A30">
        <v>2029</v>
      </c>
      <c r="B30" t="s">
        <v>9</v>
      </c>
      <c r="C30" s="10">
        <v>-2.0510971286970312</v>
      </c>
      <c r="D30" s="10">
        <v>4.864771563497321</v>
      </c>
      <c r="E30" s="10">
        <v>2.8136744348002898</v>
      </c>
    </row>
    <row r="31" spans="1:5">
      <c r="A31">
        <v>2029</v>
      </c>
      <c r="B31" t="s">
        <v>10</v>
      </c>
      <c r="C31" s="10">
        <v>11.778133199103229</v>
      </c>
      <c r="D31" s="10">
        <v>-2.8517311875475572E-8</v>
      </c>
      <c r="E31" s="10">
        <v>11.778133170585919</v>
      </c>
    </row>
    <row r="32" spans="1:5">
      <c r="A32">
        <v>2030</v>
      </c>
      <c r="B32" t="s">
        <v>8</v>
      </c>
      <c r="C32" s="10">
        <v>25.778152279540659</v>
      </c>
      <c r="D32" s="10">
        <v>-53.623914913004029</v>
      </c>
      <c r="E32" s="10">
        <v>-27.845762633463373</v>
      </c>
    </row>
    <row r="33" spans="1:5">
      <c r="A33">
        <v>2030</v>
      </c>
      <c r="B33" t="s">
        <v>9</v>
      </c>
      <c r="C33" s="10">
        <v>-2.244294318402011</v>
      </c>
      <c r="D33" s="10">
        <v>5.389760006287772</v>
      </c>
      <c r="E33" s="10">
        <v>3.1454656878857601</v>
      </c>
    </row>
    <row r="34" spans="1:5">
      <c r="A34">
        <v>2030</v>
      </c>
      <c r="B34" t="s">
        <v>10</v>
      </c>
      <c r="C34" s="10">
        <v>13.611006439924529</v>
      </c>
      <c r="D34" s="10">
        <v>-2.2480293409898881E-8</v>
      </c>
      <c r="E34" s="10">
        <v>13.611006417444239</v>
      </c>
    </row>
    <row r="35" spans="1:5">
      <c r="A35">
        <v>2031</v>
      </c>
      <c r="B35" t="s">
        <v>8</v>
      </c>
      <c r="C35" s="10">
        <v>28.141237920487939</v>
      </c>
      <c r="D35" s="10">
        <v>-59.087973109255024</v>
      </c>
      <c r="E35" s="10">
        <v>-30.946735188767082</v>
      </c>
    </row>
    <row r="36" spans="1:5">
      <c r="A36">
        <v>2031</v>
      </c>
      <c r="B36" t="s">
        <v>9</v>
      </c>
      <c r="C36" s="10">
        <v>-2.4376992553540622</v>
      </c>
      <c r="D36" s="10">
        <v>5.9223188675754823</v>
      </c>
      <c r="E36" s="10">
        <v>3.484619612221421</v>
      </c>
    </row>
    <row r="37" spans="1:5">
      <c r="A37">
        <v>2031</v>
      </c>
      <c r="B37" t="s">
        <v>10</v>
      </c>
      <c r="C37" s="10">
        <v>15.469194983499118</v>
      </c>
      <c r="D37" s="10">
        <v>-2.2766071197111161E-8</v>
      </c>
      <c r="E37" s="10">
        <v>15.46919496073305</v>
      </c>
    </row>
    <row r="38" spans="1:5">
      <c r="A38">
        <v>2032</v>
      </c>
      <c r="B38" t="s">
        <v>8</v>
      </c>
      <c r="C38" s="10">
        <v>30.515220592787198</v>
      </c>
      <c r="D38" s="10">
        <v>-64.658872418374642</v>
      </c>
      <c r="E38" s="10">
        <v>-34.14365182558744</v>
      </c>
    </row>
    <row r="39" spans="1:5">
      <c r="A39">
        <v>2032</v>
      </c>
      <c r="B39" t="s">
        <v>9</v>
      </c>
      <c r="C39" s="10">
        <v>-2.6315119789385939</v>
      </c>
      <c r="D39" s="10">
        <v>6.4625995557304448</v>
      </c>
      <c r="E39" s="10">
        <v>3.8310875767918509</v>
      </c>
    </row>
    <row r="40" spans="1:5">
      <c r="A40">
        <v>2032</v>
      </c>
      <c r="B40" t="s">
        <v>10</v>
      </c>
      <c r="C40" s="10">
        <v>17.347721046838092</v>
      </c>
      <c r="D40" s="10">
        <v>-3.1408730137627574E-8</v>
      </c>
      <c r="E40" s="10">
        <v>17.347721015429361</v>
      </c>
    </row>
    <row r="41" spans="1:5">
      <c r="A41">
        <v>2033</v>
      </c>
      <c r="B41" t="s">
        <v>8</v>
      </c>
      <c r="C41" s="10">
        <v>32.901203348479406</v>
      </c>
      <c r="D41" s="10">
        <v>-70.338749662620273</v>
      </c>
      <c r="E41" s="10">
        <v>-37.437546314140867</v>
      </c>
    </row>
    <row r="42" spans="1:5">
      <c r="A42">
        <v>2033</v>
      </c>
      <c r="B42" t="s">
        <v>9</v>
      </c>
      <c r="C42" s="10">
        <v>-2.82589697209833</v>
      </c>
      <c r="D42" s="10">
        <v>7.0107565072899565</v>
      </c>
      <c r="E42" s="10">
        <v>4.1848595351916256</v>
      </c>
    </row>
    <row r="43" spans="1:5">
      <c r="A43">
        <v>2033</v>
      </c>
      <c r="B43" t="s">
        <v>10</v>
      </c>
      <c r="C43" s="10">
        <v>19.243286393751447</v>
      </c>
      <c r="D43" s="10">
        <v>-3.5733330150833346E-8</v>
      </c>
      <c r="E43" s="10">
        <v>19.243286358018118</v>
      </c>
    </row>
    <row r="44" spans="1:5">
      <c r="A44">
        <v>2034</v>
      </c>
      <c r="B44" t="s">
        <v>8</v>
      </c>
      <c r="C44" s="10">
        <v>35.300244013363155</v>
      </c>
      <c r="D44" s="10">
        <v>-76.129784400694476</v>
      </c>
      <c r="E44" s="10">
        <v>-40.829540387331335</v>
      </c>
    </row>
    <row r="45" spans="1:5">
      <c r="A45">
        <v>2034</v>
      </c>
      <c r="B45" t="s">
        <v>9</v>
      </c>
      <c r="C45" s="10">
        <v>-3.0209936691540062</v>
      </c>
      <c r="D45" s="10">
        <v>7.5669472475221262</v>
      </c>
      <c r="E45" s="10">
        <v>4.5459535783681204</v>
      </c>
    </row>
    <row r="46" spans="1:5">
      <c r="A46">
        <v>2034</v>
      </c>
      <c r="B46" t="s">
        <v>10</v>
      </c>
      <c r="C46" s="10">
        <v>21.153781458285351</v>
      </c>
      <c r="D46" s="10">
        <v>-3.2478008506586779E-8</v>
      </c>
      <c r="E46" s="10">
        <v>21.153781425807342</v>
      </c>
    </row>
    <row r="47" spans="1:5">
      <c r="A47">
        <v>2035</v>
      </c>
      <c r="B47" t="s">
        <v>8</v>
      </c>
      <c r="C47" s="10">
        <v>37.713370214217917</v>
      </c>
      <c r="D47" s="10">
        <v>-82.034199782473792</v>
      </c>
      <c r="E47" s="10">
        <v>-44.320829568255867</v>
      </c>
    </row>
    <row r="48" spans="1:5">
      <c r="A48">
        <v>2035</v>
      </c>
      <c r="B48" t="s">
        <v>9</v>
      </c>
      <c r="C48" s="10">
        <v>-3.2169238955038599</v>
      </c>
      <c r="D48" s="10">
        <v>8.1313324522004073</v>
      </c>
      <c r="E48" s="10">
        <v>4.9144085566965474</v>
      </c>
    </row>
    <row r="49" spans="1:5">
      <c r="A49">
        <v>2035</v>
      </c>
      <c r="B49" t="s">
        <v>10</v>
      </c>
      <c r="C49" s="10">
        <v>23.07793831977126</v>
      </c>
      <c r="D49" s="10">
        <v>-3.4042317565763368E-8</v>
      </c>
      <c r="E49" s="10">
        <v>23.077938285728937</v>
      </c>
    </row>
    <row r="50" spans="1:5">
      <c r="A50">
        <v>2036</v>
      </c>
      <c r="B50" t="s">
        <v>8</v>
      </c>
      <c r="C50" s="10">
        <v>40.141590114647457</v>
      </c>
      <c r="D50" s="10">
        <v>-88.054263420832342</v>
      </c>
      <c r="E50" s="10">
        <v>-47.912673306184878</v>
      </c>
    </row>
    <row r="51" spans="1:5">
      <c r="A51">
        <v>2036</v>
      </c>
      <c r="B51" t="s">
        <v>9</v>
      </c>
      <c r="C51" s="10">
        <v>-3.4137971378620131</v>
      </c>
      <c r="D51" s="10">
        <v>8.7040760106137061</v>
      </c>
      <c r="E51" s="10">
        <v>5.290278872751693</v>
      </c>
    </row>
    <row r="52" spans="1:5">
      <c r="A52">
        <v>2036</v>
      </c>
      <c r="B52" t="s">
        <v>10</v>
      </c>
      <c r="C52" s="10">
        <v>25.015085383372732</v>
      </c>
      <c r="D52" s="10">
        <v>-3.3502106816740712E-8</v>
      </c>
      <c r="E52" s="10">
        <v>25.01508534987062</v>
      </c>
    </row>
    <row r="53" spans="1:5">
      <c r="A53">
        <v>2037</v>
      </c>
      <c r="B53" t="s">
        <v>8</v>
      </c>
      <c r="C53" s="10">
        <v>42.585900117186355</v>
      </c>
      <c r="D53" s="10">
        <v>-94.192288280901693</v>
      </c>
      <c r="E53" s="10">
        <v>-51.606388163715316</v>
      </c>
    </row>
    <row r="54" spans="1:5">
      <c r="A54">
        <v>2037</v>
      </c>
      <c r="B54" t="s">
        <v>9</v>
      </c>
      <c r="C54" s="10">
        <v>-3.611714280489541</v>
      </c>
      <c r="D54" s="10">
        <v>9.2853450898367438</v>
      </c>
      <c r="E54" s="10">
        <v>5.6736308093472028</v>
      </c>
    </row>
    <row r="55" spans="1:5">
      <c r="A55">
        <v>2037</v>
      </c>
      <c r="B55" t="s">
        <v>10</v>
      </c>
      <c r="C55" s="10">
        <v>26.964974036471162</v>
      </c>
      <c r="D55" s="10">
        <v>-3.0815277568763123E-8</v>
      </c>
      <c r="E55" s="10">
        <v>26.964974005655879</v>
      </c>
    </row>
    <row r="56" spans="1:5">
      <c r="A56">
        <v>2038</v>
      </c>
      <c r="B56" t="s">
        <v>8</v>
      </c>
      <c r="C56" s="10">
        <v>45.047290421012029</v>
      </c>
      <c r="D56" s="10">
        <v>-100.4506335871161</v>
      </c>
      <c r="E56" s="10">
        <v>-55.403343166104023</v>
      </c>
    </row>
    <row r="57" spans="1:5">
      <c r="A57">
        <v>2038</v>
      </c>
      <c r="B57" t="s">
        <v>9</v>
      </c>
      <c r="C57" s="10">
        <v>-3.8107702567509261</v>
      </c>
      <c r="D57" s="10">
        <v>9.8753102002856945</v>
      </c>
      <c r="E57" s="10">
        <v>6.0645399435347684</v>
      </c>
    </row>
    <row r="58" spans="1:5">
      <c r="A58">
        <v>2038</v>
      </c>
      <c r="B58" t="s">
        <v>10</v>
      </c>
      <c r="C58" s="10">
        <v>28.927656154239781</v>
      </c>
      <c r="D58" s="10">
        <v>-4.0117596654454255E-8</v>
      </c>
      <c r="E58" s="10">
        <v>28.92765611412219</v>
      </c>
    </row>
    <row r="59" spans="1:5">
      <c r="A59">
        <v>2039</v>
      </c>
      <c r="B59" t="s">
        <v>8</v>
      </c>
      <c r="C59" s="10">
        <v>47.526749064158359</v>
      </c>
      <c r="D59" s="10">
        <v>-106.83170574839839</v>
      </c>
      <c r="E59" s="10">
        <v>-59.30495668423999</v>
      </c>
    </row>
    <row r="60" spans="1:5">
      <c r="A60">
        <v>2039</v>
      </c>
      <c r="B60" t="s">
        <v>9</v>
      </c>
      <c r="C60" s="10">
        <v>-4.0110559337326555</v>
      </c>
      <c r="D60" s="10">
        <v>10.474145262585079</v>
      </c>
      <c r="E60" s="10">
        <v>6.46308932885242</v>
      </c>
    </row>
    <row r="61" spans="1:5">
      <c r="A61">
        <v>2039</v>
      </c>
      <c r="B61" t="s">
        <v>10</v>
      </c>
      <c r="C61" s="10">
        <v>30.90339753453981</v>
      </c>
      <c r="D61" s="10">
        <v>-3.0971325031714509E-8</v>
      </c>
      <c r="E61" s="10">
        <v>30.903397503568481</v>
      </c>
    </row>
    <row r="62" spans="1:5">
      <c r="A62">
        <v>2040</v>
      </c>
      <c r="B62" t="s">
        <v>8</v>
      </c>
      <c r="C62" s="10">
        <v>50.025264894975514</v>
      </c>
      <c r="D62" s="10">
        <v>-113.33795930184991</v>
      </c>
      <c r="E62" s="10">
        <v>-63.312694406874421</v>
      </c>
    </row>
    <row r="63" spans="1:5">
      <c r="A63">
        <v>2040</v>
      </c>
      <c r="B63" t="s">
        <v>9</v>
      </c>
      <c r="C63" s="10">
        <v>-4.2126594545962286</v>
      </c>
      <c r="D63" s="10">
        <v>11.08202767577192</v>
      </c>
      <c r="E63" s="10">
        <v>6.8693682211756908</v>
      </c>
    </row>
    <row r="64" spans="1:5">
      <c r="A64">
        <v>2040</v>
      </c>
      <c r="B64" t="s">
        <v>10</v>
      </c>
      <c r="C64" s="10">
        <v>32.89261686539475</v>
      </c>
      <c r="D64" s="10">
        <v>-2.35702027566731E-8</v>
      </c>
      <c r="E64" s="10">
        <v>32.892616841824548</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J44"/>
  <sheetViews>
    <sheetView workbookViewId="0">
      <selection activeCell="H16" sqref="H16"/>
    </sheetView>
  </sheetViews>
  <sheetFormatPr defaultRowHeight="14.4"/>
  <cols>
    <col min="1" max="1" width="34" bestFit="1" customWidth="1"/>
    <col min="2" max="2" width="18.33203125" style="18" bestFit="1" customWidth="1"/>
    <col min="3" max="3" width="10.6640625" style="18" bestFit="1" customWidth="1"/>
    <col min="4" max="4" width="11.5546875" style="18" bestFit="1" customWidth="1"/>
    <col min="5" max="5" width="16.5546875" style="18" bestFit="1" customWidth="1"/>
    <col min="6" max="7" width="11.5546875" style="18" customWidth="1"/>
    <col min="8" max="8" width="15.33203125" bestFit="1" customWidth="1"/>
    <col min="9" max="9" width="17.6640625" style="19" bestFit="1" customWidth="1"/>
    <col min="10" max="10" width="30.33203125" bestFit="1" customWidth="1"/>
  </cols>
  <sheetData>
    <row r="1" spans="1:10" s="17" customFormat="1" ht="18">
      <c r="A1" s="14" t="s">
        <v>11</v>
      </c>
      <c r="B1" s="15" t="s">
        <v>12</v>
      </c>
      <c r="C1" s="16"/>
      <c r="D1" s="14"/>
      <c r="E1" s="14"/>
      <c r="F1" s="16"/>
      <c r="G1" s="16"/>
      <c r="H1" s="16"/>
      <c r="I1" s="16"/>
      <c r="J1" s="16"/>
    </row>
    <row r="2" spans="1:10">
      <c r="H2" s="18"/>
      <c r="I2"/>
      <c r="J2" s="19"/>
    </row>
    <row r="3" spans="1:10">
      <c r="A3" s="12" t="s">
        <v>13</v>
      </c>
      <c r="B3" s="12" t="s">
        <v>14</v>
      </c>
      <c r="C3" s="12" t="s">
        <v>15</v>
      </c>
      <c r="D3" s="9" t="s">
        <v>16</v>
      </c>
      <c r="E3" s="9" t="s">
        <v>17</v>
      </c>
      <c r="F3" s="12" t="s">
        <v>18</v>
      </c>
      <c r="G3" s="12" t="s">
        <v>19</v>
      </c>
      <c r="H3" s="12" t="s">
        <v>20</v>
      </c>
      <c r="I3" s="12" t="s">
        <v>21</v>
      </c>
      <c r="J3" s="9" t="s">
        <v>22</v>
      </c>
    </row>
    <row r="4" spans="1:10">
      <c r="A4" s="19" t="s">
        <v>23</v>
      </c>
      <c r="B4" s="20">
        <v>896172</v>
      </c>
      <c r="C4" s="18" t="s">
        <v>24</v>
      </c>
      <c r="D4" s="19" t="s">
        <v>25</v>
      </c>
      <c r="E4" s="19" t="s">
        <v>26</v>
      </c>
      <c r="F4" s="21">
        <v>0.78132022067788254</v>
      </c>
      <c r="G4" s="18" t="s">
        <v>27</v>
      </c>
      <c r="H4" s="22">
        <f>B4*F4/1000</f>
        <v>700.19730480533929</v>
      </c>
      <c r="I4" s="23" t="s">
        <v>28</v>
      </c>
      <c r="J4" t="s">
        <v>29</v>
      </c>
    </row>
    <row r="5" spans="1:10">
      <c r="A5" t="s">
        <v>30</v>
      </c>
      <c r="B5" s="20">
        <f>'[1]LCA-Building'!B19+'[1]LCA-Building'!B20</f>
        <v>462582.4</v>
      </c>
      <c r="C5" s="18" t="s">
        <v>24</v>
      </c>
      <c r="D5" s="19" t="s">
        <v>31</v>
      </c>
      <c r="E5" s="19" t="s">
        <v>32</v>
      </c>
      <c r="F5" s="21">
        <v>2.33</v>
      </c>
      <c r="G5" s="18" t="s">
        <v>27</v>
      </c>
      <c r="H5" s="22">
        <f t="shared" ref="H5:H14" si="0">B5*F5/1000</f>
        <v>1077.816992</v>
      </c>
      <c r="I5" s="23" t="s">
        <v>28</v>
      </c>
      <c r="J5" t="s">
        <v>29</v>
      </c>
    </row>
    <row r="6" spans="1:10">
      <c r="A6" t="s">
        <v>33</v>
      </c>
      <c r="B6" s="20">
        <v>6317.1</v>
      </c>
      <c r="C6" s="18" t="s">
        <v>24</v>
      </c>
      <c r="D6" s="19" t="s">
        <v>34</v>
      </c>
      <c r="E6" s="19" t="s">
        <v>35</v>
      </c>
      <c r="F6" s="21">
        <v>11.438000000000001</v>
      </c>
      <c r="G6" s="18" t="s">
        <v>27</v>
      </c>
      <c r="H6" s="22">
        <f t="shared" si="0"/>
        <v>72.254989800000004</v>
      </c>
      <c r="I6" s="24" t="s">
        <v>28</v>
      </c>
      <c r="J6" t="s">
        <v>29</v>
      </c>
    </row>
    <row r="7" spans="1:10">
      <c r="A7" t="s">
        <v>36</v>
      </c>
      <c r="B7" s="20">
        <v>1727.7</v>
      </c>
      <c r="C7" s="18" t="s">
        <v>24</v>
      </c>
      <c r="D7" s="19" t="s">
        <v>37</v>
      </c>
      <c r="E7" s="19" t="s">
        <v>38</v>
      </c>
      <c r="F7" s="21">
        <v>40</v>
      </c>
      <c r="G7" s="18" t="s">
        <v>27</v>
      </c>
      <c r="H7" s="22">
        <f t="shared" si="0"/>
        <v>69.108000000000004</v>
      </c>
      <c r="I7" s="24" t="s">
        <v>39</v>
      </c>
      <c r="J7" t="s">
        <v>40</v>
      </c>
    </row>
    <row r="8" spans="1:10">
      <c r="A8" t="s">
        <v>41</v>
      </c>
      <c r="B8" s="20">
        <v>7911.1</v>
      </c>
      <c r="C8" s="18" t="s">
        <v>24</v>
      </c>
      <c r="D8" s="19" t="s">
        <v>42</v>
      </c>
      <c r="E8" s="19" t="s">
        <v>43</v>
      </c>
      <c r="F8" s="21">
        <v>24.135000000000002</v>
      </c>
      <c r="G8" s="18" t="s">
        <v>27</v>
      </c>
      <c r="H8" s="22">
        <f t="shared" si="0"/>
        <v>190.93439850000001</v>
      </c>
      <c r="I8" s="24" t="s">
        <v>44</v>
      </c>
      <c r="J8" t="s">
        <v>45</v>
      </c>
    </row>
    <row r="9" spans="1:10">
      <c r="A9" t="s">
        <v>46</v>
      </c>
      <c r="B9" s="20">
        <v>572.6</v>
      </c>
      <c r="C9" s="18" t="s">
        <v>24</v>
      </c>
      <c r="D9" s="19" t="s">
        <v>47</v>
      </c>
      <c r="E9" s="19" t="s">
        <v>48</v>
      </c>
      <c r="F9" s="21">
        <v>27.89</v>
      </c>
      <c r="G9" s="18" t="s">
        <v>27</v>
      </c>
      <c r="H9" s="22">
        <f t="shared" si="0"/>
        <v>15.969814</v>
      </c>
      <c r="I9" s="24" t="s">
        <v>44</v>
      </c>
      <c r="J9" t="s">
        <v>45</v>
      </c>
    </row>
    <row r="10" spans="1:10">
      <c r="A10" t="s">
        <v>49</v>
      </c>
      <c r="B10" s="20">
        <v>1353.7</v>
      </c>
      <c r="C10" s="18" t="s">
        <v>24</v>
      </c>
      <c r="D10" s="19" t="s">
        <v>50</v>
      </c>
      <c r="E10" s="19" t="s">
        <v>51</v>
      </c>
      <c r="F10" s="21">
        <v>18.629000000000001</v>
      </c>
      <c r="G10" s="18" t="s">
        <v>27</v>
      </c>
      <c r="H10" s="22">
        <f t="shared" si="0"/>
        <v>25.218077300000004</v>
      </c>
      <c r="I10" s="24" t="s">
        <v>44</v>
      </c>
      <c r="J10" t="s">
        <v>45</v>
      </c>
    </row>
    <row r="11" spans="1:10">
      <c r="A11" t="s">
        <v>52</v>
      </c>
      <c r="B11" s="20">
        <v>309.5</v>
      </c>
      <c r="C11" s="18" t="s">
        <v>24</v>
      </c>
      <c r="D11" s="19" t="s">
        <v>53</v>
      </c>
      <c r="E11" s="19" t="s">
        <v>54</v>
      </c>
      <c r="F11" s="21">
        <v>38.729999999999997</v>
      </c>
      <c r="G11" s="18" t="s">
        <v>27</v>
      </c>
      <c r="H11" s="22">
        <f t="shared" si="0"/>
        <v>11.986934999999999</v>
      </c>
      <c r="I11" s="24" t="s">
        <v>55</v>
      </c>
      <c r="J11" t="s">
        <v>56</v>
      </c>
    </row>
    <row r="12" spans="1:10">
      <c r="A12" t="s">
        <v>57</v>
      </c>
      <c r="B12" s="20">
        <v>284539.5</v>
      </c>
      <c r="C12" s="18" t="s">
        <v>24</v>
      </c>
      <c r="D12" s="19" t="s">
        <v>58</v>
      </c>
      <c r="E12" s="19" t="s">
        <v>59</v>
      </c>
      <c r="F12" s="21">
        <v>4.5</v>
      </c>
      <c r="G12" s="18" t="s">
        <v>27</v>
      </c>
      <c r="H12" s="22">
        <f t="shared" si="0"/>
        <v>1280.4277500000001</v>
      </c>
      <c r="I12" t="s">
        <v>60</v>
      </c>
      <c r="J12" t="s">
        <v>57</v>
      </c>
    </row>
    <row r="13" spans="1:10">
      <c r="A13" t="s">
        <v>61</v>
      </c>
      <c r="B13" s="20">
        <v>38547.199999999997</v>
      </c>
      <c r="C13" s="20" t="s">
        <v>24</v>
      </c>
      <c r="D13" s="19" t="s">
        <v>62</v>
      </c>
      <c r="E13" s="19" t="s">
        <v>63</v>
      </c>
      <c r="F13" s="21">
        <v>7.5</v>
      </c>
      <c r="G13" s="18" t="s">
        <v>27</v>
      </c>
      <c r="H13" s="22">
        <f t="shared" si="0"/>
        <v>289.10399999999998</v>
      </c>
      <c r="I13" s="24" t="s">
        <v>64</v>
      </c>
      <c r="J13" t="s">
        <v>65</v>
      </c>
    </row>
    <row r="14" spans="1:10">
      <c r="A14" t="s">
        <v>66</v>
      </c>
      <c r="B14" s="20">
        <v>880787.1</v>
      </c>
      <c r="C14" s="20" t="s">
        <v>24</v>
      </c>
      <c r="D14" s="23" t="s">
        <v>67</v>
      </c>
      <c r="E14" s="23" t="s">
        <v>68</v>
      </c>
      <c r="F14" s="21">
        <v>8.830468816195113</v>
      </c>
      <c r="G14" s="18" t="s">
        <v>27</v>
      </c>
      <c r="H14" s="22">
        <f t="shared" si="0"/>
        <v>7777.7630202569262</v>
      </c>
      <c r="I14" t="s">
        <v>69</v>
      </c>
      <c r="J14" t="s">
        <v>70</v>
      </c>
    </row>
    <row r="15" spans="1:10">
      <c r="F15" s="21"/>
      <c r="H15" s="18"/>
      <c r="I15"/>
    </row>
    <row r="16" spans="1:10">
      <c r="B16" s="25"/>
      <c r="H16" s="26">
        <f>SUM(H4:H14)</f>
        <v>11510.781281662265</v>
      </c>
      <c r="I16" s="18"/>
    </row>
    <row r="17" spans="1:10">
      <c r="A17" s="12" t="s">
        <v>21</v>
      </c>
      <c r="B17" s="9" t="s">
        <v>22</v>
      </c>
      <c r="C17" s="9" t="s">
        <v>71</v>
      </c>
      <c r="H17" s="25"/>
      <c r="I17" s="12"/>
      <c r="J17" s="18"/>
    </row>
    <row r="18" spans="1:10">
      <c r="A18" t="s">
        <v>55</v>
      </c>
      <c r="B18" t="s">
        <v>56</v>
      </c>
      <c r="C18" s="27">
        <f>H11/H16</f>
        <v>1.0413658905235469E-3</v>
      </c>
      <c r="H18" s="25"/>
      <c r="I18"/>
      <c r="J18" s="28"/>
    </row>
    <row r="19" spans="1:10">
      <c r="A19" t="s">
        <v>60</v>
      </c>
      <c r="B19" t="s">
        <v>57</v>
      </c>
      <c r="C19" s="27">
        <f>H12/H16</f>
        <v>0.11123725824239572</v>
      </c>
      <c r="H19" s="25"/>
      <c r="I19"/>
    </row>
    <row r="20" spans="1:10">
      <c r="A20" s="24" t="s">
        <v>64</v>
      </c>
      <c r="B20" t="s">
        <v>65</v>
      </c>
      <c r="C20" s="27">
        <f>H13/H16</f>
        <v>2.5115932005464244E-2</v>
      </c>
      <c r="H20" s="25"/>
      <c r="I20"/>
    </row>
    <row r="21" spans="1:10">
      <c r="A21" t="s">
        <v>69</v>
      </c>
      <c r="B21" t="s">
        <v>70</v>
      </c>
      <c r="C21" s="27">
        <f>H14/H16</f>
        <v>0.67569375439768098</v>
      </c>
      <c r="H21" s="25"/>
      <c r="I21"/>
    </row>
    <row r="22" spans="1:10">
      <c r="A22" s="24" t="s">
        <v>44</v>
      </c>
      <c r="B22" t="s">
        <v>45</v>
      </c>
      <c r="C22" s="27">
        <f>SUM(H8:H10)/H16</f>
        <v>2.0165641594614626E-2</v>
      </c>
      <c r="H22" s="25"/>
      <c r="I22" s="24"/>
    </row>
    <row r="23" spans="1:10">
      <c r="A23" s="24" t="s">
        <v>28</v>
      </c>
      <c r="B23" t="s">
        <v>29</v>
      </c>
      <c r="C23" s="27">
        <f>SUM(H4:H6)/H16</f>
        <v>0.16074228510909061</v>
      </c>
      <c r="H23" s="18"/>
      <c r="I23" s="24"/>
    </row>
    <row r="24" spans="1:10">
      <c r="A24" t="s">
        <v>72</v>
      </c>
      <c r="B24" s="19" t="s">
        <v>73</v>
      </c>
      <c r="C24" s="27">
        <v>0</v>
      </c>
      <c r="H24" s="18"/>
      <c r="I24"/>
    </row>
    <row r="25" spans="1:10">
      <c r="A25" s="24" t="s">
        <v>39</v>
      </c>
      <c r="B25" t="s">
        <v>40</v>
      </c>
      <c r="C25" s="27">
        <f>H7/H16</f>
        <v>6.0037627602303086E-3</v>
      </c>
      <c r="I25" s="24"/>
      <c r="J25" s="19"/>
    </row>
    <row r="26" spans="1:10">
      <c r="A26" s="24" t="s">
        <v>74</v>
      </c>
      <c r="C26" s="27">
        <f>SUM(C18:C25)</f>
        <v>1</v>
      </c>
      <c r="F26" s="29" t="s">
        <v>75</v>
      </c>
      <c r="G26" s="11">
        <v>0.45</v>
      </c>
    </row>
    <row r="27" spans="1:10" s="17" customFormat="1" ht="18">
      <c r="A27" s="30" t="s">
        <v>76</v>
      </c>
      <c r="B27" s="31"/>
      <c r="C27" s="31"/>
      <c r="D27" s="31"/>
      <c r="E27" s="31"/>
      <c r="F27" s="31"/>
      <c r="G27" s="31"/>
      <c r="H27" s="31"/>
      <c r="I27" s="32"/>
      <c r="J27" s="30"/>
    </row>
    <row r="28" spans="1:10">
      <c r="A28" s="11" t="s">
        <v>77</v>
      </c>
      <c r="B28" s="11" t="s">
        <v>78</v>
      </c>
      <c r="C28" s="33" t="s">
        <v>79</v>
      </c>
      <c r="D28" s="33" t="s">
        <v>80</v>
      </c>
      <c r="E28" s="33" t="s">
        <v>81</v>
      </c>
      <c r="F28" s="33" t="s">
        <v>82</v>
      </c>
      <c r="G28" s="33" t="s">
        <v>83</v>
      </c>
      <c r="H28" s="19"/>
      <c r="I28"/>
    </row>
    <row r="29" spans="1:10">
      <c r="A29" t="s">
        <v>55</v>
      </c>
      <c r="B29" s="10">
        <v>1.0030118569826409E-3</v>
      </c>
      <c r="C29" s="10">
        <v>1.0030118569826409E-3</v>
      </c>
      <c r="D29" s="10">
        <f t="shared" ref="D29:D39" si="1">C29/SUM($C$29:$C$39)</f>
        <v>8.5946377197011793E-3</v>
      </c>
      <c r="E29" s="10">
        <f>C18*$G$26+D29*(1-$G$26)</f>
        <v>5.1956653965712458E-3</v>
      </c>
      <c r="F29" s="10">
        <f t="shared" ref="F29:F39" si="2">E29*$F$40</f>
        <v>6.0634481261841525E-4</v>
      </c>
      <c r="G29" s="27">
        <f t="shared" ref="G29:G39" si="3">F29/C29</f>
        <v>0.60452407256927299</v>
      </c>
      <c r="I29"/>
    </row>
    <row r="30" spans="1:10">
      <c r="A30" t="s">
        <v>60</v>
      </c>
      <c r="B30" s="10">
        <v>7.1353501724587898E-3</v>
      </c>
      <c r="C30" s="10">
        <v>7.1353501724587898E-3</v>
      </c>
      <c r="D30" s="10">
        <f t="shared" si="1"/>
        <v>6.1141599980659038E-2</v>
      </c>
      <c r="E30" s="10">
        <f>C19*$G$26+D30*(1-$G$26)</f>
        <v>8.3684646198440543E-2</v>
      </c>
      <c r="F30" s="10">
        <f t="shared" si="2"/>
        <v>9.7661699215114191E-3</v>
      </c>
      <c r="G30" s="27">
        <f t="shared" si="3"/>
        <v>1.3687022620427427</v>
      </c>
      <c r="I30"/>
    </row>
    <row r="31" spans="1:10">
      <c r="A31" t="s">
        <v>69</v>
      </c>
      <c r="B31" s="10">
        <v>1.29361726139674E-2</v>
      </c>
      <c r="C31" s="10">
        <v>1.29361726139674E-2</v>
      </c>
      <c r="D31" s="10">
        <f t="shared" si="1"/>
        <v>0.11084785919783383</v>
      </c>
      <c r="E31" s="10">
        <f>C21*$G$26+D31*(1-$G$26)</f>
        <v>0.3650285120377651</v>
      </c>
      <c r="F31" s="10">
        <f t="shared" si="2"/>
        <v>4.2599576346463934E-2</v>
      </c>
      <c r="G31" s="27">
        <f t="shared" si="3"/>
        <v>3.2930587444750437</v>
      </c>
      <c r="I31"/>
    </row>
    <row r="32" spans="1:10">
      <c r="A32" t="s">
        <v>64</v>
      </c>
      <c r="B32" s="10">
        <v>4.0529578974840058E-3</v>
      </c>
      <c r="C32" s="10">
        <v>4.0529578974840058E-3</v>
      </c>
      <c r="D32" s="10">
        <f t="shared" si="1"/>
        <v>3.4729105722505614E-2</v>
      </c>
      <c r="E32" s="10">
        <f>C20*$G$26+D32*(1-$G$26)</f>
        <v>3.0403177549836999E-2</v>
      </c>
      <c r="F32" s="10">
        <f t="shared" si="2"/>
        <v>3.5481132034841834E-3</v>
      </c>
      <c r="G32" s="27">
        <f t="shared" si="3"/>
        <v>0.8754379624043912</v>
      </c>
      <c r="I32"/>
    </row>
    <row r="33" spans="1:9">
      <c r="A33" t="s">
        <v>44</v>
      </c>
      <c r="B33" s="10">
        <v>1.138580688847665E-2</v>
      </c>
      <c r="C33" s="10">
        <v>1.138580688847665E-2</v>
      </c>
      <c r="D33" s="10">
        <f t="shared" si="1"/>
        <v>9.756303943137587E-2</v>
      </c>
      <c r="E33" s="10">
        <f>C22*$G$26+D33*(1-$G$26)</f>
        <v>6.2734210404833318E-2</v>
      </c>
      <c r="F33" s="10">
        <f t="shared" si="2"/>
        <v>7.3212110767921128E-3</v>
      </c>
      <c r="G33" s="27">
        <f t="shared" si="3"/>
        <v>0.64301205426220309</v>
      </c>
      <c r="I33"/>
    </row>
    <row r="34" spans="1:9">
      <c r="A34" t="s">
        <v>28</v>
      </c>
      <c r="B34" s="10">
        <v>4.2329639635191471E-2</v>
      </c>
      <c r="C34" s="10">
        <v>4.2329639635191471E-2</v>
      </c>
      <c r="D34" s="10">
        <f t="shared" si="1"/>
        <v>0.36271547034789547</v>
      </c>
      <c r="E34" s="10">
        <f>C23*$G$26+D34*(1-$G$26)</f>
        <v>0.27182753699043327</v>
      </c>
      <c r="F34" s="10">
        <f t="shared" si="2"/>
        <v>3.1722831322001488E-2</v>
      </c>
      <c r="G34" s="27">
        <f t="shared" si="3"/>
        <v>0.74942360944713005</v>
      </c>
      <c r="I34"/>
    </row>
    <row r="35" spans="1:9">
      <c r="A35" t="s">
        <v>84</v>
      </c>
      <c r="B35" s="10">
        <v>4.1771000119909998E-3</v>
      </c>
      <c r="C35" s="10">
        <v>4.1771000119909998E-3</v>
      </c>
      <c r="D35" s="10">
        <f t="shared" si="1"/>
        <v>3.5792858351666949E-2</v>
      </c>
      <c r="E35" s="10">
        <f>$C$24*$G$26+D35*(1-$G$26)</f>
        <v>1.9686072093416825E-2</v>
      </c>
      <c r="F35" s="10">
        <f t="shared" si="2"/>
        <v>2.2974050065950502E-3</v>
      </c>
      <c r="G35" s="27">
        <f t="shared" si="3"/>
        <v>0.55000000000000004</v>
      </c>
      <c r="I35"/>
    </row>
    <row r="36" spans="1:9">
      <c r="A36" t="s">
        <v>85</v>
      </c>
      <c r="B36" s="10">
        <v>5.7528584427218163E-3</v>
      </c>
      <c r="C36" s="10">
        <v>5.7528584427218163E-3</v>
      </c>
      <c r="D36" s="10">
        <f t="shared" si="1"/>
        <v>4.9295263883180625E-2</v>
      </c>
      <c r="E36" s="10">
        <f>$C$24*$G$26+D36*(1-$G$26)</f>
        <v>2.7112395135749347E-2</v>
      </c>
      <c r="F36" s="10">
        <f t="shared" si="2"/>
        <v>3.1640721434969994E-3</v>
      </c>
      <c r="G36" s="27">
        <f t="shared" si="3"/>
        <v>0.55000000000000004</v>
      </c>
      <c r="I36"/>
    </row>
    <row r="37" spans="1:9">
      <c r="A37" t="s">
        <v>86</v>
      </c>
      <c r="B37" s="10">
        <v>1.9552383034851491E-3</v>
      </c>
      <c r="C37" s="10">
        <v>1.9552383034851491E-3</v>
      </c>
      <c r="D37" s="10">
        <f t="shared" si="1"/>
        <v>1.6754103909290913E-2</v>
      </c>
      <c r="E37" s="10">
        <f>$C$24*$G$26+D37*(1-$G$26)</f>
        <v>9.2147571501100031E-3</v>
      </c>
      <c r="F37" s="10">
        <f t="shared" si="2"/>
        <v>1.0753810669168321E-3</v>
      </c>
      <c r="G37" s="27">
        <f t="shared" si="3"/>
        <v>0.55000000000000004</v>
      </c>
      <c r="I37"/>
    </row>
    <row r="38" spans="1:9">
      <c r="A38" t="s">
        <v>87</v>
      </c>
      <c r="B38" s="10">
        <v>1.294322614320075E-2</v>
      </c>
      <c r="C38" s="10">
        <v>1.294322614320075E-2</v>
      </c>
      <c r="D38" s="10">
        <f t="shared" si="1"/>
        <v>0.11090829968812706</v>
      </c>
      <c r="E38" s="10">
        <f>$C$24*$G$26+D38*(1-$G$26)</f>
        <v>6.0999564828469889E-2</v>
      </c>
      <c r="F38" s="10">
        <f t="shared" si="2"/>
        <v>7.1187743787604132E-3</v>
      </c>
      <c r="G38" s="27">
        <f t="shared" si="3"/>
        <v>0.55000000000000004</v>
      </c>
      <c r="I38"/>
    </row>
    <row r="39" spans="1:9">
      <c r="A39" t="s">
        <v>39</v>
      </c>
      <c r="B39" s="10">
        <v>1.3030689905694309E-2</v>
      </c>
      <c r="C39" s="10">
        <v>1.3030689905694309E-2</v>
      </c>
      <c r="D39" s="10">
        <f t="shared" si="1"/>
        <v>0.11165776176776342</v>
      </c>
      <c r="E39" s="10">
        <f>C25*$G$26+D39*(1-$G$26)</f>
        <v>6.4113462214373515E-2</v>
      </c>
      <c r="F39" s="10">
        <f t="shared" si="2"/>
        <v>7.482172593013146E-3</v>
      </c>
      <c r="G39" s="27">
        <f t="shared" si="3"/>
        <v>0.57419619737428451</v>
      </c>
      <c r="I39"/>
    </row>
    <row r="40" spans="1:9">
      <c r="B40"/>
      <c r="C40" s="10">
        <f>SUM(C29:C39)</f>
        <v>0.11670205187165399</v>
      </c>
      <c r="D40">
        <f>SUM(D29:D39)</f>
        <v>1</v>
      </c>
      <c r="E40">
        <f>SUM(E29:E39)</f>
        <v>1</v>
      </c>
      <c r="F40" s="10">
        <f>C40</f>
        <v>0.11670205187165399</v>
      </c>
      <c r="G40"/>
      <c r="H40" s="19"/>
      <c r="I40"/>
    </row>
    <row r="41" spans="1:9">
      <c r="B41"/>
      <c r="C41"/>
      <c r="D41"/>
      <c r="E41"/>
      <c r="F41"/>
      <c r="G41"/>
      <c r="H41" s="19"/>
      <c r="I41"/>
    </row>
    <row r="43" spans="1:9" ht="15.6">
      <c r="A43" s="34" t="s">
        <v>88</v>
      </c>
    </row>
    <row r="44" spans="1:9" ht="15.6">
      <c r="A44" s="34" t="s">
        <v>89</v>
      </c>
    </row>
  </sheetData>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77"/>
  <sheetViews>
    <sheetView workbookViewId="0"/>
  </sheetViews>
  <sheetFormatPr defaultRowHeight="14.4"/>
  <cols>
    <col min="1" max="1" width="39.109375" bestFit="1" customWidth="1"/>
    <col min="2" max="2" width="8" bestFit="1" customWidth="1"/>
  </cols>
  <sheetData>
    <row r="1" spans="1:2">
      <c r="A1" s="13" t="s">
        <v>90</v>
      </c>
      <c r="B1" s="11" t="s">
        <v>91</v>
      </c>
    </row>
    <row r="2" spans="1:2">
      <c r="A2" t="s">
        <v>92</v>
      </c>
      <c r="B2">
        <v>0</v>
      </c>
    </row>
    <row r="3" spans="1:2">
      <c r="A3" t="s">
        <v>93</v>
      </c>
      <c r="B3">
        <v>2</v>
      </c>
    </row>
    <row r="4" spans="1:2">
      <c r="A4" t="s">
        <v>94</v>
      </c>
      <c r="B4">
        <v>2</v>
      </c>
    </row>
    <row r="5" spans="1:2">
      <c r="A5" t="s">
        <v>95</v>
      </c>
      <c r="B5">
        <v>2</v>
      </c>
    </row>
    <row r="6" spans="1:2">
      <c r="A6" t="s">
        <v>96</v>
      </c>
      <c r="B6">
        <v>2</v>
      </c>
    </row>
    <row r="7" spans="1:2">
      <c r="A7" t="s">
        <v>97</v>
      </c>
      <c r="B7">
        <v>2</v>
      </c>
    </row>
    <row r="8" spans="1:2">
      <c r="A8" t="s">
        <v>98</v>
      </c>
      <c r="B8">
        <v>35</v>
      </c>
    </row>
    <row r="9" spans="1:2">
      <c r="A9" t="s">
        <v>99</v>
      </c>
      <c r="B9">
        <v>0</v>
      </c>
    </row>
    <row r="10" spans="1:2">
      <c r="A10" t="s">
        <v>100</v>
      </c>
      <c r="B10">
        <v>30</v>
      </c>
    </row>
    <row r="11" spans="1:2">
      <c r="A11" t="s">
        <v>101</v>
      </c>
      <c r="B11">
        <v>30</v>
      </c>
    </row>
    <row r="12" spans="1:2">
      <c r="A12" t="s">
        <v>102</v>
      </c>
      <c r="B12">
        <v>30</v>
      </c>
    </row>
    <row r="13" spans="1:2">
      <c r="A13" t="s">
        <v>103</v>
      </c>
      <c r="B13">
        <v>30</v>
      </c>
    </row>
    <row r="14" spans="1:2">
      <c r="A14" t="s">
        <v>104</v>
      </c>
      <c r="B14">
        <v>30</v>
      </c>
    </row>
    <row r="15" spans="1:2">
      <c r="A15" t="s">
        <v>105</v>
      </c>
      <c r="B15">
        <v>2</v>
      </c>
    </row>
    <row r="16" spans="1:2">
      <c r="A16" t="s">
        <v>106</v>
      </c>
      <c r="B16">
        <v>2</v>
      </c>
    </row>
    <row r="17" spans="1:2">
      <c r="A17" t="s">
        <v>107</v>
      </c>
      <c r="B17">
        <v>2</v>
      </c>
    </row>
    <row r="18" spans="1:2">
      <c r="A18" t="s">
        <v>108</v>
      </c>
      <c r="B18">
        <v>2</v>
      </c>
    </row>
    <row r="19" spans="1:2">
      <c r="A19" t="s">
        <v>109</v>
      </c>
      <c r="B19">
        <v>2</v>
      </c>
    </row>
    <row r="20" spans="1:2">
      <c r="A20" t="s">
        <v>110</v>
      </c>
      <c r="B20">
        <v>2</v>
      </c>
    </row>
    <row r="21" spans="1:2">
      <c r="A21" t="s">
        <v>111</v>
      </c>
      <c r="B21">
        <v>2</v>
      </c>
    </row>
    <row r="22" spans="1:2">
      <c r="A22" t="s">
        <v>112</v>
      </c>
      <c r="B22">
        <v>2</v>
      </c>
    </row>
    <row r="23" spans="1:2">
      <c r="A23" t="s">
        <v>113</v>
      </c>
      <c r="B23">
        <v>2</v>
      </c>
    </row>
    <row r="24" spans="1:2">
      <c r="A24" t="s">
        <v>114</v>
      </c>
      <c r="B24">
        <v>2</v>
      </c>
    </row>
    <row r="25" spans="1:2">
      <c r="A25" t="s">
        <v>115</v>
      </c>
      <c r="B25">
        <v>0</v>
      </c>
    </row>
    <row r="26" spans="1:2">
      <c r="A26" t="s">
        <v>116</v>
      </c>
      <c r="B26">
        <v>0</v>
      </c>
    </row>
    <row r="27" spans="1:2">
      <c r="A27" t="s">
        <v>117</v>
      </c>
      <c r="B27">
        <v>0</v>
      </c>
    </row>
    <row r="28" spans="1:2">
      <c r="A28" t="s">
        <v>118</v>
      </c>
      <c r="B28">
        <v>0</v>
      </c>
    </row>
    <row r="29" spans="1:2">
      <c r="A29" t="s">
        <v>119</v>
      </c>
      <c r="B29">
        <v>0</v>
      </c>
    </row>
    <row r="30" spans="1:2">
      <c r="A30" t="s">
        <v>120</v>
      </c>
      <c r="B30">
        <v>0</v>
      </c>
    </row>
    <row r="31" spans="1:2">
      <c r="A31" t="s">
        <v>121</v>
      </c>
      <c r="B31">
        <v>2</v>
      </c>
    </row>
    <row r="32" spans="1:2">
      <c r="A32" t="s">
        <v>122</v>
      </c>
      <c r="B32">
        <v>2</v>
      </c>
    </row>
    <row r="33" spans="1:2">
      <c r="A33" t="s">
        <v>123</v>
      </c>
      <c r="B33">
        <v>2</v>
      </c>
    </row>
    <row r="34" spans="1:2">
      <c r="A34" t="s">
        <v>124</v>
      </c>
      <c r="B34">
        <v>2</v>
      </c>
    </row>
    <row r="35" spans="1:2">
      <c r="A35" t="s">
        <v>125</v>
      </c>
      <c r="B35">
        <v>0</v>
      </c>
    </row>
    <row r="36" spans="1:2">
      <c r="A36" t="s">
        <v>126</v>
      </c>
      <c r="B36">
        <v>0</v>
      </c>
    </row>
    <row r="37" spans="1:2">
      <c r="A37" t="s">
        <v>127</v>
      </c>
      <c r="B37">
        <v>0</v>
      </c>
    </row>
    <row r="38" spans="1:2">
      <c r="A38" t="s">
        <v>128</v>
      </c>
      <c r="B38">
        <v>2</v>
      </c>
    </row>
    <row r="39" spans="1:2">
      <c r="A39" t="s">
        <v>129</v>
      </c>
      <c r="B39">
        <v>0</v>
      </c>
    </row>
    <row r="40" spans="1:2">
      <c r="A40" t="s">
        <v>130</v>
      </c>
      <c r="B40">
        <v>0</v>
      </c>
    </row>
    <row r="41" spans="1:2">
      <c r="A41" t="s">
        <v>131</v>
      </c>
      <c r="B41">
        <v>0</v>
      </c>
    </row>
    <row r="42" spans="1:2">
      <c r="A42" t="s">
        <v>132</v>
      </c>
      <c r="B42">
        <v>1</v>
      </c>
    </row>
    <row r="43" spans="1:2">
      <c r="A43" t="s">
        <v>133</v>
      </c>
      <c r="B43">
        <v>0</v>
      </c>
    </row>
    <row r="44" spans="1:2">
      <c r="A44" t="s">
        <v>134</v>
      </c>
      <c r="B44">
        <v>0</v>
      </c>
    </row>
    <row r="45" spans="1:2">
      <c r="A45" t="s">
        <v>135</v>
      </c>
      <c r="B45">
        <v>0</v>
      </c>
    </row>
    <row r="46" spans="1:2">
      <c r="A46" t="s">
        <v>136</v>
      </c>
      <c r="B46">
        <v>35</v>
      </c>
    </row>
    <row r="47" spans="1:2">
      <c r="A47" t="s">
        <v>137</v>
      </c>
      <c r="B47">
        <v>35</v>
      </c>
    </row>
    <row r="48" spans="1:2">
      <c r="A48" t="s">
        <v>138</v>
      </c>
      <c r="B48">
        <v>35</v>
      </c>
    </row>
    <row r="49" spans="1:2">
      <c r="A49" t="s">
        <v>139</v>
      </c>
      <c r="B49">
        <v>35</v>
      </c>
    </row>
    <row r="50" spans="1:2">
      <c r="A50" t="s">
        <v>140</v>
      </c>
      <c r="B50">
        <v>35</v>
      </c>
    </row>
    <row r="51" spans="1:2">
      <c r="A51" t="s">
        <v>141</v>
      </c>
      <c r="B51">
        <v>35</v>
      </c>
    </row>
    <row r="52" spans="1:2">
      <c r="A52" t="s">
        <v>142</v>
      </c>
      <c r="B52">
        <v>35</v>
      </c>
    </row>
    <row r="53" spans="1:2">
      <c r="A53" t="s">
        <v>143</v>
      </c>
      <c r="B53">
        <v>35</v>
      </c>
    </row>
    <row r="54" spans="1:2">
      <c r="A54" t="s">
        <v>144</v>
      </c>
      <c r="B54">
        <v>35</v>
      </c>
    </row>
    <row r="55" spans="1:2">
      <c r="A55" t="s">
        <v>145</v>
      </c>
      <c r="B55">
        <v>35</v>
      </c>
    </row>
    <row r="56" spans="1:2">
      <c r="A56" t="s">
        <v>146</v>
      </c>
      <c r="B56">
        <v>35</v>
      </c>
    </row>
    <row r="57" spans="1:2">
      <c r="A57" t="s">
        <v>147</v>
      </c>
      <c r="B57">
        <v>35</v>
      </c>
    </row>
    <row r="58" spans="1:2">
      <c r="A58" t="s">
        <v>148</v>
      </c>
      <c r="B58">
        <v>35</v>
      </c>
    </row>
    <row r="59" spans="1:2">
      <c r="A59" t="s">
        <v>149</v>
      </c>
      <c r="B59">
        <v>35</v>
      </c>
    </row>
    <row r="60" spans="1:2">
      <c r="A60" t="s">
        <v>150</v>
      </c>
      <c r="B60">
        <v>35</v>
      </c>
    </row>
    <row r="61" spans="1:2">
      <c r="A61" t="s">
        <v>151</v>
      </c>
      <c r="B61">
        <v>0</v>
      </c>
    </row>
    <row r="62" spans="1:2">
      <c r="A62" t="s">
        <v>152</v>
      </c>
      <c r="B62">
        <v>0</v>
      </c>
    </row>
    <row r="63" spans="1:2">
      <c r="A63" t="s">
        <v>153</v>
      </c>
      <c r="B63">
        <v>0</v>
      </c>
    </row>
    <row r="64" spans="1:2">
      <c r="A64" t="s">
        <v>154</v>
      </c>
      <c r="B64">
        <v>0</v>
      </c>
    </row>
    <row r="65" spans="1:2">
      <c r="A65" t="s">
        <v>155</v>
      </c>
      <c r="B65">
        <v>25</v>
      </c>
    </row>
    <row r="66" spans="1:2">
      <c r="A66" t="s">
        <v>156</v>
      </c>
      <c r="B66">
        <v>25</v>
      </c>
    </row>
    <row r="67" spans="1:2">
      <c r="A67" t="s">
        <v>157</v>
      </c>
      <c r="B67">
        <v>25</v>
      </c>
    </row>
    <row r="68" spans="1:2">
      <c r="A68" t="s">
        <v>158</v>
      </c>
      <c r="B68">
        <v>25</v>
      </c>
    </row>
    <row r="69" spans="1:2">
      <c r="A69" t="s">
        <v>159</v>
      </c>
      <c r="B69">
        <v>25</v>
      </c>
    </row>
    <row r="70" spans="1:2">
      <c r="A70" t="s">
        <v>160</v>
      </c>
      <c r="B70">
        <v>25</v>
      </c>
    </row>
    <row r="71" spans="1:2">
      <c r="A71" t="s">
        <v>161</v>
      </c>
      <c r="B71">
        <v>25</v>
      </c>
    </row>
    <row r="72" spans="1:2">
      <c r="A72" t="s">
        <v>162</v>
      </c>
      <c r="B72">
        <v>0</v>
      </c>
    </row>
    <row r="73" spans="1:2">
      <c r="A73" t="s">
        <v>163</v>
      </c>
      <c r="B73">
        <v>0</v>
      </c>
    </row>
    <row r="74" spans="1:2">
      <c r="A74" t="s">
        <v>164</v>
      </c>
      <c r="B74">
        <v>0</v>
      </c>
    </row>
    <row r="75" spans="1:2">
      <c r="A75" t="s">
        <v>165</v>
      </c>
      <c r="B75">
        <v>0</v>
      </c>
    </row>
    <row r="76" spans="1:2">
      <c r="A76" t="s">
        <v>166</v>
      </c>
      <c r="B76">
        <v>0</v>
      </c>
    </row>
    <row r="77" spans="1:2">
      <c r="A77" t="s">
        <v>167</v>
      </c>
      <c r="B77">
        <v>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481"/>
  <sheetViews>
    <sheetView workbookViewId="0"/>
  </sheetViews>
  <sheetFormatPr defaultRowHeight="14.4"/>
  <cols>
    <col min="1" max="1" width="14.6640625" bestFit="1" customWidth="1"/>
    <col min="2" max="2" width="16.88671875" bestFit="1" customWidth="1"/>
    <col min="3" max="3" width="35" bestFit="1" customWidth="1"/>
    <col min="4" max="4" width="7.109375" bestFit="1" customWidth="1"/>
    <col min="5" max="5" width="4.6640625" bestFit="1" customWidth="1"/>
    <col min="6" max="6" width="19.33203125" bestFit="1" customWidth="1"/>
    <col min="7" max="7" width="11.6640625" bestFit="1" customWidth="1"/>
    <col min="8" max="8" width="13.6640625" bestFit="1" customWidth="1"/>
    <col min="9" max="9" width="12.44140625" bestFit="1" customWidth="1"/>
  </cols>
  <sheetData>
    <row r="1" spans="1:9">
      <c r="A1" s="35" t="s">
        <v>168</v>
      </c>
      <c r="B1" s="35" t="s">
        <v>169</v>
      </c>
      <c r="C1" s="35" t="s">
        <v>170</v>
      </c>
      <c r="D1" s="35" t="s">
        <v>171</v>
      </c>
      <c r="E1" s="35" t="s">
        <v>3</v>
      </c>
      <c r="F1" s="35" t="s">
        <v>172</v>
      </c>
      <c r="G1" s="35" t="s">
        <v>173</v>
      </c>
      <c r="H1" s="35" t="s">
        <v>174</v>
      </c>
      <c r="I1" s="35" t="s">
        <v>175</v>
      </c>
    </row>
    <row r="2" spans="1:9">
      <c r="A2" t="s">
        <v>8</v>
      </c>
      <c r="B2" t="s">
        <v>176</v>
      </c>
      <c r="C2" t="s">
        <v>177</v>
      </c>
      <c r="D2" t="s">
        <v>178</v>
      </c>
      <c r="E2">
        <v>2020</v>
      </c>
      <c r="F2" t="s">
        <v>179</v>
      </c>
      <c r="G2">
        <v>21.009122416738069</v>
      </c>
      <c r="H2">
        <v>28.249638450540591</v>
      </c>
      <c r="I2">
        <v>7.2405160338025176</v>
      </c>
    </row>
    <row r="3" spans="1:9">
      <c r="A3" t="s">
        <v>8</v>
      </c>
      <c r="B3" t="s">
        <v>176</v>
      </c>
      <c r="C3" t="s">
        <v>180</v>
      </c>
      <c r="D3" t="s">
        <v>39</v>
      </c>
      <c r="E3">
        <v>2020</v>
      </c>
      <c r="F3" t="s">
        <v>179</v>
      </c>
      <c r="G3">
        <v>59.354709177864329</v>
      </c>
      <c r="H3">
        <v>57.476083976192761</v>
      </c>
      <c r="I3">
        <v>-1.8786252016715681</v>
      </c>
    </row>
    <row r="4" spans="1:9">
      <c r="A4" t="s">
        <v>8</v>
      </c>
      <c r="B4" t="s">
        <v>176</v>
      </c>
      <c r="C4" t="s">
        <v>181</v>
      </c>
      <c r="D4" t="s">
        <v>28</v>
      </c>
      <c r="E4">
        <v>2020</v>
      </c>
      <c r="F4" t="s">
        <v>179</v>
      </c>
      <c r="G4">
        <v>18.658114664597381</v>
      </c>
      <c r="H4">
        <v>16.82710110772582</v>
      </c>
      <c r="I4">
        <v>-1.831013556871568</v>
      </c>
    </row>
    <row r="5" spans="1:9">
      <c r="A5" t="s">
        <v>8</v>
      </c>
      <c r="B5" t="s">
        <v>176</v>
      </c>
      <c r="C5" t="s">
        <v>182</v>
      </c>
      <c r="D5" t="s">
        <v>183</v>
      </c>
      <c r="E5">
        <v>2020</v>
      </c>
      <c r="F5" t="s">
        <v>179</v>
      </c>
      <c r="G5">
        <v>41.311406168426991</v>
      </c>
      <c r="H5">
        <v>42.560062287179562</v>
      </c>
      <c r="I5">
        <v>1.248656118752564</v>
      </c>
    </row>
    <row r="6" spans="1:9">
      <c r="A6" t="s">
        <v>8</v>
      </c>
      <c r="B6" t="s">
        <v>176</v>
      </c>
      <c r="C6" t="s">
        <v>184</v>
      </c>
      <c r="D6" t="s">
        <v>60</v>
      </c>
      <c r="E6">
        <v>2020</v>
      </c>
      <c r="F6" t="s">
        <v>179</v>
      </c>
      <c r="G6">
        <v>12.43719215778396</v>
      </c>
      <c r="H6">
        <v>13.334617934527721</v>
      </c>
      <c r="I6">
        <v>0.89742577674376278</v>
      </c>
    </row>
    <row r="7" spans="1:9">
      <c r="A7" t="s">
        <v>8</v>
      </c>
      <c r="B7" t="s">
        <v>176</v>
      </c>
      <c r="C7" t="s">
        <v>185</v>
      </c>
      <c r="D7" t="s">
        <v>87</v>
      </c>
      <c r="E7">
        <v>2020</v>
      </c>
      <c r="F7" t="s">
        <v>179</v>
      </c>
      <c r="G7">
        <v>16.19556763275537</v>
      </c>
      <c r="H7">
        <v>15.438708158259811</v>
      </c>
      <c r="I7">
        <v>-0.7568594744955579</v>
      </c>
    </row>
    <row r="8" spans="1:9">
      <c r="A8" t="s">
        <v>8</v>
      </c>
      <c r="B8" t="s">
        <v>176</v>
      </c>
      <c r="C8" t="s">
        <v>186</v>
      </c>
      <c r="D8" t="s">
        <v>187</v>
      </c>
      <c r="E8">
        <v>2020</v>
      </c>
      <c r="F8" t="s">
        <v>179</v>
      </c>
      <c r="G8">
        <v>585.05914389520717</v>
      </c>
      <c r="H8">
        <v>585.68025608585185</v>
      </c>
      <c r="I8">
        <v>0.6211121906446806</v>
      </c>
    </row>
    <row r="9" spans="1:9">
      <c r="A9" t="s">
        <v>8</v>
      </c>
      <c r="B9" t="s">
        <v>176</v>
      </c>
      <c r="C9" t="s">
        <v>188</v>
      </c>
      <c r="D9" t="s">
        <v>189</v>
      </c>
      <c r="E9">
        <v>2020</v>
      </c>
      <c r="F9" t="s">
        <v>179</v>
      </c>
      <c r="G9">
        <v>70.46124320377892</v>
      </c>
      <c r="H9">
        <v>70.821015112246059</v>
      </c>
      <c r="I9">
        <v>0.35977190846713819</v>
      </c>
    </row>
    <row r="10" spans="1:9">
      <c r="A10" t="s">
        <v>8</v>
      </c>
      <c r="B10" t="s">
        <v>176</v>
      </c>
      <c r="C10" t="s">
        <v>190</v>
      </c>
      <c r="D10" t="s">
        <v>191</v>
      </c>
      <c r="E10">
        <v>2020</v>
      </c>
      <c r="F10" t="s">
        <v>179</v>
      </c>
      <c r="G10">
        <v>59.651504153081227</v>
      </c>
      <c r="H10">
        <v>59.957355854702932</v>
      </c>
      <c r="I10">
        <v>0.30585170162169822</v>
      </c>
    </row>
    <row r="11" spans="1:9">
      <c r="A11" t="s">
        <v>8</v>
      </c>
      <c r="B11" t="s">
        <v>176</v>
      </c>
      <c r="C11" t="s">
        <v>192</v>
      </c>
      <c r="D11" t="s">
        <v>84</v>
      </c>
      <c r="E11">
        <v>2020</v>
      </c>
      <c r="F11" t="s">
        <v>179</v>
      </c>
      <c r="G11">
        <v>13.35852211186914</v>
      </c>
      <c r="H11">
        <v>13.123724264914591</v>
      </c>
      <c r="I11">
        <v>-0.2347978469545513</v>
      </c>
    </row>
    <row r="12" spans="1:9">
      <c r="A12" t="s">
        <v>8</v>
      </c>
      <c r="B12" t="s">
        <v>176</v>
      </c>
      <c r="C12" t="s">
        <v>177</v>
      </c>
      <c r="D12" t="s">
        <v>178</v>
      </c>
      <c r="E12">
        <v>2025</v>
      </c>
      <c r="F12" t="s">
        <v>179</v>
      </c>
      <c r="G12">
        <v>23.18079369354043</v>
      </c>
      <c r="H12">
        <v>31.17364040826881</v>
      </c>
      <c r="I12">
        <v>7.9928467147283797</v>
      </c>
    </row>
    <row r="13" spans="1:9">
      <c r="A13" t="s">
        <v>8</v>
      </c>
      <c r="B13" t="s">
        <v>176</v>
      </c>
      <c r="C13" t="s">
        <v>180</v>
      </c>
      <c r="D13" t="s">
        <v>39</v>
      </c>
      <c r="E13">
        <v>2025</v>
      </c>
      <c r="F13" t="s">
        <v>179</v>
      </c>
      <c r="G13">
        <v>65.484045171285274</v>
      </c>
      <c r="H13">
        <v>63.410220156426398</v>
      </c>
      <c r="I13">
        <v>-2.0738250148588762</v>
      </c>
    </row>
    <row r="14" spans="1:9">
      <c r="A14" t="s">
        <v>8</v>
      </c>
      <c r="B14" t="s">
        <v>176</v>
      </c>
      <c r="C14" t="s">
        <v>181</v>
      </c>
      <c r="D14" t="s">
        <v>28</v>
      </c>
      <c r="E14">
        <v>2025</v>
      </c>
      <c r="F14" t="s">
        <v>179</v>
      </c>
      <c r="G14">
        <v>20.559030622976142</v>
      </c>
      <c r="H14">
        <v>18.537764372844219</v>
      </c>
      <c r="I14">
        <v>-2.021266250131923</v>
      </c>
    </row>
    <row r="15" spans="1:9">
      <c r="A15" t="s">
        <v>8</v>
      </c>
      <c r="B15" t="s">
        <v>176</v>
      </c>
      <c r="C15" t="s">
        <v>182</v>
      </c>
      <c r="D15" t="s">
        <v>183</v>
      </c>
      <c r="E15">
        <v>2025</v>
      </c>
      <c r="F15" t="s">
        <v>179</v>
      </c>
      <c r="G15">
        <v>45.087636164404117</v>
      </c>
      <c r="H15">
        <v>46.466034735721891</v>
      </c>
      <c r="I15">
        <v>1.378398571317774</v>
      </c>
    </row>
    <row r="16" spans="1:9">
      <c r="A16" t="s">
        <v>8</v>
      </c>
      <c r="B16" t="s">
        <v>176</v>
      </c>
      <c r="C16" t="s">
        <v>184</v>
      </c>
      <c r="D16" t="s">
        <v>60</v>
      </c>
      <c r="E16">
        <v>2025</v>
      </c>
      <c r="F16" t="s">
        <v>179</v>
      </c>
      <c r="G16">
        <v>13.69623682282362</v>
      </c>
      <c r="H16">
        <v>14.686910227574289</v>
      </c>
      <c r="I16">
        <v>0.99067340475067134</v>
      </c>
    </row>
    <row r="17" spans="1:9">
      <c r="A17" t="s">
        <v>8</v>
      </c>
      <c r="B17" t="s">
        <v>176</v>
      </c>
      <c r="C17" t="s">
        <v>185</v>
      </c>
      <c r="D17" t="s">
        <v>87</v>
      </c>
      <c r="E17">
        <v>2025</v>
      </c>
      <c r="F17" t="s">
        <v>179</v>
      </c>
      <c r="G17">
        <v>17.764476380227489</v>
      </c>
      <c r="H17">
        <v>16.92897491375869</v>
      </c>
      <c r="I17">
        <v>-0.83550146646879142</v>
      </c>
    </row>
    <row r="18" spans="1:9">
      <c r="A18" t="s">
        <v>8</v>
      </c>
      <c r="B18" t="s">
        <v>176</v>
      </c>
      <c r="C18" t="s">
        <v>186</v>
      </c>
      <c r="D18" t="s">
        <v>187</v>
      </c>
      <c r="E18">
        <v>2025</v>
      </c>
      <c r="F18" t="s">
        <v>179</v>
      </c>
      <c r="G18">
        <v>645.88566582568092</v>
      </c>
      <c r="H18">
        <v>646.57131509560816</v>
      </c>
      <c r="I18">
        <v>0.6856492699272394</v>
      </c>
    </row>
    <row r="19" spans="1:9">
      <c r="A19" t="s">
        <v>8</v>
      </c>
      <c r="B19" t="s">
        <v>176</v>
      </c>
      <c r="C19" t="s">
        <v>188</v>
      </c>
      <c r="D19" t="s">
        <v>189</v>
      </c>
      <c r="E19">
        <v>2025</v>
      </c>
      <c r="F19" t="s">
        <v>179</v>
      </c>
      <c r="G19">
        <v>77.686886789771506</v>
      </c>
      <c r="H19">
        <v>78.084041039995952</v>
      </c>
      <c r="I19">
        <v>0.39715425022444611</v>
      </c>
    </row>
    <row r="20" spans="1:9">
      <c r="A20" t="s">
        <v>8</v>
      </c>
      <c r="B20" t="s">
        <v>176</v>
      </c>
      <c r="C20" t="s">
        <v>190</v>
      </c>
      <c r="D20" t="s">
        <v>191</v>
      </c>
      <c r="E20">
        <v>2025</v>
      </c>
      <c r="F20" t="s">
        <v>179</v>
      </c>
      <c r="G20">
        <v>65.763827487263484</v>
      </c>
      <c r="H20">
        <v>66.101458915339705</v>
      </c>
      <c r="I20">
        <v>0.3376314280762216</v>
      </c>
    </row>
    <row r="21" spans="1:9">
      <c r="A21" t="s">
        <v>8</v>
      </c>
      <c r="B21" t="s">
        <v>176</v>
      </c>
      <c r="C21" t="s">
        <v>192</v>
      </c>
      <c r="D21" t="s">
        <v>84</v>
      </c>
      <c r="E21">
        <v>2025</v>
      </c>
      <c r="F21" t="s">
        <v>179</v>
      </c>
      <c r="G21">
        <v>14.73078875333251</v>
      </c>
      <c r="H21">
        <v>14.47159407840954</v>
      </c>
      <c r="I21">
        <v>-0.25919467492296461</v>
      </c>
    </row>
    <row r="22" spans="1:9">
      <c r="A22" t="s">
        <v>8</v>
      </c>
      <c r="B22" t="s">
        <v>176</v>
      </c>
      <c r="C22" t="s">
        <v>177</v>
      </c>
      <c r="D22" t="s">
        <v>178</v>
      </c>
      <c r="E22">
        <v>2030</v>
      </c>
      <c r="F22" t="s">
        <v>179</v>
      </c>
      <c r="G22">
        <v>25.578494261118749</v>
      </c>
      <c r="H22">
        <v>34.401974838315773</v>
      </c>
      <c r="I22">
        <v>8.8234805771970208</v>
      </c>
    </row>
    <row r="23" spans="1:9">
      <c r="A23" t="s">
        <v>8</v>
      </c>
      <c r="B23" t="s">
        <v>176</v>
      </c>
      <c r="C23" t="s">
        <v>180</v>
      </c>
      <c r="D23" t="s">
        <v>39</v>
      </c>
      <c r="E23">
        <v>2030</v>
      </c>
      <c r="F23" t="s">
        <v>179</v>
      </c>
      <c r="G23">
        <v>72.251327377984182</v>
      </c>
      <c r="H23">
        <v>69.961985996596979</v>
      </c>
      <c r="I23">
        <v>-2.289341381387203</v>
      </c>
    </row>
    <row r="24" spans="1:9">
      <c r="A24" t="s">
        <v>8</v>
      </c>
      <c r="B24" t="s">
        <v>176</v>
      </c>
      <c r="C24" t="s">
        <v>181</v>
      </c>
      <c r="D24" t="s">
        <v>28</v>
      </c>
      <c r="E24">
        <v>2030</v>
      </c>
      <c r="F24" t="s">
        <v>179</v>
      </c>
      <c r="G24">
        <v>22.65779544111864</v>
      </c>
      <c r="H24">
        <v>20.426474844600879</v>
      </c>
      <c r="I24">
        <v>-2.2313205965177652</v>
      </c>
    </row>
    <row r="25" spans="1:9">
      <c r="A25" t="s">
        <v>8</v>
      </c>
      <c r="B25" t="s">
        <v>176</v>
      </c>
      <c r="C25" t="s">
        <v>182</v>
      </c>
      <c r="D25" t="s">
        <v>183</v>
      </c>
      <c r="E25">
        <v>2030</v>
      </c>
      <c r="F25" t="s">
        <v>179</v>
      </c>
      <c r="G25">
        <v>49.256899211430493</v>
      </c>
      <c r="H25">
        <v>50.778543933985617</v>
      </c>
      <c r="I25">
        <v>1.5216447225551311</v>
      </c>
    </row>
    <row r="26" spans="1:9">
      <c r="A26" t="s">
        <v>8</v>
      </c>
      <c r="B26" t="s">
        <v>176</v>
      </c>
      <c r="C26" t="s">
        <v>184</v>
      </c>
      <c r="D26" t="s">
        <v>60</v>
      </c>
      <c r="E26">
        <v>2030</v>
      </c>
      <c r="F26" t="s">
        <v>179</v>
      </c>
      <c r="G26">
        <v>15.08632386786528</v>
      </c>
      <c r="H26">
        <v>16.179950188642319</v>
      </c>
      <c r="I26">
        <v>1.093626320777034</v>
      </c>
    </row>
    <row r="27" spans="1:9">
      <c r="A27" t="s">
        <v>8</v>
      </c>
      <c r="B27" t="s">
        <v>176</v>
      </c>
      <c r="C27" t="s">
        <v>185</v>
      </c>
      <c r="D27" t="s">
        <v>87</v>
      </c>
      <c r="E27">
        <v>2030</v>
      </c>
      <c r="F27" t="s">
        <v>179</v>
      </c>
      <c r="G27">
        <v>19.496678410284019</v>
      </c>
      <c r="H27">
        <v>18.574349830152151</v>
      </c>
      <c r="I27">
        <v>-0.92232858013186458</v>
      </c>
    </row>
    <row r="28" spans="1:9">
      <c r="A28" t="s">
        <v>8</v>
      </c>
      <c r="B28" t="s">
        <v>176</v>
      </c>
      <c r="C28" t="s">
        <v>186</v>
      </c>
      <c r="D28" t="s">
        <v>187</v>
      </c>
      <c r="E28">
        <v>2030</v>
      </c>
      <c r="F28" t="s">
        <v>179</v>
      </c>
      <c r="G28">
        <v>713.04306101454119</v>
      </c>
      <c r="H28">
        <v>713.79996443479877</v>
      </c>
      <c r="I28">
        <v>0.75690342025757218</v>
      </c>
    </row>
    <row r="29" spans="1:9">
      <c r="A29" t="s">
        <v>8</v>
      </c>
      <c r="B29" t="s">
        <v>176</v>
      </c>
      <c r="C29" t="s">
        <v>188</v>
      </c>
      <c r="D29" t="s">
        <v>189</v>
      </c>
      <c r="E29">
        <v>2030</v>
      </c>
      <c r="F29" t="s">
        <v>179</v>
      </c>
      <c r="G29">
        <v>85.664581163831144</v>
      </c>
      <c r="H29">
        <v>86.103008539968485</v>
      </c>
      <c r="I29">
        <v>0.43842737613734067</v>
      </c>
    </row>
    <row r="30" spans="1:9">
      <c r="A30" t="s">
        <v>8</v>
      </c>
      <c r="B30" t="s">
        <v>176</v>
      </c>
      <c r="C30" t="s">
        <v>190</v>
      </c>
      <c r="D30" t="s">
        <v>191</v>
      </c>
      <c r="E30">
        <v>2030</v>
      </c>
      <c r="F30" t="s">
        <v>179</v>
      </c>
      <c r="G30">
        <v>72.512326343485569</v>
      </c>
      <c r="H30">
        <v>72.885045157471069</v>
      </c>
      <c r="I30">
        <v>0.37271881398550022</v>
      </c>
    </row>
    <row r="31" spans="1:9">
      <c r="A31" t="s">
        <v>8</v>
      </c>
      <c r="B31" t="s">
        <v>176</v>
      </c>
      <c r="C31" t="s">
        <v>192</v>
      </c>
      <c r="D31" t="s">
        <v>84</v>
      </c>
      <c r="E31">
        <v>2030</v>
      </c>
      <c r="F31" t="s">
        <v>179</v>
      </c>
      <c r="G31">
        <v>16.245882009043971</v>
      </c>
      <c r="H31">
        <v>15.95975126470209</v>
      </c>
      <c r="I31">
        <v>-0.28613074434188229</v>
      </c>
    </row>
    <row r="32" spans="1:9">
      <c r="A32" t="s">
        <v>8</v>
      </c>
      <c r="B32" t="s">
        <v>176</v>
      </c>
      <c r="C32" t="s">
        <v>177</v>
      </c>
      <c r="D32" t="s">
        <v>178</v>
      </c>
      <c r="E32">
        <v>2040</v>
      </c>
      <c r="F32" t="s">
        <v>179</v>
      </c>
      <c r="G32">
        <v>31.14853304229997</v>
      </c>
      <c r="H32">
        <v>41.901638564944442</v>
      </c>
      <c r="I32">
        <v>10.75310552264447</v>
      </c>
    </row>
    <row r="33" spans="1:9">
      <c r="A33" t="s">
        <v>8</v>
      </c>
      <c r="B33" t="s">
        <v>176</v>
      </c>
      <c r="C33" t="s">
        <v>180</v>
      </c>
      <c r="D33" t="s">
        <v>39</v>
      </c>
      <c r="E33">
        <v>2040</v>
      </c>
      <c r="F33" t="s">
        <v>179</v>
      </c>
      <c r="G33">
        <v>87.972233000733169</v>
      </c>
      <c r="H33">
        <v>85.182230888070976</v>
      </c>
      <c r="I33">
        <v>-2.7900021126621941</v>
      </c>
    </row>
    <row r="34" spans="1:9">
      <c r="A34" t="s">
        <v>8</v>
      </c>
      <c r="B34" t="s">
        <v>176</v>
      </c>
      <c r="C34" t="s">
        <v>181</v>
      </c>
      <c r="D34" t="s">
        <v>28</v>
      </c>
      <c r="E34">
        <v>2040</v>
      </c>
      <c r="F34" t="s">
        <v>179</v>
      </c>
      <c r="G34">
        <v>27.533383989458361</v>
      </c>
      <c r="H34">
        <v>24.81409134532726</v>
      </c>
      <c r="I34">
        <v>-2.7192926441311092</v>
      </c>
    </row>
    <row r="35" spans="1:9">
      <c r="A35" t="s">
        <v>8</v>
      </c>
      <c r="B35" t="s">
        <v>176</v>
      </c>
      <c r="C35" t="s">
        <v>182</v>
      </c>
      <c r="D35" t="s">
        <v>183</v>
      </c>
      <c r="E35">
        <v>2040</v>
      </c>
      <c r="F35" t="s">
        <v>179</v>
      </c>
      <c r="G35">
        <v>58.942410894958918</v>
      </c>
      <c r="H35">
        <v>60.796827202271572</v>
      </c>
      <c r="I35">
        <v>1.8544163073126541</v>
      </c>
    </row>
    <row r="36" spans="1:9">
      <c r="A36" t="s">
        <v>8</v>
      </c>
      <c r="B36" t="s">
        <v>176</v>
      </c>
      <c r="C36" t="s">
        <v>184</v>
      </c>
      <c r="D36" t="s">
        <v>60</v>
      </c>
      <c r="E36">
        <v>2040</v>
      </c>
      <c r="F36" t="s">
        <v>179</v>
      </c>
      <c r="G36">
        <v>18.315600640285599</v>
      </c>
      <c r="H36">
        <v>19.648394329439132</v>
      </c>
      <c r="I36">
        <v>1.332793689153529</v>
      </c>
    </row>
    <row r="37" spans="1:9">
      <c r="A37" t="s">
        <v>8</v>
      </c>
      <c r="B37" t="s">
        <v>176</v>
      </c>
      <c r="C37" t="s">
        <v>185</v>
      </c>
      <c r="D37" t="s">
        <v>87</v>
      </c>
      <c r="E37">
        <v>2040</v>
      </c>
      <c r="F37" t="s">
        <v>179</v>
      </c>
      <c r="G37">
        <v>23.520714027876011</v>
      </c>
      <c r="H37">
        <v>22.39667953129198</v>
      </c>
      <c r="I37">
        <v>-1.1240344965840341</v>
      </c>
    </row>
    <row r="38" spans="1:9">
      <c r="A38" t="s">
        <v>8</v>
      </c>
      <c r="B38" t="s">
        <v>176</v>
      </c>
      <c r="C38" t="s">
        <v>186</v>
      </c>
      <c r="D38" t="s">
        <v>187</v>
      </c>
      <c r="E38">
        <v>2040</v>
      </c>
      <c r="F38" t="s">
        <v>179</v>
      </c>
      <c r="G38">
        <v>869.05474183208139</v>
      </c>
      <c r="H38">
        <v>869.97717400352121</v>
      </c>
      <c r="I38">
        <v>0.92243217143982292</v>
      </c>
    </row>
    <row r="39" spans="1:9">
      <c r="A39" t="s">
        <v>8</v>
      </c>
      <c r="B39" t="s">
        <v>176</v>
      </c>
      <c r="C39" t="s">
        <v>188</v>
      </c>
      <c r="D39" t="s">
        <v>189</v>
      </c>
      <c r="E39">
        <v>2040</v>
      </c>
      <c r="F39" t="s">
        <v>179</v>
      </c>
      <c r="G39">
        <v>104.1973653024293</v>
      </c>
      <c r="H39">
        <v>104.7316732547587</v>
      </c>
      <c r="I39">
        <v>0.53430795232948469</v>
      </c>
    </row>
    <row r="40" spans="1:9">
      <c r="A40" t="s">
        <v>8</v>
      </c>
      <c r="B40" t="s">
        <v>176</v>
      </c>
      <c r="C40" t="s">
        <v>190</v>
      </c>
      <c r="D40" t="s">
        <v>191</v>
      </c>
      <c r="E40">
        <v>2040</v>
      </c>
      <c r="F40" t="s">
        <v>179</v>
      </c>
      <c r="G40">
        <v>88.189596830133212</v>
      </c>
      <c r="H40">
        <v>88.643826280971396</v>
      </c>
      <c r="I40">
        <v>0.45422945083818428</v>
      </c>
    </row>
    <row r="41" spans="1:9">
      <c r="A41" t="s">
        <v>8</v>
      </c>
      <c r="B41" t="s">
        <v>176</v>
      </c>
      <c r="C41" t="s">
        <v>192</v>
      </c>
      <c r="D41" t="s">
        <v>84</v>
      </c>
      <c r="E41">
        <v>2040</v>
      </c>
      <c r="F41" t="s">
        <v>179</v>
      </c>
      <c r="G41">
        <v>19.76555761221671</v>
      </c>
      <c r="H41">
        <v>19.41685235239752</v>
      </c>
      <c r="I41">
        <v>-0.34870525981919798</v>
      </c>
    </row>
    <row r="42" spans="1:9">
      <c r="A42" t="s">
        <v>8</v>
      </c>
      <c r="B42" t="s">
        <v>193</v>
      </c>
      <c r="C42" t="s">
        <v>177</v>
      </c>
      <c r="D42" t="s">
        <v>178</v>
      </c>
      <c r="E42">
        <v>2020</v>
      </c>
      <c r="F42" t="s">
        <v>194</v>
      </c>
      <c r="G42">
        <v>47.323558173858238</v>
      </c>
      <c r="H42">
        <v>63.632996280678853</v>
      </c>
      <c r="I42">
        <v>16.309438106820611</v>
      </c>
    </row>
    <row r="43" spans="1:9">
      <c r="A43" t="s">
        <v>8</v>
      </c>
      <c r="B43" t="s">
        <v>193</v>
      </c>
      <c r="C43" t="s">
        <v>181</v>
      </c>
      <c r="D43" t="s">
        <v>28</v>
      </c>
      <c r="E43">
        <v>2020</v>
      </c>
      <c r="F43" t="s">
        <v>194</v>
      </c>
      <c r="G43">
        <v>54.987401097872471</v>
      </c>
      <c r="H43">
        <v>49.591214040539271</v>
      </c>
      <c r="I43">
        <v>-5.3961870573332007</v>
      </c>
    </row>
    <row r="44" spans="1:9">
      <c r="A44" t="s">
        <v>8</v>
      </c>
      <c r="B44" t="s">
        <v>193</v>
      </c>
      <c r="C44" t="s">
        <v>184</v>
      </c>
      <c r="D44" t="s">
        <v>60</v>
      </c>
      <c r="E44">
        <v>2020</v>
      </c>
      <c r="F44" t="s">
        <v>194</v>
      </c>
      <c r="G44">
        <v>61.082924566401573</v>
      </c>
      <c r="H44">
        <v>65.490462082051792</v>
      </c>
      <c r="I44">
        <v>4.407537515650219</v>
      </c>
    </row>
    <row r="45" spans="1:9">
      <c r="A45" t="s">
        <v>8</v>
      </c>
      <c r="B45" t="s">
        <v>193</v>
      </c>
      <c r="C45" t="s">
        <v>180</v>
      </c>
      <c r="D45" t="s">
        <v>39</v>
      </c>
      <c r="E45">
        <v>2020</v>
      </c>
      <c r="F45" t="s">
        <v>194</v>
      </c>
      <c r="G45">
        <v>117.6926375129395</v>
      </c>
      <c r="H45">
        <v>113.9675690567796</v>
      </c>
      <c r="I45">
        <v>-3.7250684561598599</v>
      </c>
    </row>
    <row r="46" spans="1:9">
      <c r="A46" t="s">
        <v>8</v>
      </c>
      <c r="B46" t="s">
        <v>193</v>
      </c>
      <c r="C46" t="s">
        <v>182</v>
      </c>
      <c r="D46" t="s">
        <v>183</v>
      </c>
      <c r="E46">
        <v>2020</v>
      </c>
      <c r="F46" t="s">
        <v>194</v>
      </c>
      <c r="G46">
        <v>102.63137122591669</v>
      </c>
      <c r="H46">
        <v>105.73345129394281</v>
      </c>
      <c r="I46">
        <v>3.1020800680260829</v>
      </c>
    </row>
    <row r="47" spans="1:9">
      <c r="A47" t="s">
        <v>8</v>
      </c>
      <c r="B47" t="s">
        <v>193</v>
      </c>
      <c r="C47" t="s">
        <v>185</v>
      </c>
      <c r="D47" t="s">
        <v>87</v>
      </c>
      <c r="E47">
        <v>2020</v>
      </c>
      <c r="F47" t="s">
        <v>194</v>
      </c>
      <c r="G47">
        <v>41.076645026800357</v>
      </c>
      <c r="H47">
        <v>39.157030433845492</v>
      </c>
      <c r="I47">
        <v>-1.9196145929548649</v>
      </c>
    </row>
    <row r="48" spans="1:9">
      <c r="A48" t="s">
        <v>8</v>
      </c>
      <c r="B48" t="s">
        <v>193</v>
      </c>
      <c r="C48" t="s">
        <v>192</v>
      </c>
      <c r="D48" t="s">
        <v>84</v>
      </c>
      <c r="E48">
        <v>2020</v>
      </c>
      <c r="F48" t="s">
        <v>194</v>
      </c>
      <c r="G48">
        <v>80.427480724063457</v>
      </c>
      <c r="H48">
        <v>79.013836373899153</v>
      </c>
      <c r="I48">
        <v>-1.4136443501643039</v>
      </c>
    </row>
    <row r="49" spans="1:9">
      <c r="A49" t="s">
        <v>8</v>
      </c>
      <c r="B49" t="s">
        <v>193</v>
      </c>
      <c r="C49" t="s">
        <v>186</v>
      </c>
      <c r="D49" t="s">
        <v>187</v>
      </c>
      <c r="E49">
        <v>2020</v>
      </c>
      <c r="F49" t="s">
        <v>194</v>
      </c>
      <c r="G49">
        <v>886.9653697999737</v>
      </c>
      <c r="H49">
        <v>887.9069925565974</v>
      </c>
      <c r="I49">
        <v>0.94162275662370121</v>
      </c>
    </row>
    <row r="50" spans="1:9">
      <c r="A50" t="s">
        <v>8</v>
      </c>
      <c r="B50" t="s">
        <v>193</v>
      </c>
      <c r="C50" t="s">
        <v>195</v>
      </c>
      <c r="D50" t="s">
        <v>86</v>
      </c>
      <c r="E50">
        <v>2020</v>
      </c>
      <c r="F50" t="s">
        <v>194</v>
      </c>
      <c r="G50">
        <v>53.743665361320033</v>
      </c>
      <c r="H50">
        <v>53.067121208150887</v>
      </c>
      <c r="I50">
        <v>-0.67654415316914651</v>
      </c>
    </row>
    <row r="51" spans="1:9">
      <c r="A51" t="s">
        <v>8</v>
      </c>
      <c r="B51" t="s">
        <v>193</v>
      </c>
      <c r="C51" t="s">
        <v>188</v>
      </c>
      <c r="D51" t="s">
        <v>189</v>
      </c>
      <c r="E51">
        <v>2020</v>
      </c>
      <c r="F51" t="s">
        <v>194</v>
      </c>
      <c r="G51">
        <v>122.3772095602767</v>
      </c>
      <c r="H51">
        <v>123.0020620356872</v>
      </c>
      <c r="I51">
        <v>0.62485247541052047</v>
      </c>
    </row>
    <row r="52" spans="1:9">
      <c r="A52" t="s">
        <v>8</v>
      </c>
      <c r="B52" t="s">
        <v>193</v>
      </c>
      <c r="C52" t="s">
        <v>177</v>
      </c>
      <c r="D52" t="s">
        <v>178</v>
      </c>
      <c r="E52">
        <v>2025</v>
      </c>
      <c r="F52" t="s">
        <v>194</v>
      </c>
      <c r="G52">
        <v>52.215300435323442</v>
      </c>
      <c r="H52">
        <v>70.219381661382968</v>
      </c>
      <c r="I52">
        <v>18.00408122605953</v>
      </c>
    </row>
    <row r="53" spans="1:9">
      <c r="A53" t="s">
        <v>8</v>
      </c>
      <c r="B53" t="s">
        <v>193</v>
      </c>
      <c r="C53" t="s">
        <v>181</v>
      </c>
      <c r="D53" t="s">
        <v>28</v>
      </c>
      <c r="E53">
        <v>2025</v>
      </c>
      <c r="F53" t="s">
        <v>194</v>
      </c>
      <c r="G53">
        <v>60.589597790073732</v>
      </c>
      <c r="H53">
        <v>54.632716292690397</v>
      </c>
      <c r="I53">
        <v>-5.9568814973833284</v>
      </c>
    </row>
    <row r="54" spans="1:9">
      <c r="A54" t="s">
        <v>8</v>
      </c>
      <c r="B54" t="s">
        <v>193</v>
      </c>
      <c r="C54" t="s">
        <v>184</v>
      </c>
      <c r="D54" t="s">
        <v>60</v>
      </c>
      <c r="E54">
        <v>2025</v>
      </c>
      <c r="F54" t="s">
        <v>194</v>
      </c>
      <c r="G54">
        <v>67.266485077864402</v>
      </c>
      <c r="H54">
        <v>72.131990738999704</v>
      </c>
      <c r="I54">
        <v>4.8655056611353018</v>
      </c>
    </row>
    <row r="55" spans="1:9">
      <c r="A55" t="s">
        <v>8</v>
      </c>
      <c r="B55" t="s">
        <v>193</v>
      </c>
      <c r="C55" t="s">
        <v>180</v>
      </c>
      <c r="D55" t="s">
        <v>39</v>
      </c>
      <c r="E55">
        <v>2025</v>
      </c>
      <c r="F55" t="s">
        <v>194</v>
      </c>
      <c r="G55">
        <v>129.84631039350231</v>
      </c>
      <c r="H55">
        <v>125.734186197802</v>
      </c>
      <c r="I55">
        <v>-4.1121241957003321</v>
      </c>
    </row>
    <row r="56" spans="1:9">
      <c r="A56" t="s">
        <v>8</v>
      </c>
      <c r="B56" t="s">
        <v>193</v>
      </c>
      <c r="C56" t="s">
        <v>182</v>
      </c>
      <c r="D56" t="s">
        <v>183</v>
      </c>
      <c r="E56">
        <v>2025</v>
      </c>
      <c r="F56" t="s">
        <v>194</v>
      </c>
      <c r="G56">
        <v>112.012791479962</v>
      </c>
      <c r="H56">
        <v>115.437195260686</v>
      </c>
      <c r="I56">
        <v>3.4244037807240351</v>
      </c>
    </row>
    <row r="57" spans="1:9">
      <c r="A57" t="s">
        <v>8</v>
      </c>
      <c r="B57" t="s">
        <v>193</v>
      </c>
      <c r="C57" t="s">
        <v>185</v>
      </c>
      <c r="D57" t="s">
        <v>87</v>
      </c>
      <c r="E57">
        <v>2025</v>
      </c>
      <c r="F57" t="s">
        <v>194</v>
      </c>
      <c r="G57">
        <v>45.055851508517847</v>
      </c>
      <c r="H57">
        <v>42.936778072147597</v>
      </c>
      <c r="I57">
        <v>-2.1190734363702499</v>
      </c>
    </row>
    <row r="58" spans="1:9">
      <c r="A58" t="s">
        <v>8</v>
      </c>
      <c r="B58" t="s">
        <v>193</v>
      </c>
      <c r="C58" t="s">
        <v>192</v>
      </c>
      <c r="D58" t="s">
        <v>84</v>
      </c>
      <c r="E58">
        <v>2025</v>
      </c>
      <c r="F58" t="s">
        <v>194</v>
      </c>
      <c r="G58">
        <v>88.68946868428155</v>
      </c>
      <c r="H58">
        <v>87.128938668567869</v>
      </c>
      <c r="I58">
        <v>-1.560530015713681</v>
      </c>
    </row>
    <row r="59" spans="1:9">
      <c r="A59" t="s">
        <v>8</v>
      </c>
      <c r="B59" t="s">
        <v>193</v>
      </c>
      <c r="C59" t="s">
        <v>186</v>
      </c>
      <c r="D59" t="s">
        <v>187</v>
      </c>
      <c r="E59">
        <v>2025</v>
      </c>
      <c r="F59" t="s">
        <v>194</v>
      </c>
      <c r="G59">
        <v>979.18001011567537</v>
      </c>
      <c r="H59">
        <v>980.21947281718144</v>
      </c>
      <c r="I59">
        <v>1.039462701506068</v>
      </c>
    </row>
    <row r="60" spans="1:9">
      <c r="A60" t="s">
        <v>8</v>
      </c>
      <c r="B60" t="s">
        <v>193</v>
      </c>
      <c r="C60" t="s">
        <v>195</v>
      </c>
      <c r="D60" t="s">
        <v>86</v>
      </c>
      <c r="E60">
        <v>2025</v>
      </c>
      <c r="F60" t="s">
        <v>194</v>
      </c>
      <c r="G60">
        <v>59.379113521646218</v>
      </c>
      <c r="H60">
        <v>58.632272593902712</v>
      </c>
      <c r="I60">
        <v>-0.74684092774351285</v>
      </c>
    </row>
    <row r="61" spans="1:9">
      <c r="A61" t="s">
        <v>8</v>
      </c>
      <c r="B61" t="s">
        <v>193</v>
      </c>
      <c r="C61" t="s">
        <v>188</v>
      </c>
      <c r="D61" t="s">
        <v>189</v>
      </c>
      <c r="E61">
        <v>2025</v>
      </c>
      <c r="F61" t="s">
        <v>194</v>
      </c>
      <c r="G61">
        <v>134.92671988857961</v>
      </c>
      <c r="H61">
        <v>135.61649808007289</v>
      </c>
      <c r="I61">
        <v>0.68977819149330344</v>
      </c>
    </row>
    <row r="62" spans="1:9">
      <c r="A62" t="s">
        <v>8</v>
      </c>
      <c r="B62" t="s">
        <v>193</v>
      </c>
      <c r="C62" t="s">
        <v>177</v>
      </c>
      <c r="D62" t="s">
        <v>178</v>
      </c>
      <c r="E62">
        <v>2030</v>
      </c>
      <c r="F62" t="s">
        <v>194</v>
      </c>
      <c r="G62">
        <v>57.616179160409331</v>
      </c>
      <c r="H62">
        <v>77.491283322695551</v>
      </c>
      <c r="I62">
        <v>19.87510416228622</v>
      </c>
    </row>
    <row r="63" spans="1:9">
      <c r="A63" t="s">
        <v>8</v>
      </c>
      <c r="B63" t="s">
        <v>193</v>
      </c>
      <c r="C63" t="s">
        <v>181</v>
      </c>
      <c r="D63" t="s">
        <v>28</v>
      </c>
      <c r="E63">
        <v>2030</v>
      </c>
      <c r="F63" t="s">
        <v>194</v>
      </c>
      <c r="G63">
        <v>66.774875613683633</v>
      </c>
      <c r="H63">
        <v>60.198942148580016</v>
      </c>
      <c r="I63">
        <v>-6.5759334651036099</v>
      </c>
    </row>
    <row r="64" spans="1:9">
      <c r="A64" t="s">
        <v>8</v>
      </c>
      <c r="B64" t="s">
        <v>193</v>
      </c>
      <c r="C64" t="s">
        <v>184</v>
      </c>
      <c r="D64" t="s">
        <v>60</v>
      </c>
      <c r="E64">
        <v>2030</v>
      </c>
      <c r="F64" t="s">
        <v>194</v>
      </c>
      <c r="G64">
        <v>74.093635533996078</v>
      </c>
      <c r="H64">
        <v>79.464775033038549</v>
      </c>
      <c r="I64">
        <v>5.3711394990424708</v>
      </c>
    </row>
    <row r="65" spans="1:9">
      <c r="A65" t="s">
        <v>8</v>
      </c>
      <c r="B65" t="s">
        <v>193</v>
      </c>
      <c r="C65" t="s">
        <v>180</v>
      </c>
      <c r="D65" t="s">
        <v>39</v>
      </c>
      <c r="E65">
        <v>2030</v>
      </c>
      <c r="F65" t="s">
        <v>194</v>
      </c>
      <c r="G65">
        <v>143.26494730930429</v>
      </c>
      <c r="H65">
        <v>138.725482301809</v>
      </c>
      <c r="I65">
        <v>-4.5394650074952949</v>
      </c>
    </row>
    <row r="66" spans="1:9">
      <c r="A66" t="s">
        <v>8</v>
      </c>
      <c r="B66" t="s">
        <v>193</v>
      </c>
      <c r="C66" t="s">
        <v>182</v>
      </c>
      <c r="D66" t="s">
        <v>183</v>
      </c>
      <c r="E66">
        <v>2030</v>
      </c>
      <c r="F66" t="s">
        <v>194</v>
      </c>
      <c r="G66">
        <v>122.370637489205</v>
      </c>
      <c r="H66">
        <v>126.1509126935351</v>
      </c>
      <c r="I66">
        <v>3.7802752043300529</v>
      </c>
    </row>
    <row r="67" spans="1:9">
      <c r="A67" t="s">
        <v>8</v>
      </c>
      <c r="B67" t="s">
        <v>193</v>
      </c>
      <c r="C67" t="s">
        <v>185</v>
      </c>
      <c r="D67" t="s">
        <v>87</v>
      </c>
      <c r="E67">
        <v>2030</v>
      </c>
      <c r="F67" t="s">
        <v>194</v>
      </c>
      <c r="G67">
        <v>49.449216996951172</v>
      </c>
      <c r="H67">
        <v>47.109924880537477</v>
      </c>
      <c r="I67">
        <v>-2.3392921164136879</v>
      </c>
    </row>
    <row r="68" spans="1:9">
      <c r="A68" t="s">
        <v>8</v>
      </c>
      <c r="B68" t="s">
        <v>193</v>
      </c>
      <c r="C68" t="s">
        <v>192</v>
      </c>
      <c r="D68" t="s">
        <v>84</v>
      </c>
      <c r="E68">
        <v>2030</v>
      </c>
      <c r="F68" t="s">
        <v>194</v>
      </c>
      <c r="G68">
        <v>97.81137098742802</v>
      </c>
      <c r="H68">
        <v>96.088667328115918</v>
      </c>
      <c r="I68">
        <v>-1.722703659312103</v>
      </c>
    </row>
    <row r="69" spans="1:9">
      <c r="A69" t="s">
        <v>8</v>
      </c>
      <c r="B69" t="s">
        <v>193</v>
      </c>
      <c r="C69" t="s">
        <v>186</v>
      </c>
      <c r="D69" t="s">
        <v>187</v>
      </c>
      <c r="E69">
        <v>2030</v>
      </c>
      <c r="F69" t="s">
        <v>194</v>
      </c>
      <c r="G69">
        <v>1080.9924242622351</v>
      </c>
      <c r="H69">
        <v>1082.139910168672</v>
      </c>
      <c r="I69">
        <v>1.147485906436714</v>
      </c>
    </row>
    <row r="70" spans="1:9">
      <c r="A70" t="s">
        <v>8</v>
      </c>
      <c r="B70" t="s">
        <v>193</v>
      </c>
      <c r="C70" t="s">
        <v>195</v>
      </c>
      <c r="D70" t="s">
        <v>86</v>
      </c>
      <c r="E70">
        <v>2030</v>
      </c>
      <c r="F70" t="s">
        <v>194</v>
      </c>
      <c r="G70">
        <v>65.601103652891069</v>
      </c>
      <c r="H70">
        <v>64.776649405813131</v>
      </c>
      <c r="I70">
        <v>-0.82445424707793791</v>
      </c>
    </row>
    <row r="71" spans="1:9">
      <c r="A71" t="s">
        <v>8</v>
      </c>
      <c r="B71" t="s">
        <v>193</v>
      </c>
      <c r="C71" t="s">
        <v>188</v>
      </c>
      <c r="D71" t="s">
        <v>189</v>
      </c>
      <c r="E71">
        <v>2030</v>
      </c>
      <c r="F71" t="s">
        <v>194</v>
      </c>
      <c r="G71">
        <v>148.78239333161889</v>
      </c>
      <c r="H71">
        <v>149.5438547598732</v>
      </c>
      <c r="I71">
        <v>0.76146142825430729</v>
      </c>
    </row>
    <row r="72" spans="1:9">
      <c r="A72" t="s">
        <v>8</v>
      </c>
      <c r="B72" t="s">
        <v>193</v>
      </c>
      <c r="C72" t="s">
        <v>177</v>
      </c>
      <c r="D72" t="s">
        <v>178</v>
      </c>
      <c r="E72">
        <v>2040</v>
      </c>
      <c r="F72" t="s">
        <v>194</v>
      </c>
      <c r="G72">
        <v>70.162826710136073</v>
      </c>
      <c r="H72">
        <v>94.384457897599603</v>
      </c>
      <c r="I72">
        <v>24.221631187463529</v>
      </c>
    </row>
    <row r="73" spans="1:9">
      <c r="A73" t="s">
        <v>8</v>
      </c>
      <c r="B73" t="s">
        <v>193</v>
      </c>
      <c r="C73" t="s">
        <v>181</v>
      </c>
      <c r="D73" t="s">
        <v>28</v>
      </c>
      <c r="E73">
        <v>2040</v>
      </c>
      <c r="F73" t="s">
        <v>194</v>
      </c>
      <c r="G73">
        <v>81.143741274287891</v>
      </c>
      <c r="H73">
        <v>73.129703521103252</v>
      </c>
      <c r="I73">
        <v>-8.0140377531846383</v>
      </c>
    </row>
    <row r="74" spans="1:9">
      <c r="A74" t="s">
        <v>8</v>
      </c>
      <c r="B74" t="s">
        <v>193</v>
      </c>
      <c r="C74" t="s">
        <v>184</v>
      </c>
      <c r="D74" t="s">
        <v>60</v>
      </c>
      <c r="E74">
        <v>2040</v>
      </c>
      <c r="F74" t="s">
        <v>194</v>
      </c>
      <c r="G74">
        <v>89.95361960365841</v>
      </c>
      <c r="H74">
        <v>96.499384543551955</v>
      </c>
      <c r="I74">
        <v>6.5457649398935436</v>
      </c>
    </row>
    <row r="75" spans="1:9">
      <c r="A75" t="s">
        <v>8</v>
      </c>
      <c r="B75" t="s">
        <v>193</v>
      </c>
      <c r="C75" t="s">
        <v>180</v>
      </c>
      <c r="D75" t="s">
        <v>39</v>
      </c>
      <c r="E75">
        <v>2040</v>
      </c>
      <c r="F75" t="s">
        <v>194</v>
      </c>
      <c r="G75">
        <v>174.43745025745031</v>
      </c>
      <c r="H75">
        <v>168.905240398214</v>
      </c>
      <c r="I75">
        <v>-5.5322098592363318</v>
      </c>
    </row>
    <row r="76" spans="1:9">
      <c r="A76" t="s">
        <v>8</v>
      </c>
      <c r="B76" t="s">
        <v>193</v>
      </c>
      <c r="C76" t="s">
        <v>182</v>
      </c>
      <c r="D76" t="s">
        <v>183</v>
      </c>
      <c r="E76">
        <v>2040</v>
      </c>
      <c r="F76" t="s">
        <v>194</v>
      </c>
      <c r="G76">
        <v>146.43269291894421</v>
      </c>
      <c r="H76">
        <v>151.03968421009651</v>
      </c>
      <c r="I76">
        <v>4.6069912911522977</v>
      </c>
    </row>
    <row r="77" spans="1:9">
      <c r="A77" t="s">
        <v>8</v>
      </c>
      <c r="B77" t="s">
        <v>193</v>
      </c>
      <c r="C77" t="s">
        <v>185</v>
      </c>
      <c r="D77" t="s">
        <v>87</v>
      </c>
      <c r="E77">
        <v>2040</v>
      </c>
      <c r="F77" t="s">
        <v>194</v>
      </c>
      <c r="G77">
        <v>59.655335509569561</v>
      </c>
      <c r="H77">
        <v>56.80445883386237</v>
      </c>
      <c r="I77">
        <v>-2.8508766757071911</v>
      </c>
    </row>
    <row r="78" spans="1:9">
      <c r="A78" t="s">
        <v>8</v>
      </c>
      <c r="B78" t="s">
        <v>193</v>
      </c>
      <c r="C78" t="s">
        <v>192</v>
      </c>
      <c r="D78" t="s">
        <v>84</v>
      </c>
      <c r="E78">
        <v>2040</v>
      </c>
      <c r="F78" t="s">
        <v>194</v>
      </c>
      <c r="G78">
        <v>119.0022362162706</v>
      </c>
      <c r="H78">
        <v>116.9027909836599</v>
      </c>
      <c r="I78">
        <v>-2.0994452326106772</v>
      </c>
    </row>
    <row r="79" spans="1:9">
      <c r="A79" t="s">
        <v>8</v>
      </c>
      <c r="B79" t="s">
        <v>193</v>
      </c>
      <c r="C79" t="s">
        <v>186</v>
      </c>
      <c r="D79" t="s">
        <v>187</v>
      </c>
      <c r="E79">
        <v>2040</v>
      </c>
      <c r="F79" t="s">
        <v>194</v>
      </c>
      <c r="G79">
        <v>1317.510320979751</v>
      </c>
      <c r="H79">
        <v>1318.908752917092</v>
      </c>
      <c r="I79">
        <v>1.3984319373410019</v>
      </c>
    </row>
    <row r="80" spans="1:9">
      <c r="A80" t="s">
        <v>8</v>
      </c>
      <c r="B80" t="s">
        <v>193</v>
      </c>
      <c r="C80" t="s">
        <v>195</v>
      </c>
      <c r="D80" t="s">
        <v>86</v>
      </c>
      <c r="E80">
        <v>2040</v>
      </c>
      <c r="F80" t="s">
        <v>194</v>
      </c>
      <c r="G80">
        <v>80.055254765748344</v>
      </c>
      <c r="H80">
        <v>79.050498939534791</v>
      </c>
      <c r="I80">
        <v>-1.0047558262135541</v>
      </c>
    </row>
    <row r="81" spans="1:9">
      <c r="A81" t="s">
        <v>8</v>
      </c>
      <c r="B81" t="s">
        <v>193</v>
      </c>
      <c r="C81" t="s">
        <v>188</v>
      </c>
      <c r="D81" t="s">
        <v>189</v>
      </c>
      <c r="E81">
        <v>2040</v>
      </c>
      <c r="F81" t="s">
        <v>194</v>
      </c>
      <c r="G81">
        <v>180.97016500782121</v>
      </c>
      <c r="H81">
        <v>181.8981519873135</v>
      </c>
      <c r="I81">
        <v>0.92798697949231723</v>
      </c>
    </row>
    <row r="82" spans="1:9">
      <c r="A82" t="s">
        <v>8</v>
      </c>
      <c r="B82" t="s">
        <v>196</v>
      </c>
      <c r="C82" t="s">
        <v>181</v>
      </c>
      <c r="D82" t="s">
        <v>28</v>
      </c>
      <c r="E82">
        <v>2020</v>
      </c>
      <c r="F82" t="s">
        <v>197</v>
      </c>
      <c r="G82">
        <v>2986.0934140726808</v>
      </c>
      <c r="H82">
        <v>2693.0532210232532</v>
      </c>
      <c r="I82">
        <v>-293.04019304942858</v>
      </c>
    </row>
    <row r="83" spans="1:9">
      <c r="A83" t="s">
        <v>8</v>
      </c>
      <c r="B83" t="s">
        <v>196</v>
      </c>
      <c r="C83" t="s">
        <v>192</v>
      </c>
      <c r="D83" t="s">
        <v>84</v>
      </c>
      <c r="E83">
        <v>2020</v>
      </c>
      <c r="F83" t="s">
        <v>197</v>
      </c>
      <c r="G83">
        <v>4657.9041013742471</v>
      </c>
      <c r="H83">
        <v>4576.0338282134371</v>
      </c>
      <c r="I83">
        <v>-81.870273160810029</v>
      </c>
    </row>
    <row r="84" spans="1:9">
      <c r="A84" t="s">
        <v>8</v>
      </c>
      <c r="B84" t="s">
        <v>196</v>
      </c>
      <c r="C84" t="s">
        <v>190</v>
      </c>
      <c r="D84" t="s">
        <v>191</v>
      </c>
      <c r="E84">
        <v>2020</v>
      </c>
      <c r="F84" t="s">
        <v>197</v>
      </c>
      <c r="G84">
        <v>7797.0599644395106</v>
      </c>
      <c r="H84">
        <v>7837.0379011508867</v>
      </c>
      <c r="I84">
        <v>39.97793671137606</v>
      </c>
    </row>
    <row r="85" spans="1:9">
      <c r="A85" t="s">
        <v>8</v>
      </c>
      <c r="B85" t="s">
        <v>196</v>
      </c>
      <c r="C85" t="s">
        <v>177</v>
      </c>
      <c r="D85" t="s">
        <v>178</v>
      </c>
      <c r="E85">
        <v>2020</v>
      </c>
      <c r="F85" t="s">
        <v>197</v>
      </c>
      <c r="G85">
        <v>107.98383381825479</v>
      </c>
      <c r="H85">
        <v>145.19903322751861</v>
      </c>
      <c r="I85">
        <v>37.215199409263782</v>
      </c>
    </row>
    <row r="86" spans="1:9">
      <c r="A86" t="s">
        <v>8</v>
      </c>
      <c r="B86" t="s">
        <v>196</v>
      </c>
      <c r="C86" t="s">
        <v>182</v>
      </c>
      <c r="D86" t="s">
        <v>183</v>
      </c>
      <c r="E86">
        <v>2020</v>
      </c>
      <c r="F86" t="s">
        <v>197</v>
      </c>
      <c r="G86">
        <v>853.98682099663279</v>
      </c>
      <c r="H86">
        <v>879.79896268515427</v>
      </c>
      <c r="I86">
        <v>25.812141688521478</v>
      </c>
    </row>
    <row r="87" spans="1:9">
      <c r="A87" t="s">
        <v>8</v>
      </c>
      <c r="B87" t="s">
        <v>196</v>
      </c>
      <c r="C87" t="s">
        <v>198</v>
      </c>
      <c r="D87" t="s">
        <v>199</v>
      </c>
      <c r="E87">
        <v>2020</v>
      </c>
      <c r="F87" t="s">
        <v>197</v>
      </c>
      <c r="G87">
        <v>4352.4642584080366</v>
      </c>
      <c r="H87">
        <v>4376.1283939491223</v>
      </c>
      <c r="I87">
        <v>23.664135541084761</v>
      </c>
    </row>
    <row r="88" spans="1:9">
      <c r="A88" t="s">
        <v>8</v>
      </c>
      <c r="B88" t="s">
        <v>196</v>
      </c>
      <c r="C88" t="s">
        <v>184</v>
      </c>
      <c r="D88" t="s">
        <v>60</v>
      </c>
      <c r="E88">
        <v>2020</v>
      </c>
      <c r="F88" t="s">
        <v>197</v>
      </c>
      <c r="G88">
        <v>203.5420891500539</v>
      </c>
      <c r="H88">
        <v>218.2289987947853</v>
      </c>
      <c r="I88">
        <v>14.686909644731429</v>
      </c>
    </row>
    <row r="89" spans="1:9">
      <c r="A89" t="s">
        <v>8</v>
      </c>
      <c r="B89" t="s">
        <v>196</v>
      </c>
      <c r="C89" t="s">
        <v>195</v>
      </c>
      <c r="D89" t="s">
        <v>86</v>
      </c>
      <c r="E89">
        <v>2020</v>
      </c>
      <c r="F89" t="s">
        <v>197</v>
      </c>
      <c r="G89">
        <v>851.93994615295674</v>
      </c>
      <c r="H89">
        <v>841.21542661105286</v>
      </c>
      <c r="I89">
        <v>-10.72451954190387</v>
      </c>
    </row>
    <row r="90" spans="1:9">
      <c r="A90" t="s">
        <v>8</v>
      </c>
      <c r="B90" t="s">
        <v>196</v>
      </c>
      <c r="C90" t="s">
        <v>200</v>
      </c>
      <c r="D90" t="s">
        <v>201</v>
      </c>
      <c r="E90">
        <v>2020</v>
      </c>
      <c r="F90" t="s">
        <v>197</v>
      </c>
      <c r="G90">
        <v>915.54029032346045</v>
      </c>
      <c r="H90">
        <v>907.14174605352707</v>
      </c>
      <c r="I90">
        <v>-8.3985442699333817</v>
      </c>
    </row>
    <row r="91" spans="1:9">
      <c r="A91" t="s">
        <v>8</v>
      </c>
      <c r="B91" t="s">
        <v>196</v>
      </c>
      <c r="C91" t="s">
        <v>188</v>
      </c>
      <c r="D91" t="s">
        <v>189</v>
      </c>
      <c r="E91">
        <v>2020</v>
      </c>
      <c r="F91" t="s">
        <v>197</v>
      </c>
      <c r="G91">
        <v>1333.435976649143</v>
      </c>
      <c r="H91">
        <v>1340.2444402005231</v>
      </c>
      <c r="I91">
        <v>6.8084635513794183</v>
      </c>
    </row>
    <row r="92" spans="1:9">
      <c r="A92" t="s">
        <v>8</v>
      </c>
      <c r="B92" t="s">
        <v>196</v>
      </c>
      <c r="C92" t="s">
        <v>181</v>
      </c>
      <c r="D92" t="s">
        <v>28</v>
      </c>
      <c r="E92">
        <v>2025</v>
      </c>
      <c r="F92" t="s">
        <v>197</v>
      </c>
      <c r="G92">
        <v>3290.3209700749449</v>
      </c>
      <c r="H92">
        <v>2966.8322389729401</v>
      </c>
      <c r="I92">
        <v>-323.4887311020052</v>
      </c>
    </row>
    <row r="93" spans="1:9">
      <c r="A93" t="s">
        <v>8</v>
      </c>
      <c r="B93" t="s">
        <v>196</v>
      </c>
      <c r="C93" t="s">
        <v>192</v>
      </c>
      <c r="D93" t="s">
        <v>84</v>
      </c>
      <c r="E93">
        <v>2025</v>
      </c>
      <c r="F93" t="s">
        <v>197</v>
      </c>
      <c r="G93">
        <v>5136.391643927479</v>
      </c>
      <c r="H93">
        <v>5046.0145850531781</v>
      </c>
      <c r="I93">
        <v>-90.377058874300928</v>
      </c>
    </row>
    <row r="94" spans="1:9">
      <c r="A94" t="s">
        <v>8</v>
      </c>
      <c r="B94" t="s">
        <v>196</v>
      </c>
      <c r="C94" t="s">
        <v>190</v>
      </c>
      <c r="D94" t="s">
        <v>191</v>
      </c>
      <c r="E94">
        <v>2025</v>
      </c>
      <c r="F94" t="s">
        <v>197</v>
      </c>
      <c r="G94">
        <v>8596.0029623622249</v>
      </c>
      <c r="H94">
        <v>8640.1348334351478</v>
      </c>
      <c r="I94">
        <v>44.131871072922877</v>
      </c>
    </row>
    <row r="95" spans="1:9">
      <c r="A95" t="s">
        <v>8</v>
      </c>
      <c r="B95" t="s">
        <v>196</v>
      </c>
      <c r="C95" t="s">
        <v>177</v>
      </c>
      <c r="D95" t="s">
        <v>178</v>
      </c>
      <c r="E95">
        <v>2025</v>
      </c>
      <c r="F95" t="s">
        <v>197</v>
      </c>
      <c r="G95">
        <v>119.14590834999601</v>
      </c>
      <c r="H95">
        <v>160.22797804608089</v>
      </c>
      <c r="I95">
        <v>41.082069696084929</v>
      </c>
    </row>
    <row r="96" spans="1:9">
      <c r="A96" t="s">
        <v>8</v>
      </c>
      <c r="B96" t="s">
        <v>196</v>
      </c>
      <c r="C96" t="s">
        <v>182</v>
      </c>
      <c r="D96" t="s">
        <v>183</v>
      </c>
      <c r="E96">
        <v>2025</v>
      </c>
      <c r="F96" t="s">
        <v>197</v>
      </c>
      <c r="G96">
        <v>932.04881279785332</v>
      </c>
      <c r="H96">
        <v>960.54298240289597</v>
      </c>
      <c r="I96">
        <v>28.494169605042661</v>
      </c>
    </row>
    <row r="97" spans="1:9">
      <c r="A97" t="s">
        <v>8</v>
      </c>
      <c r="B97" t="s">
        <v>196</v>
      </c>
      <c r="C97" t="s">
        <v>198</v>
      </c>
      <c r="D97" t="s">
        <v>199</v>
      </c>
      <c r="E97">
        <v>2025</v>
      </c>
      <c r="F97" t="s">
        <v>197</v>
      </c>
      <c r="G97">
        <v>4804.5437338926649</v>
      </c>
      <c r="H97">
        <v>4830.6667073290064</v>
      </c>
      <c r="I97">
        <v>26.12297343634145</v>
      </c>
    </row>
    <row r="98" spans="1:9">
      <c r="A98" t="s">
        <v>8</v>
      </c>
      <c r="B98" t="s">
        <v>196</v>
      </c>
      <c r="C98" t="s">
        <v>184</v>
      </c>
      <c r="D98" t="s">
        <v>60</v>
      </c>
      <c r="E98">
        <v>2025</v>
      </c>
      <c r="F98" t="s">
        <v>197</v>
      </c>
      <c r="G98">
        <v>224.14710820936091</v>
      </c>
      <c r="H98">
        <v>240.36007106385441</v>
      </c>
      <c r="I98">
        <v>16.212962854493441</v>
      </c>
    </row>
    <row r="99" spans="1:9">
      <c r="A99" t="s">
        <v>8</v>
      </c>
      <c r="B99" t="s">
        <v>196</v>
      </c>
      <c r="C99" t="s">
        <v>195</v>
      </c>
      <c r="D99" t="s">
        <v>86</v>
      </c>
      <c r="E99">
        <v>2025</v>
      </c>
      <c r="F99" t="s">
        <v>197</v>
      </c>
      <c r="G99">
        <v>941.27258414812127</v>
      </c>
      <c r="H99">
        <v>929.43372620106811</v>
      </c>
      <c r="I99">
        <v>-11.83885794705316</v>
      </c>
    </row>
    <row r="100" spans="1:9">
      <c r="A100" t="s">
        <v>8</v>
      </c>
      <c r="B100" t="s">
        <v>196</v>
      </c>
      <c r="C100" t="s">
        <v>200</v>
      </c>
      <c r="D100" t="s">
        <v>201</v>
      </c>
      <c r="E100">
        <v>2025</v>
      </c>
      <c r="F100" t="s">
        <v>197</v>
      </c>
      <c r="G100">
        <v>1005.844666130393</v>
      </c>
      <c r="H100">
        <v>996.57346547797511</v>
      </c>
      <c r="I100">
        <v>-9.2712006524179742</v>
      </c>
    </row>
    <row r="101" spans="1:9">
      <c r="A101" t="s">
        <v>8</v>
      </c>
      <c r="B101" t="s">
        <v>196</v>
      </c>
      <c r="C101" t="s">
        <v>188</v>
      </c>
      <c r="D101" t="s">
        <v>189</v>
      </c>
      <c r="E101">
        <v>2025</v>
      </c>
      <c r="F101" t="s">
        <v>197</v>
      </c>
      <c r="G101">
        <v>1470.1768667316769</v>
      </c>
      <c r="H101">
        <v>1477.692768260647</v>
      </c>
      <c r="I101">
        <v>7.5159015289700619</v>
      </c>
    </row>
    <row r="102" spans="1:9">
      <c r="A102" t="s">
        <v>8</v>
      </c>
      <c r="B102" t="s">
        <v>196</v>
      </c>
      <c r="C102" t="s">
        <v>181</v>
      </c>
      <c r="D102" t="s">
        <v>28</v>
      </c>
      <c r="E102">
        <v>2030</v>
      </c>
      <c r="F102" t="s">
        <v>197</v>
      </c>
      <c r="G102">
        <v>3626.212774461495</v>
      </c>
      <c r="H102">
        <v>3269.1063970101382</v>
      </c>
      <c r="I102">
        <v>-357.10637745135728</v>
      </c>
    </row>
    <row r="103" spans="1:9">
      <c r="A103" t="s">
        <v>8</v>
      </c>
      <c r="B103" t="s">
        <v>196</v>
      </c>
      <c r="C103" t="s">
        <v>192</v>
      </c>
      <c r="D103" t="s">
        <v>84</v>
      </c>
      <c r="E103">
        <v>2030</v>
      </c>
      <c r="F103" t="s">
        <v>197</v>
      </c>
      <c r="G103">
        <v>5664.680554230853</v>
      </c>
      <c r="H103">
        <v>5564.9113165533454</v>
      </c>
      <c r="I103">
        <v>-99.76923767750759</v>
      </c>
    </row>
    <row r="104" spans="1:9">
      <c r="A104" t="s">
        <v>8</v>
      </c>
      <c r="B104" t="s">
        <v>196</v>
      </c>
      <c r="C104" t="s">
        <v>190</v>
      </c>
      <c r="D104" t="s">
        <v>191</v>
      </c>
      <c r="E104">
        <v>2030</v>
      </c>
      <c r="F104" t="s">
        <v>197</v>
      </c>
      <c r="G104">
        <v>9478.1005892197554</v>
      </c>
      <c r="H104">
        <v>9526.8187394789984</v>
      </c>
      <c r="I104">
        <v>48.718150259242982</v>
      </c>
    </row>
    <row r="105" spans="1:9">
      <c r="A105" t="s">
        <v>8</v>
      </c>
      <c r="B105" t="s">
        <v>196</v>
      </c>
      <c r="C105" t="s">
        <v>177</v>
      </c>
      <c r="D105" t="s">
        <v>178</v>
      </c>
      <c r="E105">
        <v>2030</v>
      </c>
      <c r="F105" t="s">
        <v>197</v>
      </c>
      <c r="G105">
        <v>131.46974056437901</v>
      </c>
      <c r="H105">
        <v>176.82114751260769</v>
      </c>
      <c r="I105">
        <v>45.351406948228743</v>
      </c>
    </row>
    <row r="106" spans="1:9">
      <c r="A106" t="s">
        <v>8</v>
      </c>
      <c r="B106" t="s">
        <v>196</v>
      </c>
      <c r="C106" t="s">
        <v>182</v>
      </c>
      <c r="D106" t="s">
        <v>183</v>
      </c>
      <c r="E106">
        <v>2030</v>
      </c>
      <c r="F106" t="s">
        <v>197</v>
      </c>
      <c r="G106">
        <v>1018.235559405137</v>
      </c>
      <c r="H106">
        <v>1049.690904546457</v>
      </c>
      <c r="I106">
        <v>31.45534514132066</v>
      </c>
    </row>
    <row r="107" spans="1:9">
      <c r="A107" t="s">
        <v>8</v>
      </c>
      <c r="B107" t="s">
        <v>196</v>
      </c>
      <c r="C107" t="s">
        <v>198</v>
      </c>
      <c r="D107" t="s">
        <v>199</v>
      </c>
      <c r="E107">
        <v>2030</v>
      </c>
      <c r="F107" t="s">
        <v>197</v>
      </c>
      <c r="G107">
        <v>5303.6760042959668</v>
      </c>
      <c r="H107">
        <v>5332.5137334506462</v>
      </c>
      <c r="I107">
        <v>28.83772915467944</v>
      </c>
    </row>
    <row r="108" spans="1:9">
      <c r="A108" t="s">
        <v>8</v>
      </c>
      <c r="B108" t="s">
        <v>196</v>
      </c>
      <c r="C108" t="s">
        <v>184</v>
      </c>
      <c r="D108" t="s">
        <v>60</v>
      </c>
      <c r="E108">
        <v>2030</v>
      </c>
      <c r="F108" t="s">
        <v>197</v>
      </c>
      <c r="G108">
        <v>246.8967142023119</v>
      </c>
      <c r="H108">
        <v>264.79456311036529</v>
      </c>
      <c r="I108">
        <v>17.897848908053419</v>
      </c>
    </row>
    <row r="109" spans="1:9">
      <c r="A109" t="s">
        <v>8</v>
      </c>
      <c r="B109" t="s">
        <v>196</v>
      </c>
      <c r="C109" t="s">
        <v>195</v>
      </c>
      <c r="D109" t="s">
        <v>86</v>
      </c>
      <c r="E109">
        <v>2030</v>
      </c>
      <c r="F109" t="s">
        <v>197</v>
      </c>
      <c r="G109">
        <v>1039.9030348577969</v>
      </c>
      <c r="H109">
        <v>1026.8338572693499</v>
      </c>
      <c r="I109">
        <v>-13.06917758844679</v>
      </c>
    </row>
    <row r="110" spans="1:9">
      <c r="A110" t="s">
        <v>8</v>
      </c>
      <c r="B110" t="s">
        <v>196</v>
      </c>
      <c r="C110" t="s">
        <v>200</v>
      </c>
      <c r="D110" t="s">
        <v>201</v>
      </c>
      <c r="E110">
        <v>2030</v>
      </c>
      <c r="F110" t="s">
        <v>197</v>
      </c>
      <c r="G110">
        <v>1105.547993903788</v>
      </c>
      <c r="H110">
        <v>1095.3133100916771</v>
      </c>
      <c r="I110">
        <v>-10.234683812110919</v>
      </c>
    </row>
    <row r="111" spans="1:9">
      <c r="A111" t="s">
        <v>8</v>
      </c>
      <c r="B111" t="s">
        <v>196</v>
      </c>
      <c r="C111" t="s">
        <v>188</v>
      </c>
      <c r="D111" t="s">
        <v>189</v>
      </c>
      <c r="E111">
        <v>2030</v>
      </c>
      <c r="F111" t="s">
        <v>197</v>
      </c>
      <c r="G111">
        <v>1621.149858484285</v>
      </c>
      <c r="H111">
        <v>1629.4468287037671</v>
      </c>
      <c r="I111">
        <v>8.2969702194818638</v>
      </c>
    </row>
    <row r="112" spans="1:9">
      <c r="A112" t="s">
        <v>8</v>
      </c>
      <c r="B112" t="s">
        <v>196</v>
      </c>
      <c r="C112" t="s">
        <v>181</v>
      </c>
      <c r="D112" t="s">
        <v>28</v>
      </c>
      <c r="E112">
        <v>2040</v>
      </c>
      <c r="F112" t="s">
        <v>197</v>
      </c>
      <c r="G112">
        <v>4406.5147029060754</v>
      </c>
      <c r="H112">
        <v>3971.3120041584079</v>
      </c>
      <c r="I112">
        <v>-435.202698747667</v>
      </c>
    </row>
    <row r="113" spans="1:9">
      <c r="A113" t="s">
        <v>8</v>
      </c>
      <c r="B113" t="s">
        <v>196</v>
      </c>
      <c r="C113" t="s">
        <v>192</v>
      </c>
      <c r="D113" t="s">
        <v>84</v>
      </c>
      <c r="E113">
        <v>2040</v>
      </c>
      <c r="F113" t="s">
        <v>197</v>
      </c>
      <c r="G113">
        <v>6891.9354324451679</v>
      </c>
      <c r="H113">
        <v>6770.3474568981237</v>
      </c>
      <c r="I113">
        <v>-121.58797554704419</v>
      </c>
    </row>
    <row r="114" spans="1:9">
      <c r="A114" t="s">
        <v>8</v>
      </c>
      <c r="B114" t="s">
        <v>196</v>
      </c>
      <c r="C114" t="s">
        <v>190</v>
      </c>
      <c r="D114" t="s">
        <v>191</v>
      </c>
      <c r="E114">
        <v>2040</v>
      </c>
      <c r="F114" t="s">
        <v>197</v>
      </c>
      <c r="G114">
        <v>11527.27973061137</v>
      </c>
      <c r="H114">
        <v>11586.652152415039</v>
      </c>
      <c r="I114">
        <v>59.37242180366411</v>
      </c>
    </row>
    <row r="115" spans="1:9">
      <c r="A115" t="s">
        <v>8</v>
      </c>
      <c r="B115" t="s">
        <v>196</v>
      </c>
      <c r="C115" t="s">
        <v>177</v>
      </c>
      <c r="D115" t="s">
        <v>178</v>
      </c>
      <c r="E115">
        <v>2040</v>
      </c>
      <c r="F115" t="s">
        <v>197</v>
      </c>
      <c r="G115">
        <v>160.0989298364216</v>
      </c>
      <c r="H115">
        <v>215.3683283745678</v>
      </c>
      <c r="I115">
        <v>55.269398538146248</v>
      </c>
    </row>
    <row r="116" spans="1:9">
      <c r="A116" t="s">
        <v>8</v>
      </c>
      <c r="B116" t="s">
        <v>196</v>
      </c>
      <c r="C116" t="s">
        <v>182</v>
      </c>
      <c r="D116" t="s">
        <v>183</v>
      </c>
      <c r="E116">
        <v>2040</v>
      </c>
      <c r="F116" t="s">
        <v>197</v>
      </c>
      <c r="G116">
        <v>1218.453855016282</v>
      </c>
      <c r="H116">
        <v>1256.788233677461</v>
      </c>
      <c r="I116">
        <v>38.334378661179237</v>
      </c>
    </row>
    <row r="117" spans="1:9">
      <c r="A117" t="s">
        <v>8</v>
      </c>
      <c r="B117" t="s">
        <v>196</v>
      </c>
      <c r="C117" t="s">
        <v>198</v>
      </c>
      <c r="D117" t="s">
        <v>199</v>
      </c>
      <c r="E117">
        <v>2040</v>
      </c>
      <c r="F117" t="s">
        <v>197</v>
      </c>
      <c r="G117">
        <v>6463.1978147668196</v>
      </c>
      <c r="H117">
        <v>6498.3421256677939</v>
      </c>
      <c r="I117">
        <v>35.144310900974233</v>
      </c>
    </row>
    <row r="118" spans="1:9">
      <c r="A118" t="s">
        <v>8</v>
      </c>
      <c r="B118" t="s">
        <v>196</v>
      </c>
      <c r="C118" t="s">
        <v>184</v>
      </c>
      <c r="D118" t="s">
        <v>60</v>
      </c>
      <c r="E118">
        <v>2040</v>
      </c>
      <c r="F118" t="s">
        <v>197</v>
      </c>
      <c r="G118">
        <v>299.74576022197971</v>
      </c>
      <c r="H118">
        <v>321.55772617496473</v>
      </c>
      <c r="I118">
        <v>21.81196595298502</v>
      </c>
    </row>
    <row r="119" spans="1:9">
      <c r="A119" t="s">
        <v>8</v>
      </c>
      <c r="B119" t="s">
        <v>196</v>
      </c>
      <c r="C119" t="s">
        <v>195</v>
      </c>
      <c r="D119" t="s">
        <v>86</v>
      </c>
      <c r="E119">
        <v>2040</v>
      </c>
      <c r="F119" t="s">
        <v>197</v>
      </c>
      <c r="G119">
        <v>1269.028991153976</v>
      </c>
      <c r="H119">
        <v>1253.10168849</v>
      </c>
      <c r="I119">
        <v>-15.92730266397689</v>
      </c>
    </row>
    <row r="120" spans="1:9">
      <c r="A120" t="s">
        <v>8</v>
      </c>
      <c r="B120" t="s">
        <v>196</v>
      </c>
      <c r="C120" t="s">
        <v>200</v>
      </c>
      <c r="D120" t="s">
        <v>201</v>
      </c>
      <c r="E120">
        <v>2040</v>
      </c>
      <c r="F120" t="s">
        <v>197</v>
      </c>
      <c r="G120">
        <v>1337.166324324224</v>
      </c>
      <c r="H120">
        <v>1324.693396655869</v>
      </c>
      <c r="I120">
        <v>-12.4729276683554</v>
      </c>
    </row>
    <row r="121" spans="1:9">
      <c r="A121" t="s">
        <v>8</v>
      </c>
      <c r="B121" t="s">
        <v>196</v>
      </c>
      <c r="C121" t="s">
        <v>188</v>
      </c>
      <c r="D121" t="s">
        <v>189</v>
      </c>
      <c r="E121">
        <v>2040</v>
      </c>
      <c r="F121" t="s">
        <v>197</v>
      </c>
      <c r="G121">
        <v>1971.8714749963531</v>
      </c>
      <c r="H121">
        <v>1981.9829265383789</v>
      </c>
      <c r="I121">
        <v>10.11145154202541</v>
      </c>
    </row>
    <row r="122" spans="1:9">
      <c r="A122" t="s">
        <v>8</v>
      </c>
      <c r="B122" t="s">
        <v>202</v>
      </c>
      <c r="C122" t="s">
        <v>177</v>
      </c>
      <c r="D122" t="s">
        <v>178</v>
      </c>
      <c r="E122">
        <v>2020</v>
      </c>
      <c r="F122" t="s">
        <v>194</v>
      </c>
      <c r="G122">
        <v>12.558559875714209</v>
      </c>
      <c r="H122">
        <v>16.886701353395971</v>
      </c>
      <c r="I122">
        <v>4.328141477681763</v>
      </c>
    </row>
    <row r="123" spans="1:9">
      <c r="A123" t="s">
        <v>8</v>
      </c>
      <c r="B123" t="s">
        <v>202</v>
      </c>
      <c r="C123" t="s">
        <v>181</v>
      </c>
      <c r="D123" t="s">
        <v>28</v>
      </c>
      <c r="E123">
        <v>2020</v>
      </c>
      <c r="F123" t="s">
        <v>194</v>
      </c>
      <c r="G123">
        <v>17.304126890029881</v>
      </c>
      <c r="H123">
        <v>15.605986885263521</v>
      </c>
      <c r="I123">
        <v>-1.698140004766362</v>
      </c>
    </row>
    <row r="124" spans="1:9">
      <c r="A124" t="s">
        <v>8</v>
      </c>
      <c r="B124" t="s">
        <v>202</v>
      </c>
      <c r="C124" t="s">
        <v>180</v>
      </c>
      <c r="D124" t="s">
        <v>39</v>
      </c>
      <c r="E124">
        <v>2020</v>
      </c>
      <c r="F124" t="s">
        <v>194</v>
      </c>
      <c r="G124">
        <v>44.115234620393082</v>
      </c>
      <c r="H124">
        <v>42.718951281068243</v>
      </c>
      <c r="I124">
        <v>-1.3962833393248459</v>
      </c>
    </row>
    <row r="125" spans="1:9">
      <c r="A125" t="s">
        <v>8</v>
      </c>
      <c r="B125" t="s">
        <v>202</v>
      </c>
      <c r="C125" t="s">
        <v>182</v>
      </c>
      <c r="D125" t="s">
        <v>183</v>
      </c>
      <c r="E125">
        <v>2020</v>
      </c>
      <c r="F125" t="s">
        <v>194</v>
      </c>
      <c r="G125">
        <v>38.381959410818581</v>
      </c>
      <c r="H125">
        <v>39.542071663416252</v>
      </c>
      <c r="I125">
        <v>1.160112252597671</v>
      </c>
    </row>
    <row r="126" spans="1:9">
      <c r="A126" t="s">
        <v>8</v>
      </c>
      <c r="B126" t="s">
        <v>202</v>
      </c>
      <c r="C126" t="s">
        <v>184</v>
      </c>
      <c r="D126" t="s">
        <v>60</v>
      </c>
      <c r="E126">
        <v>2020</v>
      </c>
      <c r="F126" t="s">
        <v>194</v>
      </c>
      <c r="G126">
        <v>11.381050266352471</v>
      </c>
      <c r="H126">
        <v>12.20226841156291</v>
      </c>
      <c r="I126">
        <v>0.82121814521044278</v>
      </c>
    </row>
    <row r="127" spans="1:9">
      <c r="A127" t="s">
        <v>8</v>
      </c>
      <c r="B127" t="s">
        <v>202</v>
      </c>
      <c r="C127" t="s">
        <v>185</v>
      </c>
      <c r="D127" t="s">
        <v>87</v>
      </c>
      <c r="E127">
        <v>2020</v>
      </c>
      <c r="F127" t="s">
        <v>194</v>
      </c>
      <c r="G127">
        <v>13.928188164169621</v>
      </c>
      <c r="H127">
        <v>13.277289016103429</v>
      </c>
      <c r="I127">
        <v>-0.65089914806618232</v>
      </c>
    </row>
    <row r="128" spans="1:9">
      <c r="A128" t="s">
        <v>8</v>
      </c>
      <c r="B128" t="s">
        <v>202</v>
      </c>
      <c r="C128" t="s">
        <v>186</v>
      </c>
      <c r="D128" t="s">
        <v>187</v>
      </c>
      <c r="E128">
        <v>2020</v>
      </c>
      <c r="F128" t="s">
        <v>194</v>
      </c>
      <c r="G128">
        <v>485.39101400527687</v>
      </c>
      <c r="H128">
        <v>485.90631622587091</v>
      </c>
      <c r="I128">
        <v>0.51530222059403741</v>
      </c>
    </row>
    <row r="129" spans="1:9">
      <c r="A129" t="s">
        <v>8</v>
      </c>
      <c r="B129" t="s">
        <v>202</v>
      </c>
      <c r="C129" t="s">
        <v>188</v>
      </c>
      <c r="D129" t="s">
        <v>189</v>
      </c>
      <c r="E129">
        <v>2020</v>
      </c>
      <c r="F129" t="s">
        <v>194</v>
      </c>
      <c r="G129">
        <v>69.646503213622353</v>
      </c>
      <c r="H129">
        <v>70.002115096693458</v>
      </c>
      <c r="I129">
        <v>0.35561188307110569</v>
      </c>
    </row>
    <row r="130" spans="1:9">
      <c r="A130" t="s">
        <v>8</v>
      </c>
      <c r="B130" t="s">
        <v>202</v>
      </c>
      <c r="C130" t="s">
        <v>200</v>
      </c>
      <c r="D130" t="s">
        <v>201</v>
      </c>
      <c r="E130">
        <v>2020</v>
      </c>
      <c r="F130" t="s">
        <v>194</v>
      </c>
      <c r="G130">
        <v>36.566475218336407</v>
      </c>
      <c r="H130">
        <v>36.231039231343281</v>
      </c>
      <c r="I130">
        <v>-0.33543598699312582</v>
      </c>
    </row>
    <row r="131" spans="1:9">
      <c r="A131" t="s">
        <v>8</v>
      </c>
      <c r="B131" t="s">
        <v>202</v>
      </c>
      <c r="C131" t="s">
        <v>192</v>
      </c>
      <c r="D131" t="s">
        <v>84</v>
      </c>
      <c r="E131">
        <v>2020</v>
      </c>
      <c r="F131" t="s">
        <v>194</v>
      </c>
      <c r="G131">
        <v>14.14983609345774</v>
      </c>
      <c r="H131">
        <v>13.901129610683579</v>
      </c>
      <c r="I131">
        <v>-0.248706482774157</v>
      </c>
    </row>
    <row r="132" spans="1:9">
      <c r="A132" t="s">
        <v>8</v>
      </c>
      <c r="B132" t="s">
        <v>202</v>
      </c>
      <c r="C132" t="s">
        <v>177</v>
      </c>
      <c r="D132" t="s">
        <v>178</v>
      </c>
      <c r="E132">
        <v>2025</v>
      </c>
      <c r="F132" t="s">
        <v>194</v>
      </c>
      <c r="G132">
        <v>13.85671327875033</v>
      </c>
      <c r="H132">
        <v>18.634573203272922</v>
      </c>
      <c r="I132">
        <v>4.777859924522593</v>
      </c>
    </row>
    <row r="133" spans="1:9">
      <c r="A133" t="s">
        <v>8</v>
      </c>
      <c r="B133" t="s">
        <v>202</v>
      </c>
      <c r="C133" t="s">
        <v>181</v>
      </c>
      <c r="D133" t="s">
        <v>28</v>
      </c>
      <c r="E133">
        <v>2025</v>
      </c>
      <c r="F133" t="s">
        <v>194</v>
      </c>
      <c r="G133">
        <v>19.067096597439949</v>
      </c>
      <c r="H133">
        <v>17.19251021507716</v>
      </c>
      <c r="I133">
        <v>-1.8745863823627891</v>
      </c>
    </row>
    <row r="134" spans="1:9">
      <c r="A134" t="s">
        <v>8</v>
      </c>
      <c r="B134" t="s">
        <v>202</v>
      </c>
      <c r="C134" t="s">
        <v>180</v>
      </c>
      <c r="D134" t="s">
        <v>39</v>
      </c>
      <c r="E134">
        <v>2025</v>
      </c>
      <c r="F134" t="s">
        <v>194</v>
      </c>
      <c r="G134">
        <v>48.670847800245483</v>
      </c>
      <c r="H134">
        <v>47.129482702861438</v>
      </c>
      <c r="I134">
        <v>-1.5413650973840449</v>
      </c>
    </row>
    <row r="135" spans="1:9">
      <c r="A135" t="s">
        <v>8</v>
      </c>
      <c r="B135" t="s">
        <v>202</v>
      </c>
      <c r="C135" t="s">
        <v>182</v>
      </c>
      <c r="D135" t="s">
        <v>183</v>
      </c>
      <c r="E135">
        <v>2025</v>
      </c>
      <c r="F135" t="s">
        <v>194</v>
      </c>
      <c r="G135">
        <v>41.890411915209043</v>
      </c>
      <c r="H135">
        <v>43.171066410496671</v>
      </c>
      <c r="I135">
        <v>1.280654495287628</v>
      </c>
    </row>
    <row r="136" spans="1:9">
      <c r="A136" t="s">
        <v>8</v>
      </c>
      <c r="B136" t="s">
        <v>202</v>
      </c>
      <c r="C136" t="s">
        <v>184</v>
      </c>
      <c r="D136" t="s">
        <v>60</v>
      </c>
      <c r="E136">
        <v>2025</v>
      </c>
      <c r="F136" t="s">
        <v>194</v>
      </c>
      <c r="G136">
        <v>12.53317933524613</v>
      </c>
      <c r="H136">
        <v>13.43972670333109</v>
      </c>
      <c r="I136">
        <v>0.90654736808496139</v>
      </c>
    </row>
    <row r="137" spans="1:9">
      <c r="A137" t="s">
        <v>8</v>
      </c>
      <c r="B137" t="s">
        <v>202</v>
      </c>
      <c r="C137" t="s">
        <v>185</v>
      </c>
      <c r="D137" t="s">
        <v>87</v>
      </c>
      <c r="E137">
        <v>2025</v>
      </c>
      <c r="F137" t="s">
        <v>194</v>
      </c>
      <c r="G137">
        <v>15.27744968699564</v>
      </c>
      <c r="H137">
        <v>14.558918425832481</v>
      </c>
      <c r="I137">
        <v>-0.71853126116315913</v>
      </c>
    </row>
    <row r="138" spans="1:9">
      <c r="A138" t="s">
        <v>8</v>
      </c>
      <c r="B138" t="s">
        <v>202</v>
      </c>
      <c r="C138" t="s">
        <v>186</v>
      </c>
      <c r="D138" t="s">
        <v>187</v>
      </c>
      <c r="E138">
        <v>2025</v>
      </c>
      <c r="F138" t="s">
        <v>194</v>
      </c>
      <c r="G138">
        <v>535.85539434412192</v>
      </c>
      <c r="H138">
        <v>536.42423938800277</v>
      </c>
      <c r="I138">
        <v>0.56884504388085588</v>
      </c>
    </row>
    <row r="139" spans="1:9">
      <c r="A139" t="s">
        <v>8</v>
      </c>
      <c r="B139" t="s">
        <v>202</v>
      </c>
      <c r="C139" t="s">
        <v>188</v>
      </c>
      <c r="D139" t="s">
        <v>189</v>
      </c>
      <c r="E139">
        <v>2025</v>
      </c>
      <c r="F139" t="s">
        <v>194</v>
      </c>
      <c r="G139">
        <v>76.78859702790426</v>
      </c>
      <c r="H139">
        <v>77.181159002500209</v>
      </c>
      <c r="I139">
        <v>0.39256197459594938</v>
      </c>
    </row>
    <row r="140" spans="1:9">
      <c r="A140" t="s">
        <v>8</v>
      </c>
      <c r="B140" t="s">
        <v>202</v>
      </c>
      <c r="C140" t="s">
        <v>200</v>
      </c>
      <c r="D140" t="s">
        <v>201</v>
      </c>
      <c r="E140">
        <v>2025</v>
      </c>
      <c r="F140" t="s">
        <v>194</v>
      </c>
      <c r="G140">
        <v>40.173211868762692</v>
      </c>
      <c r="H140">
        <v>39.802922180276013</v>
      </c>
      <c r="I140">
        <v>-0.37028968848667893</v>
      </c>
    </row>
    <row r="141" spans="1:9">
      <c r="A141" t="s">
        <v>8</v>
      </c>
      <c r="B141" t="s">
        <v>202</v>
      </c>
      <c r="C141" t="s">
        <v>192</v>
      </c>
      <c r="D141" t="s">
        <v>84</v>
      </c>
      <c r="E141">
        <v>2025</v>
      </c>
      <c r="F141" t="s">
        <v>194</v>
      </c>
      <c r="G141">
        <v>15.60339120162153</v>
      </c>
      <c r="H141">
        <v>15.32884270473366</v>
      </c>
      <c r="I141">
        <v>-0.27454849688787242</v>
      </c>
    </row>
    <row r="142" spans="1:9">
      <c r="A142" t="s">
        <v>8</v>
      </c>
      <c r="B142" t="s">
        <v>202</v>
      </c>
      <c r="C142" t="s">
        <v>177</v>
      </c>
      <c r="D142" t="s">
        <v>178</v>
      </c>
      <c r="E142">
        <v>2030</v>
      </c>
      <c r="F142" t="s">
        <v>194</v>
      </c>
      <c r="G142">
        <v>15.289979530651269</v>
      </c>
      <c r="H142">
        <v>20.564364959175741</v>
      </c>
      <c r="I142">
        <v>5.2743854285244662</v>
      </c>
    </row>
    <row r="143" spans="1:9">
      <c r="A143" t="s">
        <v>8</v>
      </c>
      <c r="B143" t="s">
        <v>202</v>
      </c>
      <c r="C143" t="s">
        <v>181</v>
      </c>
      <c r="D143" t="s">
        <v>28</v>
      </c>
      <c r="E143">
        <v>2030</v>
      </c>
      <c r="F143" t="s">
        <v>194</v>
      </c>
      <c r="G143">
        <v>21.013557608014509</v>
      </c>
      <c r="H143">
        <v>18.944160167353331</v>
      </c>
      <c r="I143">
        <v>-2.0693974406611741</v>
      </c>
    </row>
    <row r="144" spans="1:9">
      <c r="A144" t="s">
        <v>8</v>
      </c>
      <c r="B144" t="s">
        <v>202</v>
      </c>
      <c r="C144" t="s">
        <v>180</v>
      </c>
      <c r="D144" t="s">
        <v>39</v>
      </c>
      <c r="E144">
        <v>2030</v>
      </c>
      <c r="F144" t="s">
        <v>194</v>
      </c>
      <c r="G144">
        <v>53.700612858925467</v>
      </c>
      <c r="H144">
        <v>51.999065777573797</v>
      </c>
      <c r="I144">
        <v>-1.70154708135167</v>
      </c>
    </row>
    <row r="145" spans="1:9">
      <c r="A145" t="s">
        <v>8</v>
      </c>
      <c r="B145" t="s">
        <v>202</v>
      </c>
      <c r="C145" t="s">
        <v>182</v>
      </c>
      <c r="D145" t="s">
        <v>183</v>
      </c>
      <c r="E145">
        <v>2030</v>
      </c>
      <c r="F145" t="s">
        <v>194</v>
      </c>
      <c r="G145">
        <v>45.76402697424556</v>
      </c>
      <c r="H145">
        <v>47.177769845661842</v>
      </c>
      <c r="I145">
        <v>1.4137428714162821</v>
      </c>
    </row>
    <row r="146" spans="1:9">
      <c r="A146" t="s">
        <v>8</v>
      </c>
      <c r="B146" t="s">
        <v>202</v>
      </c>
      <c r="C146" t="s">
        <v>184</v>
      </c>
      <c r="D146" t="s">
        <v>60</v>
      </c>
      <c r="E146">
        <v>2030</v>
      </c>
      <c r="F146" t="s">
        <v>194</v>
      </c>
      <c r="G146">
        <v>13.805222923020329</v>
      </c>
      <c r="H146">
        <v>14.80598064803301</v>
      </c>
      <c r="I146">
        <v>1.000757725012678</v>
      </c>
    </row>
    <row r="147" spans="1:9">
      <c r="A147" t="s">
        <v>8</v>
      </c>
      <c r="B147" t="s">
        <v>202</v>
      </c>
      <c r="C147" t="s">
        <v>185</v>
      </c>
      <c r="D147" t="s">
        <v>87</v>
      </c>
      <c r="E147">
        <v>2030</v>
      </c>
      <c r="F147" t="s">
        <v>194</v>
      </c>
      <c r="G147">
        <v>16.767143432844261</v>
      </c>
      <c r="H147">
        <v>15.97394085393085</v>
      </c>
      <c r="I147">
        <v>-0.7932025789134034</v>
      </c>
    </row>
    <row r="148" spans="1:9">
      <c r="A148" t="s">
        <v>8</v>
      </c>
      <c r="B148" t="s">
        <v>202</v>
      </c>
      <c r="C148" t="s">
        <v>186</v>
      </c>
      <c r="D148" t="s">
        <v>187</v>
      </c>
      <c r="E148">
        <v>2030</v>
      </c>
      <c r="F148" t="s">
        <v>194</v>
      </c>
      <c r="G148">
        <v>591.57214792162483</v>
      </c>
      <c r="H148">
        <v>592.20010856884551</v>
      </c>
      <c r="I148">
        <v>0.62796064722067513</v>
      </c>
    </row>
    <row r="149" spans="1:9">
      <c r="A149" t="s">
        <v>8</v>
      </c>
      <c r="B149" t="s">
        <v>202</v>
      </c>
      <c r="C149" t="s">
        <v>188</v>
      </c>
      <c r="D149" t="s">
        <v>189</v>
      </c>
      <c r="E149">
        <v>2030</v>
      </c>
      <c r="F149" t="s">
        <v>194</v>
      </c>
      <c r="G149">
        <v>84.674045702906383</v>
      </c>
      <c r="H149">
        <v>85.10740356423139</v>
      </c>
      <c r="I149">
        <v>0.43335786132500692</v>
      </c>
    </row>
    <row r="150" spans="1:9">
      <c r="A150" t="s">
        <v>8</v>
      </c>
      <c r="B150" t="s">
        <v>202</v>
      </c>
      <c r="C150" t="s">
        <v>200</v>
      </c>
      <c r="D150" t="s">
        <v>201</v>
      </c>
      <c r="E150">
        <v>2030</v>
      </c>
      <c r="F150" t="s">
        <v>194</v>
      </c>
      <c r="G150">
        <v>44.155340566696282</v>
      </c>
      <c r="H150">
        <v>43.746569575470048</v>
      </c>
      <c r="I150">
        <v>-0.40877099122622701</v>
      </c>
    </row>
    <row r="151" spans="1:9">
      <c r="A151" t="s">
        <v>8</v>
      </c>
      <c r="B151" t="s">
        <v>202</v>
      </c>
      <c r="C151" t="s">
        <v>192</v>
      </c>
      <c r="D151" t="s">
        <v>84</v>
      </c>
      <c r="E151">
        <v>2030</v>
      </c>
      <c r="F151" t="s">
        <v>194</v>
      </c>
      <c r="G151">
        <v>17.208233492938479</v>
      </c>
      <c r="H151">
        <v>16.90515332435163</v>
      </c>
      <c r="I151">
        <v>-0.30308016858685249</v>
      </c>
    </row>
    <row r="152" spans="1:9">
      <c r="A152" t="s">
        <v>8</v>
      </c>
      <c r="B152" t="s">
        <v>202</v>
      </c>
      <c r="C152" t="s">
        <v>177</v>
      </c>
      <c r="D152" t="s">
        <v>178</v>
      </c>
      <c r="E152">
        <v>2040</v>
      </c>
      <c r="F152" t="s">
        <v>194</v>
      </c>
      <c r="G152">
        <v>18.619564848683581</v>
      </c>
      <c r="H152">
        <v>25.04741637323912</v>
      </c>
      <c r="I152">
        <v>6.427851524555539</v>
      </c>
    </row>
    <row r="153" spans="1:9">
      <c r="A153" t="s">
        <v>8</v>
      </c>
      <c r="B153" t="s">
        <v>202</v>
      </c>
      <c r="C153" t="s">
        <v>181</v>
      </c>
      <c r="D153" t="s">
        <v>28</v>
      </c>
      <c r="E153">
        <v>2040</v>
      </c>
      <c r="F153" t="s">
        <v>194</v>
      </c>
      <c r="G153">
        <v>25.535332954594939</v>
      </c>
      <c r="H153">
        <v>23.0133747711964</v>
      </c>
      <c r="I153">
        <v>-2.5219581833985418</v>
      </c>
    </row>
    <row r="154" spans="1:9">
      <c r="A154" t="s">
        <v>8</v>
      </c>
      <c r="B154" t="s">
        <v>202</v>
      </c>
      <c r="C154" t="s">
        <v>180</v>
      </c>
      <c r="D154" t="s">
        <v>39</v>
      </c>
      <c r="E154">
        <v>2040</v>
      </c>
      <c r="F154" t="s">
        <v>194</v>
      </c>
      <c r="G154">
        <v>65.385135445235647</v>
      </c>
      <c r="H154">
        <v>63.311473565726558</v>
      </c>
      <c r="I154">
        <v>-2.0736618795090891</v>
      </c>
    </row>
    <row r="155" spans="1:9">
      <c r="A155" t="s">
        <v>8</v>
      </c>
      <c r="B155" t="s">
        <v>202</v>
      </c>
      <c r="C155" t="s">
        <v>182</v>
      </c>
      <c r="D155" t="s">
        <v>183</v>
      </c>
      <c r="E155">
        <v>2040</v>
      </c>
      <c r="F155" t="s">
        <v>194</v>
      </c>
      <c r="G155">
        <v>54.762726142087317</v>
      </c>
      <c r="H155">
        <v>56.485643322583392</v>
      </c>
      <c r="I155">
        <v>1.722917180496069</v>
      </c>
    </row>
    <row r="156" spans="1:9">
      <c r="A156" t="s">
        <v>8</v>
      </c>
      <c r="B156" t="s">
        <v>202</v>
      </c>
      <c r="C156" t="s">
        <v>184</v>
      </c>
      <c r="D156" t="s">
        <v>60</v>
      </c>
      <c r="E156">
        <v>2040</v>
      </c>
      <c r="F156" t="s">
        <v>194</v>
      </c>
      <c r="G156">
        <v>16.760275864602331</v>
      </c>
      <c r="H156">
        <v>17.979891335562161</v>
      </c>
      <c r="I156">
        <v>1.2196154709598339</v>
      </c>
    </row>
    <row r="157" spans="1:9">
      <c r="A157" t="s">
        <v>8</v>
      </c>
      <c r="B157" t="s">
        <v>202</v>
      </c>
      <c r="C157" t="s">
        <v>185</v>
      </c>
      <c r="D157" t="s">
        <v>87</v>
      </c>
      <c r="E157">
        <v>2040</v>
      </c>
      <c r="F157" t="s">
        <v>194</v>
      </c>
      <c r="G157">
        <v>20.22781406397338</v>
      </c>
      <c r="H157">
        <v>19.261144396911099</v>
      </c>
      <c r="I157">
        <v>-0.96666966706227697</v>
      </c>
    </row>
    <row r="158" spans="1:9">
      <c r="A158" t="s">
        <v>8</v>
      </c>
      <c r="B158" t="s">
        <v>202</v>
      </c>
      <c r="C158" t="s">
        <v>186</v>
      </c>
      <c r="D158" t="s">
        <v>187</v>
      </c>
      <c r="E158">
        <v>2040</v>
      </c>
      <c r="F158" t="s">
        <v>194</v>
      </c>
      <c r="G158">
        <v>721.0063576743695</v>
      </c>
      <c r="H158">
        <v>721.77164831501352</v>
      </c>
      <c r="I158">
        <v>0.76529064064402519</v>
      </c>
    </row>
    <row r="159" spans="1:9">
      <c r="A159" t="s">
        <v>8</v>
      </c>
      <c r="B159" t="s">
        <v>202</v>
      </c>
      <c r="C159" t="s">
        <v>188</v>
      </c>
      <c r="D159" t="s">
        <v>189</v>
      </c>
      <c r="E159">
        <v>2040</v>
      </c>
      <c r="F159" t="s">
        <v>194</v>
      </c>
      <c r="G159">
        <v>102.99253614357769</v>
      </c>
      <c r="H159">
        <v>103.5206659185713</v>
      </c>
      <c r="I159">
        <v>0.52812977499358738</v>
      </c>
    </row>
    <row r="160" spans="1:9">
      <c r="A160" t="s">
        <v>8</v>
      </c>
      <c r="B160" t="s">
        <v>202</v>
      </c>
      <c r="C160" t="s">
        <v>200</v>
      </c>
      <c r="D160" t="s">
        <v>201</v>
      </c>
      <c r="E160">
        <v>2040</v>
      </c>
      <c r="F160" t="s">
        <v>194</v>
      </c>
      <c r="G160">
        <v>53.406125080438521</v>
      </c>
      <c r="H160">
        <v>52.907959128261922</v>
      </c>
      <c r="I160">
        <v>-0.49816595217659909</v>
      </c>
    </row>
    <row r="161" spans="1:9">
      <c r="A161" t="s">
        <v>8</v>
      </c>
      <c r="B161" t="s">
        <v>202</v>
      </c>
      <c r="C161" t="s">
        <v>192</v>
      </c>
      <c r="D161" t="s">
        <v>84</v>
      </c>
      <c r="E161">
        <v>2040</v>
      </c>
      <c r="F161" t="s">
        <v>194</v>
      </c>
      <c r="G161">
        <v>20.936402857032022</v>
      </c>
      <c r="H161">
        <v>20.567041468844899</v>
      </c>
      <c r="I161">
        <v>-0.36936138818712649</v>
      </c>
    </row>
    <row r="162" spans="1:9">
      <c r="A162" t="s">
        <v>9</v>
      </c>
      <c r="B162" t="s">
        <v>176</v>
      </c>
      <c r="C162" t="s">
        <v>177</v>
      </c>
      <c r="D162" t="s">
        <v>178</v>
      </c>
      <c r="E162">
        <v>2020</v>
      </c>
      <c r="F162" t="s">
        <v>179</v>
      </c>
      <c r="G162">
        <v>21.009122416738069</v>
      </c>
      <c r="H162">
        <v>20.47372677602975</v>
      </c>
      <c r="I162">
        <v>-0.53539564070831602</v>
      </c>
    </row>
    <row r="163" spans="1:9">
      <c r="A163" t="s">
        <v>9</v>
      </c>
      <c r="B163" t="s">
        <v>176</v>
      </c>
      <c r="C163" t="s">
        <v>186</v>
      </c>
      <c r="D163" t="s">
        <v>187</v>
      </c>
      <c r="E163">
        <v>2020</v>
      </c>
      <c r="F163" t="s">
        <v>179</v>
      </c>
      <c r="G163">
        <v>585.05914389520717</v>
      </c>
      <c r="H163">
        <v>584.96793520886342</v>
      </c>
      <c r="I163">
        <v>-9.1208686343748013E-2</v>
      </c>
    </row>
    <row r="164" spans="1:9">
      <c r="A164" t="s">
        <v>9</v>
      </c>
      <c r="B164" t="s">
        <v>176</v>
      </c>
      <c r="C164" t="s">
        <v>182</v>
      </c>
      <c r="D164" t="s">
        <v>183</v>
      </c>
      <c r="E164">
        <v>2020</v>
      </c>
      <c r="F164" t="s">
        <v>179</v>
      </c>
      <c r="G164">
        <v>41.311406168426991</v>
      </c>
      <c r="H164">
        <v>41.248137257096907</v>
      </c>
      <c r="I164">
        <v>-6.326891133007706E-2</v>
      </c>
    </row>
    <row r="165" spans="1:9">
      <c r="A165" t="s">
        <v>9</v>
      </c>
      <c r="B165" t="s">
        <v>176</v>
      </c>
      <c r="C165" t="s">
        <v>184</v>
      </c>
      <c r="D165" t="s">
        <v>60</v>
      </c>
      <c r="E165">
        <v>2020</v>
      </c>
      <c r="F165" t="s">
        <v>179</v>
      </c>
      <c r="G165">
        <v>12.43719215778396</v>
      </c>
      <c r="H165">
        <v>12.39383869565691</v>
      </c>
      <c r="I165">
        <v>-4.3353462127042157E-2</v>
      </c>
    </row>
    <row r="166" spans="1:9">
      <c r="A166" t="s">
        <v>9</v>
      </c>
      <c r="B166" t="s">
        <v>176</v>
      </c>
      <c r="C166" t="s">
        <v>203</v>
      </c>
      <c r="D166" t="s">
        <v>204</v>
      </c>
      <c r="E166">
        <v>2020</v>
      </c>
      <c r="F166" t="s">
        <v>179</v>
      </c>
      <c r="G166">
        <v>109.12519118283829</v>
      </c>
      <c r="H166">
        <v>109.0927276867835</v>
      </c>
      <c r="I166">
        <v>-3.2463496054703E-2</v>
      </c>
    </row>
    <row r="167" spans="1:9">
      <c r="A167" t="s">
        <v>9</v>
      </c>
      <c r="B167" t="s">
        <v>176</v>
      </c>
      <c r="C167" t="s">
        <v>188</v>
      </c>
      <c r="D167" t="s">
        <v>189</v>
      </c>
      <c r="E167">
        <v>2020</v>
      </c>
      <c r="F167" t="s">
        <v>179</v>
      </c>
      <c r="G167">
        <v>70.46124320377892</v>
      </c>
      <c r="H167">
        <v>70.429476288568139</v>
      </c>
      <c r="I167">
        <v>-3.1766915210781121E-2</v>
      </c>
    </row>
    <row r="168" spans="1:9">
      <c r="A168" t="s">
        <v>9</v>
      </c>
      <c r="B168" t="s">
        <v>176</v>
      </c>
      <c r="C168" t="s">
        <v>190</v>
      </c>
      <c r="D168" t="s">
        <v>191</v>
      </c>
      <c r="E168">
        <v>2020</v>
      </c>
      <c r="F168" t="s">
        <v>179</v>
      </c>
      <c r="G168">
        <v>59.651504153081227</v>
      </c>
      <c r="H168">
        <v>59.630142843586057</v>
      </c>
      <c r="I168">
        <v>-2.1361309495162569E-2</v>
      </c>
    </row>
    <row r="169" spans="1:9">
      <c r="A169" t="s">
        <v>9</v>
      </c>
      <c r="B169" t="s">
        <v>176</v>
      </c>
      <c r="C169" t="s">
        <v>205</v>
      </c>
      <c r="D169" t="s">
        <v>206</v>
      </c>
      <c r="E169">
        <v>2020</v>
      </c>
      <c r="F169" t="s">
        <v>179</v>
      </c>
      <c r="G169">
        <v>90.773292986071453</v>
      </c>
      <c r="H169">
        <v>90.753491035881623</v>
      </c>
      <c r="I169">
        <v>-1.9801950189830109E-2</v>
      </c>
    </row>
    <row r="170" spans="1:9">
      <c r="A170" t="s">
        <v>9</v>
      </c>
      <c r="B170" t="s">
        <v>176</v>
      </c>
      <c r="C170" t="s">
        <v>207</v>
      </c>
      <c r="D170" t="s">
        <v>208</v>
      </c>
      <c r="E170">
        <v>2020</v>
      </c>
      <c r="F170" t="s">
        <v>179</v>
      </c>
      <c r="G170">
        <v>387.99494280041142</v>
      </c>
      <c r="H170">
        <v>387.97523248191811</v>
      </c>
      <c r="I170">
        <v>-1.9710318493309838E-2</v>
      </c>
    </row>
    <row r="171" spans="1:9">
      <c r="A171" t="s">
        <v>9</v>
      </c>
      <c r="B171" t="s">
        <v>176</v>
      </c>
      <c r="C171" t="s">
        <v>209</v>
      </c>
      <c r="D171" t="s">
        <v>210</v>
      </c>
      <c r="E171">
        <v>2020</v>
      </c>
      <c r="F171" t="s">
        <v>179</v>
      </c>
      <c r="G171">
        <v>113.3218474460504</v>
      </c>
      <c r="H171">
        <v>113.3080310484243</v>
      </c>
      <c r="I171">
        <v>-1.3816397626115419E-2</v>
      </c>
    </row>
    <row r="172" spans="1:9">
      <c r="A172" t="s">
        <v>9</v>
      </c>
      <c r="B172" t="s">
        <v>176</v>
      </c>
      <c r="C172" t="s">
        <v>177</v>
      </c>
      <c r="D172" t="s">
        <v>178</v>
      </c>
      <c r="E172">
        <v>2025</v>
      </c>
      <c r="F172" t="s">
        <v>179</v>
      </c>
      <c r="G172">
        <v>23.18079369354043</v>
      </c>
      <c r="H172">
        <v>22.590055268322232</v>
      </c>
      <c r="I172">
        <v>-0.59073842521820197</v>
      </c>
    </row>
    <row r="173" spans="1:9">
      <c r="A173" t="s">
        <v>9</v>
      </c>
      <c r="B173" t="s">
        <v>176</v>
      </c>
      <c r="C173" t="s">
        <v>186</v>
      </c>
      <c r="D173" t="s">
        <v>187</v>
      </c>
      <c r="E173">
        <v>2025</v>
      </c>
      <c r="F173" t="s">
        <v>179</v>
      </c>
      <c r="G173">
        <v>645.88566582568092</v>
      </c>
      <c r="H173">
        <v>645.78502907849816</v>
      </c>
      <c r="I173">
        <v>-0.1006367471827616</v>
      </c>
    </row>
    <row r="174" spans="1:9">
      <c r="A174" t="s">
        <v>9</v>
      </c>
      <c r="B174" t="s">
        <v>176</v>
      </c>
      <c r="C174" t="s">
        <v>182</v>
      </c>
      <c r="D174" t="s">
        <v>183</v>
      </c>
      <c r="E174">
        <v>2025</v>
      </c>
      <c r="F174" t="s">
        <v>179</v>
      </c>
      <c r="G174">
        <v>45.087636164404117</v>
      </c>
      <c r="H174">
        <v>45.017827271311603</v>
      </c>
      <c r="I174">
        <v>-6.9808893092513813E-2</v>
      </c>
    </row>
    <row r="175" spans="1:9">
      <c r="A175" t="s">
        <v>9</v>
      </c>
      <c r="B175" t="s">
        <v>176</v>
      </c>
      <c r="C175" t="s">
        <v>184</v>
      </c>
      <c r="D175" t="s">
        <v>60</v>
      </c>
      <c r="E175">
        <v>2025</v>
      </c>
      <c r="F175" t="s">
        <v>179</v>
      </c>
      <c r="G175">
        <v>13.69623682282362</v>
      </c>
      <c r="H175">
        <v>13.64840199938202</v>
      </c>
      <c r="I175">
        <v>-4.7834823441595731E-2</v>
      </c>
    </row>
    <row r="176" spans="1:9">
      <c r="A176" t="s">
        <v>9</v>
      </c>
      <c r="B176" t="s">
        <v>176</v>
      </c>
      <c r="C176" t="s">
        <v>203</v>
      </c>
      <c r="D176" t="s">
        <v>204</v>
      </c>
      <c r="E176">
        <v>2025</v>
      </c>
      <c r="F176" t="s">
        <v>179</v>
      </c>
      <c r="G176">
        <v>120.40596305126959</v>
      </c>
      <c r="H176">
        <v>120.37014386807439</v>
      </c>
      <c r="I176">
        <v>-3.5819183195144433E-2</v>
      </c>
    </row>
    <row r="177" spans="1:9">
      <c r="A177" t="s">
        <v>9</v>
      </c>
      <c r="B177" t="s">
        <v>176</v>
      </c>
      <c r="C177" t="s">
        <v>188</v>
      </c>
      <c r="D177" t="s">
        <v>189</v>
      </c>
      <c r="E177">
        <v>2025</v>
      </c>
      <c r="F177" t="s">
        <v>179</v>
      </c>
      <c r="G177">
        <v>77.686886789771506</v>
      </c>
      <c r="H177">
        <v>77.651836191599159</v>
      </c>
      <c r="I177">
        <v>-3.5050598172347243E-2</v>
      </c>
    </row>
    <row r="178" spans="1:9">
      <c r="A178" t="s">
        <v>9</v>
      </c>
      <c r="B178" t="s">
        <v>176</v>
      </c>
      <c r="C178" t="s">
        <v>190</v>
      </c>
      <c r="D178" t="s">
        <v>191</v>
      </c>
      <c r="E178">
        <v>2025</v>
      </c>
      <c r="F178" t="s">
        <v>179</v>
      </c>
      <c r="G178">
        <v>65.763827487263484</v>
      </c>
      <c r="H178">
        <v>65.740258101612426</v>
      </c>
      <c r="I178">
        <v>-2.3569385651057932E-2</v>
      </c>
    </row>
    <row r="179" spans="1:9">
      <c r="A179" t="s">
        <v>9</v>
      </c>
      <c r="B179" t="s">
        <v>176</v>
      </c>
      <c r="C179" t="s">
        <v>205</v>
      </c>
      <c r="D179" t="s">
        <v>206</v>
      </c>
      <c r="E179">
        <v>2025</v>
      </c>
      <c r="F179" t="s">
        <v>179</v>
      </c>
      <c r="G179">
        <v>100.18614665933301</v>
      </c>
      <c r="H179">
        <v>100.164297820863</v>
      </c>
      <c r="I179">
        <v>-2.1848838470020841E-2</v>
      </c>
    </row>
    <row r="180" spans="1:9">
      <c r="A180" t="s">
        <v>9</v>
      </c>
      <c r="B180" t="s">
        <v>176</v>
      </c>
      <c r="C180" t="s">
        <v>207</v>
      </c>
      <c r="D180" t="s">
        <v>208</v>
      </c>
      <c r="E180">
        <v>2025</v>
      </c>
      <c r="F180" t="s">
        <v>179</v>
      </c>
      <c r="G180">
        <v>428.30981789357901</v>
      </c>
      <c r="H180">
        <v>428.28807015859201</v>
      </c>
      <c r="I180">
        <v>-2.1747734986945488E-2</v>
      </c>
    </row>
    <row r="181" spans="1:9">
      <c r="A181" t="s">
        <v>9</v>
      </c>
      <c r="B181" t="s">
        <v>176</v>
      </c>
      <c r="C181" t="s">
        <v>209</v>
      </c>
      <c r="D181" t="s">
        <v>210</v>
      </c>
      <c r="E181">
        <v>2025</v>
      </c>
      <c r="F181" t="s">
        <v>179</v>
      </c>
      <c r="G181">
        <v>125.1156824514633</v>
      </c>
      <c r="H181">
        <v>125.10043788024289</v>
      </c>
      <c r="I181">
        <v>-1.524457122036438E-2</v>
      </c>
    </row>
    <row r="182" spans="1:9">
      <c r="A182" t="s">
        <v>9</v>
      </c>
      <c r="B182" t="s">
        <v>176</v>
      </c>
      <c r="C182" t="s">
        <v>177</v>
      </c>
      <c r="D182" t="s">
        <v>178</v>
      </c>
      <c r="E182">
        <v>2030</v>
      </c>
      <c r="F182" t="s">
        <v>179</v>
      </c>
      <c r="G182">
        <v>25.578494261118749</v>
      </c>
      <c r="H182">
        <v>24.926652929927549</v>
      </c>
      <c r="I182">
        <v>-0.65184133119120347</v>
      </c>
    </row>
    <row r="183" spans="1:9">
      <c r="A183" t="s">
        <v>9</v>
      </c>
      <c r="B183" t="s">
        <v>176</v>
      </c>
      <c r="C183" t="s">
        <v>186</v>
      </c>
      <c r="D183" t="s">
        <v>187</v>
      </c>
      <c r="E183">
        <v>2030</v>
      </c>
      <c r="F183" t="s">
        <v>179</v>
      </c>
      <c r="G183">
        <v>713.04306101454119</v>
      </c>
      <c r="H183">
        <v>712.93201492637456</v>
      </c>
      <c r="I183">
        <v>-0.11104608816663129</v>
      </c>
    </row>
    <row r="184" spans="1:9">
      <c r="A184" t="s">
        <v>9</v>
      </c>
      <c r="B184" t="s">
        <v>176</v>
      </c>
      <c r="C184" t="s">
        <v>182</v>
      </c>
      <c r="D184" t="s">
        <v>183</v>
      </c>
      <c r="E184">
        <v>2030</v>
      </c>
      <c r="F184" t="s">
        <v>179</v>
      </c>
      <c r="G184">
        <v>49.256899211430493</v>
      </c>
      <c r="H184">
        <v>49.179869650020791</v>
      </c>
      <c r="I184">
        <v>-7.7029561409695191E-2</v>
      </c>
    </row>
    <row r="185" spans="1:9">
      <c r="A185" t="s">
        <v>9</v>
      </c>
      <c r="B185" t="s">
        <v>176</v>
      </c>
      <c r="C185" t="s">
        <v>184</v>
      </c>
      <c r="D185" t="s">
        <v>60</v>
      </c>
      <c r="E185">
        <v>2030</v>
      </c>
      <c r="F185" t="s">
        <v>179</v>
      </c>
      <c r="G185">
        <v>15.08632386786528</v>
      </c>
      <c r="H185">
        <v>15.033541259424091</v>
      </c>
      <c r="I185">
        <v>-5.2782608441193091E-2</v>
      </c>
    </row>
    <row r="186" spans="1:9">
      <c r="A186" t="s">
        <v>9</v>
      </c>
      <c r="B186" t="s">
        <v>176</v>
      </c>
      <c r="C186" t="s">
        <v>203</v>
      </c>
      <c r="D186" t="s">
        <v>204</v>
      </c>
      <c r="E186">
        <v>2030</v>
      </c>
      <c r="F186" t="s">
        <v>179</v>
      </c>
      <c r="G186">
        <v>132.86084671648331</v>
      </c>
      <c r="H186">
        <v>132.82132258353471</v>
      </c>
      <c r="I186">
        <v>-3.9524132948514527E-2</v>
      </c>
    </row>
    <row r="187" spans="1:9">
      <c r="A187" t="s">
        <v>9</v>
      </c>
      <c r="B187" t="s">
        <v>176</v>
      </c>
      <c r="C187" t="s">
        <v>188</v>
      </c>
      <c r="D187" t="s">
        <v>189</v>
      </c>
      <c r="E187">
        <v>2030</v>
      </c>
      <c r="F187" t="s">
        <v>179</v>
      </c>
      <c r="G187">
        <v>85.664581163831144</v>
      </c>
      <c r="H187">
        <v>85.625905114337243</v>
      </c>
      <c r="I187">
        <v>-3.8676049493901132E-2</v>
      </c>
    </row>
    <row r="188" spans="1:9">
      <c r="A188" t="s">
        <v>9</v>
      </c>
      <c r="B188" t="s">
        <v>176</v>
      </c>
      <c r="C188" t="s">
        <v>190</v>
      </c>
      <c r="D188" t="s">
        <v>191</v>
      </c>
      <c r="E188">
        <v>2030</v>
      </c>
      <c r="F188" t="s">
        <v>179</v>
      </c>
      <c r="G188">
        <v>72.512326343485569</v>
      </c>
      <c r="H188">
        <v>72.486319063338726</v>
      </c>
      <c r="I188">
        <v>-2.6007280146842501E-2</v>
      </c>
    </row>
    <row r="189" spans="1:9">
      <c r="A189" t="s">
        <v>9</v>
      </c>
      <c r="B189" t="s">
        <v>176</v>
      </c>
      <c r="C189" t="s">
        <v>205</v>
      </c>
      <c r="D189" t="s">
        <v>206</v>
      </c>
      <c r="E189">
        <v>2030</v>
      </c>
      <c r="F189" t="s">
        <v>179</v>
      </c>
      <c r="G189">
        <v>110.5786977033117</v>
      </c>
      <c r="H189">
        <v>110.5545889347852</v>
      </c>
      <c r="I189">
        <v>-2.4108768526474481E-2</v>
      </c>
    </row>
    <row r="190" spans="1:9">
      <c r="A190" t="s">
        <v>9</v>
      </c>
      <c r="B190" t="s">
        <v>176</v>
      </c>
      <c r="C190" t="s">
        <v>207</v>
      </c>
      <c r="D190" t="s">
        <v>208</v>
      </c>
      <c r="E190">
        <v>2030</v>
      </c>
      <c r="F190" t="s">
        <v>179</v>
      </c>
      <c r="G190">
        <v>472.82069756735132</v>
      </c>
      <c r="H190">
        <v>472.79670035992541</v>
      </c>
      <c r="I190">
        <v>-2.399720742585032E-2</v>
      </c>
    </row>
    <row r="191" spans="1:9">
      <c r="A191" t="s">
        <v>9</v>
      </c>
      <c r="B191" t="s">
        <v>176</v>
      </c>
      <c r="C191" t="s">
        <v>209</v>
      </c>
      <c r="D191" t="s">
        <v>210</v>
      </c>
      <c r="E191">
        <v>2030</v>
      </c>
      <c r="F191" t="s">
        <v>179</v>
      </c>
      <c r="G191">
        <v>138.13702927704779</v>
      </c>
      <c r="H191">
        <v>138.12020788677839</v>
      </c>
      <c r="I191">
        <v>-1.682139026939922E-2</v>
      </c>
    </row>
    <row r="192" spans="1:9">
      <c r="A192" t="s">
        <v>9</v>
      </c>
      <c r="B192" t="s">
        <v>176</v>
      </c>
      <c r="C192" t="s">
        <v>177</v>
      </c>
      <c r="D192" t="s">
        <v>178</v>
      </c>
      <c r="E192">
        <v>2040</v>
      </c>
      <c r="F192" t="s">
        <v>179</v>
      </c>
      <c r="G192">
        <v>31.14853304229997</v>
      </c>
      <c r="H192">
        <v>30.354745064177688</v>
      </c>
      <c r="I192">
        <v>-0.79378797812228186</v>
      </c>
    </row>
    <row r="193" spans="1:9">
      <c r="A193" t="s">
        <v>9</v>
      </c>
      <c r="B193" t="s">
        <v>176</v>
      </c>
      <c r="C193" t="s">
        <v>186</v>
      </c>
      <c r="D193" t="s">
        <v>187</v>
      </c>
      <c r="E193">
        <v>2040</v>
      </c>
      <c r="F193" t="s">
        <v>179</v>
      </c>
      <c r="G193">
        <v>869.05474183208139</v>
      </c>
      <c r="H193">
        <v>868.91951406178487</v>
      </c>
      <c r="I193">
        <v>-0.13522777029652391</v>
      </c>
    </row>
    <row r="194" spans="1:9">
      <c r="A194" t="s">
        <v>9</v>
      </c>
      <c r="B194" t="s">
        <v>176</v>
      </c>
      <c r="C194" t="s">
        <v>182</v>
      </c>
      <c r="D194" t="s">
        <v>183</v>
      </c>
      <c r="E194">
        <v>2040</v>
      </c>
      <c r="F194" t="s">
        <v>179</v>
      </c>
      <c r="G194">
        <v>58.942410894958918</v>
      </c>
      <c r="H194">
        <v>58.848607177886691</v>
      </c>
      <c r="I194">
        <v>-9.3803717072226789E-2</v>
      </c>
    </row>
    <row r="195" spans="1:9">
      <c r="A195" t="s">
        <v>9</v>
      </c>
      <c r="B195" t="s">
        <v>176</v>
      </c>
      <c r="C195" t="s">
        <v>184</v>
      </c>
      <c r="D195" t="s">
        <v>60</v>
      </c>
      <c r="E195">
        <v>2040</v>
      </c>
      <c r="F195" t="s">
        <v>179</v>
      </c>
      <c r="G195">
        <v>18.315600640285599</v>
      </c>
      <c r="H195">
        <v>18.251323955102119</v>
      </c>
      <c r="I195">
        <v>-6.4276685183479287E-2</v>
      </c>
    </row>
    <row r="196" spans="1:9">
      <c r="A196" t="s">
        <v>9</v>
      </c>
      <c r="B196" t="s">
        <v>176</v>
      </c>
      <c r="C196" t="s">
        <v>203</v>
      </c>
      <c r="D196" t="s">
        <v>204</v>
      </c>
      <c r="E196">
        <v>2040</v>
      </c>
      <c r="F196" t="s">
        <v>179</v>
      </c>
      <c r="G196">
        <v>161.79447836691409</v>
      </c>
      <c r="H196">
        <v>161.7463473569905</v>
      </c>
      <c r="I196">
        <v>-4.8131009923650943E-2</v>
      </c>
    </row>
    <row r="197" spans="1:9">
      <c r="A197" t="s">
        <v>9</v>
      </c>
      <c r="B197" t="s">
        <v>176</v>
      </c>
      <c r="C197" t="s">
        <v>188</v>
      </c>
      <c r="D197" t="s">
        <v>189</v>
      </c>
      <c r="E197">
        <v>2040</v>
      </c>
      <c r="F197" t="s">
        <v>179</v>
      </c>
      <c r="G197">
        <v>104.1973653024293</v>
      </c>
      <c r="H197">
        <v>104.1502670567973</v>
      </c>
      <c r="I197">
        <v>-4.7098245631943307E-2</v>
      </c>
    </row>
    <row r="198" spans="1:9">
      <c r="A198" t="s">
        <v>9</v>
      </c>
      <c r="B198" t="s">
        <v>176</v>
      </c>
      <c r="C198" t="s">
        <v>190</v>
      </c>
      <c r="D198" t="s">
        <v>191</v>
      </c>
      <c r="E198">
        <v>2040</v>
      </c>
      <c r="F198" t="s">
        <v>179</v>
      </c>
      <c r="G198">
        <v>88.189596830133212</v>
      </c>
      <c r="H198">
        <v>88.157926137686459</v>
      </c>
      <c r="I198">
        <v>-3.1670692446752469E-2</v>
      </c>
    </row>
    <row r="199" spans="1:9">
      <c r="A199" t="s">
        <v>9</v>
      </c>
      <c r="B199" t="s">
        <v>176</v>
      </c>
      <c r="C199" t="s">
        <v>205</v>
      </c>
      <c r="D199" t="s">
        <v>206</v>
      </c>
      <c r="E199">
        <v>2040</v>
      </c>
      <c r="F199" t="s">
        <v>179</v>
      </c>
      <c r="G199">
        <v>134.7213755393654</v>
      </c>
      <c r="H199">
        <v>134.69201678331859</v>
      </c>
      <c r="I199">
        <v>-2.9358756046775621E-2</v>
      </c>
    </row>
    <row r="200" spans="1:9">
      <c r="A200" t="s">
        <v>9</v>
      </c>
      <c r="B200" t="s">
        <v>176</v>
      </c>
      <c r="C200" t="s">
        <v>207</v>
      </c>
      <c r="D200" t="s">
        <v>208</v>
      </c>
      <c r="E200">
        <v>2040</v>
      </c>
      <c r="F200" t="s">
        <v>179</v>
      </c>
      <c r="G200">
        <v>576.22281930009467</v>
      </c>
      <c r="H200">
        <v>576.19359639898153</v>
      </c>
      <c r="I200">
        <v>-2.9222901113143959E-2</v>
      </c>
    </row>
    <row r="201" spans="1:9">
      <c r="A201" t="s">
        <v>9</v>
      </c>
      <c r="B201" t="s">
        <v>176</v>
      </c>
      <c r="C201" t="s">
        <v>209</v>
      </c>
      <c r="D201" t="s">
        <v>210</v>
      </c>
      <c r="E201">
        <v>2040</v>
      </c>
      <c r="F201" t="s">
        <v>179</v>
      </c>
      <c r="G201">
        <v>168.38659746018871</v>
      </c>
      <c r="H201">
        <v>168.36611300065499</v>
      </c>
      <c r="I201">
        <v>-2.0484459533662399E-2</v>
      </c>
    </row>
    <row r="202" spans="1:9">
      <c r="A202" t="s">
        <v>9</v>
      </c>
      <c r="B202" t="s">
        <v>193</v>
      </c>
      <c r="C202" t="s">
        <v>177</v>
      </c>
      <c r="D202" t="s">
        <v>178</v>
      </c>
      <c r="E202">
        <v>2020</v>
      </c>
      <c r="F202" t="s">
        <v>194</v>
      </c>
      <c r="G202">
        <v>47.323558173858238</v>
      </c>
      <c r="H202">
        <v>46.117566498122933</v>
      </c>
      <c r="I202">
        <v>-1.2059916757353051</v>
      </c>
    </row>
    <row r="203" spans="1:9">
      <c r="A203" t="s">
        <v>9</v>
      </c>
      <c r="B203" t="s">
        <v>193</v>
      </c>
      <c r="C203" t="s">
        <v>184</v>
      </c>
      <c r="D203" t="s">
        <v>60</v>
      </c>
      <c r="E203">
        <v>2020</v>
      </c>
      <c r="F203" t="s">
        <v>194</v>
      </c>
      <c r="G203">
        <v>61.082924566401573</v>
      </c>
      <c r="H203">
        <v>60.87000221035828</v>
      </c>
      <c r="I203">
        <v>-0.21292235604329329</v>
      </c>
    </row>
    <row r="204" spans="1:9">
      <c r="A204" t="s">
        <v>9</v>
      </c>
      <c r="B204" t="s">
        <v>193</v>
      </c>
      <c r="C204" t="s">
        <v>182</v>
      </c>
      <c r="D204" t="s">
        <v>183</v>
      </c>
      <c r="E204">
        <v>2020</v>
      </c>
      <c r="F204" t="s">
        <v>194</v>
      </c>
      <c r="G204">
        <v>102.63137122591669</v>
      </c>
      <c r="H204">
        <v>102.4741900566459</v>
      </c>
      <c r="I204">
        <v>-0.15718116927085651</v>
      </c>
    </row>
    <row r="205" spans="1:9">
      <c r="A205" t="s">
        <v>9</v>
      </c>
      <c r="B205" t="s">
        <v>193</v>
      </c>
      <c r="C205" t="s">
        <v>186</v>
      </c>
      <c r="D205" t="s">
        <v>187</v>
      </c>
      <c r="E205">
        <v>2020</v>
      </c>
      <c r="F205" t="s">
        <v>194</v>
      </c>
      <c r="G205">
        <v>886.9653697999737</v>
      </c>
      <c r="H205">
        <v>886.82709498270788</v>
      </c>
      <c r="I205">
        <v>-0.13827481726582391</v>
      </c>
    </row>
    <row r="206" spans="1:9">
      <c r="A206" t="s">
        <v>9</v>
      </c>
      <c r="B206" t="s">
        <v>193</v>
      </c>
      <c r="C206" t="s">
        <v>188</v>
      </c>
      <c r="D206" t="s">
        <v>189</v>
      </c>
      <c r="E206">
        <v>2020</v>
      </c>
      <c r="F206" t="s">
        <v>194</v>
      </c>
      <c r="G206">
        <v>122.3772095602767</v>
      </c>
      <c r="H206">
        <v>122.3220367267718</v>
      </c>
      <c r="I206">
        <v>-5.51728335049404E-2</v>
      </c>
    </row>
    <row r="207" spans="1:9">
      <c r="A207" t="s">
        <v>9</v>
      </c>
      <c r="B207" t="s">
        <v>193</v>
      </c>
      <c r="C207" t="s">
        <v>211</v>
      </c>
      <c r="D207" t="s">
        <v>212</v>
      </c>
      <c r="E207">
        <v>2020</v>
      </c>
      <c r="F207" t="s">
        <v>194</v>
      </c>
      <c r="G207">
        <v>140.46052465109079</v>
      </c>
      <c r="H207">
        <v>140.41438345925471</v>
      </c>
      <c r="I207">
        <v>-4.6141191836085227E-2</v>
      </c>
    </row>
    <row r="208" spans="1:9">
      <c r="A208" t="s">
        <v>9</v>
      </c>
      <c r="B208" t="s">
        <v>193</v>
      </c>
      <c r="C208" t="s">
        <v>213</v>
      </c>
      <c r="D208" t="s">
        <v>214</v>
      </c>
      <c r="E208">
        <v>2020</v>
      </c>
      <c r="F208" t="s">
        <v>194</v>
      </c>
      <c r="G208">
        <v>499.75221778344769</v>
      </c>
      <c r="H208">
        <v>499.70637164065852</v>
      </c>
      <c r="I208">
        <v>-4.5846142789230271E-2</v>
      </c>
    </row>
    <row r="209" spans="1:9">
      <c r="A209" t="s">
        <v>9</v>
      </c>
      <c r="B209" t="s">
        <v>193</v>
      </c>
      <c r="C209" t="s">
        <v>207</v>
      </c>
      <c r="D209" t="s">
        <v>208</v>
      </c>
      <c r="E209">
        <v>2020</v>
      </c>
      <c r="F209" t="s">
        <v>194</v>
      </c>
      <c r="G209">
        <v>723.01796826554585</v>
      </c>
      <c r="H209">
        <v>722.98123862590649</v>
      </c>
      <c r="I209">
        <v>-3.6729639639361267E-2</v>
      </c>
    </row>
    <row r="210" spans="1:9">
      <c r="A210" t="s">
        <v>9</v>
      </c>
      <c r="B210" t="s">
        <v>193</v>
      </c>
      <c r="C210" t="s">
        <v>190</v>
      </c>
      <c r="D210" t="s">
        <v>191</v>
      </c>
      <c r="E210">
        <v>2020</v>
      </c>
      <c r="F210" t="s">
        <v>194</v>
      </c>
      <c r="G210">
        <v>92.56281950427524</v>
      </c>
      <c r="H210">
        <v>92.529672594348185</v>
      </c>
      <c r="I210">
        <v>-3.3146909927054928E-2</v>
      </c>
    </row>
    <row r="211" spans="1:9">
      <c r="A211" t="s">
        <v>9</v>
      </c>
      <c r="B211" t="s">
        <v>193</v>
      </c>
      <c r="C211" t="s">
        <v>181</v>
      </c>
      <c r="D211" t="s">
        <v>28</v>
      </c>
      <c r="E211">
        <v>2020</v>
      </c>
      <c r="F211" t="s">
        <v>194</v>
      </c>
      <c r="G211">
        <v>54.987401097872471</v>
      </c>
      <c r="H211">
        <v>54.962641742145223</v>
      </c>
      <c r="I211">
        <v>-2.475935572725518E-2</v>
      </c>
    </row>
    <row r="212" spans="1:9">
      <c r="A212" t="s">
        <v>9</v>
      </c>
      <c r="B212" t="s">
        <v>193</v>
      </c>
      <c r="C212" t="s">
        <v>177</v>
      </c>
      <c r="D212" t="s">
        <v>178</v>
      </c>
      <c r="E212">
        <v>2025</v>
      </c>
      <c r="F212" t="s">
        <v>194</v>
      </c>
      <c r="G212">
        <v>52.215300435323442</v>
      </c>
      <c r="H212">
        <v>50.884647794208149</v>
      </c>
      <c r="I212">
        <v>-1.330652641115293</v>
      </c>
    </row>
    <row r="213" spans="1:9">
      <c r="A213" t="s">
        <v>9</v>
      </c>
      <c r="B213" t="s">
        <v>193</v>
      </c>
      <c r="C213" t="s">
        <v>184</v>
      </c>
      <c r="D213" t="s">
        <v>60</v>
      </c>
      <c r="E213">
        <v>2025</v>
      </c>
      <c r="F213" t="s">
        <v>194</v>
      </c>
      <c r="G213">
        <v>67.266485077864402</v>
      </c>
      <c r="H213">
        <v>67.031553360571493</v>
      </c>
      <c r="I213">
        <v>-0.2349317172929091</v>
      </c>
    </row>
    <row r="214" spans="1:9">
      <c r="A214" t="s">
        <v>9</v>
      </c>
      <c r="B214" t="s">
        <v>193</v>
      </c>
      <c r="C214" t="s">
        <v>182</v>
      </c>
      <c r="D214" t="s">
        <v>183</v>
      </c>
      <c r="E214">
        <v>2025</v>
      </c>
      <c r="F214" t="s">
        <v>194</v>
      </c>
      <c r="G214">
        <v>112.012791479962</v>
      </c>
      <c r="H214">
        <v>111.83936280526039</v>
      </c>
      <c r="I214">
        <v>-0.17342867470155451</v>
      </c>
    </row>
    <row r="215" spans="1:9">
      <c r="A215" t="s">
        <v>9</v>
      </c>
      <c r="B215" t="s">
        <v>193</v>
      </c>
      <c r="C215" t="s">
        <v>186</v>
      </c>
      <c r="D215" t="s">
        <v>187</v>
      </c>
      <c r="E215">
        <v>2025</v>
      </c>
      <c r="F215" t="s">
        <v>194</v>
      </c>
      <c r="G215">
        <v>979.18001011567537</v>
      </c>
      <c r="H215">
        <v>979.0274421050533</v>
      </c>
      <c r="I215">
        <v>-0.15256801062207609</v>
      </c>
    </row>
    <row r="216" spans="1:9">
      <c r="A216" t="s">
        <v>9</v>
      </c>
      <c r="B216" t="s">
        <v>193</v>
      </c>
      <c r="C216" t="s">
        <v>188</v>
      </c>
      <c r="D216" t="s">
        <v>189</v>
      </c>
      <c r="E216">
        <v>2025</v>
      </c>
      <c r="F216" t="s">
        <v>194</v>
      </c>
      <c r="G216">
        <v>134.92671988857961</v>
      </c>
      <c r="H216">
        <v>134.8658439488045</v>
      </c>
      <c r="I216">
        <v>-6.0875939775058903E-2</v>
      </c>
    </row>
    <row r="217" spans="1:9">
      <c r="A217" t="s">
        <v>9</v>
      </c>
      <c r="B217" t="s">
        <v>193</v>
      </c>
      <c r="C217" t="s">
        <v>211</v>
      </c>
      <c r="D217" t="s">
        <v>212</v>
      </c>
      <c r="E217">
        <v>2025</v>
      </c>
      <c r="F217" t="s">
        <v>194</v>
      </c>
      <c r="G217">
        <v>155.0341016065284</v>
      </c>
      <c r="H217">
        <v>154.98319089129191</v>
      </c>
      <c r="I217">
        <v>-5.0910715236483377E-2</v>
      </c>
    </row>
    <row r="218" spans="1:9">
      <c r="A218" t="s">
        <v>9</v>
      </c>
      <c r="B218" t="s">
        <v>193</v>
      </c>
      <c r="C218" t="s">
        <v>213</v>
      </c>
      <c r="D218" t="s">
        <v>214</v>
      </c>
      <c r="E218">
        <v>2025</v>
      </c>
      <c r="F218" t="s">
        <v>194</v>
      </c>
      <c r="G218">
        <v>551.7251861550252</v>
      </c>
      <c r="H218">
        <v>551.67460098746972</v>
      </c>
      <c r="I218">
        <v>-5.0585167555482258E-2</v>
      </c>
    </row>
    <row r="219" spans="1:9">
      <c r="A219" t="s">
        <v>9</v>
      </c>
      <c r="B219" t="s">
        <v>193</v>
      </c>
      <c r="C219" t="s">
        <v>207</v>
      </c>
      <c r="D219" t="s">
        <v>208</v>
      </c>
      <c r="E219">
        <v>2025</v>
      </c>
      <c r="F219" t="s">
        <v>194</v>
      </c>
      <c r="G219">
        <v>798.14363580739189</v>
      </c>
      <c r="H219">
        <v>798.10310949781899</v>
      </c>
      <c r="I219">
        <v>-4.0526309572896928E-2</v>
      </c>
    </row>
    <row r="220" spans="1:9">
      <c r="A220" t="s">
        <v>9</v>
      </c>
      <c r="B220" t="s">
        <v>193</v>
      </c>
      <c r="C220" t="s">
        <v>190</v>
      </c>
      <c r="D220" t="s">
        <v>191</v>
      </c>
      <c r="E220">
        <v>2025</v>
      </c>
      <c r="F220" t="s">
        <v>194</v>
      </c>
      <c r="G220">
        <v>102.04747357237321</v>
      </c>
      <c r="H220">
        <v>102.01090033217039</v>
      </c>
      <c r="I220">
        <v>-3.6573240202741893E-2</v>
      </c>
    </row>
    <row r="221" spans="1:9">
      <c r="A221" t="s">
        <v>9</v>
      </c>
      <c r="B221" t="s">
        <v>193</v>
      </c>
      <c r="C221" t="s">
        <v>181</v>
      </c>
      <c r="D221" t="s">
        <v>28</v>
      </c>
      <c r="E221">
        <v>2025</v>
      </c>
      <c r="F221" t="s">
        <v>194</v>
      </c>
      <c r="G221">
        <v>60.589597790073732</v>
      </c>
      <c r="H221">
        <v>60.562279108897307</v>
      </c>
      <c r="I221">
        <v>-2.7318681176410561E-2</v>
      </c>
    </row>
    <row r="222" spans="1:9">
      <c r="A222" t="s">
        <v>9</v>
      </c>
      <c r="B222" t="s">
        <v>193</v>
      </c>
      <c r="C222" t="s">
        <v>177</v>
      </c>
      <c r="D222" t="s">
        <v>178</v>
      </c>
      <c r="E222">
        <v>2030</v>
      </c>
      <c r="F222" t="s">
        <v>194</v>
      </c>
      <c r="G222">
        <v>57.616179160409331</v>
      </c>
      <c r="H222">
        <v>56.147890740509609</v>
      </c>
      <c r="I222">
        <v>-1.468288419899721</v>
      </c>
    </row>
    <row r="223" spans="1:9">
      <c r="A223" t="s">
        <v>9</v>
      </c>
      <c r="B223" t="s">
        <v>193</v>
      </c>
      <c r="C223" t="s">
        <v>184</v>
      </c>
      <c r="D223" t="s">
        <v>60</v>
      </c>
      <c r="E223">
        <v>2030</v>
      </c>
      <c r="F223" t="s">
        <v>194</v>
      </c>
      <c r="G223">
        <v>74.093635533996078</v>
      </c>
      <c r="H223">
        <v>73.834403703456772</v>
      </c>
      <c r="I223">
        <v>-0.25923183053930637</v>
      </c>
    </row>
    <row r="224" spans="1:9">
      <c r="A224" t="s">
        <v>9</v>
      </c>
      <c r="B224" t="s">
        <v>193</v>
      </c>
      <c r="C224" t="s">
        <v>182</v>
      </c>
      <c r="D224" t="s">
        <v>183</v>
      </c>
      <c r="E224">
        <v>2030</v>
      </c>
      <c r="F224" t="s">
        <v>194</v>
      </c>
      <c r="G224">
        <v>122.370637489205</v>
      </c>
      <c r="H224">
        <v>122.1792702556576</v>
      </c>
      <c r="I224">
        <v>-0.19136723354748139</v>
      </c>
    </row>
    <row r="225" spans="1:9">
      <c r="A225" t="s">
        <v>9</v>
      </c>
      <c r="B225" t="s">
        <v>193</v>
      </c>
      <c r="C225" t="s">
        <v>186</v>
      </c>
      <c r="D225" t="s">
        <v>187</v>
      </c>
      <c r="E225">
        <v>2030</v>
      </c>
      <c r="F225" t="s">
        <v>194</v>
      </c>
      <c r="G225">
        <v>1080.9924242622351</v>
      </c>
      <c r="H225">
        <v>1080.824075411211</v>
      </c>
      <c r="I225">
        <v>-0.1683488510234383</v>
      </c>
    </row>
    <row r="226" spans="1:9">
      <c r="A226" t="s">
        <v>9</v>
      </c>
      <c r="B226" t="s">
        <v>193</v>
      </c>
      <c r="C226" t="s">
        <v>188</v>
      </c>
      <c r="D226" t="s">
        <v>189</v>
      </c>
      <c r="E226">
        <v>2030</v>
      </c>
      <c r="F226" t="s">
        <v>194</v>
      </c>
      <c r="G226">
        <v>148.78239333161889</v>
      </c>
      <c r="H226">
        <v>148.7152207016926</v>
      </c>
      <c r="I226">
        <v>-6.7172629926346872E-2</v>
      </c>
    </row>
    <row r="227" spans="1:9">
      <c r="A227" t="s">
        <v>9</v>
      </c>
      <c r="B227" t="s">
        <v>193</v>
      </c>
      <c r="C227" t="s">
        <v>211</v>
      </c>
      <c r="D227" t="s">
        <v>212</v>
      </c>
      <c r="E227">
        <v>2030</v>
      </c>
      <c r="F227" t="s">
        <v>194</v>
      </c>
      <c r="G227">
        <v>171.124508156985</v>
      </c>
      <c r="H227">
        <v>171.0683315025218</v>
      </c>
      <c r="I227">
        <v>-5.617665446322917E-2</v>
      </c>
    </row>
    <row r="228" spans="1:9">
      <c r="A228" t="s">
        <v>9</v>
      </c>
      <c r="B228" t="s">
        <v>193</v>
      </c>
      <c r="C228" t="s">
        <v>213</v>
      </c>
      <c r="D228" t="s">
        <v>214</v>
      </c>
      <c r="E228">
        <v>2030</v>
      </c>
      <c r="F228" t="s">
        <v>194</v>
      </c>
      <c r="G228">
        <v>609.10754281940433</v>
      </c>
      <c r="H228">
        <v>609.05172538557861</v>
      </c>
      <c r="I228">
        <v>-5.5817433825723128E-2</v>
      </c>
    </row>
    <row r="229" spans="1:9">
      <c r="A229" t="s">
        <v>9</v>
      </c>
      <c r="B229" t="s">
        <v>193</v>
      </c>
      <c r="C229" t="s">
        <v>207</v>
      </c>
      <c r="D229" t="s">
        <v>208</v>
      </c>
      <c r="E229">
        <v>2030</v>
      </c>
      <c r="F229" t="s">
        <v>194</v>
      </c>
      <c r="G229">
        <v>881.08844316792977</v>
      </c>
      <c r="H229">
        <v>881.04372502796684</v>
      </c>
      <c r="I229">
        <v>-4.4718139962924397E-2</v>
      </c>
    </row>
    <row r="230" spans="1:9">
      <c r="A230" t="s">
        <v>9</v>
      </c>
      <c r="B230" t="s">
        <v>193</v>
      </c>
      <c r="C230" t="s">
        <v>190</v>
      </c>
      <c r="D230" t="s">
        <v>191</v>
      </c>
      <c r="E230">
        <v>2030</v>
      </c>
      <c r="F230" t="s">
        <v>194</v>
      </c>
      <c r="G230">
        <v>112.51929805395289</v>
      </c>
      <c r="H230">
        <v>112.4789418682673</v>
      </c>
      <c r="I230">
        <v>-4.0356185685638479E-2</v>
      </c>
    </row>
    <row r="231" spans="1:9">
      <c r="A231" t="s">
        <v>9</v>
      </c>
      <c r="B231" t="s">
        <v>193</v>
      </c>
      <c r="C231" t="s">
        <v>181</v>
      </c>
      <c r="D231" t="s">
        <v>28</v>
      </c>
      <c r="E231">
        <v>2030</v>
      </c>
      <c r="F231" t="s">
        <v>194</v>
      </c>
      <c r="G231">
        <v>66.774875613683633</v>
      </c>
      <c r="H231">
        <v>66.744731230409727</v>
      </c>
      <c r="I231">
        <v>-3.0144383273906779E-2</v>
      </c>
    </row>
    <row r="232" spans="1:9">
      <c r="A232" t="s">
        <v>9</v>
      </c>
      <c r="B232" t="s">
        <v>193</v>
      </c>
      <c r="C232" t="s">
        <v>177</v>
      </c>
      <c r="D232" t="s">
        <v>178</v>
      </c>
      <c r="E232">
        <v>2040</v>
      </c>
      <c r="F232" t="s">
        <v>194</v>
      </c>
      <c r="G232">
        <v>70.162826710136073</v>
      </c>
      <c r="H232">
        <v>68.374800022717125</v>
      </c>
      <c r="I232">
        <v>-1.788026687418949</v>
      </c>
    </row>
    <row r="233" spans="1:9">
      <c r="A233" t="s">
        <v>9</v>
      </c>
      <c r="B233" t="s">
        <v>193</v>
      </c>
      <c r="C233" t="s">
        <v>184</v>
      </c>
      <c r="D233" t="s">
        <v>60</v>
      </c>
      <c r="E233">
        <v>2040</v>
      </c>
      <c r="F233" t="s">
        <v>194</v>
      </c>
      <c r="G233">
        <v>89.95361960365841</v>
      </c>
      <c r="H233">
        <v>89.637936782115474</v>
      </c>
      <c r="I233">
        <v>-0.3156828215429357</v>
      </c>
    </row>
    <row r="234" spans="1:9">
      <c r="A234" t="s">
        <v>9</v>
      </c>
      <c r="B234" t="s">
        <v>193</v>
      </c>
      <c r="C234" t="s">
        <v>182</v>
      </c>
      <c r="D234" t="s">
        <v>183</v>
      </c>
      <c r="E234">
        <v>2040</v>
      </c>
      <c r="F234" t="s">
        <v>194</v>
      </c>
      <c r="G234">
        <v>146.43269291894421</v>
      </c>
      <c r="H234">
        <v>146.19965306380209</v>
      </c>
      <c r="I234">
        <v>-0.23303985514218081</v>
      </c>
    </row>
    <row r="235" spans="1:9">
      <c r="A235" t="s">
        <v>9</v>
      </c>
      <c r="B235" t="s">
        <v>193</v>
      </c>
      <c r="C235" t="s">
        <v>186</v>
      </c>
      <c r="D235" t="s">
        <v>187</v>
      </c>
      <c r="E235">
        <v>2040</v>
      </c>
      <c r="F235" t="s">
        <v>194</v>
      </c>
      <c r="G235">
        <v>1317.510320979751</v>
      </c>
      <c r="H235">
        <v>1317.3053120493889</v>
      </c>
      <c r="I235">
        <v>-0.20500893036182791</v>
      </c>
    </row>
    <row r="236" spans="1:9">
      <c r="A236" t="s">
        <v>9</v>
      </c>
      <c r="B236" t="s">
        <v>193</v>
      </c>
      <c r="C236" t="s">
        <v>188</v>
      </c>
      <c r="D236" t="s">
        <v>189</v>
      </c>
      <c r="E236">
        <v>2040</v>
      </c>
      <c r="F236" t="s">
        <v>194</v>
      </c>
      <c r="G236">
        <v>180.97016500782121</v>
      </c>
      <c r="H236">
        <v>180.8883646930162</v>
      </c>
      <c r="I236">
        <v>-8.1800314805008156E-2</v>
      </c>
    </row>
    <row r="237" spans="1:9">
      <c r="A237" t="s">
        <v>9</v>
      </c>
      <c r="B237" t="s">
        <v>193</v>
      </c>
      <c r="C237" t="s">
        <v>211</v>
      </c>
      <c r="D237" t="s">
        <v>212</v>
      </c>
      <c r="E237">
        <v>2040</v>
      </c>
      <c r="F237" t="s">
        <v>194</v>
      </c>
      <c r="G237">
        <v>208.50373294548129</v>
      </c>
      <c r="H237">
        <v>208.4353231180736</v>
      </c>
      <c r="I237">
        <v>-6.8409827407776902E-2</v>
      </c>
    </row>
    <row r="238" spans="1:9">
      <c r="A238" t="s">
        <v>9</v>
      </c>
      <c r="B238" t="s">
        <v>193</v>
      </c>
      <c r="C238" t="s">
        <v>213</v>
      </c>
      <c r="D238" t="s">
        <v>214</v>
      </c>
      <c r="E238">
        <v>2040</v>
      </c>
      <c r="F238" t="s">
        <v>194</v>
      </c>
      <c r="G238">
        <v>742.4110738349483</v>
      </c>
      <c r="H238">
        <v>742.34310145298946</v>
      </c>
      <c r="I238">
        <v>-6.7972381958838923E-2</v>
      </c>
    </row>
    <row r="239" spans="1:9">
      <c r="A239" t="s">
        <v>9</v>
      </c>
      <c r="B239" t="s">
        <v>193</v>
      </c>
      <c r="C239" t="s">
        <v>207</v>
      </c>
      <c r="D239" t="s">
        <v>208</v>
      </c>
      <c r="E239">
        <v>2040</v>
      </c>
      <c r="F239" t="s">
        <v>194</v>
      </c>
      <c r="G239">
        <v>1073.7754700398571</v>
      </c>
      <c r="H239">
        <v>1073.7210139625761</v>
      </c>
      <c r="I239">
        <v>-5.4456077280747188E-2</v>
      </c>
    </row>
    <row r="240" spans="1:9">
      <c r="A240" t="s">
        <v>9</v>
      </c>
      <c r="B240" t="s">
        <v>193</v>
      </c>
      <c r="C240" t="s">
        <v>190</v>
      </c>
      <c r="D240" t="s">
        <v>191</v>
      </c>
      <c r="E240">
        <v>2040</v>
      </c>
      <c r="F240" t="s">
        <v>194</v>
      </c>
      <c r="G240">
        <v>136.84613404875509</v>
      </c>
      <c r="H240">
        <v>136.79698979614739</v>
      </c>
      <c r="I240">
        <v>-4.9144252607646877E-2</v>
      </c>
    </row>
    <row r="241" spans="1:9">
      <c r="A241" t="s">
        <v>9</v>
      </c>
      <c r="B241" t="s">
        <v>193</v>
      </c>
      <c r="C241" t="s">
        <v>181</v>
      </c>
      <c r="D241" t="s">
        <v>28</v>
      </c>
      <c r="E241">
        <v>2040</v>
      </c>
      <c r="F241" t="s">
        <v>194</v>
      </c>
      <c r="G241">
        <v>81.143741274287891</v>
      </c>
      <c r="H241">
        <v>81.107032572483092</v>
      </c>
      <c r="I241">
        <v>-3.6708701804798238E-2</v>
      </c>
    </row>
    <row r="242" spans="1:9">
      <c r="A242" t="s">
        <v>9</v>
      </c>
      <c r="B242" t="s">
        <v>196</v>
      </c>
      <c r="C242" t="s">
        <v>190</v>
      </c>
      <c r="D242" t="s">
        <v>191</v>
      </c>
      <c r="E242">
        <v>2020</v>
      </c>
      <c r="F242" t="s">
        <v>197</v>
      </c>
      <c r="G242">
        <v>7797.0599644395106</v>
      </c>
      <c r="H242">
        <v>7794.2678234295336</v>
      </c>
      <c r="I242">
        <v>-2.7921410099770578</v>
      </c>
    </row>
    <row r="243" spans="1:9">
      <c r="A243" t="s">
        <v>9</v>
      </c>
      <c r="B243" t="s">
        <v>196</v>
      </c>
      <c r="C243" t="s">
        <v>177</v>
      </c>
      <c r="D243" t="s">
        <v>178</v>
      </c>
      <c r="E243">
        <v>2020</v>
      </c>
      <c r="F243" t="s">
        <v>197</v>
      </c>
      <c r="G243">
        <v>107.98383381825479</v>
      </c>
      <c r="H243">
        <v>105.23197808880261</v>
      </c>
      <c r="I243">
        <v>-2.7518557294522741</v>
      </c>
    </row>
    <row r="244" spans="1:9">
      <c r="A244" t="s">
        <v>9</v>
      </c>
      <c r="B244" t="s">
        <v>196</v>
      </c>
      <c r="C244" t="s">
        <v>198</v>
      </c>
      <c r="D244" t="s">
        <v>199</v>
      </c>
      <c r="E244">
        <v>2020</v>
      </c>
      <c r="F244" t="s">
        <v>197</v>
      </c>
      <c r="G244">
        <v>4352.4642584080366</v>
      </c>
      <c r="H244">
        <v>4350.4050807683307</v>
      </c>
      <c r="I244">
        <v>-2.059177639706832</v>
      </c>
    </row>
    <row r="245" spans="1:9">
      <c r="A245" t="s">
        <v>9</v>
      </c>
      <c r="B245" t="s">
        <v>196</v>
      </c>
      <c r="C245" t="s">
        <v>181</v>
      </c>
      <c r="D245" t="s">
        <v>28</v>
      </c>
      <c r="E245">
        <v>2020</v>
      </c>
      <c r="F245" t="s">
        <v>197</v>
      </c>
      <c r="G245">
        <v>2986.0934140726808</v>
      </c>
      <c r="H245">
        <v>2984.7488560903489</v>
      </c>
      <c r="I245">
        <v>-1.3445579823319349</v>
      </c>
    </row>
    <row r="246" spans="1:9">
      <c r="A246" t="s">
        <v>9</v>
      </c>
      <c r="B246" t="s">
        <v>196</v>
      </c>
      <c r="C246" t="s">
        <v>182</v>
      </c>
      <c r="D246" t="s">
        <v>183</v>
      </c>
      <c r="E246">
        <v>2020</v>
      </c>
      <c r="F246" t="s">
        <v>197</v>
      </c>
      <c r="G246">
        <v>853.98682099663279</v>
      </c>
      <c r="H246">
        <v>852.67892999349419</v>
      </c>
      <c r="I246">
        <v>-1.3078910031385931</v>
      </c>
    </row>
    <row r="247" spans="1:9">
      <c r="A247" t="s">
        <v>9</v>
      </c>
      <c r="B247" t="s">
        <v>196</v>
      </c>
      <c r="C247" t="s">
        <v>215</v>
      </c>
      <c r="D247" t="s">
        <v>216</v>
      </c>
      <c r="E247">
        <v>2020</v>
      </c>
      <c r="F247" t="s">
        <v>197</v>
      </c>
      <c r="G247">
        <v>3453.1749935888879</v>
      </c>
      <c r="H247">
        <v>3452.111220280146</v>
      </c>
      <c r="I247">
        <v>-1.063773308741474</v>
      </c>
    </row>
    <row r="248" spans="1:9">
      <c r="A248" t="s">
        <v>9</v>
      </c>
      <c r="B248" t="s">
        <v>196</v>
      </c>
      <c r="C248" t="s">
        <v>184</v>
      </c>
      <c r="D248" t="s">
        <v>60</v>
      </c>
      <c r="E248">
        <v>2020</v>
      </c>
      <c r="F248" t="s">
        <v>197</v>
      </c>
      <c r="G248">
        <v>203.5420891500539</v>
      </c>
      <c r="H248">
        <v>202.83258380983901</v>
      </c>
      <c r="I248">
        <v>-0.70950534021486078</v>
      </c>
    </row>
    <row r="249" spans="1:9">
      <c r="A249" t="s">
        <v>9</v>
      </c>
      <c r="B249" t="s">
        <v>196</v>
      </c>
      <c r="C249" t="s">
        <v>188</v>
      </c>
      <c r="D249" t="s">
        <v>189</v>
      </c>
      <c r="E249">
        <v>2020</v>
      </c>
      <c r="F249" t="s">
        <v>197</v>
      </c>
      <c r="G249">
        <v>1333.435976649143</v>
      </c>
      <c r="H249">
        <v>1332.8348071879871</v>
      </c>
      <c r="I249">
        <v>-0.60116946115613246</v>
      </c>
    </row>
    <row r="250" spans="1:9">
      <c r="A250" t="s">
        <v>9</v>
      </c>
      <c r="B250" t="s">
        <v>196</v>
      </c>
      <c r="C250" t="s">
        <v>192</v>
      </c>
      <c r="D250" t="s">
        <v>84</v>
      </c>
      <c r="E250">
        <v>2020</v>
      </c>
      <c r="F250" t="s">
        <v>197</v>
      </c>
      <c r="G250">
        <v>4657.9041013742471</v>
      </c>
      <c r="H250">
        <v>4657.4667466670826</v>
      </c>
      <c r="I250">
        <v>-0.43735470716364938</v>
      </c>
    </row>
    <row r="251" spans="1:9">
      <c r="A251" t="s">
        <v>9</v>
      </c>
      <c r="B251" t="s">
        <v>196</v>
      </c>
      <c r="C251" t="s">
        <v>217</v>
      </c>
      <c r="D251" t="s">
        <v>218</v>
      </c>
      <c r="E251">
        <v>2020</v>
      </c>
      <c r="F251" t="s">
        <v>197</v>
      </c>
      <c r="G251">
        <v>1425.9526738193399</v>
      </c>
      <c r="H251">
        <v>1425.5371291481531</v>
      </c>
      <c r="I251">
        <v>-0.41554467118703542</v>
      </c>
    </row>
    <row r="252" spans="1:9">
      <c r="A252" t="s">
        <v>9</v>
      </c>
      <c r="B252" t="s">
        <v>196</v>
      </c>
      <c r="C252" t="s">
        <v>190</v>
      </c>
      <c r="D252" t="s">
        <v>191</v>
      </c>
      <c r="E252">
        <v>2025</v>
      </c>
      <c r="F252" t="s">
        <v>197</v>
      </c>
      <c r="G252">
        <v>8596.0029623622249</v>
      </c>
      <c r="H252">
        <v>8592.9222032790221</v>
      </c>
      <c r="I252">
        <v>-3.0807590832027931</v>
      </c>
    </row>
    <row r="253" spans="1:9">
      <c r="A253" t="s">
        <v>9</v>
      </c>
      <c r="B253" t="s">
        <v>196</v>
      </c>
      <c r="C253" t="s">
        <v>177</v>
      </c>
      <c r="D253" t="s">
        <v>178</v>
      </c>
      <c r="E253">
        <v>2025</v>
      </c>
      <c r="F253" t="s">
        <v>197</v>
      </c>
      <c r="G253">
        <v>119.14590834999601</v>
      </c>
      <c r="H253">
        <v>116.1095987567881</v>
      </c>
      <c r="I253">
        <v>-3.0363095932078612</v>
      </c>
    </row>
    <row r="254" spans="1:9">
      <c r="A254" t="s">
        <v>9</v>
      </c>
      <c r="B254" t="s">
        <v>196</v>
      </c>
      <c r="C254" t="s">
        <v>198</v>
      </c>
      <c r="D254" t="s">
        <v>199</v>
      </c>
      <c r="E254">
        <v>2025</v>
      </c>
      <c r="F254" t="s">
        <v>197</v>
      </c>
      <c r="G254">
        <v>4804.5437338926649</v>
      </c>
      <c r="H254">
        <v>4802.2717031482334</v>
      </c>
      <c r="I254">
        <v>-2.272030744432413</v>
      </c>
    </row>
    <row r="255" spans="1:9">
      <c r="A255" t="s">
        <v>9</v>
      </c>
      <c r="B255" t="s">
        <v>196</v>
      </c>
      <c r="C255" t="s">
        <v>181</v>
      </c>
      <c r="D255" t="s">
        <v>28</v>
      </c>
      <c r="E255">
        <v>2025</v>
      </c>
      <c r="F255" t="s">
        <v>197</v>
      </c>
      <c r="G255">
        <v>3290.3209700749449</v>
      </c>
      <c r="H255">
        <v>3288.8374278032011</v>
      </c>
      <c r="I255">
        <v>-1.483542271744227</v>
      </c>
    </row>
    <row r="256" spans="1:9">
      <c r="A256" t="s">
        <v>9</v>
      </c>
      <c r="B256" t="s">
        <v>196</v>
      </c>
      <c r="C256" t="s">
        <v>182</v>
      </c>
      <c r="D256" t="s">
        <v>183</v>
      </c>
      <c r="E256">
        <v>2025</v>
      </c>
      <c r="F256" t="s">
        <v>197</v>
      </c>
      <c r="G256">
        <v>932.04881279785332</v>
      </c>
      <c r="H256">
        <v>930.6057276981519</v>
      </c>
      <c r="I256">
        <v>-1.44308509970142</v>
      </c>
    </row>
    <row r="257" spans="1:9">
      <c r="A257" t="s">
        <v>9</v>
      </c>
      <c r="B257" t="s">
        <v>196</v>
      </c>
      <c r="C257" t="s">
        <v>215</v>
      </c>
      <c r="D257" t="s">
        <v>216</v>
      </c>
      <c r="E257">
        <v>2025</v>
      </c>
      <c r="F257" t="s">
        <v>197</v>
      </c>
      <c r="G257">
        <v>3811.4829228258641</v>
      </c>
      <c r="H257">
        <v>3810.309189382006</v>
      </c>
      <c r="I257">
        <v>-1.173733443857145</v>
      </c>
    </row>
    <row r="258" spans="1:9">
      <c r="A258" t="s">
        <v>9</v>
      </c>
      <c r="B258" t="s">
        <v>196</v>
      </c>
      <c r="C258" t="s">
        <v>184</v>
      </c>
      <c r="D258" t="s">
        <v>60</v>
      </c>
      <c r="E258">
        <v>2025</v>
      </c>
      <c r="F258" t="s">
        <v>197</v>
      </c>
      <c r="G258">
        <v>224.14710820936091</v>
      </c>
      <c r="H258">
        <v>223.36426271064181</v>
      </c>
      <c r="I258">
        <v>-0.78284549871915488</v>
      </c>
    </row>
    <row r="259" spans="1:9">
      <c r="A259" t="s">
        <v>9</v>
      </c>
      <c r="B259" t="s">
        <v>196</v>
      </c>
      <c r="C259" t="s">
        <v>188</v>
      </c>
      <c r="D259" t="s">
        <v>189</v>
      </c>
      <c r="E259">
        <v>2025</v>
      </c>
      <c r="F259" t="s">
        <v>197</v>
      </c>
      <c r="G259">
        <v>1470.1768667316769</v>
      </c>
      <c r="H259">
        <v>1469.5135555767649</v>
      </c>
      <c r="I259">
        <v>-0.66331115491266246</v>
      </c>
    </row>
    <row r="260" spans="1:9">
      <c r="A260" t="s">
        <v>9</v>
      </c>
      <c r="B260" t="s">
        <v>196</v>
      </c>
      <c r="C260" t="s">
        <v>192</v>
      </c>
      <c r="D260" t="s">
        <v>84</v>
      </c>
      <c r="E260">
        <v>2025</v>
      </c>
      <c r="F260" t="s">
        <v>197</v>
      </c>
      <c r="G260">
        <v>5136.391643927479</v>
      </c>
      <c r="H260">
        <v>5135.9090807324756</v>
      </c>
      <c r="I260">
        <v>-0.48256319500251271</v>
      </c>
    </row>
    <row r="261" spans="1:9">
      <c r="A261" t="s">
        <v>9</v>
      </c>
      <c r="B261" t="s">
        <v>196</v>
      </c>
      <c r="C261" t="s">
        <v>217</v>
      </c>
      <c r="D261" t="s">
        <v>218</v>
      </c>
      <c r="E261">
        <v>2025</v>
      </c>
      <c r="F261" t="s">
        <v>197</v>
      </c>
      <c r="G261">
        <v>1572.638502957022</v>
      </c>
      <c r="H261">
        <v>1572.180004258116</v>
      </c>
      <c r="I261">
        <v>-0.45849869890639638</v>
      </c>
    </row>
    <row r="262" spans="1:9">
      <c r="A262" t="s">
        <v>9</v>
      </c>
      <c r="B262" t="s">
        <v>196</v>
      </c>
      <c r="C262" t="s">
        <v>190</v>
      </c>
      <c r="D262" t="s">
        <v>191</v>
      </c>
      <c r="E262">
        <v>2030</v>
      </c>
      <c r="F262" t="s">
        <v>197</v>
      </c>
      <c r="G262">
        <v>9478.1005892197554</v>
      </c>
      <c r="H262">
        <v>9474.7011724624408</v>
      </c>
      <c r="I262">
        <v>-3.399416757314611</v>
      </c>
    </row>
    <row r="263" spans="1:9">
      <c r="A263" t="s">
        <v>9</v>
      </c>
      <c r="B263" t="s">
        <v>196</v>
      </c>
      <c r="C263" t="s">
        <v>177</v>
      </c>
      <c r="D263" t="s">
        <v>178</v>
      </c>
      <c r="E263">
        <v>2030</v>
      </c>
      <c r="F263" t="s">
        <v>197</v>
      </c>
      <c r="G263">
        <v>131.46974056437901</v>
      </c>
      <c r="H263">
        <v>128.11937092080251</v>
      </c>
      <c r="I263">
        <v>-3.350369643576443</v>
      </c>
    </row>
    <row r="264" spans="1:9">
      <c r="A264" t="s">
        <v>9</v>
      </c>
      <c r="B264" t="s">
        <v>196</v>
      </c>
      <c r="C264" t="s">
        <v>198</v>
      </c>
      <c r="D264" t="s">
        <v>199</v>
      </c>
      <c r="E264">
        <v>2030</v>
      </c>
      <c r="F264" t="s">
        <v>197</v>
      </c>
      <c r="G264">
        <v>5303.6760042959668</v>
      </c>
      <c r="H264">
        <v>5301.1689665247022</v>
      </c>
      <c r="I264">
        <v>-2.50703777126455</v>
      </c>
    </row>
    <row r="265" spans="1:9">
      <c r="A265" t="s">
        <v>9</v>
      </c>
      <c r="B265" t="s">
        <v>196</v>
      </c>
      <c r="C265" t="s">
        <v>181</v>
      </c>
      <c r="D265" t="s">
        <v>28</v>
      </c>
      <c r="E265">
        <v>2030</v>
      </c>
      <c r="F265" t="s">
        <v>197</v>
      </c>
      <c r="G265">
        <v>3626.212774461495</v>
      </c>
      <c r="H265">
        <v>3624.575782303868</v>
      </c>
      <c r="I265">
        <v>-1.6369921576265369</v>
      </c>
    </row>
    <row r="266" spans="1:9">
      <c r="A266" t="s">
        <v>9</v>
      </c>
      <c r="B266" t="s">
        <v>196</v>
      </c>
      <c r="C266" t="s">
        <v>182</v>
      </c>
      <c r="D266" t="s">
        <v>183</v>
      </c>
      <c r="E266">
        <v>2030</v>
      </c>
      <c r="F266" t="s">
        <v>197</v>
      </c>
      <c r="G266">
        <v>1018.235559405137</v>
      </c>
      <c r="H266">
        <v>1016.643209098714</v>
      </c>
      <c r="I266">
        <v>-1.592350306422418</v>
      </c>
    </row>
    <row r="267" spans="1:9">
      <c r="A267" t="s">
        <v>9</v>
      </c>
      <c r="B267" t="s">
        <v>196</v>
      </c>
      <c r="C267" t="s">
        <v>215</v>
      </c>
      <c r="D267" t="s">
        <v>216</v>
      </c>
      <c r="E267">
        <v>2030</v>
      </c>
      <c r="F267" t="s">
        <v>197</v>
      </c>
      <c r="G267">
        <v>4207.08382913075</v>
      </c>
      <c r="H267">
        <v>4205.7886908125947</v>
      </c>
      <c r="I267">
        <v>-1.295138318155296</v>
      </c>
    </row>
    <row r="268" spans="1:9">
      <c r="A268" t="s">
        <v>9</v>
      </c>
      <c r="B268" t="s">
        <v>196</v>
      </c>
      <c r="C268" t="s">
        <v>184</v>
      </c>
      <c r="D268" t="s">
        <v>60</v>
      </c>
      <c r="E268">
        <v>2030</v>
      </c>
      <c r="F268" t="s">
        <v>197</v>
      </c>
      <c r="G268">
        <v>246.8967142023119</v>
      </c>
      <c r="H268">
        <v>246.03289524248461</v>
      </c>
      <c r="I268">
        <v>-0.86381895982734136</v>
      </c>
    </row>
    <row r="269" spans="1:9">
      <c r="A269" t="s">
        <v>9</v>
      </c>
      <c r="B269" t="s">
        <v>196</v>
      </c>
      <c r="C269" t="s">
        <v>188</v>
      </c>
      <c r="D269" t="s">
        <v>189</v>
      </c>
      <c r="E269">
        <v>2030</v>
      </c>
      <c r="F269" t="s">
        <v>197</v>
      </c>
      <c r="G269">
        <v>1621.149858484285</v>
      </c>
      <c r="H269">
        <v>1620.4179378782201</v>
      </c>
      <c r="I269">
        <v>-0.73192060606538689</v>
      </c>
    </row>
    <row r="270" spans="1:9">
      <c r="A270" t="s">
        <v>9</v>
      </c>
      <c r="B270" t="s">
        <v>196</v>
      </c>
      <c r="C270" t="s">
        <v>192</v>
      </c>
      <c r="D270" t="s">
        <v>84</v>
      </c>
      <c r="E270">
        <v>2030</v>
      </c>
      <c r="F270" t="s">
        <v>197</v>
      </c>
      <c r="G270">
        <v>5664.680554230853</v>
      </c>
      <c r="H270">
        <v>5664.1480772122859</v>
      </c>
      <c r="I270">
        <v>-0.53247701856707863</v>
      </c>
    </row>
    <row r="271" spans="1:9">
      <c r="A271" t="s">
        <v>9</v>
      </c>
      <c r="B271" t="s">
        <v>196</v>
      </c>
      <c r="C271" t="s">
        <v>217</v>
      </c>
      <c r="D271" t="s">
        <v>218</v>
      </c>
      <c r="E271">
        <v>2030</v>
      </c>
      <c r="F271" t="s">
        <v>197</v>
      </c>
      <c r="G271">
        <v>1734.5915110094111</v>
      </c>
      <c r="H271">
        <v>1734.0855875930799</v>
      </c>
      <c r="I271">
        <v>-0.50592341633091564</v>
      </c>
    </row>
    <row r="272" spans="1:9">
      <c r="A272" t="s">
        <v>9</v>
      </c>
      <c r="B272" t="s">
        <v>196</v>
      </c>
      <c r="C272" t="s">
        <v>190</v>
      </c>
      <c r="D272" t="s">
        <v>191</v>
      </c>
      <c r="E272">
        <v>2040</v>
      </c>
      <c r="F272" t="s">
        <v>197</v>
      </c>
      <c r="G272">
        <v>11527.27973061137</v>
      </c>
      <c r="H272">
        <v>11523.14004810665</v>
      </c>
      <c r="I272">
        <v>-4.1396825047177117</v>
      </c>
    </row>
    <row r="273" spans="1:9">
      <c r="A273" t="s">
        <v>9</v>
      </c>
      <c r="B273" t="s">
        <v>196</v>
      </c>
      <c r="C273" t="s">
        <v>177</v>
      </c>
      <c r="D273" t="s">
        <v>178</v>
      </c>
      <c r="E273">
        <v>2040</v>
      </c>
      <c r="F273" t="s">
        <v>197</v>
      </c>
      <c r="G273">
        <v>160.0989298364216</v>
      </c>
      <c r="H273">
        <v>156.01897507123849</v>
      </c>
      <c r="I273">
        <v>-4.0799547651830892</v>
      </c>
    </row>
    <row r="274" spans="1:9">
      <c r="A274" t="s">
        <v>9</v>
      </c>
      <c r="B274" t="s">
        <v>196</v>
      </c>
      <c r="C274" t="s">
        <v>198</v>
      </c>
      <c r="D274" t="s">
        <v>199</v>
      </c>
      <c r="E274">
        <v>2040</v>
      </c>
      <c r="F274" t="s">
        <v>197</v>
      </c>
      <c r="G274">
        <v>6463.1978147668196</v>
      </c>
      <c r="H274">
        <v>6460.1448379942512</v>
      </c>
      <c r="I274">
        <v>-3.0529767725684001</v>
      </c>
    </row>
    <row r="275" spans="1:9">
      <c r="A275" t="s">
        <v>9</v>
      </c>
      <c r="B275" t="s">
        <v>196</v>
      </c>
      <c r="C275" t="s">
        <v>181</v>
      </c>
      <c r="D275" t="s">
        <v>28</v>
      </c>
      <c r="E275">
        <v>2040</v>
      </c>
      <c r="F275" t="s">
        <v>197</v>
      </c>
      <c r="G275">
        <v>4406.5147029060754</v>
      </c>
      <c r="H275">
        <v>4404.5212351205473</v>
      </c>
      <c r="I275">
        <v>-1.993467785528082</v>
      </c>
    </row>
    <row r="276" spans="1:9">
      <c r="A276" t="s">
        <v>9</v>
      </c>
      <c r="B276" t="s">
        <v>196</v>
      </c>
      <c r="C276" t="s">
        <v>182</v>
      </c>
      <c r="D276" t="s">
        <v>183</v>
      </c>
      <c r="E276">
        <v>2040</v>
      </c>
      <c r="F276" t="s">
        <v>197</v>
      </c>
      <c r="G276">
        <v>1218.453855016282</v>
      </c>
      <c r="H276">
        <v>1216.514750406441</v>
      </c>
      <c r="I276">
        <v>-1.939104609840115</v>
      </c>
    </row>
    <row r="277" spans="1:9">
      <c r="A277" t="s">
        <v>9</v>
      </c>
      <c r="B277" t="s">
        <v>196</v>
      </c>
      <c r="C277" t="s">
        <v>215</v>
      </c>
      <c r="D277" t="s">
        <v>216</v>
      </c>
      <c r="E277">
        <v>2040</v>
      </c>
      <c r="F277" t="s">
        <v>197</v>
      </c>
      <c r="G277">
        <v>5126.0944928410281</v>
      </c>
      <c r="H277">
        <v>5124.5173218674099</v>
      </c>
      <c r="I277">
        <v>-1.5771709736181949</v>
      </c>
    </row>
    <row r="278" spans="1:9">
      <c r="A278" t="s">
        <v>9</v>
      </c>
      <c r="B278" t="s">
        <v>196</v>
      </c>
      <c r="C278" t="s">
        <v>184</v>
      </c>
      <c r="D278" t="s">
        <v>60</v>
      </c>
      <c r="E278">
        <v>2040</v>
      </c>
      <c r="F278" t="s">
        <v>197</v>
      </c>
      <c r="G278">
        <v>299.74576022197971</v>
      </c>
      <c r="H278">
        <v>298.69383382091507</v>
      </c>
      <c r="I278">
        <v>-1.051926401064577</v>
      </c>
    </row>
    <row r="279" spans="1:9">
      <c r="A279" t="s">
        <v>9</v>
      </c>
      <c r="B279" t="s">
        <v>196</v>
      </c>
      <c r="C279" t="s">
        <v>188</v>
      </c>
      <c r="D279" t="s">
        <v>189</v>
      </c>
      <c r="E279">
        <v>2040</v>
      </c>
      <c r="F279" t="s">
        <v>197</v>
      </c>
      <c r="G279">
        <v>1971.8714749963531</v>
      </c>
      <c r="H279">
        <v>1970.9801694742371</v>
      </c>
      <c r="I279">
        <v>-0.89130552211599934</v>
      </c>
    </row>
    <row r="280" spans="1:9">
      <c r="A280" t="s">
        <v>9</v>
      </c>
      <c r="B280" t="s">
        <v>196</v>
      </c>
      <c r="C280" t="s">
        <v>192</v>
      </c>
      <c r="D280" t="s">
        <v>84</v>
      </c>
      <c r="E280">
        <v>2040</v>
      </c>
      <c r="F280" t="s">
        <v>197</v>
      </c>
      <c r="G280">
        <v>6891.9354324451679</v>
      </c>
      <c r="H280">
        <v>6891.2870018597723</v>
      </c>
      <c r="I280">
        <v>-0.64843058539554477</v>
      </c>
    </row>
    <row r="281" spans="1:9">
      <c r="A281" t="s">
        <v>9</v>
      </c>
      <c r="B281" t="s">
        <v>196</v>
      </c>
      <c r="C281" t="s">
        <v>217</v>
      </c>
      <c r="D281" t="s">
        <v>218</v>
      </c>
      <c r="E281">
        <v>2040</v>
      </c>
      <c r="F281" t="s">
        <v>197</v>
      </c>
      <c r="G281">
        <v>2110.8205313377762</v>
      </c>
      <c r="H281">
        <v>2110.2044367354292</v>
      </c>
      <c r="I281">
        <v>-0.61609460234740254</v>
      </c>
    </row>
    <row r="282" spans="1:9">
      <c r="A282" t="s">
        <v>9</v>
      </c>
      <c r="B282" t="s">
        <v>202</v>
      </c>
      <c r="C282" t="s">
        <v>177</v>
      </c>
      <c r="D282" t="s">
        <v>178</v>
      </c>
      <c r="E282">
        <v>2020</v>
      </c>
      <c r="F282" t="s">
        <v>194</v>
      </c>
      <c r="G282">
        <v>12.558559875714209</v>
      </c>
      <c r="H282">
        <v>16.642357032263011</v>
      </c>
      <c r="I282">
        <v>4.0837971565488056</v>
      </c>
    </row>
    <row r="283" spans="1:9">
      <c r="A283" t="s">
        <v>9</v>
      </c>
      <c r="B283" t="s">
        <v>202</v>
      </c>
      <c r="C283" t="s">
        <v>186</v>
      </c>
      <c r="D283" t="s">
        <v>187</v>
      </c>
      <c r="E283">
        <v>2020</v>
      </c>
      <c r="F283" t="s">
        <v>194</v>
      </c>
      <c r="G283">
        <v>485.39101400527687</v>
      </c>
      <c r="H283">
        <v>485.31534323384727</v>
      </c>
      <c r="I283">
        <v>-7.5670771429543038E-2</v>
      </c>
    </row>
    <row r="284" spans="1:9">
      <c r="A284" t="s">
        <v>9</v>
      </c>
      <c r="B284" t="s">
        <v>202</v>
      </c>
      <c r="C284" t="s">
        <v>182</v>
      </c>
      <c r="D284" t="s">
        <v>183</v>
      </c>
      <c r="E284">
        <v>2020</v>
      </c>
      <c r="F284" t="s">
        <v>194</v>
      </c>
      <c r="G284">
        <v>38.381959410818581</v>
      </c>
      <c r="H284">
        <v>38.323176982141689</v>
      </c>
      <c r="I284">
        <v>-5.8782428676892103E-2</v>
      </c>
    </row>
    <row r="285" spans="1:9">
      <c r="A285" t="s">
        <v>9</v>
      </c>
      <c r="B285" t="s">
        <v>202</v>
      </c>
      <c r="C285" t="s">
        <v>184</v>
      </c>
      <c r="D285" t="s">
        <v>60</v>
      </c>
      <c r="E285">
        <v>2020</v>
      </c>
      <c r="F285" t="s">
        <v>194</v>
      </c>
      <c r="G285">
        <v>11.381050266352471</v>
      </c>
      <c r="H285">
        <v>11.341378294943739</v>
      </c>
      <c r="I285">
        <v>-3.9671971408729689E-2</v>
      </c>
    </row>
    <row r="286" spans="1:9">
      <c r="A286" t="s">
        <v>9</v>
      </c>
      <c r="B286" t="s">
        <v>202</v>
      </c>
      <c r="C286" t="s">
        <v>188</v>
      </c>
      <c r="D286" t="s">
        <v>189</v>
      </c>
      <c r="E286">
        <v>2020</v>
      </c>
      <c r="F286" t="s">
        <v>194</v>
      </c>
      <c r="G286">
        <v>69.646503213622353</v>
      </c>
      <c r="H286">
        <v>69.615103617735045</v>
      </c>
      <c r="I286">
        <v>-3.1399595887307903E-2</v>
      </c>
    </row>
    <row r="287" spans="1:9">
      <c r="A287" t="s">
        <v>9</v>
      </c>
      <c r="B287" t="s">
        <v>202</v>
      </c>
      <c r="C287" t="s">
        <v>213</v>
      </c>
      <c r="D287" t="s">
        <v>214</v>
      </c>
      <c r="E287">
        <v>2020</v>
      </c>
      <c r="F287" t="s">
        <v>194</v>
      </c>
      <c r="G287">
        <v>312.89528980539143</v>
      </c>
      <c r="H287">
        <v>312.86658549628771</v>
      </c>
      <c r="I287">
        <v>-2.8704309103716241E-2</v>
      </c>
    </row>
    <row r="288" spans="1:9">
      <c r="A288" t="s">
        <v>9</v>
      </c>
      <c r="B288" t="s">
        <v>202</v>
      </c>
      <c r="C288" t="s">
        <v>207</v>
      </c>
      <c r="D288" t="s">
        <v>208</v>
      </c>
      <c r="E288">
        <v>2020</v>
      </c>
      <c r="F288" t="s">
        <v>194</v>
      </c>
      <c r="G288">
        <v>299.65877557876252</v>
      </c>
      <c r="H288">
        <v>299.6435527774978</v>
      </c>
      <c r="I288">
        <v>-1.5222801264712871E-2</v>
      </c>
    </row>
    <row r="289" spans="1:9">
      <c r="A289" t="s">
        <v>9</v>
      </c>
      <c r="B289" t="s">
        <v>202</v>
      </c>
      <c r="C289" t="s">
        <v>203</v>
      </c>
      <c r="D289" t="s">
        <v>204</v>
      </c>
      <c r="E289">
        <v>2020</v>
      </c>
      <c r="F289" t="s">
        <v>194</v>
      </c>
      <c r="G289">
        <v>49.837576799362218</v>
      </c>
      <c r="H289">
        <v>49.822750690374313</v>
      </c>
      <c r="I289">
        <v>-1.4826108987904259E-2</v>
      </c>
    </row>
    <row r="290" spans="1:9">
      <c r="A290" t="s">
        <v>9</v>
      </c>
      <c r="B290" t="s">
        <v>202</v>
      </c>
      <c r="C290" t="s">
        <v>219</v>
      </c>
      <c r="D290" t="s">
        <v>220</v>
      </c>
      <c r="E290">
        <v>2020</v>
      </c>
      <c r="F290" t="s">
        <v>194</v>
      </c>
      <c r="G290">
        <v>88.388164825822415</v>
      </c>
      <c r="H290">
        <v>88.374193804475553</v>
      </c>
      <c r="I290">
        <v>-1.3971021346861789E-2</v>
      </c>
    </row>
    <row r="291" spans="1:9">
      <c r="A291" t="s">
        <v>9</v>
      </c>
      <c r="B291" t="s">
        <v>202</v>
      </c>
      <c r="C291" t="s">
        <v>221</v>
      </c>
      <c r="D291" t="s">
        <v>222</v>
      </c>
      <c r="E291">
        <v>2020</v>
      </c>
      <c r="F291" t="s">
        <v>194</v>
      </c>
      <c r="G291">
        <v>75.393006963779783</v>
      </c>
      <c r="H291">
        <v>75.379895433417019</v>
      </c>
      <c r="I291">
        <v>-1.31115303627638E-2</v>
      </c>
    </row>
    <row r="292" spans="1:9">
      <c r="A292" t="s">
        <v>9</v>
      </c>
      <c r="B292" t="s">
        <v>202</v>
      </c>
      <c r="C292" t="s">
        <v>177</v>
      </c>
      <c r="D292" t="s">
        <v>178</v>
      </c>
      <c r="E292">
        <v>2025</v>
      </c>
      <c r="F292" t="s">
        <v>194</v>
      </c>
      <c r="G292">
        <v>13.85671327875033</v>
      </c>
      <c r="H292">
        <v>18.362644440196881</v>
      </c>
      <c r="I292">
        <v>4.5059311614465489</v>
      </c>
    </row>
    <row r="293" spans="1:9">
      <c r="A293" t="s">
        <v>9</v>
      </c>
      <c r="B293" t="s">
        <v>202</v>
      </c>
      <c r="C293" t="s">
        <v>186</v>
      </c>
      <c r="D293" t="s">
        <v>187</v>
      </c>
      <c r="E293">
        <v>2025</v>
      </c>
      <c r="F293" t="s">
        <v>194</v>
      </c>
      <c r="G293">
        <v>535.85539434412192</v>
      </c>
      <c r="H293">
        <v>535.77190163527223</v>
      </c>
      <c r="I293">
        <v>-8.3492708849689734E-2</v>
      </c>
    </row>
    <row r="294" spans="1:9">
      <c r="A294" t="s">
        <v>9</v>
      </c>
      <c r="B294" t="s">
        <v>202</v>
      </c>
      <c r="C294" t="s">
        <v>182</v>
      </c>
      <c r="D294" t="s">
        <v>183</v>
      </c>
      <c r="E294">
        <v>2025</v>
      </c>
      <c r="F294" t="s">
        <v>194</v>
      </c>
      <c r="G294">
        <v>41.890411915209043</v>
      </c>
      <c r="H294">
        <v>41.825553263575003</v>
      </c>
      <c r="I294">
        <v>-6.4858651634040143E-2</v>
      </c>
    </row>
    <row r="295" spans="1:9">
      <c r="A295" t="s">
        <v>9</v>
      </c>
      <c r="B295" t="s">
        <v>202</v>
      </c>
      <c r="C295" t="s">
        <v>184</v>
      </c>
      <c r="D295" t="s">
        <v>60</v>
      </c>
      <c r="E295">
        <v>2025</v>
      </c>
      <c r="F295" t="s">
        <v>194</v>
      </c>
      <c r="G295">
        <v>12.53317933524613</v>
      </c>
      <c r="H295">
        <v>12.489406550909919</v>
      </c>
      <c r="I295">
        <v>-4.3772784336214343E-2</v>
      </c>
    </row>
    <row r="296" spans="1:9">
      <c r="A296" t="s">
        <v>9</v>
      </c>
      <c r="B296" t="s">
        <v>202</v>
      </c>
      <c r="C296" t="s">
        <v>188</v>
      </c>
      <c r="D296" t="s">
        <v>189</v>
      </c>
      <c r="E296">
        <v>2025</v>
      </c>
      <c r="F296" t="s">
        <v>194</v>
      </c>
      <c r="G296">
        <v>76.78859702790426</v>
      </c>
      <c r="H296">
        <v>76.753951718124668</v>
      </c>
      <c r="I296">
        <v>-3.4645309779591571E-2</v>
      </c>
    </row>
    <row r="297" spans="1:9">
      <c r="A297" t="s">
        <v>9</v>
      </c>
      <c r="B297" t="s">
        <v>202</v>
      </c>
      <c r="C297" t="s">
        <v>213</v>
      </c>
      <c r="D297" t="s">
        <v>214</v>
      </c>
      <c r="E297">
        <v>2025</v>
      </c>
      <c r="F297" t="s">
        <v>194</v>
      </c>
      <c r="G297">
        <v>345.4356096318815</v>
      </c>
      <c r="H297">
        <v>345.40393821532967</v>
      </c>
      <c r="I297">
        <v>-3.1671416551830589E-2</v>
      </c>
    </row>
    <row r="298" spans="1:9">
      <c r="A298" t="s">
        <v>9</v>
      </c>
      <c r="B298" t="s">
        <v>202</v>
      </c>
      <c r="C298" t="s">
        <v>207</v>
      </c>
      <c r="D298" t="s">
        <v>208</v>
      </c>
      <c r="E298">
        <v>2025</v>
      </c>
      <c r="F298" t="s">
        <v>194</v>
      </c>
      <c r="G298">
        <v>330.79502189381759</v>
      </c>
      <c r="H298">
        <v>330.77822554180671</v>
      </c>
      <c r="I298">
        <v>-1.6796352010942431E-2</v>
      </c>
    </row>
    <row r="299" spans="1:9">
      <c r="A299" t="s">
        <v>9</v>
      </c>
      <c r="B299" t="s">
        <v>202</v>
      </c>
      <c r="C299" t="s">
        <v>203</v>
      </c>
      <c r="D299" t="s">
        <v>204</v>
      </c>
      <c r="E299">
        <v>2025</v>
      </c>
      <c r="F299" t="s">
        <v>194</v>
      </c>
      <c r="G299">
        <v>54.98951585445225</v>
      </c>
      <c r="H299">
        <v>54.973157200011158</v>
      </c>
      <c r="I299">
        <v>-1.6358654441091861E-2</v>
      </c>
    </row>
    <row r="300" spans="1:9">
      <c r="A300" t="s">
        <v>9</v>
      </c>
      <c r="B300" t="s">
        <v>202</v>
      </c>
      <c r="C300" t="s">
        <v>219</v>
      </c>
      <c r="D300" t="s">
        <v>220</v>
      </c>
      <c r="E300">
        <v>2025</v>
      </c>
      <c r="F300" t="s">
        <v>194</v>
      </c>
      <c r="G300">
        <v>97.572089007561843</v>
      </c>
      <c r="H300">
        <v>97.556673829473652</v>
      </c>
      <c r="I300">
        <v>-1.541517808819037E-2</v>
      </c>
    </row>
    <row r="301" spans="1:9">
      <c r="A301" t="s">
        <v>9</v>
      </c>
      <c r="B301" t="s">
        <v>202</v>
      </c>
      <c r="C301" t="s">
        <v>221</v>
      </c>
      <c r="D301" t="s">
        <v>222</v>
      </c>
      <c r="E301">
        <v>2025</v>
      </c>
      <c r="F301" t="s">
        <v>194</v>
      </c>
      <c r="G301">
        <v>83.21721422812206</v>
      </c>
      <c r="H301">
        <v>83.202747384894707</v>
      </c>
      <c r="I301">
        <v>-1.4466843227353371E-2</v>
      </c>
    </row>
    <row r="302" spans="1:9">
      <c r="A302" t="s">
        <v>9</v>
      </c>
      <c r="B302" t="s">
        <v>202</v>
      </c>
      <c r="C302" t="s">
        <v>177</v>
      </c>
      <c r="D302" t="s">
        <v>178</v>
      </c>
      <c r="E302">
        <v>2030</v>
      </c>
      <c r="F302" t="s">
        <v>194</v>
      </c>
      <c r="G302">
        <v>15.289979530651269</v>
      </c>
      <c r="H302">
        <v>20.261980743283338</v>
      </c>
      <c r="I302">
        <v>4.9720012126320672</v>
      </c>
    </row>
    <row r="303" spans="1:9">
      <c r="A303" t="s">
        <v>9</v>
      </c>
      <c r="B303" t="s">
        <v>202</v>
      </c>
      <c r="C303" t="s">
        <v>186</v>
      </c>
      <c r="D303" t="s">
        <v>187</v>
      </c>
      <c r="E303">
        <v>2030</v>
      </c>
      <c r="F303" t="s">
        <v>194</v>
      </c>
      <c r="G303">
        <v>591.57214792162483</v>
      </c>
      <c r="H303">
        <v>591.48001916182511</v>
      </c>
      <c r="I303">
        <v>-9.2128759799720683E-2</v>
      </c>
    </row>
    <row r="304" spans="1:9">
      <c r="A304" t="s">
        <v>9</v>
      </c>
      <c r="B304" t="s">
        <v>202</v>
      </c>
      <c r="C304" t="s">
        <v>182</v>
      </c>
      <c r="D304" t="s">
        <v>183</v>
      </c>
      <c r="E304">
        <v>2030</v>
      </c>
      <c r="F304" t="s">
        <v>194</v>
      </c>
      <c r="G304">
        <v>45.76402697424556</v>
      </c>
      <c r="H304">
        <v>45.692459681488529</v>
      </c>
      <c r="I304">
        <v>-7.1567292757030998E-2</v>
      </c>
    </row>
    <row r="305" spans="1:9">
      <c r="A305" t="s">
        <v>9</v>
      </c>
      <c r="B305" t="s">
        <v>202</v>
      </c>
      <c r="C305" t="s">
        <v>184</v>
      </c>
      <c r="D305" t="s">
        <v>60</v>
      </c>
      <c r="E305">
        <v>2030</v>
      </c>
      <c r="F305" t="s">
        <v>194</v>
      </c>
      <c r="G305">
        <v>13.805222923020329</v>
      </c>
      <c r="H305">
        <v>13.756922509853309</v>
      </c>
      <c r="I305">
        <v>-4.8300413167016387E-2</v>
      </c>
    </row>
    <row r="306" spans="1:9">
      <c r="A306" t="s">
        <v>9</v>
      </c>
      <c r="B306" t="s">
        <v>202</v>
      </c>
      <c r="C306" t="s">
        <v>188</v>
      </c>
      <c r="D306" t="s">
        <v>189</v>
      </c>
      <c r="E306">
        <v>2030</v>
      </c>
      <c r="F306" t="s">
        <v>194</v>
      </c>
      <c r="G306">
        <v>84.674045702906383</v>
      </c>
      <c r="H306">
        <v>84.635816862725747</v>
      </c>
      <c r="I306">
        <v>-3.8228840180636332E-2</v>
      </c>
    </row>
    <row r="307" spans="1:9">
      <c r="A307" t="s">
        <v>9</v>
      </c>
      <c r="B307" t="s">
        <v>202</v>
      </c>
      <c r="C307" t="s">
        <v>213</v>
      </c>
      <c r="D307" t="s">
        <v>214</v>
      </c>
      <c r="E307">
        <v>2030</v>
      </c>
      <c r="F307" t="s">
        <v>194</v>
      </c>
      <c r="G307">
        <v>381.36275208229739</v>
      </c>
      <c r="H307">
        <v>381.32780473937112</v>
      </c>
      <c r="I307">
        <v>-3.4947342926329839E-2</v>
      </c>
    </row>
    <row r="308" spans="1:9">
      <c r="A308" t="s">
        <v>9</v>
      </c>
      <c r="B308" t="s">
        <v>202</v>
      </c>
      <c r="C308" t="s">
        <v>207</v>
      </c>
      <c r="D308" t="s">
        <v>208</v>
      </c>
      <c r="E308">
        <v>2030</v>
      </c>
      <c r="F308" t="s">
        <v>194</v>
      </c>
      <c r="G308">
        <v>365.17195373397698</v>
      </c>
      <c r="H308">
        <v>365.15342005479391</v>
      </c>
      <c r="I308">
        <v>-1.853367918312188E-2</v>
      </c>
    </row>
    <row r="309" spans="1:9">
      <c r="A309" t="s">
        <v>9</v>
      </c>
      <c r="B309" t="s">
        <v>202</v>
      </c>
      <c r="C309" t="s">
        <v>203</v>
      </c>
      <c r="D309" t="s">
        <v>204</v>
      </c>
      <c r="E309">
        <v>2030</v>
      </c>
      <c r="F309" t="s">
        <v>194</v>
      </c>
      <c r="G309">
        <v>60.677672864433532</v>
      </c>
      <c r="H309">
        <v>60.659622155977488</v>
      </c>
      <c r="I309">
        <v>-1.8050708456037508E-2</v>
      </c>
    </row>
    <row r="310" spans="1:9">
      <c r="A310" t="s">
        <v>9</v>
      </c>
      <c r="B310" t="s">
        <v>202</v>
      </c>
      <c r="C310" t="s">
        <v>219</v>
      </c>
      <c r="D310" t="s">
        <v>220</v>
      </c>
      <c r="E310">
        <v>2030</v>
      </c>
      <c r="F310" t="s">
        <v>194</v>
      </c>
      <c r="G310">
        <v>107.7118833946646</v>
      </c>
      <c r="H310">
        <v>107.69487375084159</v>
      </c>
      <c r="I310">
        <v>-1.7009643823001849E-2</v>
      </c>
    </row>
    <row r="311" spans="1:9">
      <c r="A311" t="s">
        <v>9</v>
      </c>
      <c r="B311" t="s">
        <v>202</v>
      </c>
      <c r="C311" t="s">
        <v>221</v>
      </c>
      <c r="D311" t="s">
        <v>222</v>
      </c>
      <c r="E311">
        <v>2030</v>
      </c>
      <c r="F311" t="s">
        <v>194</v>
      </c>
      <c r="G311">
        <v>91.855771268940344</v>
      </c>
      <c r="H311">
        <v>91.839808050796975</v>
      </c>
      <c r="I311">
        <v>-1.5963218143369321E-2</v>
      </c>
    </row>
    <row r="312" spans="1:9">
      <c r="A312" t="s">
        <v>9</v>
      </c>
      <c r="B312" t="s">
        <v>202</v>
      </c>
      <c r="C312" t="s">
        <v>177</v>
      </c>
      <c r="D312" t="s">
        <v>178</v>
      </c>
      <c r="E312">
        <v>2040</v>
      </c>
      <c r="F312" t="s">
        <v>194</v>
      </c>
      <c r="G312">
        <v>18.619564848683581</v>
      </c>
      <c r="H312">
        <v>24.674281849497831</v>
      </c>
      <c r="I312">
        <v>6.0547170008142501</v>
      </c>
    </row>
    <row r="313" spans="1:9">
      <c r="A313" t="s">
        <v>9</v>
      </c>
      <c r="B313" t="s">
        <v>202</v>
      </c>
      <c r="C313" t="s">
        <v>186</v>
      </c>
      <c r="D313" t="s">
        <v>187</v>
      </c>
      <c r="E313">
        <v>2040</v>
      </c>
      <c r="F313" t="s">
        <v>194</v>
      </c>
      <c r="G313">
        <v>721.0063576743695</v>
      </c>
      <c r="H313">
        <v>720.89416671858169</v>
      </c>
      <c r="I313">
        <v>-0.1121909557878098</v>
      </c>
    </row>
    <row r="314" spans="1:9">
      <c r="A314" t="s">
        <v>9</v>
      </c>
      <c r="B314" t="s">
        <v>202</v>
      </c>
      <c r="C314" t="s">
        <v>182</v>
      </c>
      <c r="D314" t="s">
        <v>183</v>
      </c>
      <c r="E314">
        <v>2040</v>
      </c>
      <c r="F314" t="s">
        <v>194</v>
      </c>
      <c r="G314">
        <v>54.762726142087317</v>
      </c>
      <c r="H314">
        <v>54.675574171356232</v>
      </c>
      <c r="I314">
        <v>-8.7151970731092376E-2</v>
      </c>
    </row>
    <row r="315" spans="1:9">
      <c r="A315" t="s">
        <v>9</v>
      </c>
      <c r="B315" t="s">
        <v>202</v>
      </c>
      <c r="C315" t="s">
        <v>184</v>
      </c>
      <c r="D315" t="s">
        <v>60</v>
      </c>
      <c r="E315">
        <v>2040</v>
      </c>
      <c r="F315" t="s">
        <v>194</v>
      </c>
      <c r="G315">
        <v>16.760275864602331</v>
      </c>
      <c r="H315">
        <v>16.70145742907868</v>
      </c>
      <c r="I315">
        <v>-5.8818435523644297E-2</v>
      </c>
    </row>
    <row r="316" spans="1:9">
      <c r="A316" t="s">
        <v>9</v>
      </c>
      <c r="B316" t="s">
        <v>202</v>
      </c>
      <c r="C316" t="s">
        <v>188</v>
      </c>
      <c r="D316" t="s">
        <v>189</v>
      </c>
      <c r="E316">
        <v>2040</v>
      </c>
      <c r="F316" t="s">
        <v>194</v>
      </c>
      <c r="G316">
        <v>102.99253614357769</v>
      </c>
      <c r="H316">
        <v>102.9459824927108</v>
      </c>
      <c r="I316">
        <v>-4.6553650866940188E-2</v>
      </c>
    </row>
    <row r="317" spans="1:9">
      <c r="A317" t="s">
        <v>9</v>
      </c>
      <c r="B317" t="s">
        <v>202</v>
      </c>
      <c r="C317" t="s">
        <v>213</v>
      </c>
      <c r="D317" t="s">
        <v>214</v>
      </c>
      <c r="E317">
        <v>2040</v>
      </c>
      <c r="F317" t="s">
        <v>194</v>
      </c>
      <c r="G317">
        <v>464.82420654904757</v>
      </c>
      <c r="H317">
        <v>464.7816489827278</v>
      </c>
      <c r="I317">
        <v>-4.2557566319771922E-2</v>
      </c>
    </row>
    <row r="318" spans="1:9">
      <c r="A318" t="s">
        <v>9</v>
      </c>
      <c r="B318" t="s">
        <v>202</v>
      </c>
      <c r="C318" t="s">
        <v>207</v>
      </c>
      <c r="D318" t="s">
        <v>208</v>
      </c>
      <c r="E318">
        <v>2040</v>
      </c>
      <c r="F318" t="s">
        <v>194</v>
      </c>
      <c r="G318">
        <v>445.03215234130579</v>
      </c>
      <c r="H318">
        <v>445.00958272041532</v>
      </c>
      <c r="I318">
        <v>-2.256962089052195E-2</v>
      </c>
    </row>
    <row r="319" spans="1:9">
      <c r="A319" t="s">
        <v>9</v>
      </c>
      <c r="B319" t="s">
        <v>202</v>
      </c>
      <c r="C319" t="s">
        <v>203</v>
      </c>
      <c r="D319" t="s">
        <v>204</v>
      </c>
      <c r="E319">
        <v>2040</v>
      </c>
      <c r="F319" t="s">
        <v>194</v>
      </c>
      <c r="G319">
        <v>73.891689479962565</v>
      </c>
      <c r="H319">
        <v>73.869708002748169</v>
      </c>
      <c r="I319">
        <v>-2.198147721439625E-2</v>
      </c>
    </row>
    <row r="320" spans="1:9">
      <c r="A320" t="s">
        <v>9</v>
      </c>
      <c r="B320" t="s">
        <v>202</v>
      </c>
      <c r="C320" t="s">
        <v>219</v>
      </c>
      <c r="D320" t="s">
        <v>220</v>
      </c>
      <c r="E320">
        <v>2040</v>
      </c>
      <c r="F320" t="s">
        <v>194</v>
      </c>
      <c r="G320">
        <v>131.26738850363219</v>
      </c>
      <c r="H320">
        <v>131.24667479596619</v>
      </c>
      <c r="I320">
        <v>-2.0713707665919401E-2</v>
      </c>
    </row>
    <row r="321" spans="1:9">
      <c r="A321" t="s">
        <v>9</v>
      </c>
      <c r="B321" t="s">
        <v>202</v>
      </c>
      <c r="C321" t="s">
        <v>221</v>
      </c>
      <c r="D321" t="s">
        <v>222</v>
      </c>
      <c r="E321">
        <v>2040</v>
      </c>
      <c r="F321" t="s">
        <v>194</v>
      </c>
      <c r="G321">
        <v>111.92378909462001</v>
      </c>
      <c r="H321">
        <v>111.9043496849845</v>
      </c>
      <c r="I321">
        <v>-1.943940963546709E-2</v>
      </c>
    </row>
    <row r="322" spans="1:9">
      <c r="A322" t="s">
        <v>10</v>
      </c>
      <c r="B322" t="s">
        <v>176</v>
      </c>
      <c r="C322" t="s">
        <v>177</v>
      </c>
      <c r="D322" t="s">
        <v>178</v>
      </c>
      <c r="E322">
        <v>2020</v>
      </c>
      <c r="F322" t="s">
        <v>179</v>
      </c>
      <c r="G322">
        <v>21.009122416738069</v>
      </c>
      <c r="H322">
        <v>27.490945526166541</v>
      </c>
      <c r="I322">
        <v>6.481823109428472</v>
      </c>
    </row>
    <row r="323" spans="1:9">
      <c r="A323" t="s">
        <v>10</v>
      </c>
      <c r="B323" t="s">
        <v>176</v>
      </c>
      <c r="C323" t="s">
        <v>180</v>
      </c>
      <c r="D323" t="s">
        <v>39</v>
      </c>
      <c r="E323">
        <v>2020</v>
      </c>
      <c r="F323" t="s">
        <v>179</v>
      </c>
      <c r="G323">
        <v>59.354709177864329</v>
      </c>
      <c r="H323">
        <v>57.436531833616037</v>
      </c>
      <c r="I323">
        <v>-1.918177344248285</v>
      </c>
    </row>
    <row r="324" spans="1:9">
      <c r="A324" t="s">
        <v>10</v>
      </c>
      <c r="B324" t="s">
        <v>176</v>
      </c>
      <c r="C324" t="s">
        <v>181</v>
      </c>
      <c r="D324" t="s">
        <v>28</v>
      </c>
      <c r="E324">
        <v>2020</v>
      </c>
      <c r="F324" t="s">
        <v>179</v>
      </c>
      <c r="G324">
        <v>18.658114664597381</v>
      </c>
      <c r="H324">
        <v>16.796559637062629</v>
      </c>
      <c r="I324">
        <v>-1.8615550275347521</v>
      </c>
    </row>
    <row r="325" spans="1:9">
      <c r="A325" t="s">
        <v>10</v>
      </c>
      <c r="B325" t="s">
        <v>176</v>
      </c>
      <c r="C325" t="s">
        <v>223</v>
      </c>
      <c r="D325" t="s">
        <v>224</v>
      </c>
      <c r="E325">
        <v>2020</v>
      </c>
      <c r="F325" t="s">
        <v>179</v>
      </c>
      <c r="G325">
        <v>15.402543547473041</v>
      </c>
      <c r="H325">
        <v>14.310773950271219</v>
      </c>
      <c r="I325">
        <v>-1.091769597201818</v>
      </c>
    </row>
    <row r="326" spans="1:9">
      <c r="A326" t="s">
        <v>10</v>
      </c>
      <c r="B326" t="s">
        <v>176</v>
      </c>
      <c r="C326" t="s">
        <v>185</v>
      </c>
      <c r="D326" t="s">
        <v>87</v>
      </c>
      <c r="E326">
        <v>2020</v>
      </c>
      <c r="F326" t="s">
        <v>179</v>
      </c>
      <c r="G326">
        <v>16.19556763275537</v>
      </c>
      <c r="H326">
        <v>15.42656403142063</v>
      </c>
      <c r="I326">
        <v>-0.76900360133473455</v>
      </c>
    </row>
    <row r="327" spans="1:9">
      <c r="A327" t="s">
        <v>10</v>
      </c>
      <c r="B327" t="s">
        <v>176</v>
      </c>
      <c r="C327" t="s">
        <v>184</v>
      </c>
      <c r="D327" t="s">
        <v>60</v>
      </c>
      <c r="E327">
        <v>2020</v>
      </c>
      <c r="F327" t="s">
        <v>179</v>
      </c>
      <c r="G327">
        <v>12.43719215778396</v>
      </c>
      <c r="H327">
        <v>13.16954170014437</v>
      </c>
      <c r="I327">
        <v>0.73234954236041361</v>
      </c>
    </row>
    <row r="328" spans="1:9">
      <c r="A328" t="s">
        <v>10</v>
      </c>
      <c r="B328" t="s">
        <v>176</v>
      </c>
      <c r="C328" t="s">
        <v>223</v>
      </c>
      <c r="D328" t="s">
        <v>225</v>
      </c>
      <c r="E328">
        <v>2020</v>
      </c>
      <c r="F328" t="s">
        <v>179</v>
      </c>
      <c r="G328">
        <v>8.0599238993174271</v>
      </c>
      <c r="H328">
        <v>7.7855399744603364</v>
      </c>
      <c r="I328">
        <v>-0.27438392485709068</v>
      </c>
    </row>
    <row r="329" spans="1:9">
      <c r="A329" t="s">
        <v>10</v>
      </c>
      <c r="B329" t="s">
        <v>176</v>
      </c>
      <c r="C329" t="s">
        <v>192</v>
      </c>
      <c r="D329" t="s">
        <v>84</v>
      </c>
      <c r="E329">
        <v>2020</v>
      </c>
      <c r="F329" t="s">
        <v>179</v>
      </c>
      <c r="G329">
        <v>13.35852211186914</v>
      </c>
      <c r="H329">
        <v>13.11882030184641</v>
      </c>
      <c r="I329">
        <v>-0.2397018100227335</v>
      </c>
    </row>
    <row r="330" spans="1:9">
      <c r="A330" t="s">
        <v>10</v>
      </c>
      <c r="B330" t="s">
        <v>176</v>
      </c>
      <c r="C330" t="s">
        <v>226</v>
      </c>
      <c r="D330" t="s">
        <v>227</v>
      </c>
      <c r="E330">
        <v>2020</v>
      </c>
      <c r="F330" t="s">
        <v>179</v>
      </c>
      <c r="G330">
        <v>3.0601877711076209</v>
      </c>
      <c r="H330">
        <v>2.8288524826823549</v>
      </c>
      <c r="I330">
        <v>-0.23133528842526599</v>
      </c>
    </row>
    <row r="331" spans="1:9">
      <c r="A331" t="s">
        <v>10</v>
      </c>
      <c r="B331" t="s">
        <v>176</v>
      </c>
      <c r="C331" t="s">
        <v>207</v>
      </c>
      <c r="D331" t="s">
        <v>208</v>
      </c>
      <c r="E331">
        <v>2020</v>
      </c>
      <c r="F331" t="s">
        <v>179</v>
      </c>
      <c r="G331">
        <v>387.99494280041142</v>
      </c>
      <c r="H331">
        <v>387.77748216563771</v>
      </c>
      <c r="I331">
        <v>-0.21746063477365851</v>
      </c>
    </row>
    <row r="332" spans="1:9">
      <c r="A332" t="s">
        <v>10</v>
      </c>
      <c r="B332" t="s">
        <v>176</v>
      </c>
      <c r="C332" t="s">
        <v>177</v>
      </c>
      <c r="D332" t="s">
        <v>178</v>
      </c>
      <c r="E332">
        <v>2025</v>
      </c>
      <c r="F332" t="s">
        <v>179</v>
      </c>
      <c r="G332">
        <v>23.18079369354043</v>
      </c>
      <c r="H332">
        <v>30.336401913906339</v>
      </c>
      <c r="I332">
        <v>7.1556082203659086</v>
      </c>
    </row>
    <row r="333" spans="1:9">
      <c r="A333" t="s">
        <v>10</v>
      </c>
      <c r="B333" t="s">
        <v>176</v>
      </c>
      <c r="C333" t="s">
        <v>180</v>
      </c>
      <c r="D333" t="s">
        <v>39</v>
      </c>
      <c r="E333">
        <v>2025</v>
      </c>
      <c r="F333" t="s">
        <v>179</v>
      </c>
      <c r="G333">
        <v>65.484045171285274</v>
      </c>
      <c r="H333">
        <v>63.366563306401893</v>
      </c>
      <c r="I333">
        <v>-2.1174818648833811</v>
      </c>
    </row>
    <row r="334" spans="1:9">
      <c r="A334" t="s">
        <v>10</v>
      </c>
      <c r="B334" t="s">
        <v>176</v>
      </c>
      <c r="C334" t="s">
        <v>181</v>
      </c>
      <c r="D334" t="s">
        <v>28</v>
      </c>
      <c r="E334">
        <v>2025</v>
      </c>
      <c r="F334" t="s">
        <v>179</v>
      </c>
      <c r="G334">
        <v>20.559030622976142</v>
      </c>
      <c r="H334">
        <v>18.50405336858595</v>
      </c>
      <c r="I334">
        <v>-2.0549772543901881</v>
      </c>
    </row>
    <row r="335" spans="1:9">
      <c r="A335" t="s">
        <v>10</v>
      </c>
      <c r="B335" t="s">
        <v>176</v>
      </c>
      <c r="C335" t="s">
        <v>223</v>
      </c>
      <c r="D335" t="s">
        <v>224</v>
      </c>
      <c r="E335">
        <v>2025</v>
      </c>
      <c r="F335" t="s">
        <v>179</v>
      </c>
      <c r="G335">
        <v>17.008481294095599</v>
      </c>
      <c r="H335">
        <v>15.80323894454984</v>
      </c>
      <c r="I335">
        <v>-1.2052423495457509</v>
      </c>
    </row>
    <row r="336" spans="1:9">
      <c r="A336" t="s">
        <v>10</v>
      </c>
      <c r="B336" t="s">
        <v>176</v>
      </c>
      <c r="C336" t="s">
        <v>185</v>
      </c>
      <c r="D336" t="s">
        <v>87</v>
      </c>
      <c r="E336">
        <v>2025</v>
      </c>
      <c r="F336" t="s">
        <v>179</v>
      </c>
      <c r="G336">
        <v>17.764476380227489</v>
      </c>
      <c r="H336">
        <v>16.915571080207041</v>
      </c>
      <c r="I336">
        <v>-0.84890530002044073</v>
      </c>
    </row>
    <row r="337" spans="1:9">
      <c r="A337" t="s">
        <v>10</v>
      </c>
      <c r="B337" t="s">
        <v>176</v>
      </c>
      <c r="C337" t="s">
        <v>184</v>
      </c>
      <c r="D337" t="s">
        <v>60</v>
      </c>
      <c r="E337">
        <v>2025</v>
      </c>
      <c r="F337" t="s">
        <v>179</v>
      </c>
      <c r="G337">
        <v>13.69623682282362</v>
      </c>
      <c r="H337">
        <v>14.50470183752083</v>
      </c>
      <c r="I337">
        <v>0.80846501469720877</v>
      </c>
    </row>
    <row r="338" spans="1:9">
      <c r="A338" t="s">
        <v>10</v>
      </c>
      <c r="B338" t="s">
        <v>176</v>
      </c>
      <c r="C338" t="s">
        <v>223</v>
      </c>
      <c r="D338" t="s">
        <v>225</v>
      </c>
      <c r="E338">
        <v>2025</v>
      </c>
      <c r="F338" t="s">
        <v>179</v>
      </c>
      <c r="G338">
        <v>8.9088193018009374</v>
      </c>
      <c r="H338">
        <v>8.6059179493930831</v>
      </c>
      <c r="I338">
        <v>-0.30290135240785432</v>
      </c>
    </row>
    <row r="339" spans="1:9">
      <c r="A339" t="s">
        <v>10</v>
      </c>
      <c r="B339" t="s">
        <v>176</v>
      </c>
      <c r="C339" t="s">
        <v>192</v>
      </c>
      <c r="D339" t="s">
        <v>84</v>
      </c>
      <c r="E339">
        <v>2025</v>
      </c>
      <c r="F339" t="s">
        <v>179</v>
      </c>
      <c r="G339">
        <v>14.73078875333251</v>
      </c>
      <c r="H339">
        <v>14.4661811388284</v>
      </c>
      <c r="I339">
        <v>-0.26460761450410791</v>
      </c>
    </row>
    <row r="340" spans="1:9">
      <c r="A340" t="s">
        <v>10</v>
      </c>
      <c r="B340" t="s">
        <v>176</v>
      </c>
      <c r="C340" t="s">
        <v>226</v>
      </c>
      <c r="D340" t="s">
        <v>227</v>
      </c>
      <c r="E340">
        <v>2025</v>
      </c>
      <c r="F340" t="s">
        <v>179</v>
      </c>
      <c r="G340">
        <v>3.3796717406522632</v>
      </c>
      <c r="H340">
        <v>3.124292664048085</v>
      </c>
      <c r="I340">
        <v>-0.25537907660417858</v>
      </c>
    </row>
    <row r="341" spans="1:9">
      <c r="A341" t="s">
        <v>10</v>
      </c>
      <c r="B341" t="s">
        <v>176</v>
      </c>
      <c r="C341" t="s">
        <v>207</v>
      </c>
      <c r="D341" t="s">
        <v>208</v>
      </c>
      <c r="E341">
        <v>2025</v>
      </c>
      <c r="F341" t="s">
        <v>179</v>
      </c>
      <c r="G341">
        <v>428.30981789357901</v>
      </c>
      <c r="H341">
        <v>428.06976762986989</v>
      </c>
      <c r="I341">
        <v>-0.24005026370906529</v>
      </c>
    </row>
    <row r="342" spans="1:9">
      <c r="A342" t="s">
        <v>10</v>
      </c>
      <c r="B342" t="s">
        <v>176</v>
      </c>
      <c r="C342" t="s">
        <v>177</v>
      </c>
      <c r="D342" t="s">
        <v>178</v>
      </c>
      <c r="E342">
        <v>2030</v>
      </c>
      <c r="F342" t="s">
        <v>179</v>
      </c>
      <c r="G342">
        <v>25.578494261118749</v>
      </c>
      <c r="H342">
        <v>33.478015687952677</v>
      </c>
      <c r="I342">
        <v>7.8995214268339247</v>
      </c>
    </row>
    <row r="343" spans="1:9">
      <c r="A343" t="s">
        <v>10</v>
      </c>
      <c r="B343" t="s">
        <v>176</v>
      </c>
      <c r="C343" t="s">
        <v>180</v>
      </c>
      <c r="D343" t="s">
        <v>39</v>
      </c>
      <c r="E343">
        <v>2030</v>
      </c>
      <c r="F343" t="s">
        <v>179</v>
      </c>
      <c r="G343">
        <v>72.251327377984182</v>
      </c>
      <c r="H343">
        <v>69.913797217876422</v>
      </c>
      <c r="I343">
        <v>-2.3375301601077609</v>
      </c>
    </row>
    <row r="344" spans="1:9">
      <c r="A344" t="s">
        <v>10</v>
      </c>
      <c r="B344" t="s">
        <v>176</v>
      </c>
      <c r="C344" t="s">
        <v>181</v>
      </c>
      <c r="D344" t="s">
        <v>28</v>
      </c>
      <c r="E344">
        <v>2030</v>
      </c>
      <c r="F344" t="s">
        <v>179</v>
      </c>
      <c r="G344">
        <v>22.65779544111864</v>
      </c>
      <c r="H344">
        <v>20.389264419145189</v>
      </c>
      <c r="I344">
        <v>-2.2685310219734549</v>
      </c>
    </row>
    <row r="345" spans="1:9">
      <c r="A345" t="s">
        <v>10</v>
      </c>
      <c r="B345" t="s">
        <v>176</v>
      </c>
      <c r="C345" t="s">
        <v>223</v>
      </c>
      <c r="D345" t="s">
        <v>224</v>
      </c>
      <c r="E345">
        <v>2030</v>
      </c>
      <c r="F345" t="s">
        <v>179</v>
      </c>
      <c r="G345">
        <v>18.781566331275801</v>
      </c>
      <c r="H345">
        <v>17.451040894180849</v>
      </c>
      <c r="I345">
        <v>-1.330525437094948</v>
      </c>
    </row>
    <row r="346" spans="1:9">
      <c r="A346" t="s">
        <v>10</v>
      </c>
      <c r="B346" t="s">
        <v>176</v>
      </c>
      <c r="C346" t="s">
        <v>185</v>
      </c>
      <c r="D346" t="s">
        <v>87</v>
      </c>
      <c r="E346">
        <v>2030</v>
      </c>
      <c r="F346" t="s">
        <v>179</v>
      </c>
      <c r="G346">
        <v>19.496678410284019</v>
      </c>
      <c r="H346">
        <v>18.55955517860161</v>
      </c>
      <c r="I346">
        <v>-0.93712323168240985</v>
      </c>
    </row>
    <row r="347" spans="1:9">
      <c r="A347" t="s">
        <v>10</v>
      </c>
      <c r="B347" t="s">
        <v>176</v>
      </c>
      <c r="C347" t="s">
        <v>184</v>
      </c>
      <c r="D347" t="s">
        <v>60</v>
      </c>
      <c r="E347">
        <v>2030</v>
      </c>
      <c r="F347" t="s">
        <v>179</v>
      </c>
      <c r="G347">
        <v>15.08632386786528</v>
      </c>
      <c r="H347">
        <v>15.97882651439607</v>
      </c>
      <c r="I347">
        <v>0.89250264653078837</v>
      </c>
    </row>
    <row r="348" spans="1:9">
      <c r="A348" t="s">
        <v>10</v>
      </c>
      <c r="B348" t="s">
        <v>176</v>
      </c>
      <c r="C348" t="s">
        <v>223</v>
      </c>
      <c r="D348" t="s">
        <v>225</v>
      </c>
      <c r="E348">
        <v>2030</v>
      </c>
      <c r="F348" t="s">
        <v>179</v>
      </c>
      <c r="G348">
        <v>9.8460684196077235</v>
      </c>
      <c r="H348">
        <v>9.5116815228844125</v>
      </c>
      <c r="I348">
        <v>-0.33438689672331101</v>
      </c>
    </row>
    <row r="349" spans="1:9">
      <c r="A349" t="s">
        <v>10</v>
      </c>
      <c r="B349" t="s">
        <v>176</v>
      </c>
      <c r="C349" t="s">
        <v>192</v>
      </c>
      <c r="D349" t="s">
        <v>84</v>
      </c>
      <c r="E349">
        <v>2030</v>
      </c>
      <c r="F349" t="s">
        <v>179</v>
      </c>
      <c r="G349">
        <v>16.245882009043971</v>
      </c>
      <c r="H349">
        <v>15.953776373923709</v>
      </c>
      <c r="I349">
        <v>-0.29210563512025978</v>
      </c>
    </row>
    <row r="350" spans="1:9">
      <c r="A350" t="s">
        <v>10</v>
      </c>
      <c r="B350" t="s">
        <v>176</v>
      </c>
      <c r="C350" t="s">
        <v>226</v>
      </c>
      <c r="D350" t="s">
        <v>227</v>
      </c>
      <c r="E350">
        <v>2030</v>
      </c>
      <c r="F350" t="s">
        <v>179</v>
      </c>
      <c r="G350">
        <v>3.7324078583566358</v>
      </c>
      <c r="H350">
        <v>3.4504824967879242</v>
      </c>
      <c r="I350">
        <v>-0.28192536156871212</v>
      </c>
    </row>
    <row r="351" spans="1:9">
      <c r="A351" t="s">
        <v>10</v>
      </c>
      <c r="B351" t="s">
        <v>176</v>
      </c>
      <c r="C351" t="s">
        <v>207</v>
      </c>
      <c r="D351" t="s">
        <v>208</v>
      </c>
      <c r="E351">
        <v>2030</v>
      </c>
      <c r="F351" t="s">
        <v>179</v>
      </c>
      <c r="G351">
        <v>472.82069756735132</v>
      </c>
      <c r="H351">
        <v>472.55570652798292</v>
      </c>
      <c r="I351">
        <v>-0.26499103936839669</v>
      </c>
    </row>
    <row r="352" spans="1:9">
      <c r="A352" t="s">
        <v>10</v>
      </c>
      <c r="B352" t="s">
        <v>176</v>
      </c>
      <c r="C352" t="s">
        <v>177</v>
      </c>
      <c r="D352" t="s">
        <v>178</v>
      </c>
      <c r="E352">
        <v>2040</v>
      </c>
      <c r="F352" t="s">
        <v>179</v>
      </c>
      <c r="G352">
        <v>31.14853304229997</v>
      </c>
      <c r="H352">
        <v>40.776220807287089</v>
      </c>
      <c r="I352">
        <v>9.6276877649871189</v>
      </c>
    </row>
    <row r="353" spans="1:9">
      <c r="A353" t="s">
        <v>10</v>
      </c>
      <c r="B353" t="s">
        <v>176</v>
      </c>
      <c r="C353" t="s">
        <v>180</v>
      </c>
      <c r="D353" t="s">
        <v>39</v>
      </c>
      <c r="E353">
        <v>2040</v>
      </c>
      <c r="F353" t="s">
        <v>179</v>
      </c>
      <c r="G353">
        <v>87.972233000733169</v>
      </c>
      <c r="H353">
        <v>85.123514098083774</v>
      </c>
      <c r="I353">
        <v>-2.8487189026493951</v>
      </c>
    </row>
    <row r="354" spans="1:9">
      <c r="A354" t="s">
        <v>10</v>
      </c>
      <c r="B354" t="s">
        <v>176</v>
      </c>
      <c r="C354" t="s">
        <v>181</v>
      </c>
      <c r="D354" t="s">
        <v>28</v>
      </c>
      <c r="E354">
        <v>2040</v>
      </c>
      <c r="F354" t="s">
        <v>179</v>
      </c>
      <c r="G354">
        <v>27.533383989458361</v>
      </c>
      <c r="H354">
        <v>24.768751501192291</v>
      </c>
      <c r="I354">
        <v>-2.7646324882660771</v>
      </c>
    </row>
    <row r="355" spans="1:9">
      <c r="A355" t="s">
        <v>10</v>
      </c>
      <c r="B355" t="s">
        <v>176</v>
      </c>
      <c r="C355" t="s">
        <v>223</v>
      </c>
      <c r="D355" t="s">
        <v>224</v>
      </c>
      <c r="E355">
        <v>2040</v>
      </c>
      <c r="F355" t="s">
        <v>179</v>
      </c>
      <c r="G355">
        <v>22.90057624976653</v>
      </c>
      <c r="H355">
        <v>21.279008776100749</v>
      </c>
      <c r="I355">
        <v>-1.621567473665785</v>
      </c>
    </row>
    <row r="356" spans="1:9">
      <c r="A356" t="s">
        <v>10</v>
      </c>
      <c r="B356" t="s">
        <v>176</v>
      </c>
      <c r="C356" t="s">
        <v>185</v>
      </c>
      <c r="D356" t="s">
        <v>87</v>
      </c>
      <c r="E356">
        <v>2040</v>
      </c>
      <c r="F356" t="s">
        <v>179</v>
      </c>
      <c r="G356">
        <v>23.520714027876011</v>
      </c>
      <c r="H356">
        <v>22.378653904908191</v>
      </c>
      <c r="I356">
        <v>-1.14206012296782</v>
      </c>
    </row>
    <row r="357" spans="1:9">
      <c r="A357" t="s">
        <v>10</v>
      </c>
      <c r="B357" t="s">
        <v>176</v>
      </c>
      <c r="C357" t="s">
        <v>184</v>
      </c>
      <c r="D357" t="s">
        <v>60</v>
      </c>
      <c r="E357">
        <v>2040</v>
      </c>
      <c r="F357" t="s">
        <v>179</v>
      </c>
      <c r="G357">
        <v>18.315600640285599</v>
      </c>
      <c r="H357">
        <v>19.403329027144881</v>
      </c>
      <c r="I357">
        <v>1.087728386859286</v>
      </c>
    </row>
    <row r="358" spans="1:9">
      <c r="A358" t="s">
        <v>10</v>
      </c>
      <c r="B358" t="s">
        <v>176</v>
      </c>
      <c r="C358" t="s">
        <v>223</v>
      </c>
      <c r="D358" t="s">
        <v>225</v>
      </c>
      <c r="E358">
        <v>2040</v>
      </c>
      <c r="F358" t="s">
        <v>179</v>
      </c>
      <c r="G358">
        <v>12.02336862314581</v>
      </c>
      <c r="H358">
        <v>11.615838438534491</v>
      </c>
      <c r="I358">
        <v>-0.40753018461131951</v>
      </c>
    </row>
    <row r="359" spans="1:9">
      <c r="A359" t="s">
        <v>10</v>
      </c>
      <c r="B359" t="s">
        <v>176</v>
      </c>
      <c r="C359" t="s">
        <v>192</v>
      </c>
      <c r="D359" t="s">
        <v>84</v>
      </c>
      <c r="E359">
        <v>2040</v>
      </c>
      <c r="F359" t="s">
        <v>179</v>
      </c>
      <c r="G359">
        <v>19.76555761221671</v>
      </c>
      <c r="H359">
        <v>19.4095720067162</v>
      </c>
      <c r="I359">
        <v>-0.35598560550051422</v>
      </c>
    </row>
    <row r="360" spans="1:9">
      <c r="A360" t="s">
        <v>10</v>
      </c>
      <c r="B360" t="s">
        <v>176</v>
      </c>
      <c r="C360" t="s">
        <v>226</v>
      </c>
      <c r="D360" t="s">
        <v>227</v>
      </c>
      <c r="E360">
        <v>2040</v>
      </c>
      <c r="F360" t="s">
        <v>179</v>
      </c>
      <c r="G360">
        <v>4.5518403937215712</v>
      </c>
      <c r="H360">
        <v>4.2082460152838923</v>
      </c>
      <c r="I360">
        <v>-0.34359437843767893</v>
      </c>
    </row>
    <row r="361" spans="1:9">
      <c r="A361" t="s">
        <v>10</v>
      </c>
      <c r="B361" t="s">
        <v>176</v>
      </c>
      <c r="C361" t="s">
        <v>207</v>
      </c>
      <c r="D361" t="s">
        <v>208</v>
      </c>
      <c r="E361">
        <v>2040</v>
      </c>
      <c r="F361" t="s">
        <v>179</v>
      </c>
      <c r="G361">
        <v>576.22281930009467</v>
      </c>
      <c r="H361">
        <v>575.89988896274497</v>
      </c>
      <c r="I361">
        <v>-0.32293033734970322</v>
      </c>
    </row>
    <row r="362" spans="1:9">
      <c r="A362" t="s">
        <v>10</v>
      </c>
      <c r="B362" t="s">
        <v>193</v>
      </c>
      <c r="C362" t="s">
        <v>177</v>
      </c>
      <c r="D362" t="s">
        <v>178</v>
      </c>
      <c r="E362">
        <v>2020</v>
      </c>
      <c r="F362" t="s">
        <v>194</v>
      </c>
      <c r="G362">
        <v>47.323558173858238</v>
      </c>
      <c r="H362">
        <v>61.924022053649487</v>
      </c>
      <c r="I362">
        <v>14.60046387979126</v>
      </c>
    </row>
    <row r="363" spans="1:9">
      <c r="A363" t="s">
        <v>10</v>
      </c>
      <c r="B363" t="s">
        <v>193</v>
      </c>
      <c r="C363" t="s">
        <v>223</v>
      </c>
      <c r="D363" t="s">
        <v>224</v>
      </c>
      <c r="E363">
        <v>2020</v>
      </c>
      <c r="F363" t="s">
        <v>194</v>
      </c>
      <c r="G363">
        <v>98.68644259145178</v>
      </c>
      <c r="H363">
        <v>91.691308486148372</v>
      </c>
      <c r="I363">
        <v>-6.9951341053034071</v>
      </c>
    </row>
    <row r="364" spans="1:9">
      <c r="A364" t="s">
        <v>10</v>
      </c>
      <c r="B364" t="s">
        <v>193</v>
      </c>
      <c r="C364" t="s">
        <v>181</v>
      </c>
      <c r="D364" t="s">
        <v>28</v>
      </c>
      <c r="E364">
        <v>2020</v>
      </c>
      <c r="F364" t="s">
        <v>194</v>
      </c>
      <c r="G364">
        <v>54.987401097872471</v>
      </c>
      <c r="H364">
        <v>49.501205155522513</v>
      </c>
      <c r="I364">
        <v>-5.4861959423499664</v>
      </c>
    </row>
    <row r="365" spans="1:9">
      <c r="A365" t="s">
        <v>10</v>
      </c>
      <c r="B365" t="s">
        <v>193</v>
      </c>
      <c r="C365" t="s">
        <v>180</v>
      </c>
      <c r="D365" t="s">
        <v>39</v>
      </c>
      <c r="E365">
        <v>2020</v>
      </c>
      <c r="F365" t="s">
        <v>194</v>
      </c>
      <c r="G365">
        <v>117.6926375129395</v>
      </c>
      <c r="H365">
        <v>113.8891423229346</v>
      </c>
      <c r="I365">
        <v>-3.803495190004881</v>
      </c>
    </row>
    <row r="366" spans="1:9">
      <c r="A366" t="s">
        <v>10</v>
      </c>
      <c r="B366" t="s">
        <v>193</v>
      </c>
      <c r="C366" t="s">
        <v>184</v>
      </c>
      <c r="D366" t="s">
        <v>60</v>
      </c>
      <c r="E366">
        <v>2020</v>
      </c>
      <c r="F366" t="s">
        <v>194</v>
      </c>
      <c r="G366">
        <v>61.082924566401573</v>
      </c>
      <c r="H366">
        <v>64.679721277807417</v>
      </c>
      <c r="I366">
        <v>3.5967967114058439</v>
      </c>
    </row>
    <row r="367" spans="1:9">
      <c r="A367" t="s">
        <v>10</v>
      </c>
      <c r="B367" t="s">
        <v>193</v>
      </c>
      <c r="C367" t="s">
        <v>226</v>
      </c>
      <c r="D367" t="s">
        <v>227</v>
      </c>
      <c r="E367">
        <v>2020</v>
      </c>
      <c r="F367" t="s">
        <v>194</v>
      </c>
      <c r="G367">
        <v>29.9959605323969</v>
      </c>
      <c r="H367">
        <v>27.72841203525244</v>
      </c>
      <c r="I367">
        <v>-2.2675484971444599</v>
      </c>
    </row>
    <row r="368" spans="1:9">
      <c r="A368" t="s">
        <v>10</v>
      </c>
      <c r="B368" t="s">
        <v>193</v>
      </c>
      <c r="C368" t="s">
        <v>185</v>
      </c>
      <c r="D368" t="s">
        <v>87</v>
      </c>
      <c r="E368">
        <v>2020</v>
      </c>
      <c r="F368" t="s">
        <v>194</v>
      </c>
      <c r="G368">
        <v>41.076645026800357</v>
      </c>
      <c r="H368">
        <v>39.126229414786152</v>
      </c>
      <c r="I368">
        <v>-1.950415612014204</v>
      </c>
    </row>
    <row r="369" spans="1:9">
      <c r="A369" t="s">
        <v>10</v>
      </c>
      <c r="B369" t="s">
        <v>193</v>
      </c>
      <c r="C369" t="s">
        <v>192</v>
      </c>
      <c r="D369" t="s">
        <v>84</v>
      </c>
      <c r="E369">
        <v>2020</v>
      </c>
      <c r="F369" t="s">
        <v>194</v>
      </c>
      <c r="G369">
        <v>80.427480724063457</v>
      </c>
      <c r="H369">
        <v>78.984311147093763</v>
      </c>
      <c r="I369">
        <v>-1.4431695769696939</v>
      </c>
    </row>
    <row r="370" spans="1:9">
      <c r="A370" t="s">
        <v>10</v>
      </c>
      <c r="B370" t="s">
        <v>193</v>
      </c>
      <c r="C370" t="s">
        <v>223</v>
      </c>
      <c r="D370" t="s">
        <v>225</v>
      </c>
      <c r="E370">
        <v>2020</v>
      </c>
      <c r="F370" t="s">
        <v>194</v>
      </c>
      <c r="G370">
        <v>31.17558159385349</v>
      </c>
      <c r="H370">
        <v>30.11427151893475</v>
      </c>
      <c r="I370">
        <v>-1.061310074918747</v>
      </c>
    </row>
    <row r="371" spans="1:9">
      <c r="A371" t="s">
        <v>10</v>
      </c>
      <c r="B371" t="s">
        <v>193</v>
      </c>
      <c r="C371" t="s">
        <v>195</v>
      </c>
      <c r="D371" t="s">
        <v>86</v>
      </c>
      <c r="E371">
        <v>2020</v>
      </c>
      <c r="F371" t="s">
        <v>194</v>
      </c>
      <c r="G371">
        <v>53.743665361320033</v>
      </c>
      <c r="H371">
        <v>53.03221972099012</v>
      </c>
      <c r="I371">
        <v>-0.71144564032991298</v>
      </c>
    </row>
    <row r="372" spans="1:9">
      <c r="A372" t="s">
        <v>10</v>
      </c>
      <c r="B372" t="s">
        <v>193</v>
      </c>
      <c r="C372" t="s">
        <v>177</v>
      </c>
      <c r="D372" t="s">
        <v>178</v>
      </c>
      <c r="E372">
        <v>2025</v>
      </c>
      <c r="F372" t="s">
        <v>194</v>
      </c>
      <c r="G372">
        <v>52.215300435323442</v>
      </c>
      <c r="H372">
        <v>68.333481631508832</v>
      </c>
      <c r="I372">
        <v>16.11818119618539</v>
      </c>
    </row>
    <row r="373" spans="1:9">
      <c r="A373" t="s">
        <v>10</v>
      </c>
      <c r="B373" t="s">
        <v>193</v>
      </c>
      <c r="C373" t="s">
        <v>223</v>
      </c>
      <c r="D373" t="s">
        <v>224</v>
      </c>
      <c r="E373">
        <v>2025</v>
      </c>
      <c r="F373" t="s">
        <v>194</v>
      </c>
      <c r="G373">
        <v>108.97593034709671</v>
      </c>
      <c r="H373">
        <v>101.25375903359659</v>
      </c>
      <c r="I373">
        <v>-7.7221713135001551</v>
      </c>
    </row>
    <row r="374" spans="1:9">
      <c r="A374" t="s">
        <v>10</v>
      </c>
      <c r="B374" t="s">
        <v>193</v>
      </c>
      <c r="C374" t="s">
        <v>181</v>
      </c>
      <c r="D374" t="s">
        <v>28</v>
      </c>
      <c r="E374">
        <v>2025</v>
      </c>
      <c r="F374" t="s">
        <v>194</v>
      </c>
      <c r="G374">
        <v>60.589597790073732</v>
      </c>
      <c r="H374">
        <v>54.533366463091667</v>
      </c>
      <c r="I374">
        <v>-6.0562313269820507</v>
      </c>
    </row>
    <row r="375" spans="1:9">
      <c r="A375" t="s">
        <v>10</v>
      </c>
      <c r="B375" t="s">
        <v>193</v>
      </c>
      <c r="C375" t="s">
        <v>180</v>
      </c>
      <c r="D375" t="s">
        <v>39</v>
      </c>
      <c r="E375">
        <v>2025</v>
      </c>
      <c r="F375" t="s">
        <v>194</v>
      </c>
      <c r="G375">
        <v>129.84631039350231</v>
      </c>
      <c r="H375">
        <v>125.64762036509789</v>
      </c>
      <c r="I375">
        <v>-4.198690028404414</v>
      </c>
    </row>
    <row r="376" spans="1:9">
      <c r="A376" t="s">
        <v>10</v>
      </c>
      <c r="B376" t="s">
        <v>193</v>
      </c>
      <c r="C376" t="s">
        <v>184</v>
      </c>
      <c r="D376" t="s">
        <v>60</v>
      </c>
      <c r="E376">
        <v>2025</v>
      </c>
      <c r="F376" t="s">
        <v>194</v>
      </c>
      <c r="G376">
        <v>67.266485077864402</v>
      </c>
      <c r="H376">
        <v>71.237108582014187</v>
      </c>
      <c r="I376">
        <v>3.9706235041497848</v>
      </c>
    </row>
    <row r="377" spans="1:9">
      <c r="A377" t="s">
        <v>10</v>
      </c>
      <c r="B377" t="s">
        <v>193</v>
      </c>
      <c r="C377" t="s">
        <v>226</v>
      </c>
      <c r="D377" t="s">
        <v>227</v>
      </c>
      <c r="E377">
        <v>2025</v>
      </c>
      <c r="F377" t="s">
        <v>194</v>
      </c>
      <c r="G377">
        <v>33.127542401873477</v>
      </c>
      <c r="H377">
        <v>30.624316692999329</v>
      </c>
      <c r="I377">
        <v>-2.5032257088741581</v>
      </c>
    </row>
    <row r="378" spans="1:9">
      <c r="A378" t="s">
        <v>10</v>
      </c>
      <c r="B378" t="s">
        <v>193</v>
      </c>
      <c r="C378" t="s">
        <v>185</v>
      </c>
      <c r="D378" t="s">
        <v>87</v>
      </c>
      <c r="E378">
        <v>2025</v>
      </c>
      <c r="F378" t="s">
        <v>194</v>
      </c>
      <c r="G378">
        <v>45.055851508517847</v>
      </c>
      <c r="H378">
        <v>42.902782072421978</v>
      </c>
      <c r="I378">
        <v>-2.1530694360958762</v>
      </c>
    </row>
    <row r="379" spans="1:9">
      <c r="A379" t="s">
        <v>10</v>
      </c>
      <c r="B379" t="s">
        <v>193</v>
      </c>
      <c r="C379" t="s">
        <v>192</v>
      </c>
      <c r="D379" t="s">
        <v>84</v>
      </c>
      <c r="E379">
        <v>2025</v>
      </c>
      <c r="F379" t="s">
        <v>194</v>
      </c>
      <c r="G379">
        <v>88.68946868428155</v>
      </c>
      <c r="H379">
        <v>87.096349053475933</v>
      </c>
      <c r="I379">
        <v>-1.593119630805617</v>
      </c>
    </row>
    <row r="380" spans="1:9">
      <c r="A380" t="s">
        <v>10</v>
      </c>
      <c r="B380" t="s">
        <v>193</v>
      </c>
      <c r="C380" t="s">
        <v>223</v>
      </c>
      <c r="D380" t="s">
        <v>225</v>
      </c>
      <c r="E380">
        <v>2025</v>
      </c>
      <c r="F380" t="s">
        <v>194</v>
      </c>
      <c r="G380">
        <v>34.459087519636867</v>
      </c>
      <c r="H380">
        <v>33.28747275691196</v>
      </c>
      <c r="I380">
        <v>-1.1716147627249069</v>
      </c>
    </row>
    <row r="381" spans="1:9">
      <c r="A381" t="s">
        <v>10</v>
      </c>
      <c r="B381" t="s">
        <v>193</v>
      </c>
      <c r="C381" t="s">
        <v>195</v>
      </c>
      <c r="D381" t="s">
        <v>86</v>
      </c>
      <c r="E381">
        <v>2025</v>
      </c>
      <c r="F381" t="s">
        <v>194</v>
      </c>
      <c r="G381">
        <v>59.379113521646218</v>
      </c>
      <c r="H381">
        <v>58.593749127960727</v>
      </c>
      <c r="I381">
        <v>-0.78536439368548372</v>
      </c>
    </row>
    <row r="382" spans="1:9">
      <c r="A382" t="s">
        <v>10</v>
      </c>
      <c r="B382" t="s">
        <v>193</v>
      </c>
      <c r="C382" t="s">
        <v>177</v>
      </c>
      <c r="D382" t="s">
        <v>178</v>
      </c>
      <c r="E382">
        <v>2030</v>
      </c>
      <c r="F382" t="s">
        <v>194</v>
      </c>
      <c r="G382">
        <v>57.616179160409331</v>
      </c>
      <c r="H382">
        <v>75.410042910309713</v>
      </c>
      <c r="I382">
        <v>17.793863749900378</v>
      </c>
    </row>
    <row r="383" spans="1:9">
      <c r="A383" t="s">
        <v>10</v>
      </c>
      <c r="B383" t="s">
        <v>193</v>
      </c>
      <c r="C383" t="s">
        <v>223</v>
      </c>
      <c r="D383" t="s">
        <v>224</v>
      </c>
      <c r="E383">
        <v>2030</v>
      </c>
      <c r="F383" t="s">
        <v>194</v>
      </c>
      <c r="G383">
        <v>120.3363562528656</v>
      </c>
      <c r="H383">
        <v>111.8114771145834</v>
      </c>
      <c r="I383">
        <v>-8.5248791382822446</v>
      </c>
    </row>
    <row r="384" spans="1:9">
      <c r="A384" t="s">
        <v>10</v>
      </c>
      <c r="B384" t="s">
        <v>193</v>
      </c>
      <c r="C384" t="s">
        <v>181</v>
      </c>
      <c r="D384" t="s">
        <v>28</v>
      </c>
      <c r="E384">
        <v>2030</v>
      </c>
      <c r="F384" t="s">
        <v>194</v>
      </c>
      <c r="G384">
        <v>66.774875613683633</v>
      </c>
      <c r="H384">
        <v>60.089279161384603</v>
      </c>
      <c r="I384">
        <v>-6.6855964522990377</v>
      </c>
    </row>
    <row r="385" spans="1:9">
      <c r="A385" t="s">
        <v>10</v>
      </c>
      <c r="B385" t="s">
        <v>193</v>
      </c>
      <c r="C385" t="s">
        <v>180</v>
      </c>
      <c r="D385" t="s">
        <v>39</v>
      </c>
      <c r="E385">
        <v>2030</v>
      </c>
      <c r="F385" t="s">
        <v>194</v>
      </c>
      <c r="G385">
        <v>143.26494730930429</v>
      </c>
      <c r="H385">
        <v>138.62993024629881</v>
      </c>
      <c r="I385">
        <v>-4.6350170630054208</v>
      </c>
    </row>
    <row r="386" spans="1:9">
      <c r="A386" t="s">
        <v>10</v>
      </c>
      <c r="B386" t="s">
        <v>193</v>
      </c>
      <c r="C386" t="s">
        <v>184</v>
      </c>
      <c r="D386" t="s">
        <v>60</v>
      </c>
      <c r="E386">
        <v>2030</v>
      </c>
      <c r="F386" t="s">
        <v>194</v>
      </c>
      <c r="G386">
        <v>74.093635533996078</v>
      </c>
      <c r="H386">
        <v>78.476994023736381</v>
      </c>
      <c r="I386">
        <v>4.3833584897403028</v>
      </c>
    </row>
    <row r="387" spans="1:9">
      <c r="A387" t="s">
        <v>10</v>
      </c>
      <c r="B387" t="s">
        <v>193</v>
      </c>
      <c r="C387" t="s">
        <v>226</v>
      </c>
      <c r="D387" t="s">
        <v>227</v>
      </c>
      <c r="E387">
        <v>2030</v>
      </c>
      <c r="F387" t="s">
        <v>194</v>
      </c>
      <c r="G387">
        <v>36.585061827611753</v>
      </c>
      <c r="H387">
        <v>33.821629433515227</v>
      </c>
      <c r="I387">
        <v>-2.7634323940965189</v>
      </c>
    </row>
    <row r="388" spans="1:9">
      <c r="A388" t="s">
        <v>10</v>
      </c>
      <c r="B388" t="s">
        <v>193</v>
      </c>
      <c r="C388" t="s">
        <v>185</v>
      </c>
      <c r="D388" t="s">
        <v>87</v>
      </c>
      <c r="E388">
        <v>2030</v>
      </c>
      <c r="F388" t="s">
        <v>194</v>
      </c>
      <c r="G388">
        <v>49.449216996951172</v>
      </c>
      <c r="H388">
        <v>47.072401363991638</v>
      </c>
      <c r="I388">
        <v>-2.3768156329595338</v>
      </c>
    </row>
    <row r="389" spans="1:9">
      <c r="A389" t="s">
        <v>10</v>
      </c>
      <c r="B389" t="s">
        <v>193</v>
      </c>
      <c r="C389" t="s">
        <v>192</v>
      </c>
      <c r="D389" t="s">
        <v>84</v>
      </c>
      <c r="E389">
        <v>2030</v>
      </c>
      <c r="F389" t="s">
        <v>194</v>
      </c>
      <c r="G389">
        <v>97.81137098742802</v>
      </c>
      <c r="H389">
        <v>96.05269438074329</v>
      </c>
      <c r="I389">
        <v>-1.7586766066847299</v>
      </c>
    </row>
    <row r="390" spans="1:9">
      <c r="A390" t="s">
        <v>10</v>
      </c>
      <c r="B390" t="s">
        <v>193</v>
      </c>
      <c r="C390" t="s">
        <v>223</v>
      </c>
      <c r="D390" t="s">
        <v>225</v>
      </c>
      <c r="E390">
        <v>2030</v>
      </c>
      <c r="F390" t="s">
        <v>194</v>
      </c>
      <c r="G390">
        <v>38.084343379487748</v>
      </c>
      <c r="H390">
        <v>36.790943328453039</v>
      </c>
      <c r="I390">
        <v>-1.293400051034709</v>
      </c>
    </row>
    <row r="391" spans="1:9">
      <c r="A391" t="s">
        <v>10</v>
      </c>
      <c r="B391" t="s">
        <v>193</v>
      </c>
      <c r="C391" t="s">
        <v>195</v>
      </c>
      <c r="D391" t="s">
        <v>86</v>
      </c>
      <c r="E391">
        <v>2030</v>
      </c>
      <c r="F391" t="s">
        <v>194</v>
      </c>
      <c r="G391">
        <v>65.601103652891069</v>
      </c>
      <c r="H391">
        <v>64.734126982629334</v>
      </c>
      <c r="I391">
        <v>-0.86697667026173519</v>
      </c>
    </row>
    <row r="392" spans="1:9">
      <c r="A392" t="s">
        <v>10</v>
      </c>
      <c r="B392" t="s">
        <v>193</v>
      </c>
      <c r="C392" t="s">
        <v>177</v>
      </c>
      <c r="D392" t="s">
        <v>178</v>
      </c>
      <c r="E392">
        <v>2040</v>
      </c>
      <c r="F392" t="s">
        <v>194</v>
      </c>
      <c r="G392">
        <v>70.162826710136073</v>
      </c>
      <c r="H392">
        <v>91.849427082511426</v>
      </c>
      <c r="I392">
        <v>21.686600372375349</v>
      </c>
    </row>
    <row r="393" spans="1:9">
      <c r="A393" t="s">
        <v>10</v>
      </c>
      <c r="B393" t="s">
        <v>193</v>
      </c>
      <c r="C393" t="s">
        <v>223</v>
      </c>
      <c r="D393" t="s">
        <v>224</v>
      </c>
      <c r="E393">
        <v>2040</v>
      </c>
      <c r="F393" t="s">
        <v>194</v>
      </c>
      <c r="G393">
        <v>146.72748019949751</v>
      </c>
      <c r="H393">
        <v>136.3378504019997</v>
      </c>
      <c r="I393">
        <v>-10.3896297974978</v>
      </c>
    </row>
    <row r="394" spans="1:9">
      <c r="A394" t="s">
        <v>10</v>
      </c>
      <c r="B394" t="s">
        <v>193</v>
      </c>
      <c r="C394" t="s">
        <v>181</v>
      </c>
      <c r="D394" t="s">
        <v>28</v>
      </c>
      <c r="E394">
        <v>2040</v>
      </c>
      <c r="F394" t="s">
        <v>194</v>
      </c>
      <c r="G394">
        <v>81.143741274287891</v>
      </c>
      <c r="H394">
        <v>72.996082293021985</v>
      </c>
      <c r="I394">
        <v>-8.1476589812659057</v>
      </c>
    </row>
    <row r="395" spans="1:9">
      <c r="A395" t="s">
        <v>10</v>
      </c>
      <c r="B395" t="s">
        <v>193</v>
      </c>
      <c r="C395" t="s">
        <v>180</v>
      </c>
      <c r="D395" t="s">
        <v>39</v>
      </c>
      <c r="E395">
        <v>2040</v>
      </c>
      <c r="F395" t="s">
        <v>194</v>
      </c>
      <c r="G395">
        <v>174.43745025745031</v>
      </c>
      <c r="H395">
        <v>168.78881267115401</v>
      </c>
      <c r="I395">
        <v>-5.6486375862963598</v>
      </c>
    </row>
    <row r="396" spans="1:9">
      <c r="A396" t="s">
        <v>10</v>
      </c>
      <c r="B396" t="s">
        <v>193</v>
      </c>
      <c r="C396" t="s">
        <v>184</v>
      </c>
      <c r="D396" t="s">
        <v>60</v>
      </c>
      <c r="E396">
        <v>2040</v>
      </c>
      <c r="F396" t="s">
        <v>194</v>
      </c>
      <c r="G396">
        <v>89.95361960365841</v>
      </c>
      <c r="H396">
        <v>95.295792512169456</v>
      </c>
      <c r="I396">
        <v>5.3421729085110456</v>
      </c>
    </row>
    <row r="397" spans="1:9">
      <c r="A397" t="s">
        <v>10</v>
      </c>
      <c r="B397" t="s">
        <v>193</v>
      </c>
      <c r="C397" t="s">
        <v>226</v>
      </c>
      <c r="D397" t="s">
        <v>227</v>
      </c>
      <c r="E397">
        <v>2040</v>
      </c>
      <c r="F397" t="s">
        <v>194</v>
      </c>
      <c r="G397">
        <v>44.617139539258837</v>
      </c>
      <c r="H397">
        <v>41.249227441812707</v>
      </c>
      <c r="I397">
        <v>-3.3679120974461232</v>
      </c>
    </row>
    <row r="398" spans="1:9">
      <c r="A398" t="s">
        <v>10</v>
      </c>
      <c r="B398" t="s">
        <v>193</v>
      </c>
      <c r="C398" t="s">
        <v>185</v>
      </c>
      <c r="D398" t="s">
        <v>87</v>
      </c>
      <c r="E398">
        <v>2040</v>
      </c>
      <c r="F398" t="s">
        <v>194</v>
      </c>
      <c r="G398">
        <v>59.655335509569561</v>
      </c>
      <c r="H398">
        <v>56.758740630391998</v>
      </c>
      <c r="I398">
        <v>-2.8965948791775631</v>
      </c>
    </row>
    <row r="399" spans="1:9">
      <c r="A399" t="s">
        <v>10</v>
      </c>
      <c r="B399" t="s">
        <v>193</v>
      </c>
      <c r="C399" t="s">
        <v>192</v>
      </c>
      <c r="D399" t="s">
        <v>84</v>
      </c>
      <c r="E399">
        <v>2040</v>
      </c>
      <c r="F399" t="s">
        <v>194</v>
      </c>
      <c r="G399">
        <v>119.0022362162706</v>
      </c>
      <c r="H399">
        <v>116.8589583008942</v>
      </c>
      <c r="I399">
        <v>-2.1432779153764159</v>
      </c>
    </row>
    <row r="400" spans="1:9">
      <c r="A400" t="s">
        <v>10</v>
      </c>
      <c r="B400" t="s">
        <v>193</v>
      </c>
      <c r="C400" t="s">
        <v>223</v>
      </c>
      <c r="D400" t="s">
        <v>225</v>
      </c>
      <c r="E400">
        <v>2040</v>
      </c>
      <c r="F400" t="s">
        <v>194</v>
      </c>
      <c r="G400">
        <v>46.506085445248942</v>
      </c>
      <c r="H400">
        <v>44.929769008392221</v>
      </c>
      <c r="I400">
        <v>-1.576316436856722</v>
      </c>
    </row>
    <row r="401" spans="1:9">
      <c r="A401" t="s">
        <v>10</v>
      </c>
      <c r="B401" t="s">
        <v>193</v>
      </c>
      <c r="C401" t="s">
        <v>195</v>
      </c>
      <c r="D401" t="s">
        <v>86</v>
      </c>
      <c r="E401">
        <v>2040</v>
      </c>
      <c r="F401" t="s">
        <v>194</v>
      </c>
      <c r="G401">
        <v>80.055254765748344</v>
      </c>
      <c r="H401">
        <v>78.998686637863699</v>
      </c>
      <c r="I401">
        <v>-1.056568127884645</v>
      </c>
    </row>
    <row r="402" spans="1:9">
      <c r="A402" t="s">
        <v>10</v>
      </c>
      <c r="B402" t="s">
        <v>196</v>
      </c>
      <c r="C402" t="s">
        <v>181</v>
      </c>
      <c r="D402" t="s">
        <v>28</v>
      </c>
      <c r="E402">
        <v>2020</v>
      </c>
      <c r="F402" t="s">
        <v>197</v>
      </c>
      <c r="G402">
        <v>2986.0934140726808</v>
      </c>
      <c r="H402">
        <v>2688.1652842706471</v>
      </c>
      <c r="I402">
        <v>-297.92812980203462</v>
      </c>
    </row>
    <row r="403" spans="1:9">
      <c r="A403" t="s">
        <v>10</v>
      </c>
      <c r="B403" t="s">
        <v>196</v>
      </c>
      <c r="C403" t="s">
        <v>192</v>
      </c>
      <c r="D403" t="s">
        <v>84</v>
      </c>
      <c r="E403">
        <v>2020</v>
      </c>
      <c r="F403" t="s">
        <v>197</v>
      </c>
      <c r="G403">
        <v>4657.9041013742471</v>
      </c>
      <c r="H403">
        <v>4574.3238943227734</v>
      </c>
      <c r="I403">
        <v>-83.580207051473735</v>
      </c>
    </row>
    <row r="404" spans="1:9">
      <c r="A404" t="s">
        <v>10</v>
      </c>
      <c r="B404" t="s">
        <v>196</v>
      </c>
      <c r="C404" t="s">
        <v>223</v>
      </c>
      <c r="D404" t="s">
        <v>224</v>
      </c>
      <c r="E404">
        <v>2020</v>
      </c>
      <c r="F404" t="s">
        <v>197</v>
      </c>
      <c r="G404">
        <v>731.33466726680842</v>
      </c>
      <c r="H404">
        <v>679.49589449264511</v>
      </c>
      <c r="I404">
        <v>-51.838772774163317</v>
      </c>
    </row>
    <row r="405" spans="1:9">
      <c r="A405" t="s">
        <v>10</v>
      </c>
      <c r="B405" t="s">
        <v>196</v>
      </c>
      <c r="C405" t="s">
        <v>177</v>
      </c>
      <c r="D405" t="s">
        <v>178</v>
      </c>
      <c r="E405">
        <v>2020</v>
      </c>
      <c r="F405" t="s">
        <v>197</v>
      </c>
      <c r="G405">
        <v>107.98383381825479</v>
      </c>
      <c r="H405">
        <v>141.29946193464909</v>
      </c>
      <c r="I405">
        <v>33.315628116394251</v>
      </c>
    </row>
    <row r="406" spans="1:9">
      <c r="A406" t="s">
        <v>10</v>
      </c>
      <c r="B406" t="s">
        <v>196</v>
      </c>
      <c r="C406" t="s">
        <v>190</v>
      </c>
      <c r="D406" t="s">
        <v>191</v>
      </c>
      <c r="E406">
        <v>2020</v>
      </c>
      <c r="F406" t="s">
        <v>197</v>
      </c>
      <c r="G406">
        <v>7797.0599644395106</v>
      </c>
      <c r="H406">
        <v>7817.8230400740358</v>
      </c>
      <c r="I406">
        <v>20.76307563452519</v>
      </c>
    </row>
    <row r="407" spans="1:9">
      <c r="A407" t="s">
        <v>10</v>
      </c>
      <c r="B407" t="s">
        <v>196</v>
      </c>
      <c r="C407" t="s">
        <v>226</v>
      </c>
      <c r="D407" t="s">
        <v>227</v>
      </c>
      <c r="E407">
        <v>2020</v>
      </c>
      <c r="F407" t="s">
        <v>197</v>
      </c>
      <c r="G407">
        <v>262.53882309407811</v>
      </c>
      <c r="H407">
        <v>242.69216697162841</v>
      </c>
      <c r="I407">
        <v>-19.84665612244962</v>
      </c>
    </row>
    <row r="408" spans="1:9">
      <c r="A408" t="s">
        <v>10</v>
      </c>
      <c r="B408" t="s">
        <v>196</v>
      </c>
      <c r="C408" t="s">
        <v>198</v>
      </c>
      <c r="D408" t="s">
        <v>199</v>
      </c>
      <c r="E408">
        <v>2020</v>
      </c>
      <c r="F408" t="s">
        <v>197</v>
      </c>
      <c r="G408">
        <v>4352.4642584080366</v>
      </c>
      <c r="H408">
        <v>4366.8568105082932</v>
      </c>
      <c r="I408">
        <v>14.392552100255671</v>
      </c>
    </row>
    <row r="409" spans="1:9">
      <c r="A409" t="s">
        <v>10</v>
      </c>
      <c r="B409" t="s">
        <v>196</v>
      </c>
      <c r="C409" t="s">
        <v>184</v>
      </c>
      <c r="D409" t="s">
        <v>60</v>
      </c>
      <c r="E409">
        <v>2020</v>
      </c>
      <c r="F409" t="s">
        <v>197</v>
      </c>
      <c r="G409">
        <v>203.5420891500539</v>
      </c>
      <c r="H409">
        <v>215.52742747634409</v>
      </c>
      <c r="I409">
        <v>11.98533832629022</v>
      </c>
    </row>
    <row r="410" spans="1:9">
      <c r="A410" t="s">
        <v>10</v>
      </c>
      <c r="B410" t="s">
        <v>196</v>
      </c>
      <c r="C410" t="s">
        <v>195</v>
      </c>
      <c r="D410" t="s">
        <v>86</v>
      </c>
      <c r="E410">
        <v>2020</v>
      </c>
      <c r="F410" t="s">
        <v>197</v>
      </c>
      <c r="G410">
        <v>851.93994615295674</v>
      </c>
      <c r="H410">
        <v>840.6621712479789</v>
      </c>
      <c r="I410">
        <v>-11.27777490497783</v>
      </c>
    </row>
    <row r="411" spans="1:9">
      <c r="A411" t="s">
        <v>10</v>
      </c>
      <c r="B411" t="s">
        <v>196</v>
      </c>
      <c r="C411" t="s">
        <v>200</v>
      </c>
      <c r="D411" t="s">
        <v>201</v>
      </c>
      <c r="E411">
        <v>2020</v>
      </c>
      <c r="F411" t="s">
        <v>197</v>
      </c>
      <c r="G411">
        <v>915.54029032346045</v>
      </c>
      <c r="H411">
        <v>905.85886036637737</v>
      </c>
      <c r="I411">
        <v>-9.6814299570830826</v>
      </c>
    </row>
    <row r="412" spans="1:9">
      <c r="A412" t="s">
        <v>10</v>
      </c>
      <c r="B412" t="s">
        <v>196</v>
      </c>
      <c r="C412" t="s">
        <v>181</v>
      </c>
      <c r="D412" t="s">
        <v>28</v>
      </c>
      <c r="E412">
        <v>2025</v>
      </c>
      <c r="F412" t="s">
        <v>197</v>
      </c>
      <c r="G412">
        <v>3290.3209700749449</v>
      </c>
      <c r="H412">
        <v>2961.4370417835698</v>
      </c>
      <c r="I412">
        <v>-328.88392829137501</v>
      </c>
    </row>
    <row r="413" spans="1:9">
      <c r="A413" t="s">
        <v>10</v>
      </c>
      <c r="B413" t="s">
        <v>196</v>
      </c>
      <c r="C413" t="s">
        <v>192</v>
      </c>
      <c r="D413" t="s">
        <v>84</v>
      </c>
      <c r="E413">
        <v>2025</v>
      </c>
      <c r="F413" t="s">
        <v>197</v>
      </c>
      <c r="G413">
        <v>5136.391643927479</v>
      </c>
      <c r="H413">
        <v>5044.1271791512108</v>
      </c>
      <c r="I413">
        <v>-92.264464776268142</v>
      </c>
    </row>
    <row r="414" spans="1:9">
      <c r="A414" t="s">
        <v>10</v>
      </c>
      <c r="B414" t="s">
        <v>196</v>
      </c>
      <c r="C414" t="s">
        <v>223</v>
      </c>
      <c r="D414" t="s">
        <v>224</v>
      </c>
      <c r="E414">
        <v>2025</v>
      </c>
      <c r="F414" t="s">
        <v>197</v>
      </c>
      <c r="G414">
        <v>807.58687482963649</v>
      </c>
      <c r="H414">
        <v>750.36025443644064</v>
      </c>
      <c r="I414">
        <v>-57.226620393195837</v>
      </c>
    </row>
    <row r="415" spans="1:9">
      <c r="A415" t="s">
        <v>10</v>
      </c>
      <c r="B415" t="s">
        <v>196</v>
      </c>
      <c r="C415" t="s">
        <v>177</v>
      </c>
      <c r="D415" t="s">
        <v>178</v>
      </c>
      <c r="E415">
        <v>2025</v>
      </c>
      <c r="F415" t="s">
        <v>197</v>
      </c>
      <c r="G415">
        <v>119.14590834999601</v>
      </c>
      <c r="H415">
        <v>155.9246939465292</v>
      </c>
      <c r="I415">
        <v>36.778785596533268</v>
      </c>
    </row>
    <row r="416" spans="1:9">
      <c r="A416" t="s">
        <v>10</v>
      </c>
      <c r="B416" t="s">
        <v>196</v>
      </c>
      <c r="C416" t="s">
        <v>190</v>
      </c>
      <c r="D416" t="s">
        <v>191</v>
      </c>
      <c r="E416">
        <v>2025</v>
      </c>
      <c r="F416" t="s">
        <v>197</v>
      </c>
      <c r="G416">
        <v>8596.0029623622249</v>
      </c>
      <c r="H416">
        <v>8618.9244879373964</v>
      </c>
      <c r="I416">
        <v>22.921525575171469</v>
      </c>
    </row>
    <row r="417" spans="1:9">
      <c r="A417" t="s">
        <v>10</v>
      </c>
      <c r="B417" t="s">
        <v>196</v>
      </c>
      <c r="C417" t="s">
        <v>226</v>
      </c>
      <c r="D417" t="s">
        <v>227</v>
      </c>
      <c r="E417">
        <v>2025</v>
      </c>
      <c r="F417" t="s">
        <v>197</v>
      </c>
      <c r="G417">
        <v>289.94790764555182</v>
      </c>
      <c r="H417">
        <v>268.03849318166539</v>
      </c>
      <c r="I417">
        <v>-21.909414463886382</v>
      </c>
    </row>
    <row r="418" spans="1:9">
      <c r="A418" t="s">
        <v>10</v>
      </c>
      <c r="B418" t="s">
        <v>196</v>
      </c>
      <c r="C418" t="s">
        <v>198</v>
      </c>
      <c r="D418" t="s">
        <v>199</v>
      </c>
      <c r="E418">
        <v>2025</v>
      </c>
      <c r="F418" t="s">
        <v>197</v>
      </c>
      <c r="G418">
        <v>4804.5437338926649</v>
      </c>
      <c r="H418">
        <v>4820.4326707453456</v>
      </c>
      <c r="I418">
        <v>15.88893685268067</v>
      </c>
    </row>
    <row r="419" spans="1:9">
      <c r="A419" t="s">
        <v>10</v>
      </c>
      <c r="B419" t="s">
        <v>196</v>
      </c>
      <c r="C419" t="s">
        <v>184</v>
      </c>
      <c r="D419" t="s">
        <v>60</v>
      </c>
      <c r="E419">
        <v>2025</v>
      </c>
      <c r="F419" t="s">
        <v>197</v>
      </c>
      <c r="G419">
        <v>224.14710820936091</v>
      </c>
      <c r="H419">
        <v>237.378121770023</v>
      </c>
      <c r="I419">
        <v>13.23101356066203</v>
      </c>
    </row>
    <row r="420" spans="1:9">
      <c r="A420" t="s">
        <v>10</v>
      </c>
      <c r="B420" t="s">
        <v>196</v>
      </c>
      <c r="C420" t="s">
        <v>195</v>
      </c>
      <c r="D420" t="s">
        <v>86</v>
      </c>
      <c r="E420">
        <v>2025</v>
      </c>
      <c r="F420" t="s">
        <v>197</v>
      </c>
      <c r="G420">
        <v>941.27258414812127</v>
      </c>
      <c r="H420">
        <v>928.82305554286916</v>
      </c>
      <c r="I420">
        <v>-12.449528605252111</v>
      </c>
    </row>
    <row r="421" spans="1:9">
      <c r="A421" t="s">
        <v>10</v>
      </c>
      <c r="B421" t="s">
        <v>196</v>
      </c>
      <c r="C421" t="s">
        <v>200</v>
      </c>
      <c r="D421" t="s">
        <v>201</v>
      </c>
      <c r="E421">
        <v>2025</v>
      </c>
      <c r="F421" t="s">
        <v>197</v>
      </c>
      <c r="G421">
        <v>1005.844666130393</v>
      </c>
      <c r="H421">
        <v>995.15729143906299</v>
      </c>
      <c r="I421">
        <v>-10.68737469133009</v>
      </c>
    </row>
    <row r="422" spans="1:9">
      <c r="A422" t="s">
        <v>10</v>
      </c>
      <c r="B422" t="s">
        <v>196</v>
      </c>
      <c r="C422" t="s">
        <v>181</v>
      </c>
      <c r="D422" t="s">
        <v>28</v>
      </c>
      <c r="E422">
        <v>2030</v>
      </c>
      <c r="F422" t="s">
        <v>197</v>
      </c>
      <c r="G422">
        <v>3626.212774461495</v>
      </c>
      <c r="H422">
        <v>3263.1511433103142</v>
      </c>
      <c r="I422">
        <v>-363.06163115118119</v>
      </c>
    </row>
    <row r="423" spans="1:9">
      <c r="A423" t="s">
        <v>10</v>
      </c>
      <c r="B423" t="s">
        <v>196</v>
      </c>
      <c r="C423" t="s">
        <v>192</v>
      </c>
      <c r="D423" t="s">
        <v>84</v>
      </c>
      <c r="E423">
        <v>2030</v>
      </c>
      <c r="F423" t="s">
        <v>197</v>
      </c>
      <c r="G423">
        <v>5664.680554230853</v>
      </c>
      <c r="H423">
        <v>5562.8279672105946</v>
      </c>
      <c r="I423">
        <v>-101.8525870202575</v>
      </c>
    </row>
    <row r="424" spans="1:9">
      <c r="A424" t="s">
        <v>10</v>
      </c>
      <c r="B424" t="s">
        <v>196</v>
      </c>
      <c r="C424" t="s">
        <v>223</v>
      </c>
      <c r="D424" t="s">
        <v>224</v>
      </c>
      <c r="E424">
        <v>2030</v>
      </c>
      <c r="F424" t="s">
        <v>197</v>
      </c>
      <c r="G424">
        <v>891.77547340137562</v>
      </c>
      <c r="H424">
        <v>828.60023388143941</v>
      </c>
      <c r="I424">
        <v>-63.175239519936213</v>
      </c>
    </row>
    <row r="425" spans="1:9">
      <c r="A425" t="s">
        <v>10</v>
      </c>
      <c r="B425" t="s">
        <v>196</v>
      </c>
      <c r="C425" t="s">
        <v>177</v>
      </c>
      <c r="D425" t="s">
        <v>178</v>
      </c>
      <c r="E425">
        <v>2030</v>
      </c>
      <c r="F425" t="s">
        <v>197</v>
      </c>
      <c r="G425">
        <v>131.46974056437901</v>
      </c>
      <c r="H425">
        <v>172.0721318531923</v>
      </c>
      <c r="I425">
        <v>40.602391288813322</v>
      </c>
    </row>
    <row r="426" spans="1:9">
      <c r="A426" t="s">
        <v>10</v>
      </c>
      <c r="B426" t="s">
        <v>196</v>
      </c>
      <c r="C426" t="s">
        <v>190</v>
      </c>
      <c r="D426" t="s">
        <v>191</v>
      </c>
      <c r="E426">
        <v>2030</v>
      </c>
      <c r="F426" t="s">
        <v>197</v>
      </c>
      <c r="G426">
        <v>9478.1005892197554</v>
      </c>
      <c r="H426">
        <v>9503.4052179390528</v>
      </c>
      <c r="I426">
        <v>25.304628719297401</v>
      </c>
    </row>
    <row r="427" spans="1:9">
      <c r="A427" t="s">
        <v>10</v>
      </c>
      <c r="B427" t="s">
        <v>196</v>
      </c>
      <c r="C427" t="s">
        <v>226</v>
      </c>
      <c r="D427" t="s">
        <v>227</v>
      </c>
      <c r="E427">
        <v>2030</v>
      </c>
      <c r="F427" t="s">
        <v>197</v>
      </c>
      <c r="G427">
        <v>320.20975173211963</v>
      </c>
      <c r="H427">
        <v>296.02288538181313</v>
      </c>
      <c r="I427">
        <v>-24.186866350306449</v>
      </c>
    </row>
    <row r="428" spans="1:9">
      <c r="A428" t="s">
        <v>10</v>
      </c>
      <c r="B428" t="s">
        <v>196</v>
      </c>
      <c r="C428" t="s">
        <v>198</v>
      </c>
      <c r="D428" t="s">
        <v>199</v>
      </c>
      <c r="E428">
        <v>2030</v>
      </c>
      <c r="F428" t="s">
        <v>197</v>
      </c>
      <c r="G428">
        <v>5303.6760042959668</v>
      </c>
      <c r="H428">
        <v>5321.2170708280046</v>
      </c>
      <c r="I428">
        <v>17.541066532038709</v>
      </c>
    </row>
    <row r="429" spans="1:9">
      <c r="A429" t="s">
        <v>10</v>
      </c>
      <c r="B429" t="s">
        <v>196</v>
      </c>
      <c r="C429" t="s">
        <v>184</v>
      </c>
      <c r="D429" t="s">
        <v>60</v>
      </c>
      <c r="E429">
        <v>2030</v>
      </c>
      <c r="F429" t="s">
        <v>197</v>
      </c>
      <c r="G429">
        <v>246.8967142023119</v>
      </c>
      <c r="H429">
        <v>261.50305387626588</v>
      </c>
      <c r="I429">
        <v>14.606339673953951</v>
      </c>
    </row>
    <row r="430" spans="1:9">
      <c r="A430" t="s">
        <v>10</v>
      </c>
      <c r="B430" t="s">
        <v>196</v>
      </c>
      <c r="C430" t="s">
        <v>195</v>
      </c>
      <c r="D430" t="s">
        <v>86</v>
      </c>
      <c r="E430">
        <v>2030</v>
      </c>
      <c r="F430" t="s">
        <v>197</v>
      </c>
      <c r="G430">
        <v>1039.9030348577969</v>
      </c>
      <c r="H430">
        <v>1026.1597954859949</v>
      </c>
      <c r="I430">
        <v>-13.743239371802019</v>
      </c>
    </row>
    <row r="431" spans="1:9">
      <c r="A431" t="s">
        <v>10</v>
      </c>
      <c r="B431" t="s">
        <v>196</v>
      </c>
      <c r="C431" t="s">
        <v>200</v>
      </c>
      <c r="D431" t="s">
        <v>201</v>
      </c>
      <c r="E431">
        <v>2030</v>
      </c>
      <c r="F431" t="s">
        <v>197</v>
      </c>
      <c r="G431">
        <v>1105.547993903788</v>
      </c>
      <c r="H431">
        <v>1093.749974942293</v>
      </c>
      <c r="I431">
        <v>-11.798018961495019</v>
      </c>
    </row>
    <row r="432" spans="1:9">
      <c r="A432" t="s">
        <v>10</v>
      </c>
      <c r="B432" t="s">
        <v>196</v>
      </c>
      <c r="C432" t="s">
        <v>181</v>
      </c>
      <c r="D432" t="s">
        <v>28</v>
      </c>
      <c r="E432">
        <v>2040</v>
      </c>
      <c r="F432" t="s">
        <v>197</v>
      </c>
      <c r="G432">
        <v>4406.5147029060754</v>
      </c>
      <c r="H432">
        <v>3964.055697055559</v>
      </c>
      <c r="I432">
        <v>-442.45900585051692</v>
      </c>
    </row>
    <row r="433" spans="1:9">
      <c r="A433" t="s">
        <v>10</v>
      </c>
      <c r="B433" t="s">
        <v>196</v>
      </c>
      <c r="C433" t="s">
        <v>192</v>
      </c>
      <c r="D433" t="s">
        <v>84</v>
      </c>
      <c r="E433">
        <v>2040</v>
      </c>
      <c r="F433" t="s">
        <v>197</v>
      </c>
      <c r="G433">
        <v>6891.9354324451679</v>
      </c>
      <c r="H433">
        <v>6767.8089162029437</v>
      </c>
      <c r="I433">
        <v>-124.1265162422242</v>
      </c>
    </row>
    <row r="434" spans="1:9">
      <c r="A434" t="s">
        <v>10</v>
      </c>
      <c r="B434" t="s">
        <v>196</v>
      </c>
      <c r="C434" t="s">
        <v>223</v>
      </c>
      <c r="D434" t="s">
        <v>224</v>
      </c>
      <c r="E434">
        <v>2040</v>
      </c>
      <c r="F434" t="s">
        <v>197</v>
      </c>
      <c r="G434">
        <v>1087.351920818875</v>
      </c>
      <c r="H434">
        <v>1010.357591593387</v>
      </c>
      <c r="I434">
        <v>-76.994329225487263</v>
      </c>
    </row>
    <row r="435" spans="1:9">
      <c r="A435" t="s">
        <v>10</v>
      </c>
      <c r="B435" t="s">
        <v>196</v>
      </c>
      <c r="C435" t="s">
        <v>177</v>
      </c>
      <c r="D435" t="s">
        <v>178</v>
      </c>
      <c r="E435">
        <v>2040</v>
      </c>
      <c r="F435" t="s">
        <v>197</v>
      </c>
      <c r="G435">
        <v>160.0989298364216</v>
      </c>
      <c r="H435">
        <v>209.58384477223689</v>
      </c>
      <c r="I435">
        <v>49.48491493581534</v>
      </c>
    </row>
    <row r="436" spans="1:9">
      <c r="A436" t="s">
        <v>10</v>
      </c>
      <c r="B436" t="s">
        <v>196</v>
      </c>
      <c r="C436" t="s">
        <v>190</v>
      </c>
      <c r="D436" t="s">
        <v>191</v>
      </c>
      <c r="E436">
        <v>2040</v>
      </c>
      <c r="F436" t="s">
        <v>197</v>
      </c>
      <c r="G436">
        <v>11527.27973061137</v>
      </c>
      <c r="H436">
        <v>11558.12048719913</v>
      </c>
      <c r="I436">
        <v>30.840756587755099</v>
      </c>
    </row>
    <row r="437" spans="1:9">
      <c r="A437" t="s">
        <v>10</v>
      </c>
      <c r="B437" t="s">
        <v>196</v>
      </c>
      <c r="C437" t="s">
        <v>226</v>
      </c>
      <c r="D437" t="s">
        <v>227</v>
      </c>
      <c r="E437">
        <v>2040</v>
      </c>
      <c r="F437" t="s">
        <v>197</v>
      </c>
      <c r="G437">
        <v>390.51029193780772</v>
      </c>
      <c r="H437">
        <v>361.03273353814137</v>
      </c>
      <c r="I437">
        <v>-29.47755839966629</v>
      </c>
    </row>
    <row r="438" spans="1:9">
      <c r="A438" t="s">
        <v>10</v>
      </c>
      <c r="B438" t="s">
        <v>196</v>
      </c>
      <c r="C438" t="s">
        <v>198</v>
      </c>
      <c r="D438" t="s">
        <v>199</v>
      </c>
      <c r="E438">
        <v>2040</v>
      </c>
      <c r="F438" t="s">
        <v>197</v>
      </c>
      <c r="G438">
        <v>6463.1978147668196</v>
      </c>
      <c r="H438">
        <v>6484.5769028224749</v>
      </c>
      <c r="I438">
        <v>21.379088055655298</v>
      </c>
    </row>
    <row r="439" spans="1:9">
      <c r="A439" t="s">
        <v>10</v>
      </c>
      <c r="B439" t="s">
        <v>196</v>
      </c>
      <c r="C439" t="s">
        <v>184</v>
      </c>
      <c r="D439" t="s">
        <v>60</v>
      </c>
      <c r="E439">
        <v>2040</v>
      </c>
      <c r="F439" t="s">
        <v>197</v>
      </c>
      <c r="G439">
        <v>299.74576022197971</v>
      </c>
      <c r="H439">
        <v>317.54708591353392</v>
      </c>
      <c r="I439">
        <v>17.801325691554268</v>
      </c>
    </row>
    <row r="440" spans="1:9">
      <c r="A440" t="s">
        <v>10</v>
      </c>
      <c r="B440" t="s">
        <v>196</v>
      </c>
      <c r="C440" t="s">
        <v>195</v>
      </c>
      <c r="D440" t="s">
        <v>86</v>
      </c>
      <c r="E440">
        <v>2040</v>
      </c>
      <c r="F440" t="s">
        <v>197</v>
      </c>
      <c r="G440">
        <v>1269.028991153976</v>
      </c>
      <c r="H440">
        <v>1252.28036435442</v>
      </c>
      <c r="I440">
        <v>-16.74862679955595</v>
      </c>
    </row>
    <row r="441" spans="1:9">
      <c r="A441" t="s">
        <v>10</v>
      </c>
      <c r="B441" t="s">
        <v>196</v>
      </c>
      <c r="C441" t="s">
        <v>200</v>
      </c>
      <c r="D441" t="s">
        <v>201</v>
      </c>
      <c r="E441">
        <v>2040</v>
      </c>
      <c r="F441" t="s">
        <v>197</v>
      </c>
      <c r="G441">
        <v>1337.166324324224</v>
      </c>
      <c r="H441">
        <v>1322.78819517693</v>
      </c>
      <c r="I441">
        <v>-14.37812914729443</v>
      </c>
    </row>
    <row r="442" spans="1:9">
      <c r="A442" t="s">
        <v>10</v>
      </c>
      <c r="B442" t="s">
        <v>202</v>
      </c>
      <c r="C442" t="s">
        <v>177</v>
      </c>
      <c r="D442" t="s">
        <v>178</v>
      </c>
      <c r="E442">
        <v>2020</v>
      </c>
      <c r="F442" t="s">
        <v>194</v>
      </c>
      <c r="G442">
        <v>12.558559875714209</v>
      </c>
      <c r="H442">
        <v>22.34640207940091</v>
      </c>
      <c r="I442">
        <v>9.7878422036867061</v>
      </c>
    </row>
    <row r="443" spans="1:9">
      <c r="A443" t="s">
        <v>10</v>
      </c>
      <c r="B443" t="s">
        <v>202</v>
      </c>
      <c r="C443" t="s">
        <v>181</v>
      </c>
      <c r="D443" t="s">
        <v>28</v>
      </c>
      <c r="E443">
        <v>2020</v>
      </c>
      <c r="F443" t="s">
        <v>194</v>
      </c>
      <c r="G443">
        <v>17.304126890029881</v>
      </c>
      <c r="H443">
        <v>15.57766175738946</v>
      </c>
      <c r="I443">
        <v>-1.7264651326404259</v>
      </c>
    </row>
    <row r="444" spans="1:9">
      <c r="A444" t="s">
        <v>10</v>
      </c>
      <c r="B444" t="s">
        <v>202</v>
      </c>
      <c r="C444" t="s">
        <v>223</v>
      </c>
      <c r="D444" t="s">
        <v>224</v>
      </c>
      <c r="E444">
        <v>2020</v>
      </c>
      <c r="F444" t="s">
        <v>194</v>
      </c>
      <c r="G444">
        <v>23.106875429199121</v>
      </c>
      <c r="H444">
        <v>21.469004125529391</v>
      </c>
      <c r="I444">
        <v>-1.6378713036697301</v>
      </c>
    </row>
    <row r="445" spans="1:9">
      <c r="A445" t="s">
        <v>10</v>
      </c>
      <c r="B445" t="s">
        <v>202</v>
      </c>
      <c r="C445" t="s">
        <v>180</v>
      </c>
      <c r="D445" t="s">
        <v>39</v>
      </c>
      <c r="E445">
        <v>2020</v>
      </c>
      <c r="F445" t="s">
        <v>194</v>
      </c>
      <c r="G445">
        <v>44.115234620393082</v>
      </c>
      <c r="H445">
        <v>42.689554253036583</v>
      </c>
      <c r="I445">
        <v>-1.4256803673565059</v>
      </c>
    </row>
    <row r="446" spans="1:9">
      <c r="A446" t="s">
        <v>10</v>
      </c>
      <c r="B446" t="s">
        <v>202</v>
      </c>
      <c r="C446" t="s">
        <v>226</v>
      </c>
      <c r="D446" t="s">
        <v>227</v>
      </c>
      <c r="E446">
        <v>2020</v>
      </c>
      <c r="F446" t="s">
        <v>194</v>
      </c>
      <c r="G446">
        <v>9.1754630003710194</v>
      </c>
      <c r="H446">
        <v>8.4818426939092575</v>
      </c>
      <c r="I446">
        <v>-0.69362030646176187</v>
      </c>
    </row>
    <row r="447" spans="1:9">
      <c r="A447" t="s">
        <v>10</v>
      </c>
      <c r="B447" t="s">
        <v>202</v>
      </c>
      <c r="C447" t="s">
        <v>184</v>
      </c>
      <c r="D447" t="s">
        <v>60</v>
      </c>
      <c r="E447">
        <v>2020</v>
      </c>
      <c r="F447" t="s">
        <v>194</v>
      </c>
      <c r="G447">
        <v>11.381050266352471</v>
      </c>
      <c r="H447">
        <v>12.05121012626326</v>
      </c>
      <c r="I447">
        <v>0.67015985991078963</v>
      </c>
    </row>
    <row r="448" spans="1:9">
      <c r="A448" t="s">
        <v>10</v>
      </c>
      <c r="B448" t="s">
        <v>202</v>
      </c>
      <c r="C448" t="s">
        <v>185</v>
      </c>
      <c r="D448" t="s">
        <v>87</v>
      </c>
      <c r="E448">
        <v>2020</v>
      </c>
      <c r="F448" t="s">
        <v>194</v>
      </c>
      <c r="G448">
        <v>13.928188164169621</v>
      </c>
      <c r="H448">
        <v>13.26684506702175</v>
      </c>
      <c r="I448">
        <v>-0.66134309714787065</v>
      </c>
    </row>
    <row r="449" spans="1:9">
      <c r="A449" t="s">
        <v>10</v>
      </c>
      <c r="B449" t="s">
        <v>202</v>
      </c>
      <c r="C449" t="s">
        <v>223</v>
      </c>
      <c r="D449" t="s">
        <v>225</v>
      </c>
      <c r="E449">
        <v>2020</v>
      </c>
      <c r="F449" t="s">
        <v>194</v>
      </c>
      <c r="G449">
        <v>12.80099559047289</v>
      </c>
      <c r="H449">
        <v>12.36521139994352</v>
      </c>
      <c r="I449">
        <v>-0.43578419052936113</v>
      </c>
    </row>
    <row r="450" spans="1:9">
      <c r="A450" t="s">
        <v>10</v>
      </c>
      <c r="B450" t="s">
        <v>202</v>
      </c>
      <c r="C450" t="s">
        <v>200</v>
      </c>
      <c r="D450" t="s">
        <v>201</v>
      </c>
      <c r="E450">
        <v>2020</v>
      </c>
      <c r="F450" t="s">
        <v>194</v>
      </c>
      <c r="G450">
        <v>36.566475218336407</v>
      </c>
      <c r="H450">
        <v>36.179801062818193</v>
      </c>
      <c r="I450">
        <v>-0.3866741555182216</v>
      </c>
    </row>
    <row r="451" spans="1:9">
      <c r="A451" t="s">
        <v>10</v>
      </c>
      <c r="B451" t="s">
        <v>202</v>
      </c>
      <c r="C451" t="s">
        <v>192</v>
      </c>
      <c r="D451" t="s">
        <v>84</v>
      </c>
      <c r="E451">
        <v>2020</v>
      </c>
      <c r="F451" t="s">
        <v>194</v>
      </c>
      <c r="G451">
        <v>14.14983609345774</v>
      </c>
      <c r="H451">
        <v>13.89593515331457</v>
      </c>
      <c r="I451">
        <v>-0.25390094014316839</v>
      </c>
    </row>
    <row r="452" spans="1:9">
      <c r="A452" t="s">
        <v>10</v>
      </c>
      <c r="B452" t="s">
        <v>202</v>
      </c>
      <c r="C452" t="s">
        <v>177</v>
      </c>
      <c r="D452" t="s">
        <v>178</v>
      </c>
      <c r="E452">
        <v>2025</v>
      </c>
      <c r="F452" t="s">
        <v>194</v>
      </c>
      <c r="G452">
        <v>13.85671327875033</v>
      </c>
      <c r="H452">
        <v>24.659371361570969</v>
      </c>
      <c r="I452">
        <v>10.80265808282064</v>
      </c>
    </row>
    <row r="453" spans="1:9">
      <c r="A453" t="s">
        <v>10</v>
      </c>
      <c r="B453" t="s">
        <v>202</v>
      </c>
      <c r="C453" t="s">
        <v>181</v>
      </c>
      <c r="D453" t="s">
        <v>28</v>
      </c>
      <c r="E453">
        <v>2025</v>
      </c>
      <c r="F453" t="s">
        <v>194</v>
      </c>
      <c r="G453">
        <v>19.067096597439949</v>
      </c>
      <c r="H453">
        <v>17.161245561291839</v>
      </c>
      <c r="I453">
        <v>-1.90585103614811</v>
      </c>
    </row>
    <row r="454" spans="1:9">
      <c r="A454" t="s">
        <v>10</v>
      </c>
      <c r="B454" t="s">
        <v>202</v>
      </c>
      <c r="C454" t="s">
        <v>223</v>
      </c>
      <c r="D454" t="s">
        <v>224</v>
      </c>
      <c r="E454">
        <v>2025</v>
      </c>
      <c r="F454" t="s">
        <v>194</v>
      </c>
      <c r="G454">
        <v>25.516101109612411</v>
      </c>
      <c r="H454">
        <v>23.70799813317138</v>
      </c>
      <c r="I454">
        <v>-1.808102976441035</v>
      </c>
    </row>
    <row r="455" spans="1:9">
      <c r="A455" t="s">
        <v>10</v>
      </c>
      <c r="B455" t="s">
        <v>202</v>
      </c>
      <c r="C455" t="s">
        <v>180</v>
      </c>
      <c r="D455" t="s">
        <v>39</v>
      </c>
      <c r="E455">
        <v>2025</v>
      </c>
      <c r="F455" t="s">
        <v>194</v>
      </c>
      <c r="G455">
        <v>48.670847800245483</v>
      </c>
      <c r="H455">
        <v>47.097034861598381</v>
      </c>
      <c r="I455">
        <v>-1.573812938647102</v>
      </c>
    </row>
    <row r="456" spans="1:9">
      <c r="A456" t="s">
        <v>10</v>
      </c>
      <c r="B456" t="s">
        <v>202</v>
      </c>
      <c r="C456" t="s">
        <v>226</v>
      </c>
      <c r="D456" t="s">
        <v>227</v>
      </c>
      <c r="E456">
        <v>2025</v>
      </c>
      <c r="F456" t="s">
        <v>194</v>
      </c>
      <c r="G456">
        <v>10.133382435722369</v>
      </c>
      <c r="H456">
        <v>9.3676708377041802</v>
      </c>
      <c r="I456">
        <v>-0.76571159801818744</v>
      </c>
    </row>
    <row r="457" spans="1:9">
      <c r="A457" t="s">
        <v>10</v>
      </c>
      <c r="B457" t="s">
        <v>202</v>
      </c>
      <c r="C457" t="s">
        <v>184</v>
      </c>
      <c r="D457" t="s">
        <v>60</v>
      </c>
      <c r="E457">
        <v>2025</v>
      </c>
      <c r="F457" t="s">
        <v>194</v>
      </c>
      <c r="G457">
        <v>12.53317933524613</v>
      </c>
      <c r="H457">
        <v>13.272991091318231</v>
      </c>
      <c r="I457">
        <v>0.73981175607209337</v>
      </c>
    </row>
    <row r="458" spans="1:9">
      <c r="A458" t="s">
        <v>10</v>
      </c>
      <c r="B458" t="s">
        <v>202</v>
      </c>
      <c r="C458" t="s">
        <v>185</v>
      </c>
      <c r="D458" t="s">
        <v>87</v>
      </c>
      <c r="E458">
        <v>2025</v>
      </c>
      <c r="F458" t="s">
        <v>194</v>
      </c>
      <c r="G458">
        <v>15.27744968699564</v>
      </c>
      <c r="H458">
        <v>14.54739112897806</v>
      </c>
      <c r="I458">
        <v>-0.73005855801758202</v>
      </c>
    </row>
    <row r="459" spans="1:9">
      <c r="A459" t="s">
        <v>10</v>
      </c>
      <c r="B459" t="s">
        <v>202</v>
      </c>
      <c r="C459" t="s">
        <v>223</v>
      </c>
      <c r="D459" t="s">
        <v>225</v>
      </c>
      <c r="E459">
        <v>2025</v>
      </c>
      <c r="F459" t="s">
        <v>194</v>
      </c>
      <c r="G459">
        <v>14.14923490882232</v>
      </c>
      <c r="H459">
        <v>13.66815854570064</v>
      </c>
      <c r="I459">
        <v>-0.48107636312168373</v>
      </c>
    </row>
    <row r="460" spans="1:9">
      <c r="A460" t="s">
        <v>10</v>
      </c>
      <c r="B460" t="s">
        <v>202</v>
      </c>
      <c r="C460" t="s">
        <v>200</v>
      </c>
      <c r="D460" t="s">
        <v>201</v>
      </c>
      <c r="E460">
        <v>2025</v>
      </c>
      <c r="F460" t="s">
        <v>194</v>
      </c>
      <c r="G460">
        <v>40.173211868762692</v>
      </c>
      <c r="H460">
        <v>39.746360504677419</v>
      </c>
      <c r="I460">
        <v>-0.42685136408527308</v>
      </c>
    </row>
    <row r="461" spans="1:9">
      <c r="A461" t="s">
        <v>10</v>
      </c>
      <c r="B461" t="s">
        <v>202</v>
      </c>
      <c r="C461" t="s">
        <v>192</v>
      </c>
      <c r="D461" t="s">
        <v>84</v>
      </c>
      <c r="E461">
        <v>2025</v>
      </c>
      <c r="F461" t="s">
        <v>194</v>
      </c>
      <c r="G461">
        <v>15.60339120162153</v>
      </c>
      <c r="H461">
        <v>15.32310912079258</v>
      </c>
      <c r="I461">
        <v>-0.28028208082895389</v>
      </c>
    </row>
    <row r="462" spans="1:9">
      <c r="A462" t="s">
        <v>10</v>
      </c>
      <c r="B462" t="s">
        <v>202</v>
      </c>
      <c r="C462" t="s">
        <v>177</v>
      </c>
      <c r="D462" t="s">
        <v>178</v>
      </c>
      <c r="E462">
        <v>2030</v>
      </c>
      <c r="F462" t="s">
        <v>194</v>
      </c>
      <c r="G462">
        <v>15.289979530651269</v>
      </c>
      <c r="H462">
        <v>27.2130763444062</v>
      </c>
      <c r="I462">
        <v>11.92309681375492</v>
      </c>
    </row>
    <row r="463" spans="1:9">
      <c r="A463" t="s">
        <v>10</v>
      </c>
      <c r="B463" t="s">
        <v>202</v>
      </c>
      <c r="C463" t="s">
        <v>181</v>
      </c>
      <c r="D463" t="s">
        <v>28</v>
      </c>
      <c r="E463">
        <v>2030</v>
      </c>
      <c r="F463" t="s">
        <v>194</v>
      </c>
      <c r="G463">
        <v>21.013557608014509</v>
      </c>
      <c r="H463">
        <v>18.909650039438912</v>
      </c>
      <c r="I463">
        <v>-2.1039075685755968</v>
      </c>
    </row>
    <row r="464" spans="1:9">
      <c r="A464" t="s">
        <v>10</v>
      </c>
      <c r="B464" t="s">
        <v>202</v>
      </c>
      <c r="C464" t="s">
        <v>223</v>
      </c>
      <c r="D464" t="s">
        <v>224</v>
      </c>
      <c r="E464">
        <v>2030</v>
      </c>
      <c r="F464" t="s">
        <v>194</v>
      </c>
      <c r="G464">
        <v>28.17608093393315</v>
      </c>
      <c r="H464">
        <v>26.180028435488669</v>
      </c>
      <c r="I464">
        <v>-1.996052498444477</v>
      </c>
    </row>
    <row r="465" spans="1:9">
      <c r="A465" t="s">
        <v>10</v>
      </c>
      <c r="B465" t="s">
        <v>202</v>
      </c>
      <c r="C465" t="s">
        <v>180</v>
      </c>
      <c r="D465" t="s">
        <v>39</v>
      </c>
      <c r="E465">
        <v>2030</v>
      </c>
      <c r="F465" t="s">
        <v>194</v>
      </c>
      <c r="G465">
        <v>53.700612858925467</v>
      </c>
      <c r="H465">
        <v>51.963249591987633</v>
      </c>
      <c r="I465">
        <v>-1.7373632669378409</v>
      </c>
    </row>
    <row r="466" spans="1:9">
      <c r="A466" t="s">
        <v>10</v>
      </c>
      <c r="B466" t="s">
        <v>202</v>
      </c>
      <c r="C466" t="s">
        <v>226</v>
      </c>
      <c r="D466" t="s">
        <v>227</v>
      </c>
      <c r="E466">
        <v>2030</v>
      </c>
      <c r="F466" t="s">
        <v>194</v>
      </c>
      <c r="G466">
        <v>11.19100289530598</v>
      </c>
      <c r="H466">
        <v>10.34569668620245</v>
      </c>
      <c r="I466">
        <v>-0.84530620910352461</v>
      </c>
    </row>
    <row r="467" spans="1:9">
      <c r="A467" t="s">
        <v>10</v>
      </c>
      <c r="B467" t="s">
        <v>202</v>
      </c>
      <c r="C467" t="s">
        <v>184</v>
      </c>
      <c r="D467" t="s">
        <v>60</v>
      </c>
      <c r="E467">
        <v>2030</v>
      </c>
      <c r="F467" t="s">
        <v>194</v>
      </c>
      <c r="G467">
        <v>13.805222923020329</v>
      </c>
      <c r="H467">
        <v>14.621936000550621</v>
      </c>
      <c r="I467">
        <v>0.81671307753029332</v>
      </c>
    </row>
    <row r="468" spans="1:9">
      <c r="A468" t="s">
        <v>10</v>
      </c>
      <c r="B468" t="s">
        <v>202</v>
      </c>
      <c r="C468" t="s">
        <v>185</v>
      </c>
      <c r="D468" t="s">
        <v>87</v>
      </c>
      <c r="E468">
        <v>2030</v>
      </c>
      <c r="F468" t="s">
        <v>194</v>
      </c>
      <c r="G468">
        <v>16.767143432844261</v>
      </c>
      <c r="H468">
        <v>15.96121745359738</v>
      </c>
      <c r="I468">
        <v>-0.80592597924687759</v>
      </c>
    </row>
    <row r="469" spans="1:9">
      <c r="A469" t="s">
        <v>10</v>
      </c>
      <c r="B469" t="s">
        <v>202</v>
      </c>
      <c r="C469" t="s">
        <v>223</v>
      </c>
      <c r="D469" t="s">
        <v>225</v>
      </c>
      <c r="E469">
        <v>2030</v>
      </c>
      <c r="F469" t="s">
        <v>194</v>
      </c>
      <c r="G469">
        <v>15.637800058331409</v>
      </c>
      <c r="H469">
        <v>15.10671747691528</v>
      </c>
      <c r="I469">
        <v>-0.53108258141612552</v>
      </c>
    </row>
    <row r="470" spans="1:9">
      <c r="A470" t="s">
        <v>10</v>
      </c>
      <c r="B470" t="s">
        <v>202</v>
      </c>
      <c r="C470" t="s">
        <v>200</v>
      </c>
      <c r="D470" t="s">
        <v>201</v>
      </c>
      <c r="E470">
        <v>2030</v>
      </c>
      <c r="F470" t="s">
        <v>194</v>
      </c>
      <c r="G470">
        <v>44.155340566696282</v>
      </c>
      <c r="H470">
        <v>43.684130317905861</v>
      </c>
      <c r="I470">
        <v>-0.47121024879042039</v>
      </c>
    </row>
    <row r="471" spans="1:9">
      <c r="A471" t="s">
        <v>10</v>
      </c>
      <c r="B471" t="s">
        <v>202</v>
      </c>
      <c r="C471" t="s">
        <v>192</v>
      </c>
      <c r="D471" t="s">
        <v>84</v>
      </c>
      <c r="E471">
        <v>2030</v>
      </c>
      <c r="F471" t="s">
        <v>194</v>
      </c>
      <c r="G471">
        <v>17.208233492938479</v>
      </c>
      <c r="H471">
        <v>16.898824501111871</v>
      </c>
      <c r="I471">
        <v>-0.30940899182661141</v>
      </c>
    </row>
    <row r="472" spans="1:9">
      <c r="A472" t="s">
        <v>10</v>
      </c>
      <c r="B472" t="s">
        <v>202</v>
      </c>
      <c r="C472" t="s">
        <v>177</v>
      </c>
      <c r="D472" t="s">
        <v>178</v>
      </c>
      <c r="E472">
        <v>2040</v>
      </c>
      <c r="F472" t="s">
        <v>194</v>
      </c>
      <c r="G472">
        <v>18.619564848683581</v>
      </c>
      <c r="H472">
        <v>33.145525117379727</v>
      </c>
      <c r="I472">
        <v>14.525960268696149</v>
      </c>
    </row>
    <row r="473" spans="1:9">
      <c r="A473" t="s">
        <v>10</v>
      </c>
      <c r="B473" t="s">
        <v>202</v>
      </c>
      <c r="C473" t="s">
        <v>181</v>
      </c>
      <c r="D473" t="s">
        <v>28</v>
      </c>
      <c r="E473">
        <v>2040</v>
      </c>
      <c r="F473" t="s">
        <v>194</v>
      </c>
      <c r="G473">
        <v>25.535332954594939</v>
      </c>
      <c r="H473">
        <v>22.971325162745099</v>
      </c>
      <c r="I473">
        <v>-2.5640077918498361</v>
      </c>
    </row>
    <row r="474" spans="1:9">
      <c r="A474" t="s">
        <v>10</v>
      </c>
      <c r="B474" t="s">
        <v>202</v>
      </c>
      <c r="C474" t="s">
        <v>223</v>
      </c>
      <c r="D474" t="s">
        <v>224</v>
      </c>
      <c r="E474">
        <v>2040</v>
      </c>
      <c r="F474" t="s">
        <v>194</v>
      </c>
      <c r="G474">
        <v>34.355414158010667</v>
      </c>
      <c r="H474">
        <v>31.922740781788761</v>
      </c>
      <c r="I474">
        <v>-2.4326733762219099</v>
      </c>
    </row>
    <row r="475" spans="1:9">
      <c r="A475" t="s">
        <v>10</v>
      </c>
      <c r="B475" t="s">
        <v>202</v>
      </c>
      <c r="C475" t="s">
        <v>180</v>
      </c>
      <c r="D475" t="s">
        <v>39</v>
      </c>
      <c r="E475">
        <v>2040</v>
      </c>
      <c r="F475" t="s">
        <v>194</v>
      </c>
      <c r="G475">
        <v>65.385135445235647</v>
      </c>
      <c r="H475">
        <v>63.267832462900522</v>
      </c>
      <c r="I475">
        <v>-2.1173029823351261</v>
      </c>
    </row>
    <row r="476" spans="1:9">
      <c r="A476" t="s">
        <v>10</v>
      </c>
      <c r="B476" t="s">
        <v>202</v>
      </c>
      <c r="C476" t="s">
        <v>226</v>
      </c>
      <c r="D476" t="s">
        <v>227</v>
      </c>
      <c r="E476">
        <v>2040</v>
      </c>
      <c r="F476" t="s">
        <v>194</v>
      </c>
      <c r="G476">
        <v>13.64793478050851</v>
      </c>
      <c r="H476">
        <v>12.617724302492871</v>
      </c>
      <c r="I476">
        <v>-1.03021047801564</v>
      </c>
    </row>
    <row r="477" spans="1:9">
      <c r="A477" t="s">
        <v>10</v>
      </c>
      <c r="B477" t="s">
        <v>202</v>
      </c>
      <c r="C477" t="s">
        <v>184</v>
      </c>
      <c r="D477" t="s">
        <v>60</v>
      </c>
      <c r="E477">
        <v>2040</v>
      </c>
      <c r="F477" t="s">
        <v>194</v>
      </c>
      <c r="G477">
        <v>16.760275864602331</v>
      </c>
      <c r="H477">
        <v>17.755636496643081</v>
      </c>
      <c r="I477">
        <v>0.99536063204075731</v>
      </c>
    </row>
    <row r="478" spans="1:9">
      <c r="A478" t="s">
        <v>10</v>
      </c>
      <c r="B478" t="s">
        <v>202</v>
      </c>
      <c r="C478" t="s">
        <v>185</v>
      </c>
      <c r="D478" t="s">
        <v>87</v>
      </c>
      <c r="E478">
        <v>2040</v>
      </c>
      <c r="F478" t="s">
        <v>194</v>
      </c>
      <c r="G478">
        <v>20.22781406397338</v>
      </c>
      <c r="H478">
        <v>19.245642358221051</v>
      </c>
      <c r="I478">
        <v>-0.98217170575232871</v>
      </c>
    </row>
    <row r="479" spans="1:9">
      <c r="A479" t="s">
        <v>10</v>
      </c>
      <c r="B479" t="s">
        <v>202</v>
      </c>
      <c r="C479" t="s">
        <v>223</v>
      </c>
      <c r="D479" t="s">
        <v>225</v>
      </c>
      <c r="E479">
        <v>2040</v>
      </c>
      <c r="F479" t="s">
        <v>194</v>
      </c>
      <c r="G479">
        <v>19.095848875267151</v>
      </c>
      <c r="H479">
        <v>18.44859808712561</v>
      </c>
      <c r="I479">
        <v>-0.64725078814154813</v>
      </c>
    </row>
    <row r="480" spans="1:9">
      <c r="A480" t="s">
        <v>10</v>
      </c>
      <c r="B480" t="s">
        <v>202</v>
      </c>
      <c r="C480" t="s">
        <v>200</v>
      </c>
      <c r="D480" t="s">
        <v>201</v>
      </c>
      <c r="E480">
        <v>2040</v>
      </c>
      <c r="F480" t="s">
        <v>194</v>
      </c>
      <c r="G480">
        <v>53.406125080438521</v>
      </c>
      <c r="H480">
        <v>52.831865805661181</v>
      </c>
      <c r="I480">
        <v>-0.57425927477734007</v>
      </c>
    </row>
    <row r="481" spans="1:9">
      <c r="A481" t="s">
        <v>10</v>
      </c>
      <c r="B481" t="s">
        <v>202</v>
      </c>
      <c r="C481" t="s">
        <v>192</v>
      </c>
      <c r="D481" t="s">
        <v>84</v>
      </c>
      <c r="E481">
        <v>2040</v>
      </c>
      <c r="F481" t="s">
        <v>194</v>
      </c>
      <c r="G481">
        <v>20.936402857032022</v>
      </c>
      <c r="H481">
        <v>20.559329859938462</v>
      </c>
      <c r="I481">
        <v>-0.37707299709356329</v>
      </c>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4"/>
  <sheetViews>
    <sheetView workbookViewId="0"/>
  </sheetViews>
  <sheetFormatPr defaultRowHeight="14.4"/>
  <cols>
    <col min="1" max="1" width="4.6640625" bestFit="1" customWidth="1"/>
    <col min="2" max="2" width="14.6640625" bestFit="1" customWidth="1"/>
    <col min="3" max="3" width="11.6640625" bestFit="1" customWidth="1"/>
    <col min="4" max="4" width="18.6640625" bestFit="1" customWidth="1"/>
  </cols>
  <sheetData>
    <row r="1" spans="1:4">
      <c r="A1" s="35" t="s">
        <v>3</v>
      </c>
      <c r="B1" s="35" t="s">
        <v>4</v>
      </c>
      <c r="C1" s="35" t="s">
        <v>228</v>
      </c>
      <c r="D1" s="35" t="s">
        <v>229</v>
      </c>
    </row>
    <row r="2" spans="1:4">
      <c r="A2">
        <v>2020</v>
      </c>
      <c r="B2" t="s">
        <v>8</v>
      </c>
      <c r="C2">
        <v>418444.00306081941</v>
      </c>
      <c r="D2">
        <v>-396.21715842868002</v>
      </c>
    </row>
    <row r="3" spans="1:4">
      <c r="A3">
        <v>2020</v>
      </c>
      <c r="B3" t="s">
        <v>9</v>
      </c>
      <c r="C3">
        <v>415823.20463926252</v>
      </c>
      <c r="D3">
        <v>-3017.0155799855302</v>
      </c>
    </row>
    <row r="4" spans="1:4">
      <c r="A4">
        <v>2020</v>
      </c>
      <c r="B4" t="s">
        <v>10</v>
      </c>
      <c r="C4">
        <v>415805.48538264842</v>
      </c>
      <c r="D4">
        <v>-3034.734836599659</v>
      </c>
    </row>
    <row r="5" spans="1:4">
      <c r="A5">
        <v>2021</v>
      </c>
      <c r="B5" t="s">
        <v>8</v>
      </c>
      <c r="C5">
        <v>418523.29637405637</v>
      </c>
      <c r="D5">
        <v>79.293313236890398</v>
      </c>
    </row>
    <row r="6" spans="1:4">
      <c r="A6">
        <v>2021</v>
      </c>
      <c r="B6" t="s">
        <v>9</v>
      </c>
      <c r="C6">
        <v>413320.15158681647</v>
      </c>
      <c r="D6">
        <v>-2503.0530524460969</v>
      </c>
    </row>
    <row r="7" spans="1:4">
      <c r="A7">
        <v>2021</v>
      </c>
      <c r="B7" t="s">
        <v>10</v>
      </c>
      <c r="C7">
        <v>413895.144854563</v>
      </c>
      <c r="D7">
        <v>-1910.340528085492</v>
      </c>
    </row>
    <row r="8" spans="1:4">
      <c r="A8">
        <v>2022</v>
      </c>
      <c r="B8" t="s">
        <v>8</v>
      </c>
      <c r="C8">
        <v>418989.58294369309</v>
      </c>
      <c r="D8">
        <v>466.28656963679691</v>
      </c>
    </row>
    <row r="9" spans="1:4">
      <c r="A9">
        <v>2022</v>
      </c>
      <c r="B9" t="s">
        <v>9</v>
      </c>
      <c r="C9">
        <v>411229.92284896382</v>
      </c>
      <c r="D9">
        <v>-2090.2287378527481</v>
      </c>
    </row>
    <row r="10" spans="1:4">
      <c r="A10">
        <v>2022</v>
      </c>
      <c r="B10" t="s">
        <v>10</v>
      </c>
      <c r="C10">
        <v>412829.56170829892</v>
      </c>
      <c r="D10">
        <v>-1065.583146264124</v>
      </c>
    </row>
    <row r="11" spans="1:4">
      <c r="A11">
        <v>2023</v>
      </c>
      <c r="B11" t="s">
        <v>8</v>
      </c>
      <c r="C11">
        <v>419780.35800857889</v>
      </c>
      <c r="D11">
        <v>790.77506488570737</v>
      </c>
    </row>
    <row r="12" spans="1:4">
      <c r="A12">
        <v>2023</v>
      </c>
      <c r="B12" t="s">
        <v>9</v>
      </c>
      <c r="C12">
        <v>409480.80129694758</v>
      </c>
      <c r="D12">
        <v>-1749.12155201616</v>
      </c>
    </row>
    <row r="13" spans="1:4">
      <c r="A13">
        <v>2023</v>
      </c>
      <c r="B13" t="s">
        <v>10</v>
      </c>
      <c r="C13">
        <v>412411.03973110579</v>
      </c>
      <c r="D13">
        <v>-418.52197719299909</v>
      </c>
    </row>
    <row r="14" spans="1:4">
      <c r="A14">
        <v>2024</v>
      </c>
      <c r="B14" t="s">
        <v>8</v>
      </c>
      <c r="C14">
        <v>420851.53235113411</v>
      </c>
      <c r="D14">
        <v>1071.174342555194</v>
      </c>
    </row>
    <row r="15" spans="1:4">
      <c r="A15">
        <v>2024</v>
      </c>
      <c r="B15" t="s">
        <v>9</v>
      </c>
      <c r="C15">
        <v>408021.89500533312</v>
      </c>
      <c r="D15">
        <v>-1458.906291614441</v>
      </c>
    </row>
    <row r="16" spans="1:4">
      <c r="A16">
        <v>2024</v>
      </c>
      <c r="B16" t="s">
        <v>10</v>
      </c>
      <c r="C16">
        <v>412499.84509703901</v>
      </c>
      <c r="D16">
        <v>88.805365933076018</v>
      </c>
    </row>
    <row r="17" spans="1:4">
      <c r="A17">
        <v>2025</v>
      </c>
      <c r="B17" t="s">
        <v>8</v>
      </c>
      <c r="C17">
        <v>422172.06045790529</v>
      </c>
      <c r="D17">
        <v>1320.528106771269</v>
      </c>
    </row>
    <row r="18" spans="1:4">
      <c r="A18">
        <v>2025</v>
      </c>
      <c r="B18" t="s">
        <v>9</v>
      </c>
      <c r="C18">
        <v>406817.05891962652</v>
      </c>
      <c r="D18">
        <v>-1204.836085706683</v>
      </c>
    </row>
    <row r="19" spans="1:4">
      <c r="A19">
        <v>2025</v>
      </c>
      <c r="B19" t="s">
        <v>10</v>
      </c>
      <c r="C19">
        <v>412997.25106992421</v>
      </c>
      <c r="D19">
        <v>497.40597288531251</v>
      </c>
    </row>
    <row r="20" spans="1:4">
      <c r="A20">
        <v>2026</v>
      </c>
      <c r="B20" t="s">
        <v>8</v>
      </c>
      <c r="C20">
        <v>423720.1420530834</v>
      </c>
      <c r="D20">
        <v>1548.081595178101</v>
      </c>
    </row>
    <row r="21" spans="1:4">
      <c r="A21">
        <v>2026</v>
      </c>
      <c r="B21" t="s">
        <v>9</v>
      </c>
      <c r="C21">
        <v>405840.59670934948</v>
      </c>
      <c r="D21">
        <v>-976.46221027698653</v>
      </c>
    </row>
    <row r="22" spans="1:4">
      <c r="A22">
        <v>2026</v>
      </c>
      <c r="B22" t="s">
        <v>10</v>
      </c>
      <c r="C22">
        <v>413833.548784732</v>
      </c>
      <c r="D22">
        <v>836.29771480779903</v>
      </c>
    </row>
    <row r="23" spans="1:4">
      <c r="A23">
        <v>2027</v>
      </c>
      <c r="B23" t="s">
        <v>8</v>
      </c>
      <c r="C23">
        <v>425480.53618477483</v>
      </c>
      <c r="D23">
        <v>1760.394131691349</v>
      </c>
    </row>
    <row r="24" spans="1:4">
      <c r="A24">
        <v>2027</v>
      </c>
      <c r="B24" t="s">
        <v>9</v>
      </c>
      <c r="C24">
        <v>405074.22141208447</v>
      </c>
      <c r="D24">
        <v>-766.37529726487878</v>
      </c>
    </row>
    <row r="25" spans="1:4">
      <c r="A25">
        <v>2027</v>
      </c>
      <c r="B25" t="s">
        <v>10</v>
      </c>
      <c r="C25">
        <v>414959.56957760232</v>
      </c>
      <c r="D25">
        <v>1126.020792870253</v>
      </c>
    </row>
    <row r="26" spans="1:4">
      <c r="A26">
        <v>2028</v>
      </c>
      <c r="B26" t="s">
        <v>8</v>
      </c>
      <c r="C26">
        <v>427442.66201489302</v>
      </c>
      <c r="D26">
        <v>1962.1258301183591</v>
      </c>
    </row>
    <row r="27" spans="1:4">
      <c r="A27">
        <v>2028</v>
      </c>
      <c r="B27" t="s">
        <v>9</v>
      </c>
      <c r="C27">
        <v>404504.90618682897</v>
      </c>
      <c r="D27">
        <v>-569.31522525556943</v>
      </c>
    </row>
    <row r="28" spans="1:4">
      <c r="A28">
        <v>2028</v>
      </c>
      <c r="B28" t="s">
        <v>10</v>
      </c>
      <c r="C28">
        <v>416340.69036559918</v>
      </c>
      <c r="D28">
        <v>1381.1207879969379</v>
      </c>
    </row>
    <row r="29" spans="1:4">
      <c r="A29">
        <v>2029</v>
      </c>
      <c r="B29" t="s">
        <v>8</v>
      </c>
      <c r="C29">
        <v>429599.2559025088</v>
      </c>
      <c r="D29">
        <v>2156.5938876156501</v>
      </c>
    </row>
    <row r="30" spans="1:4">
      <c r="A30">
        <v>2029</v>
      </c>
      <c r="B30" t="s">
        <v>9</v>
      </c>
      <c r="C30">
        <v>404123.36447928048</v>
      </c>
      <c r="D30">
        <v>-381.54170754848639</v>
      </c>
    </row>
    <row r="31" spans="1:4">
      <c r="A31">
        <v>2029</v>
      </c>
      <c r="B31" t="s">
        <v>10</v>
      </c>
      <c r="C31">
        <v>417952.59480708081</v>
      </c>
      <c r="D31">
        <v>1611.9044414816619</v>
      </c>
    </row>
    <row r="32" spans="1:4">
      <c r="A32">
        <v>2030</v>
      </c>
      <c r="B32" t="s">
        <v>8</v>
      </c>
      <c r="C32">
        <v>431945.42185603961</v>
      </c>
      <c r="D32">
        <v>2346.1659535308149</v>
      </c>
    </row>
    <row r="33" spans="1:4">
      <c r="A33">
        <v>2030</v>
      </c>
      <c r="B33" t="s">
        <v>9</v>
      </c>
      <c r="C33">
        <v>403922.97525809688</v>
      </c>
      <c r="D33">
        <v>-200.38922118370911</v>
      </c>
    </row>
    <row r="34" spans="1:4">
      <c r="A34">
        <v>2030</v>
      </c>
      <c r="B34" t="s">
        <v>10</v>
      </c>
      <c r="C34">
        <v>419778.27601642342</v>
      </c>
      <c r="D34">
        <v>1825.6812093425731</v>
      </c>
    </row>
    <row r="35" spans="1:4">
      <c r="A35">
        <v>2031</v>
      </c>
      <c r="B35" t="s">
        <v>8</v>
      </c>
      <c r="C35">
        <v>434477.96014916227</v>
      </c>
      <c r="D35">
        <v>2532.5382931227282</v>
      </c>
    </row>
    <row r="36" spans="1:4">
      <c r="A36">
        <v>2031</v>
      </c>
      <c r="B36" t="s">
        <v>9</v>
      </c>
      <c r="C36">
        <v>403899.02297332027</v>
      </c>
      <c r="D36">
        <v>-23.952284776542111</v>
      </c>
    </row>
    <row r="37" spans="1:4">
      <c r="A37">
        <v>2031</v>
      </c>
      <c r="B37" t="s">
        <v>10</v>
      </c>
      <c r="C37">
        <v>421805.91721217352</v>
      </c>
      <c r="D37">
        <v>2027.64119575012</v>
      </c>
    </row>
    <row r="38" spans="1:4">
      <c r="A38">
        <v>2032</v>
      </c>
      <c r="B38" t="s">
        <v>8</v>
      </c>
      <c r="C38">
        <v>437194.89263810398</v>
      </c>
      <c r="D38">
        <v>2716.9324889417389</v>
      </c>
    </row>
    <row r="39" spans="1:4">
      <c r="A39">
        <v>2032</v>
      </c>
      <c r="B39" t="s">
        <v>9</v>
      </c>
      <c r="C39">
        <v>404048.16006637819</v>
      </c>
      <c r="D39">
        <v>149.1370930580313</v>
      </c>
    </row>
    <row r="40" spans="1:4">
      <c r="A40">
        <v>2032</v>
      </c>
      <c r="B40" t="s">
        <v>10</v>
      </c>
      <c r="C40">
        <v>424027.39309215487</v>
      </c>
      <c r="D40">
        <v>2221.4758799814199</v>
      </c>
    </row>
    <row r="41" spans="1:4">
      <c r="A41">
        <v>2033</v>
      </c>
      <c r="B41" t="s">
        <v>8</v>
      </c>
      <c r="C41">
        <v>440095.12717772939</v>
      </c>
      <c r="D41">
        <v>2900.2345396253668</v>
      </c>
    </row>
    <row r="42" spans="1:4">
      <c r="A42">
        <v>2033</v>
      </c>
      <c r="B42" t="s">
        <v>9</v>
      </c>
      <c r="C42">
        <v>404368.02685715159</v>
      </c>
      <c r="D42">
        <v>319.86679077329148</v>
      </c>
    </row>
    <row r="43" spans="1:4">
      <c r="A43">
        <v>2033</v>
      </c>
      <c r="B43" t="s">
        <v>10</v>
      </c>
      <c r="C43">
        <v>426437.21022300143</v>
      </c>
      <c r="D43">
        <v>2409.8171308465021</v>
      </c>
    </row>
    <row r="44" spans="1:4">
      <c r="A44">
        <v>2034</v>
      </c>
      <c r="B44" t="s">
        <v>8</v>
      </c>
      <c r="C44">
        <v>443178.22040523769</v>
      </c>
      <c r="D44">
        <v>3083.0932275082951</v>
      </c>
    </row>
    <row r="45" spans="1:4">
      <c r="A45">
        <v>2034</v>
      </c>
      <c r="B45" t="s">
        <v>9</v>
      </c>
      <c r="C45">
        <v>404856.9827227206</v>
      </c>
      <c r="D45">
        <v>488.95586556895847</v>
      </c>
    </row>
    <row r="46" spans="1:4">
      <c r="A46">
        <v>2034</v>
      </c>
      <c r="B46" t="s">
        <v>10</v>
      </c>
      <c r="C46">
        <v>429031.75785015989</v>
      </c>
      <c r="D46">
        <v>2594.547627158503</v>
      </c>
    </row>
    <row r="47" spans="1:4">
      <c r="A47">
        <v>2035</v>
      </c>
      <c r="B47" t="s">
        <v>8</v>
      </c>
      <c r="C47">
        <v>446444.21009017032</v>
      </c>
      <c r="D47">
        <v>3265.9896849325628</v>
      </c>
    </row>
    <row r="48" spans="1:4">
      <c r="A48">
        <v>2035</v>
      </c>
      <c r="B48" t="s">
        <v>9</v>
      </c>
      <c r="C48">
        <v>405513.91598044848</v>
      </c>
      <c r="D48">
        <v>656.93325772791525</v>
      </c>
    </row>
    <row r="49" spans="1:4">
      <c r="A49">
        <v>2035</v>
      </c>
      <c r="B49" t="s">
        <v>10</v>
      </c>
      <c r="C49">
        <v>431808.7781957236</v>
      </c>
      <c r="D49">
        <v>2777.0203455635879</v>
      </c>
    </row>
    <row r="50" spans="1:4">
      <c r="A50">
        <v>2036</v>
      </c>
      <c r="B50" t="s">
        <v>8</v>
      </c>
      <c r="C50">
        <v>449893.49668513669</v>
      </c>
      <c r="D50">
        <v>3449.2865949664192</v>
      </c>
    </row>
    <row r="51" spans="1:4">
      <c r="A51">
        <v>2036</v>
      </c>
      <c r="B51" t="s">
        <v>9</v>
      </c>
      <c r="C51">
        <v>406338.10943262721</v>
      </c>
      <c r="D51">
        <v>824.19345217866396</v>
      </c>
    </row>
    <row r="52" spans="1:4">
      <c r="A52">
        <v>2036</v>
      </c>
      <c r="B52" t="s">
        <v>10</v>
      </c>
      <c r="C52">
        <v>434766.99195386202</v>
      </c>
      <c r="D52">
        <v>2958.213758138379</v>
      </c>
    </row>
    <row r="53" spans="1:4">
      <c r="A53">
        <v>2037</v>
      </c>
      <c r="B53" t="s">
        <v>8</v>
      </c>
      <c r="C53">
        <v>453526.75967661833</v>
      </c>
      <c r="D53">
        <v>3633.2629914816089</v>
      </c>
    </row>
    <row r="54" spans="1:4">
      <c r="A54">
        <v>2037</v>
      </c>
      <c r="B54" t="s">
        <v>9</v>
      </c>
      <c r="C54">
        <v>407329.14527894242</v>
      </c>
      <c r="D54">
        <v>991.03584631526473</v>
      </c>
    </row>
    <row r="55" spans="1:4">
      <c r="A55">
        <v>2037</v>
      </c>
      <c r="B55" t="s">
        <v>10</v>
      </c>
      <c r="C55">
        <v>437905.83359590312</v>
      </c>
      <c r="D55">
        <v>3138.8416420411259</v>
      </c>
    </row>
    <row r="56" spans="1:4">
      <c r="A56">
        <v>2038</v>
      </c>
      <c r="B56" t="s">
        <v>8</v>
      </c>
      <c r="C56">
        <v>457344.89855307061</v>
      </c>
      <c r="D56">
        <v>3818.1388764522562</v>
      </c>
    </row>
    <row r="57" spans="1:4">
      <c r="A57">
        <v>2038</v>
      </c>
      <c r="B57" t="s">
        <v>9</v>
      </c>
      <c r="C57">
        <v>408486.8378753076</v>
      </c>
      <c r="D57">
        <v>1157.6925963651729</v>
      </c>
    </row>
    <row r="58" spans="1:4">
      <c r="A58">
        <v>2038</v>
      </c>
      <c r="B58" t="s">
        <v>10</v>
      </c>
      <c r="C58">
        <v>441225.2642862983</v>
      </c>
      <c r="D58">
        <v>3319.430690395171</v>
      </c>
    </row>
    <row r="59" spans="1:4">
      <c r="A59">
        <v>2039</v>
      </c>
      <c r="B59" t="s">
        <v>8</v>
      </c>
      <c r="C59">
        <v>461348.99119002878</v>
      </c>
      <c r="D59">
        <v>4004.0926369581912</v>
      </c>
    </row>
    <row r="60" spans="1:4">
      <c r="A60">
        <v>2039</v>
      </c>
      <c r="B60" t="s">
        <v>9</v>
      </c>
      <c r="C60">
        <v>409811.18619213777</v>
      </c>
      <c r="D60">
        <v>1324.348316830251</v>
      </c>
    </row>
    <row r="61" spans="1:4">
      <c r="A61">
        <v>2039</v>
      </c>
      <c r="B61" t="s">
        <v>10</v>
      </c>
      <c r="C61">
        <v>444725.63966041018</v>
      </c>
      <c r="D61">
        <v>3500.3753741119058</v>
      </c>
    </row>
    <row r="62" spans="1:4">
      <c r="A62">
        <v>2040</v>
      </c>
      <c r="B62" t="s">
        <v>8</v>
      </c>
      <c r="C62">
        <v>465540.26456086087</v>
      </c>
      <c r="D62">
        <v>4191.2733708320993</v>
      </c>
    </row>
    <row r="63" spans="1:4">
      <c r="A63">
        <v>2040</v>
      </c>
      <c r="B63" t="s">
        <v>9</v>
      </c>
      <c r="C63">
        <v>411302.34021128912</v>
      </c>
      <c r="D63">
        <v>1491.154019151325</v>
      </c>
    </row>
    <row r="64" spans="1:4">
      <c r="A64">
        <v>2040</v>
      </c>
      <c r="B64" t="s">
        <v>10</v>
      </c>
      <c r="C64">
        <v>448407.6165312801</v>
      </c>
      <c r="D64">
        <v>3681.9768708699321</v>
      </c>
    </row>
  </sheetData>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64"/>
  <sheetViews>
    <sheetView workbookViewId="0">
      <selection activeCell="A133" sqref="A133"/>
    </sheetView>
  </sheetViews>
  <sheetFormatPr defaultColWidth="8.6640625" defaultRowHeight="14.4"/>
  <cols>
    <col min="1" max="1" width="39.33203125" style="37" bestFit="1" customWidth="1"/>
    <col min="2" max="2" width="33.6640625" style="37" bestFit="1" customWidth="1"/>
    <col min="3" max="3" width="32.6640625" style="37" bestFit="1" customWidth="1"/>
    <col min="4" max="4" width="27.6640625" style="37" bestFit="1" customWidth="1"/>
    <col min="5" max="5" width="22.33203125" style="37" bestFit="1" customWidth="1"/>
    <col min="6" max="6" width="23.44140625" style="37" bestFit="1" customWidth="1"/>
    <col min="7" max="16384" width="8.6640625" style="37"/>
  </cols>
  <sheetData>
    <row r="1" spans="1:9">
      <c r="A1" s="43" t="s">
        <v>230</v>
      </c>
      <c r="B1" s="36" t="s">
        <v>231</v>
      </c>
      <c r="C1" s="36" t="s">
        <v>232</v>
      </c>
      <c r="D1" s="36" t="s">
        <v>233</v>
      </c>
      <c r="E1" s="36" t="s">
        <v>234</v>
      </c>
      <c r="F1" s="36" t="s">
        <v>235</v>
      </c>
      <c r="I1" s="36"/>
    </row>
    <row r="2" spans="1:9">
      <c r="A2" s="36" t="s">
        <v>236</v>
      </c>
      <c r="B2" s="38">
        <v>118.4</v>
      </c>
      <c r="C2" s="38">
        <v>78.2</v>
      </c>
      <c r="D2" s="39" t="s">
        <v>237</v>
      </c>
      <c r="E2" s="39" t="s">
        <v>237</v>
      </c>
      <c r="F2" s="40">
        <f>C2/B2</f>
        <v>0.66047297297297292</v>
      </c>
    </row>
    <row r="3" spans="1:9">
      <c r="A3" s="36" t="s">
        <v>238</v>
      </c>
      <c r="B3" s="38">
        <v>125.2</v>
      </c>
      <c r="C3" s="38">
        <v>78.599999999999994</v>
      </c>
      <c r="D3" s="39" t="s">
        <v>237</v>
      </c>
      <c r="E3" s="39" t="s">
        <v>237</v>
      </c>
      <c r="F3" s="40">
        <f t="shared" ref="F3:F32" si="0">C3/B3</f>
        <v>0.62779552715654952</v>
      </c>
    </row>
    <row r="4" spans="1:9">
      <c r="A4" s="36" t="s">
        <v>239</v>
      </c>
      <c r="B4" s="38">
        <v>126.8</v>
      </c>
      <c r="C4" s="38">
        <v>80.3</v>
      </c>
      <c r="D4" s="39" t="s">
        <v>237</v>
      </c>
      <c r="E4" s="39" t="s">
        <v>237</v>
      </c>
      <c r="F4" s="40">
        <f t="shared" si="0"/>
        <v>0.63328075709779175</v>
      </c>
    </row>
    <row r="5" spans="1:9">
      <c r="A5" s="36" t="s">
        <v>240</v>
      </c>
      <c r="B5" s="38">
        <v>117.5</v>
      </c>
      <c r="C5" s="38">
        <v>77.7</v>
      </c>
      <c r="D5" s="39" t="s">
        <v>237</v>
      </c>
      <c r="E5" s="39" t="s">
        <v>237</v>
      </c>
      <c r="F5" s="40">
        <f t="shared" si="0"/>
        <v>0.6612765957446809</v>
      </c>
    </row>
    <row r="6" spans="1:9">
      <c r="A6" s="36" t="s">
        <v>241</v>
      </c>
      <c r="B6" s="38">
        <v>115.4</v>
      </c>
      <c r="C6" s="38">
        <v>73.8</v>
      </c>
      <c r="D6" s="39" t="s">
        <v>237</v>
      </c>
      <c r="E6" s="39" t="s">
        <v>237</v>
      </c>
      <c r="F6" s="40">
        <f t="shared" si="0"/>
        <v>0.63951473136915071</v>
      </c>
    </row>
    <row r="7" spans="1:9">
      <c r="A7" s="36" t="s">
        <v>242</v>
      </c>
      <c r="B7" s="38">
        <v>115.8</v>
      </c>
      <c r="C7" s="38">
        <v>74.8</v>
      </c>
      <c r="D7" s="39" t="s">
        <v>237</v>
      </c>
      <c r="E7" s="39" t="s">
        <v>237</v>
      </c>
      <c r="F7" s="40">
        <f t="shared" si="0"/>
        <v>0.6459412780656304</v>
      </c>
    </row>
    <row r="8" spans="1:9">
      <c r="A8" s="36" t="s">
        <v>243</v>
      </c>
      <c r="B8" s="38">
        <v>114.3</v>
      </c>
      <c r="C8" s="38">
        <v>79.8</v>
      </c>
      <c r="D8" s="39" t="s">
        <v>237</v>
      </c>
      <c r="E8" s="39" t="s">
        <v>237</v>
      </c>
      <c r="F8" s="40">
        <f t="shared" si="0"/>
        <v>0.69816272965879267</v>
      </c>
    </row>
    <row r="9" spans="1:9">
      <c r="A9" s="36" t="s">
        <v>244</v>
      </c>
      <c r="B9" s="38">
        <v>112.6</v>
      </c>
      <c r="C9" s="38">
        <v>80.7</v>
      </c>
      <c r="D9" s="39" t="s">
        <v>237</v>
      </c>
      <c r="E9" s="39" t="s">
        <v>237</v>
      </c>
      <c r="F9" s="40">
        <f t="shared" si="0"/>
        <v>0.71669626998223812</v>
      </c>
    </row>
    <row r="10" spans="1:9">
      <c r="A10" s="36" t="s">
        <v>245</v>
      </c>
      <c r="B10" s="38">
        <v>106.8</v>
      </c>
      <c r="C10" s="38">
        <v>86.9</v>
      </c>
      <c r="D10" s="39" t="s">
        <v>237</v>
      </c>
      <c r="E10" s="39" t="s">
        <v>237</v>
      </c>
      <c r="F10" s="40">
        <f t="shared" si="0"/>
        <v>0.81367041198501877</v>
      </c>
    </row>
    <row r="11" spans="1:9">
      <c r="A11" s="36" t="s">
        <v>246</v>
      </c>
      <c r="B11" s="38">
        <v>108.7</v>
      </c>
      <c r="C11" s="38">
        <v>90.5</v>
      </c>
      <c r="D11" s="39" t="s">
        <v>237</v>
      </c>
      <c r="E11" s="39" t="s">
        <v>237</v>
      </c>
      <c r="F11" s="40">
        <f t="shared" si="0"/>
        <v>0.83256669733210664</v>
      </c>
    </row>
    <row r="12" spans="1:9">
      <c r="A12" s="36" t="s">
        <v>247</v>
      </c>
      <c r="B12" s="38">
        <v>108.7</v>
      </c>
      <c r="C12" s="38">
        <v>88.7</v>
      </c>
      <c r="D12" s="39" t="s">
        <v>237</v>
      </c>
      <c r="E12" s="39" t="s">
        <v>237</v>
      </c>
      <c r="F12" s="40">
        <f t="shared" si="0"/>
        <v>0.81600735970561178</v>
      </c>
    </row>
    <row r="13" spans="1:9">
      <c r="A13" s="36" t="s">
        <v>248</v>
      </c>
      <c r="B13" s="38">
        <f>B12*D13</f>
        <v>109.04507936507945</v>
      </c>
      <c r="C13" s="38">
        <f>C12*E13</f>
        <v>88.79511534318155</v>
      </c>
      <c r="D13" s="41">
        <v>1.0031746031746038</v>
      </c>
      <c r="E13" s="42">
        <v>1.0010723263041887</v>
      </c>
      <c r="F13" s="40">
        <f t="shared" si="0"/>
        <v>0.81429731502050029</v>
      </c>
    </row>
    <row r="14" spans="1:9">
      <c r="A14" s="36" t="s">
        <v>249</v>
      </c>
      <c r="B14" s="38">
        <f t="shared" ref="B14:C29" si="1">B13*D14</f>
        <v>109.39015873015879</v>
      </c>
      <c r="C14" s="38">
        <f t="shared" si="1"/>
        <v>88.890230686363111</v>
      </c>
      <c r="D14" s="41">
        <v>1.0031645569620251</v>
      </c>
      <c r="E14" s="42">
        <v>1.0010711776522161</v>
      </c>
      <c r="F14" s="40">
        <f t="shared" si="0"/>
        <v>0.81259805926084772</v>
      </c>
    </row>
    <row r="15" spans="1:9">
      <c r="A15" s="36" t="s">
        <v>250</v>
      </c>
      <c r="B15" s="38">
        <f t="shared" si="1"/>
        <v>109.73523809523813</v>
      </c>
      <c r="C15" s="38">
        <f t="shared" si="1"/>
        <v>88.985346029544672</v>
      </c>
      <c r="D15" s="41">
        <v>1.0031545741324919</v>
      </c>
      <c r="E15" s="42">
        <v>1.0010700314584307</v>
      </c>
      <c r="F15" s="40">
        <f t="shared" si="0"/>
        <v>0.8109094906443377</v>
      </c>
    </row>
    <row r="16" spans="1:9">
      <c r="A16" s="36" t="s">
        <v>251</v>
      </c>
      <c r="B16" s="38">
        <f t="shared" si="1"/>
        <v>110.08031746031749</v>
      </c>
      <c r="C16" s="38">
        <f t="shared" si="1"/>
        <v>89.080461372726248</v>
      </c>
      <c r="D16" s="41">
        <v>1.0031446540880502</v>
      </c>
      <c r="E16" s="42">
        <v>1.0010688877149503</v>
      </c>
      <c r="F16" s="40">
        <f t="shared" si="0"/>
        <v>0.80923150866492177</v>
      </c>
    </row>
    <row r="17" spans="1:6">
      <c r="A17" s="36" t="s">
        <v>252</v>
      </c>
      <c r="B17" s="38">
        <f t="shared" si="1"/>
        <v>110.42539682539685</v>
      </c>
      <c r="C17" s="38">
        <f t="shared" si="1"/>
        <v>89.175576715907823</v>
      </c>
      <c r="D17" s="41">
        <v>1.0031347962382444</v>
      </c>
      <c r="E17" s="42">
        <v>1.0010677464139257</v>
      </c>
      <c r="F17" s="40">
        <f t="shared" si="0"/>
        <v>0.80756401407287715</v>
      </c>
    </row>
    <row r="18" spans="1:6">
      <c r="A18" s="36" t="s">
        <v>253</v>
      </c>
      <c r="B18" s="38">
        <f t="shared" si="1"/>
        <v>110.42539682539685</v>
      </c>
      <c r="C18" s="38">
        <f t="shared" si="1"/>
        <v>89.2781607003554</v>
      </c>
      <c r="D18" s="41">
        <v>1</v>
      </c>
      <c r="E18" s="42">
        <v>1.0011503596413442</v>
      </c>
      <c r="F18" s="40">
        <f t="shared" si="0"/>
        <v>0.80849300312246852</v>
      </c>
    </row>
    <row r="19" spans="1:6">
      <c r="A19" s="36" t="s">
        <v>254</v>
      </c>
      <c r="B19" s="38">
        <f t="shared" si="1"/>
        <v>110.42539682539685</v>
      </c>
      <c r="C19" s="38">
        <f t="shared" si="1"/>
        <v>89.380744684802949</v>
      </c>
      <c r="D19" s="41">
        <v>1</v>
      </c>
      <c r="E19" s="42">
        <v>1.0011490378345926</v>
      </c>
      <c r="F19" s="40">
        <f t="shared" si="0"/>
        <v>0.80942199217205968</v>
      </c>
    </row>
    <row r="20" spans="1:6">
      <c r="A20" s="36" t="s">
        <v>255</v>
      </c>
      <c r="B20" s="38">
        <f t="shared" si="1"/>
        <v>110.42539682539685</v>
      </c>
      <c r="C20" s="38">
        <f t="shared" si="1"/>
        <v>89.483328669250497</v>
      </c>
      <c r="D20" s="41">
        <v>1</v>
      </c>
      <c r="E20" s="42">
        <v>1.0011477190619669</v>
      </c>
      <c r="F20" s="40">
        <f t="shared" si="0"/>
        <v>0.81035098122165083</v>
      </c>
    </row>
    <row r="21" spans="1:6">
      <c r="A21" s="36" t="s">
        <v>256</v>
      </c>
      <c r="B21" s="38">
        <f t="shared" si="1"/>
        <v>110.42539682539685</v>
      </c>
      <c r="C21" s="38">
        <f t="shared" si="1"/>
        <v>89.58591265369806</v>
      </c>
      <c r="D21" s="41">
        <v>1</v>
      </c>
      <c r="E21" s="42">
        <v>1.001146403313032</v>
      </c>
      <c r="F21" s="40">
        <f t="shared" si="0"/>
        <v>0.8112799702712421</v>
      </c>
    </row>
    <row r="22" spans="1:6">
      <c r="A22" s="36" t="s">
        <v>257</v>
      </c>
      <c r="B22" s="38">
        <f t="shared" si="1"/>
        <v>110.42539682539685</v>
      </c>
      <c r="C22" s="38">
        <f t="shared" si="1"/>
        <v>89.688496638145608</v>
      </c>
      <c r="D22" s="41">
        <v>1</v>
      </c>
      <c r="E22" s="42">
        <v>1.0011450905774002</v>
      </c>
      <c r="F22" s="40">
        <f t="shared" si="0"/>
        <v>0.81220895932083315</v>
      </c>
    </row>
    <row r="23" spans="1:6">
      <c r="A23" s="36" t="s">
        <v>258</v>
      </c>
      <c r="B23" s="38">
        <f t="shared" si="1"/>
        <v>110.94301587301581</v>
      </c>
      <c r="C23" s="38">
        <f t="shared" si="1"/>
        <v>89.949240084696484</v>
      </c>
      <c r="D23" s="41">
        <v>1.0046874999999993</v>
      </c>
      <c r="E23" s="42">
        <v>1.0029072116974249</v>
      </c>
      <c r="F23" s="40">
        <f t="shared" si="0"/>
        <v>0.81076973955396547</v>
      </c>
    </row>
    <row r="24" spans="1:6">
      <c r="A24" s="36" t="s">
        <v>259</v>
      </c>
      <c r="B24" s="38">
        <f t="shared" si="1"/>
        <v>111.46063492063499</v>
      </c>
      <c r="C24" s="38">
        <f t="shared" si="1"/>
        <v>90.209983531247289</v>
      </c>
      <c r="D24" s="41">
        <v>1.0046656298600323</v>
      </c>
      <c r="E24" s="42">
        <v>1.0028987843177473</v>
      </c>
      <c r="F24" s="40">
        <f t="shared" si="0"/>
        <v>0.80934388715335126</v>
      </c>
    </row>
    <row r="25" spans="1:6">
      <c r="A25" s="36" t="s">
        <v>260</v>
      </c>
      <c r="B25" s="38">
        <f t="shared" si="1"/>
        <v>111.97825396825397</v>
      </c>
      <c r="C25" s="38">
        <f t="shared" si="1"/>
        <v>90.470726977798151</v>
      </c>
      <c r="D25" s="41">
        <v>1.0046439628482966</v>
      </c>
      <c r="E25" s="42">
        <v>1.0028904056551629</v>
      </c>
      <c r="F25" s="40">
        <f t="shared" si="0"/>
        <v>0.8079312167471977</v>
      </c>
    </row>
    <row r="26" spans="1:6">
      <c r="A26" s="36" t="s">
        <v>261</v>
      </c>
      <c r="B26" s="38">
        <f t="shared" si="1"/>
        <v>112.49587301587293</v>
      </c>
      <c r="C26" s="38">
        <f t="shared" si="1"/>
        <v>90.731470424349027</v>
      </c>
      <c r="D26" s="41">
        <v>1.0046224961479191</v>
      </c>
      <c r="E26" s="42">
        <v>1.0028820752884506</v>
      </c>
      <c r="F26" s="40">
        <f t="shared" si="0"/>
        <v>0.80653154637545688</v>
      </c>
    </row>
    <row r="27" spans="1:6">
      <c r="A27" s="36" t="s">
        <v>262</v>
      </c>
      <c r="B27" s="38">
        <f t="shared" si="1"/>
        <v>113.01349206349209</v>
      </c>
      <c r="C27" s="38">
        <f t="shared" si="1"/>
        <v>90.992213870899846</v>
      </c>
      <c r="D27" s="41">
        <v>1.004601226993866</v>
      </c>
      <c r="E27" s="42">
        <v>1.0028737928012335</v>
      </c>
      <c r="F27" s="40">
        <f t="shared" si="0"/>
        <v>0.80514469741169947</v>
      </c>
    </row>
    <row r="28" spans="1:6">
      <c r="A28" s="36" t="s">
        <v>263</v>
      </c>
      <c r="B28" s="38">
        <f t="shared" si="1"/>
        <v>113.35857142857155</v>
      </c>
      <c r="C28" s="38">
        <f t="shared" si="1"/>
        <v>91.588606842581015</v>
      </c>
      <c r="D28" s="41">
        <v>1.0030534351145046</v>
      </c>
      <c r="E28" s="42">
        <v>1.0065543297202038</v>
      </c>
      <c r="F28" s="40">
        <f t="shared" si="0"/>
        <v>0.80795484354080782</v>
      </c>
    </row>
    <row r="29" spans="1:6">
      <c r="A29" s="36" t="s">
        <v>264</v>
      </c>
      <c r="B29" s="38">
        <f t="shared" si="1"/>
        <v>113.70365079365091</v>
      </c>
      <c r="C29" s="38">
        <f t="shared" si="1"/>
        <v>92.184999814262184</v>
      </c>
      <c r="D29" s="41">
        <v>1.0030441400304413</v>
      </c>
      <c r="E29" s="42">
        <v>1.0065116502176545</v>
      </c>
      <c r="F29" s="40">
        <f t="shared" si="0"/>
        <v>0.81074793263726674</v>
      </c>
    </row>
    <row r="30" spans="1:6">
      <c r="A30" s="36" t="s">
        <v>265</v>
      </c>
      <c r="B30" s="38">
        <f t="shared" ref="B30:C32" si="2">B29*D30</f>
        <v>114.04873015873025</v>
      </c>
      <c r="C30" s="38">
        <f t="shared" si="2"/>
        <v>92.781392785943353</v>
      </c>
      <c r="D30" s="41">
        <v>1.0030349013657054</v>
      </c>
      <c r="E30" s="42">
        <v>1.0064695229471476</v>
      </c>
      <c r="F30" s="40">
        <f t="shared" si="0"/>
        <v>0.81352411953041881</v>
      </c>
    </row>
    <row r="31" spans="1:6">
      <c r="A31" s="36" t="s">
        <v>266</v>
      </c>
      <c r="B31" s="38">
        <f t="shared" si="2"/>
        <v>114.39380952380959</v>
      </c>
      <c r="C31" s="38">
        <f t="shared" si="2"/>
        <v>93.377785757624522</v>
      </c>
      <c r="D31" s="41">
        <v>1.0030257186081692</v>
      </c>
      <c r="E31" s="42">
        <v>1.0064279372595442</v>
      </c>
      <c r="F31" s="40">
        <f t="shared" si="0"/>
        <v>0.81628355718138002</v>
      </c>
    </row>
    <row r="32" spans="1:6">
      <c r="A32" s="36" t="s">
        <v>267</v>
      </c>
      <c r="B32" s="38">
        <f t="shared" si="2"/>
        <v>114.73888888888894</v>
      </c>
      <c r="C32" s="38">
        <f t="shared" si="2"/>
        <v>93.974178729305692</v>
      </c>
      <c r="D32" s="41">
        <v>1.0030165912518851</v>
      </c>
      <c r="E32" s="42">
        <v>1.0063868827777647</v>
      </c>
      <c r="F32" s="40">
        <f t="shared" si="0"/>
        <v>0.81902639671113242</v>
      </c>
    </row>
    <row r="34" spans="1:6">
      <c r="A34" s="43" t="s">
        <v>268</v>
      </c>
      <c r="B34" s="36" t="s">
        <v>231</v>
      </c>
      <c r="C34" s="36" t="s">
        <v>232</v>
      </c>
      <c r="D34" s="36" t="s">
        <v>233</v>
      </c>
      <c r="E34" s="36" t="s">
        <v>269</v>
      </c>
      <c r="F34" s="36" t="s">
        <v>235</v>
      </c>
    </row>
    <row r="35" spans="1:6">
      <c r="A35" s="36" t="s">
        <v>236</v>
      </c>
      <c r="B35" s="38">
        <v>118.4</v>
      </c>
      <c r="C35" s="38">
        <v>78.2</v>
      </c>
      <c r="D35" s="39" t="s">
        <v>237</v>
      </c>
      <c r="E35" s="39" t="s">
        <v>237</v>
      </c>
      <c r="F35" s="40">
        <f t="shared" ref="F35:F65" si="3">C35/B35</f>
        <v>0.66047297297297292</v>
      </c>
    </row>
    <row r="36" spans="1:6">
      <c r="A36" s="36" t="s">
        <v>238</v>
      </c>
      <c r="B36" s="38">
        <v>125.2</v>
      </c>
      <c r="C36" s="38">
        <v>78.599999999999994</v>
      </c>
      <c r="D36" s="39" t="s">
        <v>237</v>
      </c>
      <c r="E36" s="39" t="s">
        <v>237</v>
      </c>
      <c r="F36" s="40">
        <f t="shared" si="3"/>
        <v>0.62779552715654952</v>
      </c>
    </row>
    <row r="37" spans="1:6">
      <c r="A37" s="36" t="s">
        <v>239</v>
      </c>
      <c r="B37" s="38">
        <v>126.8</v>
      </c>
      <c r="C37" s="38">
        <v>80.3</v>
      </c>
      <c r="D37" s="39" t="s">
        <v>237</v>
      </c>
      <c r="E37" s="39" t="s">
        <v>237</v>
      </c>
      <c r="F37" s="40">
        <f t="shared" si="3"/>
        <v>0.63328075709779175</v>
      </c>
    </row>
    <row r="38" spans="1:6">
      <c r="A38" s="36" t="s">
        <v>240</v>
      </c>
      <c r="B38" s="38">
        <v>117.5</v>
      </c>
      <c r="C38" s="38">
        <v>77.7</v>
      </c>
      <c r="D38" s="39" t="s">
        <v>237</v>
      </c>
      <c r="E38" s="39" t="s">
        <v>237</v>
      </c>
      <c r="F38" s="40">
        <f t="shared" si="3"/>
        <v>0.6612765957446809</v>
      </c>
    </row>
    <row r="39" spans="1:6">
      <c r="A39" s="36" t="s">
        <v>241</v>
      </c>
      <c r="B39" s="38">
        <v>115.4</v>
      </c>
      <c r="C39" s="38">
        <v>73.8</v>
      </c>
      <c r="D39" s="39" t="s">
        <v>237</v>
      </c>
      <c r="E39" s="39" t="s">
        <v>237</v>
      </c>
      <c r="F39" s="40">
        <f t="shared" si="3"/>
        <v>0.63951473136915071</v>
      </c>
    </row>
    <row r="40" spans="1:6">
      <c r="A40" s="36" t="s">
        <v>242</v>
      </c>
      <c r="B40" s="38">
        <v>115.8</v>
      </c>
      <c r="C40" s="38">
        <v>74.8</v>
      </c>
      <c r="D40" s="39" t="s">
        <v>237</v>
      </c>
      <c r="E40" s="39" t="s">
        <v>237</v>
      </c>
      <c r="F40" s="40">
        <f t="shared" si="3"/>
        <v>0.6459412780656304</v>
      </c>
    </row>
    <row r="41" spans="1:6">
      <c r="A41" s="36" t="s">
        <v>243</v>
      </c>
      <c r="B41" s="38">
        <v>114.3</v>
      </c>
      <c r="C41" s="38">
        <v>79.8</v>
      </c>
      <c r="D41" s="39" t="s">
        <v>237</v>
      </c>
      <c r="E41" s="39" t="s">
        <v>237</v>
      </c>
      <c r="F41" s="40">
        <f t="shared" si="3"/>
        <v>0.69816272965879267</v>
      </c>
    </row>
    <row r="42" spans="1:6">
      <c r="A42" s="36" t="s">
        <v>244</v>
      </c>
      <c r="B42" s="38">
        <v>112.6</v>
      </c>
      <c r="C42" s="38">
        <v>80.7</v>
      </c>
      <c r="D42" s="39" t="s">
        <v>237</v>
      </c>
      <c r="E42" s="39" t="s">
        <v>237</v>
      </c>
      <c r="F42" s="40">
        <f t="shared" si="3"/>
        <v>0.71669626998223812</v>
      </c>
    </row>
    <row r="43" spans="1:6">
      <c r="A43" s="36" t="s">
        <v>245</v>
      </c>
      <c r="B43" s="38">
        <v>106.8</v>
      </c>
      <c r="C43" s="38">
        <v>86.9</v>
      </c>
      <c r="D43" s="39" t="s">
        <v>237</v>
      </c>
      <c r="E43" s="39" t="s">
        <v>237</v>
      </c>
      <c r="F43" s="40">
        <f t="shared" si="3"/>
        <v>0.81367041198501877</v>
      </c>
    </row>
    <row r="44" spans="1:6">
      <c r="A44" s="36" t="s">
        <v>246</v>
      </c>
      <c r="B44" s="38">
        <v>108.7</v>
      </c>
      <c r="C44" s="38">
        <v>90.5</v>
      </c>
      <c r="D44" s="39" t="s">
        <v>237</v>
      </c>
      <c r="E44" s="39" t="s">
        <v>237</v>
      </c>
      <c r="F44" s="40">
        <f t="shared" si="3"/>
        <v>0.83256669733210664</v>
      </c>
    </row>
    <row r="45" spans="1:6">
      <c r="A45" s="36" t="s">
        <v>247</v>
      </c>
      <c r="B45" s="38">
        <f t="shared" ref="B45:C65" si="4">B44*D45</f>
        <v>109.04507936507945</v>
      </c>
      <c r="C45" s="38">
        <f t="shared" si="4"/>
        <v>92.151297224354579</v>
      </c>
      <c r="D45" s="41">
        <v>1.0031746031746038</v>
      </c>
      <c r="E45" s="40">
        <v>1.0182463781696638</v>
      </c>
      <c r="F45" s="40">
        <f t="shared" si="3"/>
        <v>0.84507524558568092</v>
      </c>
    </row>
    <row r="46" spans="1:6">
      <c r="A46" s="36" t="s">
        <v>248</v>
      </c>
      <c r="B46" s="38">
        <f t="shared" si="4"/>
        <v>109.39125422020675</v>
      </c>
      <c r="C46" s="38">
        <f t="shared" si="4"/>
        <v>93.835620393196152</v>
      </c>
      <c r="D46" s="41">
        <v>1.0031746031746038</v>
      </c>
      <c r="E46" s="40">
        <v>1.0182778020448358</v>
      </c>
      <c r="F46" s="40">
        <f t="shared" si="3"/>
        <v>0.8577981947652159</v>
      </c>
    </row>
    <row r="47" spans="1:6">
      <c r="A47" s="36" t="s">
        <v>249</v>
      </c>
      <c r="B47" s="38">
        <f t="shared" si="4"/>
        <v>109.73742907533396</v>
      </c>
      <c r="C47" s="38">
        <f t="shared" si="4"/>
        <v>95.55363002541462</v>
      </c>
      <c r="D47" s="41">
        <v>1.0031645569620251</v>
      </c>
      <c r="E47" s="40">
        <v>1.0183087150169579</v>
      </c>
      <c r="F47" s="40">
        <f t="shared" si="3"/>
        <v>0.8707478462960685</v>
      </c>
    </row>
    <row r="48" spans="1:6">
      <c r="A48" s="36" t="s">
        <v>250</v>
      </c>
      <c r="B48" s="38">
        <f t="shared" si="4"/>
        <v>110.08360393046118</v>
      </c>
      <c r="C48" s="38">
        <f t="shared" si="4"/>
        <v>97.30599985027753</v>
      </c>
      <c r="D48" s="41">
        <v>1.0031545741324919</v>
      </c>
      <c r="E48" s="40">
        <v>1.0183391235309096</v>
      </c>
      <c r="F48" s="40">
        <f t="shared" si="3"/>
        <v>0.88392818163679354</v>
      </c>
    </row>
    <row r="49" spans="1:6">
      <c r="A49" s="36" t="s">
        <v>251</v>
      </c>
      <c r="B49" s="38">
        <f t="shared" si="4"/>
        <v>110.42977878558841</v>
      </c>
      <c r="C49" s="38">
        <f t="shared" si="4"/>
        <v>99.093417071637631</v>
      </c>
      <c r="D49" s="41">
        <v>1.0031446540880502</v>
      </c>
      <c r="E49" s="40">
        <v>1.018369034017536</v>
      </c>
      <c r="F49" s="40">
        <f t="shared" si="3"/>
        <v>0.89734325434119022</v>
      </c>
    </row>
    <row r="50" spans="1:6">
      <c r="A50" s="36" t="s">
        <v>252</v>
      </c>
      <c r="B50" s="38">
        <f t="shared" si="4"/>
        <v>110.77595364071564</v>
      </c>
      <c r="C50" s="38">
        <f t="shared" si="4"/>
        <v>100.91658263742494</v>
      </c>
      <c r="D50" s="41">
        <v>1.0031347962382444</v>
      </c>
      <c r="E50" s="40">
        <v>1.0183984528908645</v>
      </c>
      <c r="F50" s="40">
        <f t="shared" si="3"/>
        <v>0.91099719136458057</v>
      </c>
    </row>
    <row r="51" spans="1:6">
      <c r="A51" s="36" t="s">
        <v>253</v>
      </c>
      <c r="B51" s="38">
        <f t="shared" si="4"/>
        <v>110.77595364071564</v>
      </c>
      <c r="C51" s="38">
        <f t="shared" si="4"/>
        <v>102.77621151452792</v>
      </c>
      <c r="D51" s="41">
        <v>1</v>
      </c>
      <c r="E51" s="40">
        <v>1.0184273865454232</v>
      </c>
      <c r="F51" s="40">
        <f t="shared" si="3"/>
        <v>0.92778448875165065</v>
      </c>
    </row>
    <row r="52" spans="1:6">
      <c r="A52" s="36" t="s">
        <v>254</v>
      </c>
      <c r="B52" s="38">
        <f t="shared" si="4"/>
        <v>110.77595364071564</v>
      </c>
      <c r="C52" s="38">
        <f t="shared" si="4"/>
        <v>104.67303296917305</v>
      </c>
      <c r="D52" s="41">
        <v>1</v>
      </c>
      <c r="E52" s="40">
        <v>1.0184558413536873</v>
      </c>
      <c r="F52" s="40">
        <f t="shared" si="3"/>
        <v>0.94490753208646294</v>
      </c>
    </row>
    <row r="53" spans="1:6">
      <c r="A53" s="36" t="s">
        <v>255</v>
      </c>
      <c r="B53" s="38">
        <f t="shared" si="4"/>
        <v>110.77595364071564</v>
      </c>
      <c r="C53" s="38">
        <f t="shared" si="4"/>
        <v>106.60779085291111</v>
      </c>
      <c r="D53" s="41">
        <v>1</v>
      </c>
      <c r="E53" s="40">
        <v>1.018483823663616</v>
      </c>
      <c r="F53" s="40">
        <f t="shared" si="3"/>
        <v>0.96237303628797177</v>
      </c>
    </row>
    <row r="54" spans="1:6">
      <c r="A54" s="36" t="s">
        <v>256</v>
      </c>
      <c r="B54" s="38">
        <f t="shared" si="4"/>
        <v>110.77595364071564</v>
      </c>
      <c r="C54" s="38">
        <f t="shared" si="4"/>
        <v>108.58124389432383</v>
      </c>
      <c r="D54" s="41">
        <v>1</v>
      </c>
      <c r="E54" s="40">
        <v>1.018511339796315</v>
      </c>
      <c r="F54" s="40">
        <f t="shared" si="3"/>
        <v>0.98018785057350977</v>
      </c>
    </row>
    <row r="55" spans="1:6">
      <c r="A55" s="36" t="s">
        <v>257</v>
      </c>
      <c r="B55" s="38">
        <f t="shared" si="4"/>
        <v>110.77595364071564</v>
      </c>
      <c r="C55" s="38">
        <f t="shared" si="4"/>
        <v>110.59416599656478</v>
      </c>
      <c r="D55" s="41">
        <v>1</v>
      </c>
      <c r="E55" s="40">
        <v>1.0185383960437957</v>
      </c>
      <c r="F55" s="40">
        <f t="shared" si="3"/>
        <v>0.99835896114475842</v>
      </c>
    </row>
    <row r="56" spans="1:6">
      <c r="A56" s="36" t="s">
        <v>258</v>
      </c>
      <c r="B56" s="38">
        <f t="shared" si="4"/>
        <v>111.29521592340642</v>
      </c>
      <c r="C56" s="38">
        <f t="shared" si="4"/>
        <v>112.64734654085062</v>
      </c>
      <c r="D56" s="41">
        <v>1.0046874999999993</v>
      </c>
      <c r="E56" s="40">
        <v>1.0185649986668339</v>
      </c>
      <c r="F56" s="40">
        <f t="shared" si="3"/>
        <v>1.012149045277694</v>
      </c>
    </row>
    <row r="57" spans="1:6">
      <c r="A57" s="36" t="s">
        <v>259</v>
      </c>
      <c r="B57" s="38">
        <f t="shared" si="4"/>
        <v>111.81447820609741</v>
      </c>
      <c r="C57" s="38">
        <f t="shared" si="4"/>
        <v>114.74159069602226</v>
      </c>
      <c r="D57" s="41">
        <v>1.0046656298600323</v>
      </c>
      <c r="E57" s="40">
        <v>1.0185911538929342</v>
      </c>
      <c r="F57" s="40">
        <f t="shared" si="3"/>
        <v>1.0261782958422394</v>
      </c>
    </row>
    <row r="58" spans="1:6">
      <c r="A58" s="36" t="s">
        <v>260</v>
      </c>
      <c r="B58" s="38">
        <f t="shared" si="4"/>
        <v>112.33374048878819</v>
      </c>
      <c r="C58" s="38">
        <f t="shared" si="4"/>
        <v>116.87771973429724</v>
      </c>
      <c r="D58" s="41">
        <v>1.0046439628482966</v>
      </c>
      <c r="E58" s="40">
        <v>1.0186168679143912</v>
      </c>
      <c r="F58" s="40">
        <f t="shared" si="3"/>
        <v>1.0404507072028157</v>
      </c>
    </row>
    <row r="59" spans="1:6">
      <c r="A59" s="36" t="s">
        <v>261</v>
      </c>
      <c r="B59" s="38">
        <f t="shared" si="4"/>
        <v>112.85300277147896</v>
      </c>
      <c r="C59" s="38">
        <f t="shared" si="4"/>
        <v>119.0565713533377</v>
      </c>
      <c r="D59" s="41">
        <v>1.0046224961479191</v>
      </c>
      <c r="E59" s="40">
        <v>1.018642146886453</v>
      </c>
      <c r="F59" s="40">
        <f t="shared" si="3"/>
        <v>1.0549703457551822</v>
      </c>
    </row>
    <row r="60" spans="1:6">
      <c r="A60" s="36" t="s">
        <v>262</v>
      </c>
      <c r="B60" s="38">
        <f t="shared" si="4"/>
        <v>113.37226505416992</v>
      </c>
      <c r="C60" s="38">
        <f t="shared" si="4"/>
        <v>121.27900000475898</v>
      </c>
      <c r="D60" s="41">
        <v>1.004601226993866</v>
      </c>
      <c r="E60" s="40">
        <v>1.0186669969255668</v>
      </c>
      <c r="F60" s="40">
        <f t="shared" si="3"/>
        <v>1.0697413511744798</v>
      </c>
    </row>
    <row r="61" spans="1:6">
      <c r="A61" s="36" t="s">
        <v>263</v>
      </c>
      <c r="B61" s="38">
        <f t="shared" si="4"/>
        <v>113.71843990929725</v>
      </c>
      <c r="C61" s="38">
        <f t="shared" si="4"/>
        <v>123.54587722920874</v>
      </c>
      <c r="D61" s="41">
        <v>1.0030534351145046</v>
      </c>
      <c r="E61" s="40">
        <v>1.0186914241077252</v>
      </c>
      <c r="F61" s="40">
        <f t="shared" si="3"/>
        <v>1.0864190304382468</v>
      </c>
    </row>
    <row r="62" spans="1:6">
      <c r="A62" s="36" t="s">
        <v>264</v>
      </c>
      <c r="B62" s="38">
        <f t="shared" si="4"/>
        <v>114.06461476442448</v>
      </c>
      <c r="C62" s="38">
        <f t="shared" si="4"/>
        <v>125.85809199814751</v>
      </c>
      <c r="D62" s="41">
        <v>1.0030441400304413</v>
      </c>
      <c r="E62" s="40">
        <v>1.0187154344668987</v>
      </c>
      <c r="F62" s="40">
        <f t="shared" si="3"/>
        <v>1.1033929519516625</v>
      </c>
    </row>
    <row r="63" spans="1:6">
      <c r="A63" s="36" t="s">
        <v>265</v>
      </c>
      <c r="B63" s="38">
        <f t="shared" si="4"/>
        <v>114.41078961955169</v>
      </c>
      <c r="C63" s="38">
        <f t="shared" si="4"/>
        <v>128.21655106246493</v>
      </c>
      <c r="D63" s="41">
        <v>1.0030349013657054</v>
      </c>
      <c r="E63" s="40">
        <v>1.0187390339935563</v>
      </c>
      <c r="F63" s="40">
        <f t="shared" si="3"/>
        <v>1.1206683520743219</v>
      </c>
    </row>
    <row r="64" spans="1:6">
      <c r="A64" s="36" t="s">
        <v>266</v>
      </c>
      <c r="B64" s="38">
        <f t="shared" si="4"/>
        <v>114.75696447467891</v>
      </c>
      <c r="C64" s="38">
        <f t="shared" si="4"/>
        <v>130.62217930806875</v>
      </c>
      <c r="D64" s="41">
        <v>1.0030257186081692</v>
      </c>
      <c r="E64" s="40">
        <v>1.018762228633274</v>
      </c>
      <c r="F64" s="40">
        <f t="shared" si="3"/>
        <v>1.1382505620117767</v>
      </c>
    </row>
    <row r="65" spans="1:6">
      <c r="A65" s="36" t="s">
        <v>267</v>
      </c>
      <c r="B65" s="38">
        <f t="shared" si="4"/>
        <v>115.10313932980613</v>
      </c>
      <c r="C65" s="38">
        <f t="shared" si="4"/>
        <v>133.07592011858466</v>
      </c>
      <c r="D65" s="41">
        <v>1.0030165912518851</v>
      </c>
      <c r="E65" s="40">
        <v>1.0187850242854151</v>
      </c>
      <c r="F65" s="40">
        <f t="shared" si="3"/>
        <v>1.1561450095403649</v>
      </c>
    </row>
    <row r="67" spans="1:6">
      <c r="A67" s="43" t="s">
        <v>270</v>
      </c>
      <c r="B67" s="36" t="s">
        <v>231</v>
      </c>
      <c r="C67" s="36" t="s">
        <v>232</v>
      </c>
      <c r="D67" s="36" t="s">
        <v>233</v>
      </c>
      <c r="E67" s="36" t="s">
        <v>269</v>
      </c>
      <c r="F67" s="36" t="s">
        <v>235</v>
      </c>
    </row>
    <row r="68" spans="1:6">
      <c r="A68" s="36" t="s">
        <v>236</v>
      </c>
      <c r="B68" s="38">
        <v>118.4</v>
      </c>
      <c r="C68" s="38">
        <v>78.2</v>
      </c>
      <c r="D68" s="39" t="s">
        <v>237</v>
      </c>
      <c r="E68" s="39" t="s">
        <v>237</v>
      </c>
      <c r="F68" s="40">
        <f t="shared" ref="F68:F98" si="5">C68/B68</f>
        <v>0.66047297297297292</v>
      </c>
    </row>
    <row r="69" spans="1:6">
      <c r="A69" s="36" t="s">
        <v>238</v>
      </c>
      <c r="B69" s="38">
        <v>125.2</v>
      </c>
      <c r="C69" s="38">
        <v>78.599999999999994</v>
      </c>
      <c r="D69" s="39" t="s">
        <v>237</v>
      </c>
      <c r="E69" s="39" t="s">
        <v>237</v>
      </c>
      <c r="F69" s="40">
        <f t="shared" si="5"/>
        <v>0.62779552715654952</v>
      </c>
    </row>
    <row r="70" spans="1:6">
      <c r="A70" s="36" t="s">
        <v>239</v>
      </c>
      <c r="B70" s="38">
        <v>126.8</v>
      </c>
      <c r="C70" s="38">
        <v>80.3</v>
      </c>
      <c r="D70" s="39" t="s">
        <v>237</v>
      </c>
      <c r="E70" s="39" t="s">
        <v>237</v>
      </c>
      <c r="F70" s="40">
        <f t="shared" si="5"/>
        <v>0.63328075709779175</v>
      </c>
    </row>
    <row r="71" spans="1:6">
      <c r="A71" s="36" t="s">
        <v>240</v>
      </c>
      <c r="B71" s="38">
        <v>117.5</v>
      </c>
      <c r="C71" s="38">
        <v>77.7</v>
      </c>
      <c r="D71" s="39" t="s">
        <v>237</v>
      </c>
      <c r="E71" s="39" t="s">
        <v>237</v>
      </c>
      <c r="F71" s="40">
        <f t="shared" si="5"/>
        <v>0.6612765957446809</v>
      </c>
    </row>
    <row r="72" spans="1:6">
      <c r="A72" s="36" t="s">
        <v>241</v>
      </c>
      <c r="B72" s="38">
        <v>115.4</v>
      </c>
      <c r="C72" s="38">
        <v>73.8</v>
      </c>
      <c r="D72" s="39" t="s">
        <v>237</v>
      </c>
      <c r="E72" s="39" t="s">
        <v>237</v>
      </c>
      <c r="F72" s="40">
        <f t="shared" si="5"/>
        <v>0.63951473136915071</v>
      </c>
    </row>
    <row r="73" spans="1:6">
      <c r="A73" s="36" t="s">
        <v>242</v>
      </c>
      <c r="B73" s="38">
        <v>115.8</v>
      </c>
      <c r="C73" s="38">
        <v>74.8</v>
      </c>
      <c r="D73" s="39" t="s">
        <v>237</v>
      </c>
      <c r="E73" s="39" t="s">
        <v>237</v>
      </c>
      <c r="F73" s="40">
        <f t="shared" si="5"/>
        <v>0.6459412780656304</v>
      </c>
    </row>
    <row r="74" spans="1:6">
      <c r="A74" s="36" t="s">
        <v>243</v>
      </c>
      <c r="B74" s="38">
        <v>114.3</v>
      </c>
      <c r="C74" s="38">
        <v>79.8</v>
      </c>
      <c r="D74" s="39" t="s">
        <v>237</v>
      </c>
      <c r="E74" s="39" t="s">
        <v>237</v>
      </c>
      <c r="F74" s="40">
        <f t="shared" si="5"/>
        <v>0.69816272965879267</v>
      </c>
    </row>
    <row r="75" spans="1:6">
      <c r="A75" s="36" t="s">
        <v>244</v>
      </c>
      <c r="B75" s="38">
        <v>112.6</v>
      </c>
      <c r="C75" s="38">
        <v>80.7</v>
      </c>
      <c r="D75" s="39" t="s">
        <v>237</v>
      </c>
      <c r="E75" s="39" t="s">
        <v>237</v>
      </c>
      <c r="F75" s="40">
        <f t="shared" si="5"/>
        <v>0.71669626998223812</v>
      </c>
    </row>
    <row r="76" spans="1:6">
      <c r="A76" s="36" t="s">
        <v>245</v>
      </c>
      <c r="B76" s="38">
        <v>106.8</v>
      </c>
      <c r="C76" s="38">
        <v>86.9</v>
      </c>
      <c r="D76" s="39" t="s">
        <v>237</v>
      </c>
      <c r="E76" s="39" t="s">
        <v>237</v>
      </c>
      <c r="F76" s="40">
        <f t="shared" si="5"/>
        <v>0.81367041198501877</v>
      </c>
    </row>
    <row r="77" spans="1:6">
      <c r="A77" s="36" t="s">
        <v>246</v>
      </c>
      <c r="B77" s="38">
        <v>108.7</v>
      </c>
      <c r="C77" s="38">
        <v>90.5</v>
      </c>
      <c r="D77" s="39" t="s">
        <v>237</v>
      </c>
      <c r="E77" s="39" t="s">
        <v>237</v>
      </c>
      <c r="F77" s="40">
        <f t="shared" si="5"/>
        <v>0.83256669733210664</v>
      </c>
    </row>
    <row r="78" spans="1:6">
      <c r="A78" s="36" t="s">
        <v>247</v>
      </c>
      <c r="B78" s="38">
        <f t="shared" ref="B78:C98" si="6">B77*D78</f>
        <v>109.04507936507945</v>
      </c>
      <c r="C78" s="38">
        <f t="shared" si="6"/>
        <v>111.56091205335305</v>
      </c>
      <c r="D78" s="41">
        <v>1.0031746031746038</v>
      </c>
      <c r="E78" s="40">
        <v>1.2327172602580447</v>
      </c>
      <c r="F78" s="40">
        <f t="shared" si="5"/>
        <v>1.0230714921106223</v>
      </c>
    </row>
    <row r="79" spans="1:6">
      <c r="A79" s="36" t="s">
        <v>248</v>
      </c>
      <c r="B79" s="38">
        <f t="shared" si="6"/>
        <v>109.39125422020675</v>
      </c>
      <c r="C79" s="38">
        <f t="shared" si="6"/>
        <v>113.62270820384362</v>
      </c>
      <c r="D79" s="41">
        <v>1.0031746031746038</v>
      </c>
      <c r="E79" s="40">
        <v>1.0184813490006654</v>
      </c>
      <c r="F79" s="40">
        <f t="shared" si="5"/>
        <v>1.0386818307715795</v>
      </c>
    </row>
    <row r="80" spans="1:6">
      <c r="A80" s="36" t="s">
        <v>249</v>
      </c>
      <c r="B80" s="38">
        <f t="shared" si="6"/>
        <v>109.73742907533396</v>
      </c>
      <c r="C80" s="38">
        <f t="shared" si="6"/>
        <v>115.72574027734402</v>
      </c>
      <c r="D80" s="41">
        <v>1.0031645569620251</v>
      </c>
      <c r="E80" s="40">
        <v>1.018508906421483</v>
      </c>
      <c r="F80" s="40">
        <f t="shared" si="5"/>
        <v>1.0545694504825616</v>
      </c>
    </row>
    <row r="81" spans="1:6">
      <c r="A81" s="36" t="s">
        <v>250</v>
      </c>
      <c r="B81" s="38">
        <f t="shared" si="6"/>
        <v>110.08360393046118</v>
      </c>
      <c r="C81" s="38">
        <f t="shared" si="6"/>
        <v>117.87083299231448</v>
      </c>
      <c r="D81" s="41">
        <v>1.0031545741324919</v>
      </c>
      <c r="E81" s="40">
        <v>1.0185360033975985</v>
      </c>
      <c r="F81" s="40">
        <f t="shared" si="5"/>
        <v>1.0707392271311578</v>
      </c>
    </row>
    <row r="82" spans="1:6">
      <c r="A82" s="36" t="s">
        <v>251</v>
      </c>
      <c r="B82" s="38">
        <f t="shared" si="6"/>
        <v>110.42977878558841</v>
      </c>
      <c r="C82" s="38">
        <f t="shared" si="6"/>
        <v>120.05882756158429</v>
      </c>
      <c r="D82" s="41">
        <v>1.0031446540880502</v>
      </c>
      <c r="E82" s="40">
        <v>1.0185626461926547</v>
      </c>
      <c r="F82" s="40">
        <f t="shared" si="5"/>
        <v>1.0871961248305291</v>
      </c>
    </row>
    <row r="83" spans="1:6">
      <c r="A83" s="36" t="s">
        <v>252</v>
      </c>
      <c r="B83" s="38">
        <f t="shared" si="6"/>
        <v>110.77595364071564</v>
      </c>
      <c r="C83" s="38">
        <f t="shared" si="6"/>
        <v>122.29058202223953</v>
      </c>
      <c r="D83" s="41">
        <v>1.0031347962382444</v>
      </c>
      <c r="E83" s="40">
        <v>1.0185888410372028</v>
      </c>
      <c r="F83" s="40">
        <f t="shared" si="5"/>
        <v>1.1039451975188566</v>
      </c>
    </row>
    <row r="84" spans="1:6">
      <c r="A84" s="36" t="s">
        <v>253</v>
      </c>
      <c r="B84" s="38">
        <f t="shared" si="6"/>
        <v>110.77595364071564</v>
      </c>
      <c r="C84" s="38">
        <f t="shared" si="6"/>
        <v>124.56697157210785</v>
      </c>
      <c r="D84" s="41">
        <v>1</v>
      </c>
      <c r="E84" s="40">
        <v>1.0186145941267524</v>
      </c>
      <c r="F84" s="40">
        <f t="shared" si="5"/>
        <v>1.1244946893088477</v>
      </c>
    </row>
    <row r="85" spans="1:6">
      <c r="A85" s="36" t="s">
        <v>254</v>
      </c>
      <c r="B85" s="38">
        <f t="shared" si="6"/>
        <v>110.77595364071564</v>
      </c>
      <c r="C85" s="38">
        <f t="shared" si="6"/>
        <v>126.88888891297353</v>
      </c>
      <c r="D85" s="41">
        <v>1</v>
      </c>
      <c r="E85" s="40">
        <v>1.0186399116199241</v>
      </c>
      <c r="F85" s="40">
        <f t="shared" si="5"/>
        <v>1.1454551709346386</v>
      </c>
    </row>
    <row r="86" spans="1:6">
      <c r="A86" s="36" t="s">
        <v>255</v>
      </c>
      <c r="B86" s="38">
        <f t="shared" si="6"/>
        <v>110.77595364071564</v>
      </c>
      <c r="C86" s="38">
        <f t="shared" si="6"/>
        <v>129.25724460065663</v>
      </c>
      <c r="D86" s="41">
        <v>1</v>
      </c>
      <c r="E86" s="40">
        <v>1.018664799636692</v>
      </c>
      <c r="F86" s="40">
        <f t="shared" si="5"/>
        <v>1.1668348621929463</v>
      </c>
    </row>
    <row r="87" spans="1:6">
      <c r="A87" s="36" t="s">
        <v>256</v>
      </c>
      <c r="B87" s="38">
        <f t="shared" si="6"/>
        <v>110.77595364071564</v>
      </c>
      <c r="C87" s="38">
        <f t="shared" si="6"/>
        <v>131.67296740209315</v>
      </c>
      <c r="D87" s="41">
        <v>1</v>
      </c>
      <c r="E87" s="40">
        <v>1.0186892642567149</v>
      </c>
      <c r="F87" s="40">
        <f t="shared" si="5"/>
        <v>1.1886421472764177</v>
      </c>
    </row>
    <row r="88" spans="1:6">
      <c r="A88" s="36" t="s">
        <v>257</v>
      </c>
      <c r="B88" s="38">
        <f t="shared" si="6"/>
        <v>110.77595364071564</v>
      </c>
      <c r="C88" s="38">
        <f t="shared" si="6"/>
        <v>134.13700465955853</v>
      </c>
      <c r="D88" s="41">
        <v>1</v>
      </c>
      <c r="E88" s="40">
        <v>1.0187133115177764</v>
      </c>
      <c r="F88" s="40">
        <f t="shared" si="5"/>
        <v>1.2108855780615599</v>
      </c>
    </row>
    <row r="89" spans="1:6">
      <c r="A89" s="36" t="s">
        <v>258</v>
      </c>
      <c r="B89" s="38">
        <f t="shared" si="6"/>
        <v>111.29521592340642</v>
      </c>
      <c r="C89" s="38">
        <f t="shared" si="6"/>
        <v>136.65032266217329</v>
      </c>
      <c r="D89" s="41">
        <v>1.0046874999999993</v>
      </c>
      <c r="E89" s="40">
        <v>1.0187369474142769</v>
      </c>
      <c r="F89" s="40">
        <f t="shared" si="5"/>
        <v>1.2278184783451636</v>
      </c>
    </row>
    <row r="90" spans="1:6">
      <c r="A90" s="36" t="s">
        <v>259</v>
      </c>
      <c r="B90" s="38">
        <f t="shared" si="6"/>
        <v>111.81447820609741</v>
      </c>
      <c r="C90" s="38">
        <f t="shared" si="6"/>
        <v>139.21390702484027</v>
      </c>
      <c r="D90" s="41">
        <v>1.0046656298600323</v>
      </c>
      <c r="E90" s="40">
        <v>1.0187601778958448</v>
      </c>
      <c r="F90" s="40">
        <f t="shared" si="5"/>
        <v>1.2450436585523388</v>
      </c>
    </row>
    <row r="91" spans="1:6">
      <c r="A91" s="36" t="s">
        <v>260</v>
      </c>
      <c r="B91" s="38">
        <f t="shared" si="6"/>
        <v>112.33374048878819</v>
      </c>
      <c r="C91" s="38">
        <f t="shared" si="6"/>
        <v>141.82876307476062</v>
      </c>
      <c r="D91" s="41">
        <v>1.0046439628482966</v>
      </c>
      <c r="E91" s="40">
        <v>1.0187830088660164</v>
      </c>
      <c r="F91" s="40">
        <f t="shared" si="5"/>
        <v>1.2625660149624971</v>
      </c>
    </row>
    <row r="92" spans="1:6">
      <c r="A92" s="36" t="s">
        <v>261</v>
      </c>
      <c r="B92" s="38">
        <f t="shared" si="6"/>
        <v>112.85300277147896</v>
      </c>
      <c r="C92" s="38">
        <f t="shared" si="6"/>
        <v>144.49591624567933</v>
      </c>
      <c r="D92" s="41">
        <v>1.0046224961479191</v>
      </c>
      <c r="E92" s="40">
        <v>1.0188054461809894</v>
      </c>
      <c r="F92" s="40">
        <f t="shared" si="5"/>
        <v>1.2803905319052564</v>
      </c>
    </row>
    <row r="93" spans="1:6">
      <c r="A93" s="36" t="s">
        <v>262</v>
      </c>
      <c r="B93" s="38">
        <f t="shared" si="6"/>
        <v>113.37226505416992</v>
      </c>
      <c r="C93" s="38">
        <f t="shared" si="6"/>
        <v>147.21641248001637</v>
      </c>
      <c r="D93" s="41">
        <v>1.004601226993866</v>
      </c>
      <c r="E93" s="40">
        <v>1.0188274956484689</v>
      </c>
      <c r="F93" s="40">
        <f t="shared" si="5"/>
        <v>1.2985222832910284</v>
      </c>
    </row>
    <row r="94" spans="1:6">
      <c r="A94" s="36" t="s">
        <v>263</v>
      </c>
      <c r="B94" s="38">
        <f t="shared" si="6"/>
        <v>113.71843990929725</v>
      </c>
      <c r="C94" s="38">
        <f t="shared" si="6"/>
        <v>149.99131863904032</v>
      </c>
      <c r="D94" s="41">
        <v>1.0030534351145046</v>
      </c>
      <c r="E94" s="40">
        <v>1.018849163026579</v>
      </c>
      <c r="F94" s="40">
        <f t="shared" si="5"/>
        <v>1.3189709492908503</v>
      </c>
    </row>
    <row r="95" spans="1:6">
      <c r="A95" s="36" t="s">
        <v>264</v>
      </c>
      <c r="B95" s="38">
        <f t="shared" si="6"/>
        <v>114.06461476442448</v>
      </c>
      <c r="C95" s="38">
        <f t="shared" si="6"/>
        <v>152.82172292124469</v>
      </c>
      <c r="D95" s="41">
        <v>1.0030441400304413</v>
      </c>
      <c r="E95" s="40">
        <v>1.0188704540228481</v>
      </c>
      <c r="F95" s="40">
        <f t="shared" si="5"/>
        <v>1.339782045789262</v>
      </c>
    </row>
    <row r="96" spans="1:6">
      <c r="A96" s="36" t="s">
        <v>265</v>
      </c>
      <c r="B96" s="38">
        <f t="shared" si="6"/>
        <v>114.41078961955169</v>
      </c>
      <c r="C96" s="38">
        <f t="shared" si="6"/>
        <v>155.70873528909308</v>
      </c>
      <c r="D96" s="41">
        <v>1.0030349013657054</v>
      </c>
      <c r="E96" s="40">
        <v>1.018891374293275</v>
      </c>
      <c r="F96" s="40">
        <f t="shared" si="5"/>
        <v>1.3609619845022376</v>
      </c>
    </row>
    <row r="97" spans="1:6">
      <c r="A97" s="36" t="s">
        <v>266</v>
      </c>
      <c r="B97" s="38">
        <f t="shared" si="6"/>
        <v>114.75696447467891</v>
      </c>
      <c r="C97" s="38">
        <f t="shared" si="6"/>
        <v>158.65348790429852</v>
      </c>
      <c r="D97" s="41">
        <v>1.0030257186081692</v>
      </c>
      <c r="E97" s="40">
        <v>1.0189119294414544</v>
      </c>
      <c r="F97" s="40">
        <f t="shared" si="5"/>
        <v>1.3825172932254177</v>
      </c>
    </row>
    <row r="98" spans="1:6">
      <c r="A98" s="36" t="s">
        <v>267</v>
      </c>
      <c r="B98" s="38">
        <f t="shared" si="6"/>
        <v>115.10313932980613</v>
      </c>
      <c r="C98" s="38">
        <f t="shared" si="6"/>
        <v>161.65713557180803</v>
      </c>
      <c r="D98" s="41">
        <v>1.0030165912518851</v>
      </c>
      <c r="E98" s="40">
        <v>1.0189321250177705</v>
      </c>
      <c r="F98" s="40">
        <f t="shared" si="5"/>
        <v>1.4044546179458259</v>
      </c>
    </row>
    <row r="100" spans="1:6">
      <c r="A100" s="43" t="s">
        <v>271</v>
      </c>
      <c r="B100" s="36" t="s">
        <v>231</v>
      </c>
      <c r="C100" s="36" t="s">
        <v>232</v>
      </c>
      <c r="D100" s="36" t="s">
        <v>233</v>
      </c>
      <c r="E100" s="36" t="s">
        <v>269</v>
      </c>
      <c r="F100" s="36" t="s">
        <v>235</v>
      </c>
    </row>
    <row r="101" spans="1:6">
      <c r="A101" s="36" t="s">
        <v>236</v>
      </c>
      <c r="B101" s="38">
        <v>118.4</v>
      </c>
      <c r="C101" s="38">
        <v>78.2</v>
      </c>
      <c r="D101" s="39" t="s">
        <v>237</v>
      </c>
      <c r="E101" s="39" t="s">
        <v>237</v>
      </c>
      <c r="F101" s="40">
        <f t="shared" ref="F101:F131" si="7">C101/B101</f>
        <v>0.66047297297297292</v>
      </c>
    </row>
    <row r="102" spans="1:6">
      <c r="A102" s="36" t="s">
        <v>238</v>
      </c>
      <c r="B102" s="38">
        <v>125.2</v>
      </c>
      <c r="C102" s="38">
        <v>78.599999999999994</v>
      </c>
      <c r="D102" s="39" t="s">
        <v>237</v>
      </c>
      <c r="E102" s="39" t="s">
        <v>237</v>
      </c>
      <c r="F102" s="40">
        <f t="shared" si="7"/>
        <v>0.62779552715654952</v>
      </c>
    </row>
    <row r="103" spans="1:6">
      <c r="A103" s="36" t="s">
        <v>239</v>
      </c>
      <c r="B103" s="38">
        <v>126.8</v>
      </c>
      <c r="C103" s="38">
        <v>80.3</v>
      </c>
      <c r="D103" s="39" t="s">
        <v>237</v>
      </c>
      <c r="E103" s="39" t="s">
        <v>237</v>
      </c>
      <c r="F103" s="40">
        <f t="shared" si="7"/>
        <v>0.63328075709779175</v>
      </c>
    </row>
    <row r="104" spans="1:6">
      <c r="A104" s="36" t="s">
        <v>240</v>
      </c>
      <c r="B104" s="38">
        <v>117.5</v>
      </c>
      <c r="C104" s="38">
        <v>77.7</v>
      </c>
      <c r="D104" s="39" t="s">
        <v>237</v>
      </c>
      <c r="E104" s="39" t="s">
        <v>237</v>
      </c>
      <c r="F104" s="40">
        <f t="shared" si="7"/>
        <v>0.6612765957446809</v>
      </c>
    </row>
    <row r="105" spans="1:6">
      <c r="A105" s="36" t="s">
        <v>241</v>
      </c>
      <c r="B105" s="38">
        <v>115.4</v>
      </c>
      <c r="C105" s="38">
        <v>73.8</v>
      </c>
      <c r="D105" s="39" t="s">
        <v>237</v>
      </c>
      <c r="E105" s="39" t="s">
        <v>237</v>
      </c>
      <c r="F105" s="40">
        <f t="shared" si="7"/>
        <v>0.63951473136915071</v>
      </c>
    </row>
    <row r="106" spans="1:6">
      <c r="A106" s="36" t="s">
        <v>242</v>
      </c>
      <c r="B106" s="38">
        <v>115.8</v>
      </c>
      <c r="C106" s="38">
        <v>74.8</v>
      </c>
      <c r="D106" s="39" t="s">
        <v>237</v>
      </c>
      <c r="E106" s="39" t="s">
        <v>237</v>
      </c>
      <c r="F106" s="40">
        <f t="shared" si="7"/>
        <v>0.6459412780656304</v>
      </c>
    </row>
    <row r="107" spans="1:6">
      <c r="A107" s="36" t="s">
        <v>243</v>
      </c>
      <c r="B107" s="38">
        <v>114.3</v>
      </c>
      <c r="C107" s="38">
        <v>79.8</v>
      </c>
      <c r="D107" s="39" t="s">
        <v>237</v>
      </c>
      <c r="E107" s="39" t="s">
        <v>237</v>
      </c>
      <c r="F107" s="40">
        <f t="shared" si="7"/>
        <v>0.69816272965879267</v>
      </c>
    </row>
    <row r="108" spans="1:6">
      <c r="A108" s="36" t="s">
        <v>244</v>
      </c>
      <c r="B108" s="38">
        <v>112.6</v>
      </c>
      <c r="C108" s="38">
        <v>80.7</v>
      </c>
      <c r="D108" s="39" t="s">
        <v>237</v>
      </c>
      <c r="E108" s="39" t="s">
        <v>237</v>
      </c>
      <c r="F108" s="40">
        <f t="shared" si="7"/>
        <v>0.71669626998223812</v>
      </c>
    </row>
    <row r="109" spans="1:6">
      <c r="A109" s="36" t="s">
        <v>245</v>
      </c>
      <c r="B109" s="38">
        <v>106.8</v>
      </c>
      <c r="C109" s="38">
        <v>86.9</v>
      </c>
      <c r="D109" s="39" t="s">
        <v>237</v>
      </c>
      <c r="E109" s="39" t="s">
        <v>237</v>
      </c>
      <c r="F109" s="40">
        <f t="shared" si="7"/>
        <v>0.81367041198501877</v>
      </c>
    </row>
    <row r="110" spans="1:6">
      <c r="A110" s="36" t="s">
        <v>246</v>
      </c>
      <c r="B110" s="38">
        <v>108.7</v>
      </c>
      <c r="C110" s="38">
        <v>90.5</v>
      </c>
      <c r="D110" s="39" t="s">
        <v>237</v>
      </c>
      <c r="E110" s="39" t="s">
        <v>237</v>
      </c>
      <c r="F110" s="40">
        <f t="shared" si="7"/>
        <v>0.83256669733210664</v>
      </c>
    </row>
    <row r="111" spans="1:6">
      <c r="A111" s="36" t="s">
        <v>247</v>
      </c>
      <c r="B111" s="38">
        <f t="shared" ref="B111:C131" si="8">B110*D111</f>
        <v>109.04507936507945</v>
      </c>
      <c r="C111" s="38">
        <f t="shared" si="8"/>
        <v>90.143830965922206</v>
      </c>
      <c r="D111" s="41">
        <v>1.0031746031746038</v>
      </c>
      <c r="E111" s="40">
        <v>0.99606443056267624</v>
      </c>
      <c r="F111" s="40">
        <f t="shared" si="7"/>
        <v>0.8266657376086044</v>
      </c>
    </row>
    <row r="112" spans="1:6">
      <c r="A112" s="36" t="s">
        <v>248</v>
      </c>
      <c r="B112" s="38">
        <f t="shared" si="8"/>
        <v>109.39125422020675</v>
      </c>
      <c r="C112" s="38">
        <f t="shared" si="8"/>
        <v>91.80087257329879</v>
      </c>
      <c r="D112" s="41">
        <v>1.0031746031746038</v>
      </c>
      <c r="E112" s="40">
        <v>1.0183821964256545</v>
      </c>
      <c r="F112" s="40">
        <f t="shared" si="7"/>
        <v>0.8391975503681659</v>
      </c>
    </row>
    <row r="113" spans="1:6">
      <c r="A113" s="36" t="s">
        <v>249</v>
      </c>
      <c r="B113" s="38">
        <f t="shared" si="8"/>
        <v>109.73742907533396</v>
      </c>
      <c r="C113" s="38">
        <f t="shared" si="8"/>
        <v>93.491055012822912</v>
      </c>
      <c r="D113" s="41">
        <v>1.0031645569620251</v>
      </c>
      <c r="E113" s="40">
        <v>1.0184113984120857</v>
      </c>
      <c r="F113" s="40">
        <f t="shared" si="7"/>
        <v>0.85195229923458449</v>
      </c>
    </row>
    <row r="114" spans="1:6">
      <c r="A114" s="36" t="s">
        <v>250</v>
      </c>
      <c r="B114" s="38">
        <f t="shared" si="8"/>
        <v>110.08360393046118</v>
      </c>
      <c r="C114" s="38">
        <f t="shared" si="8"/>
        <v>95.215041101137473</v>
      </c>
      <c r="D114" s="41">
        <v>1.0031545741324919</v>
      </c>
      <c r="E114" s="40">
        <v>1.0184401180206824</v>
      </c>
      <c r="F114" s="40">
        <f t="shared" si="7"/>
        <v>0.86493390206668697</v>
      </c>
    </row>
    <row r="115" spans="1:6">
      <c r="A115" s="36" t="s">
        <v>251</v>
      </c>
      <c r="B115" s="38">
        <f t="shared" si="8"/>
        <v>110.42977878558841</v>
      </c>
      <c r="C115" s="38">
        <f t="shared" si="8"/>
        <v>96.973506911218237</v>
      </c>
      <c r="D115" s="41">
        <v>1.0031446540880502</v>
      </c>
      <c r="E115" s="40">
        <v>1.0184683616132972</v>
      </c>
      <c r="F115" s="40">
        <f t="shared" si="7"/>
        <v>0.87814634763964339</v>
      </c>
    </row>
    <row r="116" spans="1:6">
      <c r="A116" s="36" t="s">
        <v>252</v>
      </c>
      <c r="B116" s="38">
        <f t="shared" si="8"/>
        <v>110.77595364071564</v>
      </c>
      <c r="C116" s="38">
        <f t="shared" si="8"/>
        <v>98.767142037500818</v>
      </c>
      <c r="D116" s="41">
        <v>1.0031347962382444</v>
      </c>
      <c r="E116" s="40">
        <v>1.0184961355262185</v>
      </c>
      <c r="F116" s="40">
        <f t="shared" si="7"/>
        <v>0.89159369693026058</v>
      </c>
    </row>
    <row r="117" spans="1:6">
      <c r="A117" s="36" t="s">
        <v>253</v>
      </c>
      <c r="B117" s="38">
        <f t="shared" si="8"/>
        <v>110.77595364071564</v>
      </c>
      <c r="C117" s="38">
        <f t="shared" si="8"/>
        <v>100.59664986630888</v>
      </c>
      <c r="D117" s="41">
        <v>1</v>
      </c>
      <c r="E117" s="40">
        <v>1.0185234460678574</v>
      </c>
      <c r="F117" s="40">
        <f t="shared" si="7"/>
        <v>0.9081090846897899</v>
      </c>
    </row>
    <row r="118" spans="1:6">
      <c r="A118" s="36" t="s">
        <v>254</v>
      </c>
      <c r="B118" s="38">
        <f t="shared" si="8"/>
        <v>110.77595364071564</v>
      </c>
      <c r="C118" s="38">
        <f t="shared" si="8"/>
        <v>102.46274785169324</v>
      </c>
      <c r="D118" s="41">
        <v>1</v>
      </c>
      <c r="E118" s="40">
        <v>1.0185502995165781</v>
      </c>
      <c r="F118" s="40">
        <f t="shared" si="7"/>
        <v>0.92495478020451105</v>
      </c>
    </row>
    <row r="119" spans="1:6">
      <c r="A119" s="36" t="s">
        <v>255</v>
      </c>
      <c r="B119" s="38">
        <f t="shared" si="8"/>
        <v>110.77595364071564</v>
      </c>
      <c r="C119" s="38">
        <f t="shared" si="8"/>
        <v>104.36616779678515</v>
      </c>
      <c r="D119" s="41">
        <v>1</v>
      </c>
      <c r="E119" s="40">
        <v>1.0185767021185783</v>
      </c>
      <c r="F119" s="40">
        <f t="shared" si="7"/>
        <v>0.94213738962952531</v>
      </c>
    </row>
    <row r="120" spans="1:6">
      <c r="A120" s="36" t="s">
        <v>256</v>
      </c>
      <c r="B120" s="38">
        <f t="shared" si="8"/>
        <v>110.77595364071564</v>
      </c>
      <c r="C120" s="38">
        <f t="shared" si="8"/>
        <v>106.30765614077895</v>
      </c>
      <c r="D120" s="41">
        <v>1</v>
      </c>
      <c r="E120" s="40">
        <v>1.018602660085921</v>
      </c>
      <c r="F120" s="40">
        <f t="shared" si="7"/>
        <v>0.95966365124304043</v>
      </c>
    </row>
    <row r="121" spans="1:6">
      <c r="A121" s="36" t="s">
        <v>257</v>
      </c>
      <c r="B121" s="38">
        <f t="shared" si="8"/>
        <v>110.77595364071564</v>
      </c>
      <c r="C121" s="38">
        <f t="shared" si="8"/>
        <v>108.28797425165271</v>
      </c>
      <c r="D121" s="41">
        <v>1</v>
      </c>
      <c r="E121" s="40">
        <v>1.0186281795946222</v>
      </c>
      <c r="F121" s="40">
        <f t="shared" si="7"/>
        <v>0.97754043808882662</v>
      </c>
    </row>
    <row r="122" spans="1:6">
      <c r="A122" s="36" t="s">
        <v>258</v>
      </c>
      <c r="B122" s="38">
        <f t="shared" si="8"/>
        <v>111.29521592340642</v>
      </c>
      <c r="C122" s="38">
        <f t="shared" si="8"/>
        <v>110.30789872474394</v>
      </c>
      <c r="D122" s="41">
        <v>1.0046874999999993</v>
      </c>
      <c r="E122" s="40">
        <v>1.0186532667828569</v>
      </c>
      <c r="F122" s="40">
        <f t="shared" si="7"/>
        <v>0.99112884421427461</v>
      </c>
    </row>
    <row r="123" spans="1:6">
      <c r="A123" s="36" t="s">
        <v>259</v>
      </c>
      <c r="B123" s="38">
        <f t="shared" si="8"/>
        <v>111.81447820609741</v>
      </c>
      <c r="C123" s="38">
        <f t="shared" si="8"/>
        <v>112.3682216872968</v>
      </c>
      <c r="D123" s="41">
        <v>1.0046656298600323</v>
      </c>
      <c r="E123" s="40">
        <v>1.0186779277492546</v>
      </c>
      <c r="F123" s="40">
        <f t="shared" si="7"/>
        <v>1.0049523415042794</v>
      </c>
    </row>
    <row r="124" spans="1:6">
      <c r="A124" s="36" t="s">
        <v>260</v>
      </c>
      <c r="B124" s="38">
        <f t="shared" si="8"/>
        <v>112.33374048878819</v>
      </c>
      <c r="C124" s="38">
        <f t="shared" si="8"/>
        <v>114.46975110910093</v>
      </c>
      <c r="D124" s="41">
        <v>1.0046439628482966</v>
      </c>
      <c r="E124" s="40">
        <v>1.0187021685512863</v>
      </c>
      <c r="F124" s="40">
        <f t="shared" si="7"/>
        <v>1.0190148624181701</v>
      </c>
    </row>
    <row r="125" spans="1:6">
      <c r="A125" s="36" t="s">
        <v>261</v>
      </c>
      <c r="B125" s="38">
        <f t="shared" si="8"/>
        <v>112.85300277147896</v>
      </c>
      <c r="C125" s="38">
        <f t="shared" si="8"/>
        <v>116.61331111934105</v>
      </c>
      <c r="D125" s="41">
        <v>1.0046224961479191</v>
      </c>
      <c r="E125" s="40">
        <v>1.0187259952037206</v>
      </c>
      <c r="F125" s="40">
        <f t="shared" si="7"/>
        <v>1.0333204102284854</v>
      </c>
    </row>
    <row r="126" spans="1:6">
      <c r="A126" s="36" t="s">
        <v>262</v>
      </c>
      <c r="B126" s="38">
        <f t="shared" si="8"/>
        <v>113.37226505416992</v>
      </c>
      <c r="C126" s="38">
        <f t="shared" si="8"/>
        <v>118.7997423297859</v>
      </c>
      <c r="D126" s="41">
        <v>1.004601226993866</v>
      </c>
      <c r="E126" s="40">
        <v>1.0187494136772026</v>
      </c>
      <c r="F126" s="40">
        <f t="shared" si="7"/>
        <v>1.0478730602499888</v>
      </c>
    </row>
    <row r="127" spans="1:6">
      <c r="A127" s="36" t="s">
        <v>263</v>
      </c>
      <c r="B127" s="38">
        <f t="shared" si="8"/>
        <v>113.71843990929725</v>
      </c>
      <c r="C127" s="38">
        <f t="shared" si="8"/>
        <v>121.02990216443978</v>
      </c>
      <c r="D127" s="41">
        <v>1.0030534351145046</v>
      </c>
      <c r="E127" s="40">
        <v>1.0187724298968848</v>
      </c>
      <c r="F127" s="40">
        <f t="shared" si="7"/>
        <v>1.0642944298301509</v>
      </c>
    </row>
    <row r="128" spans="1:6">
      <c r="A128" s="36" t="s">
        <v>264</v>
      </c>
      <c r="B128" s="38">
        <f t="shared" si="8"/>
        <v>114.06461476442448</v>
      </c>
      <c r="C128" s="38">
        <f t="shared" si="8"/>
        <v>123.3046651957867</v>
      </c>
      <c r="D128" s="41">
        <v>1.0030441400304413</v>
      </c>
      <c r="E128" s="40">
        <v>1.018795049741148</v>
      </c>
      <c r="F128" s="40">
        <f t="shared" si="7"/>
        <v>1.0810071594108788</v>
      </c>
    </row>
    <row r="129" spans="1:6">
      <c r="A129" s="36" t="s">
        <v>265</v>
      </c>
      <c r="B129" s="38">
        <f t="shared" si="8"/>
        <v>114.41078961955169</v>
      </c>
      <c r="C129" s="38">
        <f t="shared" si="8"/>
        <v>125.62492348776055</v>
      </c>
      <c r="D129" s="41">
        <v>1.0030349013657054</v>
      </c>
      <c r="E129" s="40">
        <v>1.0188172790404133</v>
      </c>
      <c r="F129" s="40">
        <f t="shared" si="7"/>
        <v>1.0980164012983307</v>
      </c>
    </row>
    <row r="130" spans="1:6">
      <c r="A130" s="36" t="s">
        <v>266</v>
      </c>
      <c r="B130" s="38">
        <f t="shared" si="8"/>
        <v>114.75696447467891</v>
      </c>
      <c r="C130" s="38">
        <f t="shared" si="8"/>
        <v>127.99158694557394</v>
      </c>
      <c r="D130" s="41">
        <v>1.0030257186081692</v>
      </c>
      <c r="E130" s="40">
        <v>1.0188391235760152</v>
      </c>
      <c r="F130" s="40">
        <f t="shared" si="7"/>
        <v>1.1153274010991747</v>
      </c>
    </row>
    <row r="131" spans="1:6">
      <c r="A131" s="36" t="s">
        <v>267</v>
      </c>
      <c r="B131" s="38">
        <f t="shared" si="8"/>
        <v>115.10313932980613</v>
      </c>
      <c r="C131" s="38">
        <f t="shared" si="8"/>
        <v>130.40558367254351</v>
      </c>
      <c r="D131" s="41">
        <v>1.0030165912518851</v>
      </c>
      <c r="E131" s="40">
        <v>1.0188605890791562</v>
      </c>
      <c r="F131" s="40">
        <f t="shared" si="7"/>
        <v>1.1329454994176236</v>
      </c>
    </row>
    <row r="133" spans="1:6">
      <c r="A133" s="43" t="s">
        <v>272</v>
      </c>
      <c r="B133" s="36" t="s">
        <v>231</v>
      </c>
      <c r="C133" s="36" t="s">
        <v>232</v>
      </c>
      <c r="D133" s="36" t="s">
        <v>233</v>
      </c>
      <c r="E133" s="36" t="s">
        <v>269</v>
      </c>
      <c r="F133" s="36" t="s">
        <v>235</v>
      </c>
    </row>
    <row r="134" spans="1:6">
      <c r="A134" s="36" t="s">
        <v>236</v>
      </c>
      <c r="B134" s="38">
        <v>118.4</v>
      </c>
      <c r="C134" s="38">
        <v>78.2</v>
      </c>
      <c r="D134" s="39" t="s">
        <v>237</v>
      </c>
      <c r="E134" s="39" t="s">
        <v>237</v>
      </c>
      <c r="F134" s="40">
        <f t="shared" ref="F134:F164" si="9">C134/B134</f>
        <v>0.66047297297297292</v>
      </c>
    </row>
    <row r="135" spans="1:6">
      <c r="A135" s="36" t="s">
        <v>238</v>
      </c>
      <c r="B135" s="38">
        <v>125.2</v>
      </c>
      <c r="C135" s="38">
        <v>78.599999999999994</v>
      </c>
      <c r="D135" s="39" t="s">
        <v>237</v>
      </c>
      <c r="E135" s="39" t="s">
        <v>237</v>
      </c>
      <c r="F135" s="40">
        <f t="shared" si="9"/>
        <v>0.62779552715654952</v>
      </c>
    </row>
    <row r="136" spans="1:6">
      <c r="A136" s="36" t="s">
        <v>239</v>
      </c>
      <c r="B136" s="38">
        <v>126.8</v>
      </c>
      <c r="C136" s="38">
        <v>80.3</v>
      </c>
      <c r="D136" s="39" t="s">
        <v>237</v>
      </c>
      <c r="E136" s="39" t="s">
        <v>237</v>
      </c>
      <c r="F136" s="40">
        <f t="shared" si="9"/>
        <v>0.63328075709779175</v>
      </c>
    </row>
    <row r="137" spans="1:6">
      <c r="A137" s="36" t="s">
        <v>240</v>
      </c>
      <c r="B137" s="38">
        <v>117.5</v>
      </c>
      <c r="C137" s="38">
        <v>77.7</v>
      </c>
      <c r="D137" s="39" t="s">
        <v>237</v>
      </c>
      <c r="E137" s="39" t="s">
        <v>237</v>
      </c>
      <c r="F137" s="40">
        <f t="shared" si="9"/>
        <v>0.6612765957446809</v>
      </c>
    </row>
    <row r="138" spans="1:6">
      <c r="A138" s="36" t="s">
        <v>241</v>
      </c>
      <c r="B138" s="38">
        <v>115.4</v>
      </c>
      <c r="C138" s="38">
        <v>73.8</v>
      </c>
      <c r="D138" s="39" t="s">
        <v>237</v>
      </c>
      <c r="E138" s="39" t="s">
        <v>237</v>
      </c>
      <c r="F138" s="40">
        <f t="shared" si="9"/>
        <v>0.63951473136915071</v>
      </c>
    </row>
    <row r="139" spans="1:6">
      <c r="A139" s="36" t="s">
        <v>242</v>
      </c>
      <c r="B139" s="38">
        <v>115.8</v>
      </c>
      <c r="C139" s="38">
        <v>74.8</v>
      </c>
      <c r="D139" s="39" t="s">
        <v>237</v>
      </c>
      <c r="E139" s="39" t="s">
        <v>237</v>
      </c>
      <c r="F139" s="40">
        <f t="shared" si="9"/>
        <v>0.6459412780656304</v>
      </c>
    </row>
    <row r="140" spans="1:6">
      <c r="A140" s="36" t="s">
        <v>243</v>
      </c>
      <c r="B140" s="38">
        <v>114.3</v>
      </c>
      <c r="C140" s="38">
        <v>79.8</v>
      </c>
      <c r="D140" s="39" t="s">
        <v>237</v>
      </c>
      <c r="E140" s="39" t="s">
        <v>237</v>
      </c>
      <c r="F140" s="40">
        <f t="shared" si="9"/>
        <v>0.69816272965879267</v>
      </c>
    </row>
    <row r="141" spans="1:6">
      <c r="A141" s="36" t="s">
        <v>244</v>
      </c>
      <c r="B141" s="38">
        <v>112.6</v>
      </c>
      <c r="C141" s="38">
        <v>80.7</v>
      </c>
      <c r="D141" s="39" t="s">
        <v>237</v>
      </c>
      <c r="E141" s="39" t="s">
        <v>237</v>
      </c>
      <c r="F141" s="40">
        <f t="shared" si="9"/>
        <v>0.71669626998223812</v>
      </c>
    </row>
    <row r="142" spans="1:6">
      <c r="A142" s="36" t="s">
        <v>245</v>
      </c>
      <c r="B142" s="38">
        <v>106.8</v>
      </c>
      <c r="C142" s="38">
        <v>86.9</v>
      </c>
      <c r="D142" s="39" t="s">
        <v>237</v>
      </c>
      <c r="E142" s="39" t="s">
        <v>237</v>
      </c>
      <c r="F142" s="40">
        <f t="shared" si="9"/>
        <v>0.81367041198501877</v>
      </c>
    </row>
    <row r="143" spans="1:6">
      <c r="A143" s="36" t="s">
        <v>246</v>
      </c>
      <c r="B143" s="38">
        <v>108.7</v>
      </c>
      <c r="C143" s="38">
        <v>90.5</v>
      </c>
      <c r="D143" s="39" t="s">
        <v>237</v>
      </c>
      <c r="E143" s="39" t="s">
        <v>237</v>
      </c>
      <c r="F143" s="40">
        <f t="shared" si="9"/>
        <v>0.83256669733210664</v>
      </c>
    </row>
    <row r="144" spans="1:6">
      <c r="A144" s="36" t="s">
        <v>247</v>
      </c>
      <c r="B144" s="38">
        <f t="shared" ref="B144:C164" si="10">B143*D144</f>
        <v>109.04507936507945</v>
      </c>
      <c r="C144" s="38">
        <f t="shared" si="10"/>
        <v>92.157443606016457</v>
      </c>
      <c r="D144" s="41">
        <v>1.0031746031746038</v>
      </c>
      <c r="E144" s="40">
        <v>1.0183142939891321</v>
      </c>
      <c r="F144" s="40">
        <f t="shared" si="9"/>
        <v>0.84513161109706081</v>
      </c>
    </row>
    <row r="145" spans="1:6">
      <c r="A145" s="36" t="s">
        <v>248</v>
      </c>
      <c r="B145" s="38">
        <f t="shared" si="10"/>
        <v>109.39125422020675</v>
      </c>
      <c r="C145" s="38">
        <f t="shared" si="10"/>
        <v>93.84189223689846</v>
      </c>
      <c r="D145" s="41">
        <v>1.0031746031746038</v>
      </c>
      <c r="E145" s="40">
        <v>1.0182779444065659</v>
      </c>
      <c r="F145" s="40">
        <f t="shared" si="9"/>
        <v>0.85785552881579441</v>
      </c>
    </row>
    <row r="146" spans="1:6">
      <c r="A146" s="36" t="s">
        <v>249</v>
      </c>
      <c r="B146" s="38">
        <f t="shared" si="10"/>
        <v>109.73742907533396</v>
      </c>
      <c r="C146" s="38">
        <f t="shared" si="10"/>
        <v>95.560029899496826</v>
      </c>
      <c r="D146" s="41">
        <v>1.0031645569620251</v>
      </c>
      <c r="E146" s="40">
        <v>1.0183088556895361</v>
      </c>
      <c r="F146" s="40">
        <f t="shared" si="9"/>
        <v>0.87080616617959539</v>
      </c>
    </row>
    <row r="147" spans="1:6">
      <c r="A147" s="36" t="s">
        <v>250</v>
      </c>
      <c r="B147" s="38">
        <f t="shared" si="10"/>
        <v>110.08360393046118</v>
      </c>
      <c r="C147" s="38">
        <f t="shared" si="10"/>
        <v>97.312530278898407</v>
      </c>
      <c r="D147" s="41">
        <v>1.0031545741324919</v>
      </c>
      <c r="E147" s="40">
        <v>1.0183392615222571</v>
      </c>
      <c r="F147" s="40">
        <f t="shared" si="9"/>
        <v>0.88398750408253213</v>
      </c>
    </row>
    <row r="148" spans="1:6">
      <c r="A148" s="36" t="s">
        <v>251</v>
      </c>
      <c r="B148" s="38">
        <f t="shared" si="10"/>
        <v>110.42977878558841</v>
      </c>
      <c r="C148" s="38">
        <f t="shared" si="10"/>
        <v>99.100080680187091</v>
      </c>
      <c r="D148" s="41">
        <v>1.0031446540880502</v>
      </c>
      <c r="E148" s="40">
        <v>1.0183691698917452</v>
      </c>
      <c r="F148" s="40">
        <f t="shared" si="9"/>
        <v>0.89740359683777704</v>
      </c>
    </row>
    <row r="149" spans="1:6">
      <c r="A149" s="36" t="s">
        <v>252</v>
      </c>
      <c r="B149" s="38">
        <f t="shared" si="10"/>
        <v>110.77595364071564</v>
      </c>
      <c r="C149" s="38">
        <f t="shared" si="10"/>
        <v>100.92338209096013</v>
      </c>
      <c r="D149" s="41">
        <v>1.0031347962382444</v>
      </c>
      <c r="E149" s="40">
        <v>1.0183985865425997</v>
      </c>
      <c r="F149" s="40">
        <f t="shared" si="9"/>
        <v>0.91105857159478154</v>
      </c>
    </row>
    <row r="150" spans="1:6">
      <c r="A150" s="36" t="s">
        <v>253</v>
      </c>
      <c r="B150" s="38">
        <f t="shared" si="10"/>
        <v>110.77595364071564</v>
      </c>
      <c r="C150" s="38">
        <f t="shared" si="10"/>
        <v>102.7831495269732</v>
      </c>
      <c r="D150" s="41">
        <v>1</v>
      </c>
      <c r="E150" s="40">
        <v>1.0184275179594844</v>
      </c>
      <c r="F150" s="40">
        <f t="shared" si="9"/>
        <v>0.92784711978498657</v>
      </c>
    </row>
    <row r="151" spans="1:6">
      <c r="A151" s="36" t="s">
        <v>254</v>
      </c>
      <c r="B151" s="38">
        <f t="shared" si="10"/>
        <v>110.77595364071564</v>
      </c>
      <c r="C151" s="38">
        <f t="shared" si="10"/>
        <v>104.68011231474138</v>
      </c>
      <c r="D151" s="41">
        <v>1</v>
      </c>
      <c r="E151" s="40">
        <v>1.0184559706187089</v>
      </c>
      <c r="F151" s="40">
        <f t="shared" si="9"/>
        <v>0.94497143896639191</v>
      </c>
    </row>
    <row r="152" spans="1:6">
      <c r="A152" s="36" t="s">
        <v>255</v>
      </c>
      <c r="B152" s="38">
        <f t="shared" si="10"/>
        <v>110.77595364071564</v>
      </c>
      <c r="C152" s="38">
        <f t="shared" si="10"/>
        <v>106.61501437993402</v>
      </c>
      <c r="D152" s="41">
        <v>1</v>
      </c>
      <c r="E152" s="40">
        <v>1.0184839509855987</v>
      </c>
      <c r="F152" s="40">
        <f t="shared" si="9"/>
        <v>0.96243824472703732</v>
      </c>
    </row>
    <row r="153" spans="1:6">
      <c r="A153" s="36" t="s">
        <v>256</v>
      </c>
      <c r="B153" s="38">
        <f t="shared" si="10"/>
        <v>110.77595364071564</v>
      </c>
      <c r="C153" s="38">
        <f t="shared" si="10"/>
        <v>108.58861446117064</v>
      </c>
      <c r="D153" s="41">
        <v>1</v>
      </c>
      <c r="E153" s="40">
        <v>1.0185114647567695</v>
      </c>
      <c r="F153" s="40">
        <f t="shared" si="9"/>
        <v>0.98025438637486895</v>
      </c>
    </row>
    <row r="154" spans="1:6">
      <c r="A154" s="36" t="s">
        <v>257</v>
      </c>
      <c r="B154" s="38">
        <f t="shared" si="10"/>
        <v>110.77595364071564</v>
      </c>
      <c r="C154" s="38">
        <f t="shared" si="10"/>
        <v>110.60168648445024</v>
      </c>
      <c r="D154" s="41">
        <v>1</v>
      </c>
      <c r="E154" s="40">
        <v>1.0185385183637226</v>
      </c>
      <c r="F154" s="40">
        <f t="shared" si="9"/>
        <v>0.99842685031779899</v>
      </c>
    </row>
    <row r="155" spans="1:6">
      <c r="A155" s="36" t="s">
        <v>258</v>
      </c>
      <c r="B155" s="38">
        <f t="shared" si="10"/>
        <v>111.29521592340642</v>
      </c>
      <c r="C155" s="38">
        <f t="shared" si="10"/>
        <v>112.65502003689168</v>
      </c>
      <c r="D155" s="41">
        <v>1.0046874999999993</v>
      </c>
      <c r="E155" s="40">
        <v>1.0185651197346808</v>
      </c>
      <c r="F155" s="40">
        <f t="shared" si="9"/>
        <v>1.0122179925004242</v>
      </c>
    </row>
    <row r="156" spans="1:6">
      <c r="A156" s="36" t="s">
        <v>259</v>
      </c>
      <c r="B156" s="38">
        <f t="shared" si="10"/>
        <v>111.81447820609741</v>
      </c>
      <c r="C156" s="38">
        <f t="shared" si="10"/>
        <v>114.74942026875881</v>
      </c>
      <c r="D156" s="41">
        <v>1.0046656298600323</v>
      </c>
      <c r="E156" s="40">
        <v>1.0185912729959239</v>
      </c>
      <c r="F156" s="40">
        <f t="shared" si="9"/>
        <v>1.0262483187307077</v>
      </c>
    </row>
    <row r="157" spans="1:6">
      <c r="A157" s="36" t="s">
        <v>260</v>
      </c>
      <c r="B157" s="38">
        <f t="shared" si="10"/>
        <v>112.33374048878819</v>
      </c>
      <c r="C157" s="38">
        <f t="shared" si="10"/>
        <v>116.8857084488702</v>
      </c>
      <c r="D157" s="41">
        <v>1.0046439628482966</v>
      </c>
      <c r="E157" s="40">
        <v>1.0186169845138033</v>
      </c>
      <c r="F157" s="40">
        <f t="shared" si="9"/>
        <v>1.0405218230985225</v>
      </c>
    </row>
    <row r="158" spans="1:6">
      <c r="A158" s="36" t="s">
        <v>261</v>
      </c>
      <c r="B158" s="38">
        <f t="shared" si="10"/>
        <v>112.85300277147896</v>
      </c>
      <c r="C158" s="38">
        <f t="shared" si="10"/>
        <v>119.06472237863936</v>
      </c>
      <c r="D158" s="41">
        <v>1.0046224961479191</v>
      </c>
      <c r="E158" s="40">
        <v>1.0186422613909409</v>
      </c>
      <c r="F158" s="40">
        <f t="shared" si="9"/>
        <v>1.0550425726796016</v>
      </c>
    </row>
    <row r="159" spans="1:6">
      <c r="A159" s="36" t="s">
        <v>262</v>
      </c>
      <c r="B159" s="38">
        <f t="shared" si="10"/>
        <v>113.37226505416992</v>
      </c>
      <c r="C159" s="38">
        <f t="shared" si="10"/>
        <v>121.28731664211936</v>
      </c>
      <c r="D159" s="41">
        <v>1.004601226993866</v>
      </c>
      <c r="E159" s="40">
        <v>1.0186671099472429</v>
      </c>
      <c r="F159" s="40">
        <f t="shared" si="9"/>
        <v>1.0698147080696288</v>
      </c>
    </row>
    <row r="160" spans="1:6">
      <c r="A160" s="36" t="s">
        <v>263</v>
      </c>
      <c r="B160" s="38">
        <f t="shared" si="10"/>
        <v>113.71843990929725</v>
      </c>
      <c r="C160" s="38">
        <f t="shared" si="10"/>
        <v>123.55436276003992</v>
      </c>
      <c r="D160" s="41">
        <v>1.0030534351145046</v>
      </c>
      <c r="E160" s="40">
        <v>1.01869153494928</v>
      </c>
      <c r="F160" s="40">
        <f t="shared" si="9"/>
        <v>1.0864936492145678</v>
      </c>
    </row>
    <row r="161" spans="1:6">
      <c r="A161" s="36" t="s">
        <v>264</v>
      </c>
      <c r="B161" s="38">
        <f t="shared" si="10"/>
        <v>114.06461476442448</v>
      </c>
      <c r="C161" s="38">
        <f t="shared" si="10"/>
        <v>125.86674980031886</v>
      </c>
      <c r="D161" s="41">
        <v>1.0030441400304413</v>
      </c>
      <c r="E161" s="40">
        <v>1.0187155434144395</v>
      </c>
      <c r="F161" s="40">
        <f t="shared" si="9"/>
        <v>1.1034688545634341</v>
      </c>
    </row>
    <row r="162" spans="1:6">
      <c r="A162" s="36" t="s">
        <v>265</v>
      </c>
      <c r="B162" s="38">
        <f t="shared" si="10"/>
        <v>114.41078961955169</v>
      </c>
      <c r="C162" s="38">
        <f t="shared" si="10"/>
        <v>128.22538464366588</v>
      </c>
      <c r="D162" s="41">
        <v>1.0030349013657054</v>
      </c>
      <c r="E162" s="40">
        <v>1.018739141569071</v>
      </c>
      <c r="F162" s="40">
        <f t="shared" si="9"/>
        <v>1.1207455614112238</v>
      </c>
    </row>
    <row r="163" spans="1:6">
      <c r="A163" s="36" t="s">
        <v>266</v>
      </c>
      <c r="B163" s="38">
        <f t="shared" si="10"/>
        <v>114.75696447467891</v>
      </c>
      <c r="C163" s="38">
        <f t="shared" si="10"/>
        <v>130.63119204916646</v>
      </c>
      <c r="D163" s="41">
        <v>1.0030257186081692</v>
      </c>
      <c r="E163" s="40">
        <v>1.0187623333101028</v>
      </c>
      <c r="F163" s="40">
        <f t="shared" si="9"/>
        <v>1.1383290996512041</v>
      </c>
    </row>
    <row r="164" spans="1:6">
      <c r="A164" s="36" t="s">
        <v>267</v>
      </c>
      <c r="B164" s="38">
        <f t="shared" si="10"/>
        <v>115.10313932980613</v>
      </c>
      <c r="C164" s="38">
        <f t="shared" si="10"/>
        <v>133.0851156930735</v>
      </c>
      <c r="D164" s="41">
        <v>1.0030165912518851</v>
      </c>
      <c r="E164" s="40">
        <v>1.0187851278505018</v>
      </c>
      <c r="F164" s="40">
        <f t="shared" si="9"/>
        <v>1.1562248994073345</v>
      </c>
    </row>
  </sheetData>
  <pageMargins left="0.7" right="0.7" top="0.75" bottom="0.75" header="0.3" footer="0.3"/>
  <legacy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23"/>
  <sheetViews>
    <sheetView workbookViewId="0"/>
  </sheetViews>
  <sheetFormatPr defaultRowHeight="14.4"/>
  <cols>
    <col min="1" max="1" width="5" bestFit="1" customWidth="1"/>
    <col min="2" max="3" width="12.6640625" bestFit="1" customWidth="1"/>
    <col min="4" max="4" width="25.33203125" bestFit="1" customWidth="1"/>
    <col min="5" max="5" width="22.5546875" bestFit="1" customWidth="1"/>
    <col min="6" max="7" width="12.109375" bestFit="1" customWidth="1"/>
    <col min="8" max="8" width="23" bestFit="1" customWidth="1"/>
    <col min="9" max="9" width="20.109375" bestFit="1" customWidth="1"/>
    <col min="10" max="10" width="16.88671875" bestFit="1" customWidth="1"/>
    <col min="11" max="11" width="17.109375" bestFit="1" customWidth="1"/>
    <col min="12" max="12" width="30.5546875" bestFit="1" customWidth="1"/>
    <col min="13" max="13" width="27.6640625" bestFit="1" customWidth="1"/>
    <col min="14" max="15" width="12.109375" bestFit="1" customWidth="1"/>
    <col min="16" max="16" width="23.109375" bestFit="1" customWidth="1"/>
    <col min="17" max="17" width="20.33203125" bestFit="1" customWidth="1"/>
  </cols>
  <sheetData>
    <row r="1" spans="1:17">
      <c r="A1" s="35" t="s">
        <v>3</v>
      </c>
      <c r="B1" s="35" t="s">
        <v>273</v>
      </c>
      <c r="C1" s="35" t="s">
        <v>274</v>
      </c>
      <c r="D1" s="35" t="s">
        <v>275</v>
      </c>
      <c r="E1" s="35" t="s">
        <v>276</v>
      </c>
      <c r="F1" s="35" t="s">
        <v>277</v>
      </c>
      <c r="G1" s="35" t="s">
        <v>278</v>
      </c>
      <c r="H1" s="35" t="s">
        <v>279</v>
      </c>
      <c r="I1" s="35" t="s">
        <v>280</v>
      </c>
      <c r="J1" s="35" t="s">
        <v>281</v>
      </c>
      <c r="K1" s="35" t="s">
        <v>282</v>
      </c>
      <c r="L1" s="35" t="s">
        <v>283</v>
      </c>
      <c r="M1" s="35" t="s">
        <v>284</v>
      </c>
      <c r="N1" s="35" t="s">
        <v>285</v>
      </c>
      <c r="O1" s="35" t="s">
        <v>286</v>
      </c>
      <c r="P1" s="35" t="s">
        <v>287</v>
      </c>
      <c r="Q1" s="35" t="s">
        <v>288</v>
      </c>
    </row>
    <row r="2" spans="1:17">
      <c r="A2" s="35">
        <v>2019</v>
      </c>
      <c r="B2" s="44">
        <v>9302130</v>
      </c>
      <c r="C2" s="44">
        <v>8735386.5407295506</v>
      </c>
      <c r="D2" s="44">
        <v>566743.45927044936</v>
      </c>
      <c r="E2" s="45">
        <v>6.0926202844988122</v>
      </c>
      <c r="F2" s="44">
        <v>4661232</v>
      </c>
      <c r="G2" s="44">
        <v>4465474.3076551436</v>
      </c>
      <c r="H2" s="44">
        <v>195757.69234485639</v>
      </c>
      <c r="I2" s="45">
        <v>4.1996985420347333</v>
      </c>
      <c r="J2" s="44">
        <v>5068.3999999999996</v>
      </c>
      <c r="K2" s="44">
        <v>4872.8441664109378</v>
      </c>
      <c r="L2" s="44">
        <v>195.5558335890619</v>
      </c>
      <c r="M2" s="45">
        <v>3.8583346537183698</v>
      </c>
      <c r="N2" s="44">
        <v>45631.360018971027</v>
      </c>
      <c r="O2" s="44">
        <v>41521.456672107313</v>
      </c>
      <c r="P2" s="44">
        <v>4109.9033468637208</v>
      </c>
      <c r="Q2" s="45">
        <v>9.0067518153196549</v>
      </c>
    </row>
    <row r="3" spans="1:17">
      <c r="A3" s="35">
        <v>2020</v>
      </c>
      <c r="B3" s="44">
        <v>9487396.6558302287</v>
      </c>
      <c r="C3" s="44">
        <v>8909703.3941465635</v>
      </c>
      <c r="D3" s="44">
        <v>577693.26168366522</v>
      </c>
      <c r="E3" s="45">
        <v>6.0890598616287326</v>
      </c>
      <c r="F3" s="44">
        <v>4754113.4725090219</v>
      </c>
      <c r="G3" s="44">
        <v>4554588.4840191714</v>
      </c>
      <c r="H3" s="44">
        <v>199524.9884898504</v>
      </c>
      <c r="I3" s="45">
        <v>4.1968915896437258</v>
      </c>
      <c r="J3" s="44">
        <v>5169.459599712206</v>
      </c>
      <c r="K3" s="44">
        <v>4970.1554578570231</v>
      </c>
      <c r="L3" s="44">
        <v>199.30414185518291</v>
      </c>
      <c r="M3" s="45">
        <v>3.855415406791816</v>
      </c>
      <c r="N3" s="44">
        <v>46534.54076108944</v>
      </c>
      <c r="O3" s="44">
        <v>42346.507687046891</v>
      </c>
      <c r="P3" s="44">
        <v>4188.0330740425488</v>
      </c>
      <c r="Q3" s="45">
        <v>8.9998375519468663</v>
      </c>
    </row>
    <row r="4" spans="1:17">
      <c r="A4" s="35">
        <v>2021</v>
      </c>
      <c r="B4" s="44">
        <v>9676368.6447770614</v>
      </c>
      <c r="C4" s="44">
        <v>9087506.5846319143</v>
      </c>
      <c r="D4" s="44">
        <v>588862.06014514714</v>
      </c>
      <c r="E4" s="45">
        <v>6.085568685552226</v>
      </c>
      <c r="F4" s="44">
        <v>4848852.5744682252</v>
      </c>
      <c r="G4" s="44">
        <v>4645484.9439104795</v>
      </c>
      <c r="H4" s="44">
        <v>203367.63055774479</v>
      </c>
      <c r="I4" s="45">
        <v>4.1941392821176491</v>
      </c>
      <c r="J4" s="44">
        <v>5272.5403914186554</v>
      </c>
      <c r="K4" s="44">
        <v>5069.4129751320297</v>
      </c>
      <c r="L4" s="44">
        <v>203.1274162866257</v>
      </c>
      <c r="M4" s="45">
        <v>3.8525530618452262</v>
      </c>
      <c r="N4" s="44">
        <v>47455.785118050218</v>
      </c>
      <c r="O4" s="44">
        <v>43188.059722285252</v>
      </c>
      <c r="P4" s="44">
        <v>4267.7253957649664</v>
      </c>
      <c r="Q4" s="45">
        <v>8.9930561366725765</v>
      </c>
    </row>
    <row r="5" spans="1:17">
      <c r="A5" s="35">
        <v>2022</v>
      </c>
      <c r="B5" s="44">
        <v>9869120.073502833</v>
      </c>
      <c r="C5" s="44">
        <v>9268865.8389269765</v>
      </c>
      <c r="D5" s="44">
        <v>600254.23457585648</v>
      </c>
      <c r="E5" s="45">
        <v>6.082145420314145</v>
      </c>
      <c r="F5" s="44">
        <v>4945486.4584666099</v>
      </c>
      <c r="G5" s="44">
        <v>4738199.332999615</v>
      </c>
      <c r="H5" s="44">
        <v>207287.12546699491</v>
      </c>
      <c r="I5" s="45">
        <v>4.1914405631850844</v>
      </c>
      <c r="J5" s="44">
        <v>5377.6827989592348</v>
      </c>
      <c r="K5" s="44">
        <v>5170.6556427525366</v>
      </c>
      <c r="L5" s="44">
        <v>207.02715620669821</v>
      </c>
      <c r="M5" s="45">
        <v>3.849746516227492</v>
      </c>
      <c r="N5" s="44">
        <v>48395.454362150231</v>
      </c>
      <c r="O5" s="44">
        <v>44046.442798228411</v>
      </c>
      <c r="P5" s="44">
        <v>4349.0115639218202</v>
      </c>
      <c r="Q5" s="45">
        <v>8.9864050689090202</v>
      </c>
    </row>
    <row r="6" spans="1:17">
      <c r="A6" s="35">
        <v>2023</v>
      </c>
      <c r="B6" s="44">
        <v>10065726.53080312</v>
      </c>
      <c r="C6" s="44">
        <v>9453852.2783079371</v>
      </c>
      <c r="D6" s="44">
        <v>611874.25249518082</v>
      </c>
      <c r="E6" s="45">
        <v>6.0787887553146254</v>
      </c>
      <c r="F6" s="44">
        <v>5044053.0201449646</v>
      </c>
      <c r="G6" s="44">
        <v>4832768.0098705329</v>
      </c>
      <c r="H6" s="44">
        <v>211285.0102744317</v>
      </c>
      <c r="I6" s="45">
        <v>4.188794396700442</v>
      </c>
      <c r="J6" s="44">
        <v>5484.928054650627</v>
      </c>
      <c r="K6" s="44">
        <v>5273.9231637254552</v>
      </c>
      <c r="L6" s="44">
        <v>211.00489092517179</v>
      </c>
      <c r="M6" s="45">
        <v>3.8469946884036599</v>
      </c>
      <c r="N6" s="44">
        <v>49353.916991132217</v>
      </c>
      <c r="O6" s="44">
        <v>44921.99353569041</v>
      </c>
      <c r="P6" s="44">
        <v>4431.9234554418144</v>
      </c>
      <c r="Q6" s="45">
        <v>8.9798818931395665</v>
      </c>
    </row>
    <row r="7" spans="1:17">
      <c r="A7" s="35">
        <v>2024</v>
      </c>
      <c r="B7" s="44">
        <v>10266265.117249411</v>
      </c>
      <c r="C7" s="44">
        <v>9642538.446476521</v>
      </c>
      <c r="D7" s="44">
        <v>623726.67077288963</v>
      </c>
      <c r="E7" s="45">
        <v>6.0754974048439694</v>
      </c>
      <c r="F7" s="44">
        <v>5144590.9130568868</v>
      </c>
      <c r="G7" s="44">
        <v>4929228.0602788692</v>
      </c>
      <c r="H7" s="44">
        <v>215362.85277801749</v>
      </c>
      <c r="I7" s="45">
        <v>4.1861997662716028</v>
      </c>
      <c r="J7" s="44">
        <v>5594.3182154558453</v>
      </c>
      <c r="K7" s="44">
        <v>5379.2560351178308</v>
      </c>
      <c r="L7" s="44">
        <v>215.06218033801451</v>
      </c>
      <c r="M7" s="45">
        <v>3.8442965175603701</v>
      </c>
      <c r="N7" s="44">
        <v>50331.548872693857</v>
      </c>
      <c r="O7" s="44">
        <v>45815.055287901661</v>
      </c>
      <c r="P7" s="44">
        <v>4516.4935847922015</v>
      </c>
      <c r="Q7" s="45">
        <v>8.9734841981835256</v>
      </c>
    </row>
    <row r="8" spans="1:17">
      <c r="A8" s="35">
        <v>2025</v>
      </c>
      <c r="B8" s="44">
        <v>10470814.475424631</v>
      </c>
      <c r="C8" s="44">
        <v>9834998.3380084708</v>
      </c>
      <c r="D8" s="44">
        <v>635816.13741615601</v>
      </c>
      <c r="E8" s="45">
        <v>6.072270107625716</v>
      </c>
      <c r="F8" s="44">
        <v>5247139.5638270471</v>
      </c>
      <c r="G8" s="44">
        <v>5027617.3116953718</v>
      </c>
      <c r="H8" s="44">
        <v>219522.2521316754</v>
      </c>
      <c r="I8" s="45">
        <v>4.1836556748943208</v>
      </c>
      <c r="J8" s="44">
        <v>5705.8961794771676</v>
      </c>
      <c r="K8" s="44">
        <v>5486.6955639380549</v>
      </c>
      <c r="L8" s="44">
        <v>219.2006155391127</v>
      </c>
      <c r="M8" s="45">
        <v>3.841650963218159</v>
      </c>
      <c r="N8" s="44">
        <v>51328.733391886737</v>
      </c>
      <c r="O8" s="44">
        <v>46725.978275157118</v>
      </c>
      <c r="P8" s="44">
        <v>4602.7551167296187</v>
      </c>
      <c r="Q8" s="45">
        <v>8.9672096164702015</v>
      </c>
    </row>
    <row r="9" spans="1:17">
      <c r="A9" s="35">
        <v>2026</v>
      </c>
      <c r="B9" s="44">
        <v>10679454.82076335</v>
      </c>
      <c r="C9" s="44">
        <v>10031307.42737106</v>
      </c>
      <c r="D9" s="44">
        <v>648147.39339228719</v>
      </c>
      <c r="E9" s="45">
        <v>6.0691056263671586</v>
      </c>
      <c r="F9" s="44">
        <v>5351739.187612609</v>
      </c>
      <c r="G9" s="44">
        <v>5127974.3481402043</v>
      </c>
      <c r="H9" s="44">
        <v>223764.83947240471</v>
      </c>
      <c r="I9" s="45">
        <v>4.1811611445927976</v>
      </c>
      <c r="J9" s="44">
        <v>5819.7057027789169</v>
      </c>
      <c r="K9" s="44">
        <v>5596.2838833346832</v>
      </c>
      <c r="L9" s="44">
        <v>223.42181944423371</v>
      </c>
      <c r="M9" s="45">
        <v>3.8390570048507699</v>
      </c>
      <c r="N9" s="44">
        <v>52345.861601463468</v>
      </c>
      <c r="O9" s="44">
        <v>47655.119722157688</v>
      </c>
      <c r="P9" s="44">
        <v>4690.7418793057732</v>
      </c>
      <c r="Q9" s="45">
        <v>8.9610558233215336</v>
      </c>
    </row>
    <row r="10" spans="1:17">
      <c r="A10" s="35">
        <v>2027</v>
      </c>
      <c r="B10" s="44">
        <v>10892267.973008851</v>
      </c>
      <c r="C10" s="44">
        <v>10231542.698520901</v>
      </c>
      <c r="D10" s="44">
        <v>660725.27448794246</v>
      </c>
      <c r="E10" s="45">
        <v>6.0660027473178832</v>
      </c>
      <c r="F10" s="44">
        <v>5458430.8038738836</v>
      </c>
      <c r="G10" s="44">
        <v>5230338.5253139343</v>
      </c>
      <c r="H10" s="44">
        <v>228092.27855994919</v>
      </c>
      <c r="I10" s="45">
        <v>4.1787152160666894</v>
      </c>
      <c r="J10" s="44">
        <v>5935.7914165467009</v>
      </c>
      <c r="K10" s="44">
        <v>5708.0639691192428</v>
      </c>
      <c r="L10" s="44">
        <v>227.7274474274582</v>
      </c>
      <c r="M10" s="45">
        <v>3.836513641511083</v>
      </c>
      <c r="N10" s="44">
        <v>53383.33237523173</v>
      </c>
      <c r="O10" s="44">
        <v>48602.843998098288</v>
      </c>
      <c r="P10" s="44">
        <v>4780.4883771334426</v>
      </c>
      <c r="Q10" s="45">
        <v>8.955020536244092</v>
      </c>
    </row>
    <row r="11" spans="1:17">
      <c r="A11" s="35">
        <v>2028</v>
      </c>
      <c r="B11" s="44">
        <v>11109337.388299249</v>
      </c>
      <c r="C11" s="44">
        <v>10435782.67509374</v>
      </c>
      <c r="D11" s="44">
        <v>673554.71320551075</v>
      </c>
      <c r="E11" s="45">
        <v>6.0629602798356128</v>
      </c>
      <c r="F11" s="44">
        <v>5567256.2524603829</v>
      </c>
      <c r="G11" s="44">
        <v>5334749.9860311383</v>
      </c>
      <c r="H11" s="44">
        <v>232506.26642924451</v>
      </c>
      <c r="I11" s="45">
        <v>4.1763169483440086</v>
      </c>
      <c r="J11" s="44">
        <v>6054.1988445898414</v>
      </c>
      <c r="K11" s="44">
        <v>5822.0796566194949</v>
      </c>
      <c r="L11" s="44">
        <v>232.1191879703465</v>
      </c>
      <c r="M11" s="45">
        <v>3.8340198914638068</v>
      </c>
      <c r="N11" s="44">
        <v>54441.552564475372</v>
      </c>
      <c r="O11" s="44">
        <v>49569.522759557687</v>
      </c>
      <c r="P11" s="44">
        <v>4872.0298049176708</v>
      </c>
      <c r="Q11" s="45">
        <v>8.9491015142297883</v>
      </c>
    </row>
    <row r="12" spans="1:17">
      <c r="A12" s="35">
        <v>2029</v>
      </c>
      <c r="B12" s="44">
        <v>11330748.191895461</v>
      </c>
      <c r="C12" s="44">
        <v>10644107.45119804</v>
      </c>
      <c r="D12" s="44">
        <v>686640.740697423</v>
      </c>
      <c r="E12" s="45">
        <v>6.0599770559596058</v>
      </c>
      <c r="F12" s="44">
        <v>5678258.2100186134</v>
      </c>
      <c r="G12" s="44">
        <v>5441249.6759626865</v>
      </c>
      <c r="H12" s="44">
        <v>237008.53405592681</v>
      </c>
      <c r="I12" s="45">
        <v>4.1739654184403481</v>
      </c>
      <c r="J12" s="44">
        <v>6174.9744211938432</v>
      </c>
      <c r="K12" s="44">
        <v>5938.3756578697512</v>
      </c>
      <c r="L12" s="44">
        <v>236.598763324092</v>
      </c>
      <c r="M12" s="45">
        <v>3.83157479182479</v>
      </c>
      <c r="N12" s="44">
        <v>55520.937157503868</v>
      </c>
      <c r="O12" s="44">
        <v>50555.535096246284</v>
      </c>
      <c r="P12" s="44">
        <v>4965.4020612575841</v>
      </c>
      <c r="Q12" s="45">
        <v>8.9432965570655742</v>
      </c>
    </row>
    <row r="13" spans="1:17">
      <c r="A13" s="35">
        <v>2030</v>
      </c>
      <c r="B13" s="44">
        <v>11556587.2115636</v>
      </c>
      <c r="C13" s="44">
        <v>10856598.722824421</v>
      </c>
      <c r="D13" s="44">
        <v>699988.48873918131</v>
      </c>
      <c r="E13" s="45">
        <v>6.0570519299916494</v>
      </c>
      <c r="F13" s="44">
        <v>5791480.2067280067</v>
      </c>
      <c r="G13" s="44">
        <v>5549879.3596928651</v>
      </c>
      <c r="H13" s="44">
        <v>241600.84703514169</v>
      </c>
      <c r="I13" s="45">
        <v>4.1716597210238602</v>
      </c>
      <c r="J13" s="44">
        <v>6298.165509329926</v>
      </c>
      <c r="K13" s="44">
        <v>6056.9975791450142</v>
      </c>
      <c r="L13" s="44">
        <v>241.16793018491171</v>
      </c>
      <c r="M13" s="45">
        <v>3.829177398206705</v>
      </c>
      <c r="N13" s="44">
        <v>56621.909442392942</v>
      </c>
      <c r="O13" s="44">
        <v>51561.26767966865</v>
      </c>
      <c r="P13" s="44">
        <v>5060.6417627242918</v>
      </c>
      <c r="Q13" s="45">
        <v>8.9376035046521736</v>
      </c>
    </row>
    <row r="14" spans="1:17">
      <c r="A14" s="35">
        <v>2031</v>
      </c>
      <c r="B14" s="44">
        <v>11786943.0116251</v>
      </c>
      <c r="C14" s="44">
        <v>11073339.81988333</v>
      </c>
      <c r="D14" s="44">
        <v>713603.19174177386</v>
      </c>
      <c r="E14" s="45">
        <v>6.0541837780836696</v>
      </c>
      <c r="F14" s="44">
        <v>5906966.6433715904</v>
      </c>
      <c r="G14" s="44">
        <v>5660681.6370976456</v>
      </c>
      <c r="H14" s="44">
        <v>246285.0062739439</v>
      </c>
      <c r="I14" s="45">
        <v>4.1693989680864174</v>
      </c>
      <c r="J14" s="44">
        <v>6423.8204192287312</v>
      </c>
      <c r="K14" s="44">
        <v>6177.9919388457811</v>
      </c>
      <c r="L14" s="44">
        <v>245.82848038295009</v>
      </c>
      <c r="M14" s="45">
        <v>3.826826784371181</v>
      </c>
      <c r="N14" s="44">
        <v>57744.901172979793</v>
      </c>
      <c r="O14" s="44">
        <v>52587.114914759462</v>
      </c>
      <c r="P14" s="44">
        <v>5157.7862582203379</v>
      </c>
      <c r="Q14" s="45">
        <v>8.9320202363317733</v>
      </c>
    </row>
    <row r="15" spans="1:17">
      <c r="A15" s="35">
        <v>2032</v>
      </c>
      <c r="B15" s="44">
        <v>12021905.927687829</v>
      </c>
      <c r="C15" s="44">
        <v>11294415.738883421</v>
      </c>
      <c r="D15" s="44">
        <v>727490.18880441599</v>
      </c>
      <c r="E15" s="45">
        <v>6.051371497833153</v>
      </c>
      <c r="F15" s="44">
        <v>6024762.8087480431</v>
      </c>
      <c r="G15" s="44">
        <v>5773699.9600505261</v>
      </c>
      <c r="H15" s="44">
        <v>251062.8486975171</v>
      </c>
      <c r="I15" s="45">
        <v>4.1671822886200616</v>
      </c>
      <c r="J15" s="44">
        <v>6551.988427325512</v>
      </c>
      <c r="K15" s="44">
        <v>6301.4061857405623</v>
      </c>
      <c r="L15" s="44">
        <v>250.5822415849498</v>
      </c>
      <c r="M15" s="45">
        <v>3.8245220418870032</v>
      </c>
      <c r="N15" s="44">
        <v>58890.352738178379</v>
      </c>
      <c r="O15" s="44">
        <v>53633.479094552073</v>
      </c>
      <c r="P15" s="44">
        <v>5256.8736436263061</v>
      </c>
      <c r="Q15" s="45">
        <v>8.9265446702245619</v>
      </c>
    </row>
    <row r="16" spans="1:17">
      <c r="A16" s="35">
        <v>2033</v>
      </c>
      <c r="B16" s="44">
        <v>12261568.10207182</v>
      </c>
      <c r="C16" s="44">
        <v>11519913.176263509</v>
      </c>
      <c r="D16" s="44">
        <v>741654.92580830865</v>
      </c>
      <c r="E16" s="45">
        <v>6.0486140078852726</v>
      </c>
      <c r="F16" s="44">
        <v>6144914.8974320265</v>
      </c>
      <c r="G16" s="44">
        <v>5888978.6494624605</v>
      </c>
      <c r="H16" s="44">
        <v>255936.24796956501</v>
      </c>
      <c r="I16" s="45">
        <v>4.1650088282999871</v>
      </c>
      <c r="J16" s="44">
        <v>6682.7197955842285</v>
      </c>
      <c r="K16" s="44">
        <v>6427.2887175732412</v>
      </c>
      <c r="L16" s="44">
        <v>255.43107801098719</v>
      </c>
      <c r="M16" s="45">
        <v>3.8222622797946659</v>
      </c>
      <c r="N16" s="44">
        <v>60058.71333468095</v>
      </c>
      <c r="O16" s="44">
        <v>54700.770557940567</v>
      </c>
      <c r="P16" s="44">
        <v>5357.9427767403831</v>
      </c>
      <c r="Q16" s="45">
        <v>8.9211747625742674</v>
      </c>
    </row>
    <row r="17" spans="1:17">
      <c r="A17" s="35">
        <v>2034</v>
      </c>
      <c r="B17" s="44">
        <v>12506023.519943491</v>
      </c>
      <c r="C17" s="44">
        <v>11749920.562391199</v>
      </c>
      <c r="D17" s="44">
        <v>756102.95755228773</v>
      </c>
      <c r="E17" s="45">
        <v>6.0459102475420927</v>
      </c>
      <c r="F17" s="44">
        <v>6267470.0278896876</v>
      </c>
      <c r="G17" s="44">
        <v>6006562.9126626356</v>
      </c>
      <c r="H17" s="44">
        <v>260907.11522705291</v>
      </c>
      <c r="I17" s="45">
        <v>4.1628777491721429</v>
      </c>
      <c r="J17" s="44">
        <v>6816.0657912081188</v>
      </c>
      <c r="K17" s="44">
        <v>6555.6889000425717</v>
      </c>
      <c r="L17" s="44">
        <v>260.37689116554702</v>
      </c>
      <c r="M17" s="45">
        <v>3.8200466242770279</v>
      </c>
      <c r="N17" s="44">
        <v>61250.441143113567</v>
      </c>
      <c r="O17" s="44">
        <v>55789.407850596799</v>
      </c>
      <c r="P17" s="44">
        <v>5461.033292516775</v>
      </c>
      <c r="Q17" s="45">
        <v>8.9159085071026674</v>
      </c>
    </row>
    <row r="18" spans="1:17">
      <c r="A18" s="35">
        <v>2035</v>
      </c>
      <c r="B18" s="44">
        <v>12755368.046172591</v>
      </c>
      <c r="C18" s="44">
        <v>11984528.09624145</v>
      </c>
      <c r="D18" s="44">
        <v>770839.94993113913</v>
      </c>
      <c r="E18" s="45">
        <v>6.0432591763782124</v>
      </c>
      <c r="F18" s="44">
        <v>6392476.2609565044</v>
      </c>
      <c r="G18" s="44">
        <v>6126498.861126815</v>
      </c>
      <c r="H18" s="44">
        <v>265977.39982968941</v>
      </c>
      <c r="I18" s="45">
        <v>4.1607882293471556</v>
      </c>
      <c r="J18" s="44">
        <v>6952.078706744488</v>
      </c>
      <c r="K18" s="44">
        <v>6686.6570861612918</v>
      </c>
      <c r="L18" s="44">
        <v>265.42162058319627</v>
      </c>
      <c r="M18" s="45">
        <v>3.817874218335592</v>
      </c>
      <c r="N18" s="44">
        <v>62466.00350771482</v>
      </c>
      <c r="O18" s="44">
        <v>56899.817889106183</v>
      </c>
      <c r="P18" s="44">
        <v>5566.1856186086443</v>
      </c>
      <c r="Q18" s="45">
        <v>8.9107439343725527</v>
      </c>
    </row>
    <row r="19" spans="1:17">
      <c r="A19" s="35">
        <v>2036</v>
      </c>
      <c r="B19" s="44">
        <v>13009699.46292627</v>
      </c>
      <c r="C19" s="44">
        <v>12223827.7807687</v>
      </c>
      <c r="D19" s="44">
        <v>785871.6821575705</v>
      </c>
      <c r="E19" s="45">
        <v>6.0406597738638661</v>
      </c>
      <c r="F19" s="44">
        <v>6519982.6186846569</v>
      </c>
      <c r="G19" s="44">
        <v>6248833.5285602752</v>
      </c>
      <c r="H19" s="44">
        <v>271149.09012438171</v>
      </c>
      <c r="I19" s="45">
        <v>4.1587394626994172</v>
      </c>
      <c r="J19" s="44">
        <v>7090.8118805915838</v>
      </c>
      <c r="K19" s="44">
        <v>6820.2446360023823</v>
      </c>
      <c r="L19" s="44">
        <v>270.56724458920138</v>
      </c>
      <c r="M19" s="45">
        <v>3.8157442214730999</v>
      </c>
      <c r="N19" s="44">
        <v>63705.877119608107</v>
      </c>
      <c r="O19" s="44">
        <v>58032.436128385743</v>
      </c>
      <c r="P19" s="44">
        <v>5673.4409912223782</v>
      </c>
      <c r="Q19" s="45">
        <v>8.9056791111602838</v>
      </c>
    </row>
    <row r="20" spans="1:17">
      <c r="A20" s="35">
        <v>2037</v>
      </c>
      <c r="B20" s="44">
        <v>13269117.50801502</v>
      </c>
      <c r="C20" s="44">
        <v>12467913.458986489</v>
      </c>
      <c r="D20" s="44">
        <v>801204.04902852327</v>
      </c>
      <c r="E20" s="45">
        <v>6.0381110389938719</v>
      </c>
      <c r="F20" s="44">
        <v>6650039.1035673711</v>
      </c>
      <c r="G20" s="44">
        <v>6373614.8893424058</v>
      </c>
      <c r="H20" s="44">
        <v>276424.21422496531</v>
      </c>
      <c r="I20" s="45">
        <v>4.1567306585713064</v>
      </c>
      <c r="J20" s="44">
        <v>7232.3197179156214</v>
      </c>
      <c r="K20" s="44">
        <v>6956.5039368402986</v>
      </c>
      <c r="L20" s="44">
        <v>275.81578107532277</v>
      </c>
      <c r="M20" s="45">
        <v>3.8136558093813608</v>
      </c>
      <c r="N20" s="44">
        <v>64970.548203739272</v>
      </c>
      <c r="O20" s="44">
        <v>59187.706732450883</v>
      </c>
      <c r="P20" s="44">
        <v>5782.8414712883969</v>
      </c>
      <c r="Q20" s="45">
        <v>8.9007121398362692</v>
      </c>
    </row>
    <row r="21" spans="1:17">
      <c r="A21" s="35">
        <v>2038</v>
      </c>
      <c r="B21" s="44">
        <v>13533723.91400555</v>
      </c>
      <c r="C21" s="44">
        <v>12716880.85076865</v>
      </c>
      <c r="D21" s="44">
        <v>816843.06323690526</v>
      </c>
      <c r="E21" s="45">
        <v>6.0356119899238134</v>
      </c>
      <c r="F21" s="44">
        <v>6782696.7181477416</v>
      </c>
      <c r="G21" s="44">
        <v>6500891.877340178</v>
      </c>
      <c r="H21" s="44">
        <v>281804.84080756363</v>
      </c>
      <c r="I21" s="45">
        <v>4.1547610414832246</v>
      </c>
      <c r="J21" s="44">
        <v>7376.6577119861404</v>
      </c>
      <c r="K21" s="44">
        <v>7095.488423694972</v>
      </c>
      <c r="L21" s="44">
        <v>281.16928829116841</v>
      </c>
      <c r="M21" s="45">
        <v>3.8116081736353808</v>
      </c>
      <c r="N21" s="44">
        <v>66260.512709553048</v>
      </c>
      <c r="O21" s="44">
        <v>60366.082748597342</v>
      </c>
      <c r="P21" s="44">
        <v>5894.4299609557129</v>
      </c>
      <c r="Q21" s="45">
        <v>8.8958411577547132</v>
      </c>
    </row>
    <row r="22" spans="1:17">
      <c r="A22" s="35">
        <v>2039</v>
      </c>
      <c r="B22" s="44">
        <v>13803622.448115891</v>
      </c>
      <c r="C22" s="44">
        <v>12970827.590386439</v>
      </c>
      <c r="D22" s="44">
        <v>832794.85772945173</v>
      </c>
      <c r="E22" s="45">
        <v>6.0331616636118799</v>
      </c>
      <c r="F22" s="44">
        <v>6918007.4850197192</v>
      </c>
      <c r="G22" s="44">
        <v>6630714.4050979074</v>
      </c>
      <c r="H22" s="44">
        <v>287293.07992181182</v>
      </c>
      <c r="I22" s="45">
        <v>4.1528298508482013</v>
      </c>
      <c r="J22" s="44">
        <v>7523.882465938068</v>
      </c>
      <c r="K22" s="44">
        <v>7237.2526002867362</v>
      </c>
      <c r="L22" s="44">
        <v>286.62986565133178</v>
      </c>
      <c r="M22" s="45">
        <v>3.8096005213924511</v>
      </c>
      <c r="N22" s="44">
        <v>67576.276505483125</v>
      </c>
      <c r="O22" s="44">
        <v>61568.02628506672</v>
      </c>
      <c r="P22" s="44">
        <v>6008.2502204164048</v>
      </c>
      <c r="Q22" s="45">
        <v>8.8910643366520734</v>
      </c>
    </row>
    <row r="23" spans="1:17">
      <c r="A23" s="35">
        <v>2040</v>
      </c>
      <c r="B23" s="44">
        <v>14078918.95290844</v>
      </c>
      <c r="C23" s="44">
        <v>13229853.26479659</v>
      </c>
      <c r="D23" s="44">
        <v>849065.68811184727</v>
      </c>
      <c r="E23" s="45">
        <v>6.0307591154677853</v>
      </c>
      <c r="F23" s="44">
        <v>7056024.4672291325</v>
      </c>
      <c r="G23" s="44">
        <v>6763133.3834107919</v>
      </c>
      <c r="H23" s="44">
        <v>292891.08381834161</v>
      </c>
      <c r="I23" s="45">
        <v>4.1509363406921196</v>
      </c>
      <c r="J23" s="44">
        <v>7674.0517149690359</v>
      </c>
      <c r="K23" s="44">
        <v>7381.8520604103387</v>
      </c>
      <c r="L23" s="44">
        <v>292.19965455869709</v>
      </c>
      <c r="M23" s="45">
        <v>3.8076320750970618</v>
      </c>
      <c r="N23" s="44">
        <v>68918.355577331764</v>
      </c>
      <c r="O23" s="44">
        <v>62794.008692265488</v>
      </c>
      <c r="P23" s="44">
        <v>6124.3468850662757</v>
      </c>
      <c r="Q23" s="45">
        <v>8.8863798820537472</v>
      </c>
    </row>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3FB7C0D9C93C47836C6F4C8B1B8C18" ma:contentTypeVersion="16" ma:contentTypeDescription="Create a new document." ma:contentTypeScope="" ma:versionID="9fd8f2078ef986b73983d2cd2484880a">
  <xsd:schema xmlns:xsd="http://www.w3.org/2001/XMLSchema" xmlns:xs="http://www.w3.org/2001/XMLSchema" xmlns:p="http://schemas.microsoft.com/office/2006/metadata/properties" xmlns:ns2="a1d58ab3-3670-4d59-8e53-eaa6531223a6" xmlns:ns3="96e73758-7b14-414b-81ed-475b5f4d5997" targetNamespace="http://schemas.microsoft.com/office/2006/metadata/properties" ma:root="true" ma:fieldsID="6c1041ea1155cbc039d3792688d52cf8" ns2:_="" ns3:_="">
    <xsd:import namespace="a1d58ab3-3670-4d59-8e53-eaa6531223a6"/>
    <xsd:import namespace="96e73758-7b14-414b-81ed-475b5f4d599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ObjectDetectorVersions"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1d58ab3-3670-4d59-8e53-eaa6531223a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MediaLengthInSeconds" ma:hidden="true" ma:internalName="MediaLengthInSeconds" ma:readOnly="true">
      <xsd:simpleType>
        <xsd:restriction base="dms:Unknow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dd5578fd-35c2-4d8f-a1bf-4043a6e4e7a5"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6e73758-7b14-414b-81ed-475b5f4d5997"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9e2c8c83-e630-4d72-889c-3b6ad6e7eeea}" ma:internalName="TaxCatchAll" ma:showField="CatchAllData" ma:web="96e73758-7b14-414b-81ed-475b5f4d5997">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96e73758-7b14-414b-81ed-475b5f4d5997" xsi:nil="true"/>
    <lcf76f155ced4ddcb4097134ff3c332f xmlns="a1d58ab3-3670-4d59-8e53-eaa6531223a6">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7542A0A2-40FC-4C06-B391-35BA71CE8B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1d58ab3-3670-4d59-8e53-eaa6531223a6"/>
    <ds:schemaRef ds:uri="96e73758-7b14-414b-81ed-475b5f4d599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5B7FBD5-668C-4064-8BEF-2938616219FB}">
  <ds:schemaRefs>
    <ds:schemaRef ds:uri="http://schemas.microsoft.com/sharepoint/v3/contenttype/forms"/>
  </ds:schemaRefs>
</ds:datastoreItem>
</file>

<file path=customXml/itemProps3.xml><?xml version="1.0" encoding="utf-8"?>
<ds:datastoreItem xmlns:ds="http://schemas.openxmlformats.org/officeDocument/2006/customXml" ds:itemID="{9F5A6FE8-5CDD-4B98-9970-037B896D6868}">
  <ds:schemaRefs>
    <ds:schemaRef ds:uri="http://purl.org/dc/dcmitype/"/>
    <ds:schemaRef ds:uri="http://schemas.microsoft.com/office/infopath/2007/PartnerControls"/>
    <ds:schemaRef ds:uri="http://schemas.microsoft.com/office/2006/metadata/properties"/>
    <ds:schemaRef ds:uri="http://purl.org/dc/terms/"/>
    <ds:schemaRef ds:uri="http://schemas.microsoft.com/office/2006/documentManagement/types"/>
    <ds:schemaRef ds:uri="http://www.w3.org/XML/1998/namespace"/>
    <ds:schemaRef ds:uri="http://schemas.openxmlformats.org/package/2006/metadata/core-properties"/>
    <ds:schemaRef ds:uri="http://purl.org/dc/elements/1.1/"/>
    <ds:schemaRef ds:uri="a1d58ab3-3670-4d59-8e53-eaa6531223a6"/>
    <ds:schemaRef ds:uri="96e73758-7b14-414b-81ed-475b5f4d59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9</vt:i4>
      </vt:variant>
    </vt:vector>
  </HeadingPairs>
  <TitlesOfParts>
    <vt:vector size="9" baseType="lpstr">
      <vt:lpstr>CoverSheet</vt:lpstr>
      <vt:lpstr>Figure 2_data</vt:lpstr>
      <vt:lpstr>Figure 3_data</vt:lpstr>
      <vt:lpstr>CLT bill of materials</vt:lpstr>
      <vt:lpstr>WBPs half lives</vt:lpstr>
      <vt:lpstr>top 10 data and graphs</vt:lpstr>
      <vt:lpstr>economy stock and stock changes</vt:lpstr>
      <vt:lpstr>forest carbon stock_assum check</vt:lpstr>
      <vt:lpstr>HEM_yearly results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West, Jim (L&amp;W, Black Mountain)</dc:creator>
  <cp:keywords/>
  <dc:description/>
  <cp:lastModifiedBy>DstMove</cp:lastModifiedBy>
  <cp:revision/>
  <dcterms:created xsi:type="dcterms:W3CDTF">2016-04-15T00:06:52Z</dcterms:created>
  <dcterms:modified xsi:type="dcterms:W3CDTF">2026-08-31T18:29:24Z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0x010100C23FB7C0D9C93C47836C6F4C8B1B8C18</vt:lpwstr>
  </property>
  <property fmtid="{D5CDD505-2E9C-101B-9397-08002B2CF9AE}" pid="3" name="MediaServiceImageTags">
    <vt:lpwstr/>
  </property>
</Properties>
</file>