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141" i="1" l="1"/>
  <c r="E141" i="1"/>
  <c r="F141" i="1"/>
  <c r="D142" i="1"/>
  <c r="E142" i="1"/>
  <c r="F142" i="1"/>
  <c r="D104" i="1"/>
  <c r="E104" i="1"/>
  <c r="F104" i="1"/>
  <c r="G104" i="1"/>
  <c r="D105" i="1"/>
  <c r="E105" i="1"/>
  <c r="E106" i="1" s="1"/>
  <c r="F105" i="1"/>
  <c r="G105" i="1"/>
  <c r="G107" i="1" s="1"/>
  <c r="D106" i="1"/>
  <c r="G106" i="1"/>
  <c r="D107" i="1"/>
  <c r="E107" i="1"/>
  <c r="C105" i="1"/>
  <c r="C104" i="1"/>
  <c r="C124" i="1"/>
  <c r="D124" i="1"/>
  <c r="E124" i="1"/>
  <c r="F124" i="1"/>
  <c r="G124" i="1"/>
  <c r="H124" i="1"/>
  <c r="D125" i="1"/>
  <c r="E125" i="1"/>
  <c r="F125" i="1"/>
  <c r="G125" i="1"/>
  <c r="H125" i="1"/>
  <c r="D85" i="1"/>
  <c r="E85" i="1"/>
  <c r="G85" i="1"/>
  <c r="H85" i="1"/>
  <c r="I85" i="1"/>
  <c r="D86" i="1"/>
  <c r="E86" i="1"/>
  <c r="G86" i="1"/>
  <c r="H86" i="1"/>
  <c r="I86" i="1"/>
  <c r="C85" i="1"/>
  <c r="F143" i="1" l="1"/>
  <c r="D143" i="1"/>
  <c r="H126" i="1"/>
  <c r="F126" i="1"/>
  <c r="G126" i="1"/>
  <c r="E126" i="1"/>
  <c r="E144" i="1"/>
  <c r="E143" i="1"/>
  <c r="F144" i="1"/>
  <c r="D144" i="1"/>
  <c r="C107" i="1"/>
  <c r="F106" i="1"/>
  <c r="F107" i="1"/>
  <c r="G127" i="1"/>
  <c r="E127" i="1"/>
  <c r="I87" i="1"/>
  <c r="C106" i="1"/>
  <c r="E88" i="1"/>
  <c r="I88" i="1"/>
  <c r="G88" i="1"/>
  <c r="D87" i="1"/>
  <c r="H87" i="1"/>
  <c r="G87" i="1"/>
  <c r="H127" i="1"/>
  <c r="F127" i="1"/>
  <c r="D126" i="1"/>
  <c r="D127" i="1"/>
  <c r="D88" i="1"/>
  <c r="H88" i="1"/>
  <c r="E87" i="1"/>
  <c r="C142" i="1"/>
  <c r="C141" i="1"/>
  <c r="C125" i="1"/>
  <c r="C127" i="1" s="1"/>
  <c r="C86" i="1"/>
  <c r="C88" i="1" s="1"/>
  <c r="C144" i="1" l="1"/>
  <c r="C143" i="1"/>
  <c r="C87" i="1"/>
  <c r="C126" i="1"/>
</calcChain>
</file>

<file path=xl/sharedStrings.xml><?xml version="1.0" encoding="utf-8"?>
<sst xmlns="http://schemas.openxmlformats.org/spreadsheetml/2006/main" count="168" uniqueCount="43">
  <si>
    <t>SAL</t>
  </si>
  <si>
    <t>Mean</t>
  </si>
  <si>
    <t>3 mg/kg</t>
  </si>
  <si>
    <t>10 mg/kg</t>
  </si>
  <si>
    <t>1 hour post-injection</t>
  </si>
  <si>
    <t>24 hours post-injection</t>
  </si>
  <si>
    <t>2 x S.D.</t>
  </si>
  <si>
    <t>Mean + (2 x S.D.)</t>
  </si>
  <si>
    <t>Mean - (2 x S.D.)</t>
  </si>
  <si>
    <t>(R,S)-KET</t>
  </si>
  <si>
    <t>(R,S)-d2-KET</t>
  </si>
  <si>
    <t>(S)-KET</t>
  </si>
  <si>
    <r>
      <t>(R,S)-d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-KET</t>
    </r>
  </si>
  <si>
    <t>10 min</t>
  </si>
  <si>
    <t>30 min</t>
  </si>
  <si>
    <t>60 min</t>
  </si>
  <si>
    <t>120 min</t>
  </si>
  <si>
    <t>240 min</t>
  </si>
  <si>
    <t>Source File Figure 2</t>
  </si>
  <si>
    <t>Figure 2b</t>
  </si>
  <si>
    <t>Figure 2c</t>
  </si>
  <si>
    <t>Figure 2d</t>
  </si>
  <si>
    <t>Figure 2e</t>
  </si>
  <si>
    <t>Figure 2f</t>
  </si>
  <si>
    <t>Figure 2g</t>
  </si>
  <si>
    <t>Figure 2h</t>
  </si>
  <si>
    <t>(2S,6S)-HNK</t>
  </si>
  <si>
    <t>(2R.6R)-HNK</t>
  </si>
  <si>
    <t>(2R,6R)-HNK</t>
  </si>
  <si>
    <t>Resilient</t>
  </si>
  <si>
    <t>Pre-treat</t>
  </si>
  <si>
    <t>Post-treat</t>
  </si>
  <si>
    <t>Susceptible</t>
  </si>
  <si>
    <t>Figure 2i</t>
  </si>
  <si>
    <t>Males</t>
  </si>
  <si>
    <t>Females</t>
  </si>
  <si>
    <t>(R)-KET</t>
  </si>
  <si>
    <t>1 mg/kg</t>
  </si>
  <si>
    <t>Figure 2j</t>
  </si>
  <si>
    <t>Figure 2k</t>
  </si>
  <si>
    <t>Figure 2l</t>
  </si>
  <si>
    <t>Figure 2m</t>
  </si>
  <si>
    <t>20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</si>
</sst>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6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7" fillId="0" borderId="2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5" xfId="0" applyFont="1" applyBorder="1" applyAlignment="1"/>
    <xf numFmtId="0" fontId="2" fillId="0" borderId="0" xfId="0" applyFont="1" applyBorder="1" applyAlignment="1"/>
    <xf numFmtId="0" fontId="7" fillId="0" borderId="3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6" fillId="0" borderId="2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0" xfId="0" applyFont="1" applyFill="1"/>
    <xf numFmtId="0" fontId="2" fillId="0" borderId="2" xfId="0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3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1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/>
    </xf>
    <xf numFmtId="0" fontId="7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0"/>
  <sheetViews>
    <sheetView tabSelected="1" topLeftCell="A134" zoomScale="90" zoomScaleNormal="90" workbookViewId="0">
      <selection activeCell="L150" sqref="L150"/>
    </sheetView>
  </sheetViews>
  <sheetFormatPr defaultRowHeight="15" x14ac:dyDescent="0.25"/>
  <cols>
    <col min="1" max="2" width="8" customWidth="1"/>
    <col min="4" max="4" width="12.5703125" customWidth="1"/>
    <col min="5" max="5" width="11.7109375" customWidth="1"/>
    <col min="6" max="6" width="11.85546875" customWidth="1"/>
    <col min="7" max="7" width="10.85546875" customWidth="1"/>
    <col min="8" max="8" width="11.85546875" customWidth="1"/>
    <col min="9" max="9" width="12.28515625" customWidth="1"/>
    <col min="10" max="10" width="12" customWidth="1"/>
  </cols>
  <sheetData>
    <row r="1" spans="1:20" ht="21" x14ac:dyDescent="0.35">
      <c r="A1" s="121" t="s">
        <v>18</v>
      </c>
      <c r="B1" s="121"/>
      <c r="C1" s="121"/>
    </row>
    <row r="3" spans="1:20" ht="19.5" thickBot="1" x14ac:dyDescent="0.35">
      <c r="A3" s="72" t="s">
        <v>19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</row>
    <row r="4" spans="1:20" ht="18.75" x14ac:dyDescent="0.3">
      <c r="A4" s="72"/>
      <c r="B4" s="70"/>
      <c r="C4" s="112" t="s">
        <v>34</v>
      </c>
      <c r="D4" s="113"/>
      <c r="E4" s="113"/>
      <c r="F4" s="114"/>
      <c r="G4" s="112" t="s">
        <v>35</v>
      </c>
      <c r="H4" s="113"/>
      <c r="I4" s="113"/>
      <c r="J4" s="114"/>
      <c r="K4" s="70"/>
      <c r="L4" s="70"/>
      <c r="M4" s="70"/>
      <c r="N4" s="70"/>
      <c r="O4" s="70"/>
      <c r="P4" s="70"/>
      <c r="Q4" s="70"/>
      <c r="R4" s="70"/>
      <c r="S4" s="70"/>
      <c r="T4" s="70"/>
    </row>
    <row r="5" spans="1:20" x14ac:dyDescent="0.25">
      <c r="A5" s="70"/>
      <c r="B5" s="70"/>
      <c r="C5" s="110" t="s">
        <v>0</v>
      </c>
      <c r="D5" s="108" t="s">
        <v>11</v>
      </c>
      <c r="E5" s="108"/>
      <c r="F5" s="109"/>
      <c r="G5" s="110" t="s">
        <v>0</v>
      </c>
      <c r="H5" s="108" t="s">
        <v>36</v>
      </c>
      <c r="I5" s="108"/>
      <c r="J5" s="109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1:20" ht="15.75" thickBot="1" x14ac:dyDescent="0.3">
      <c r="A6" s="70"/>
      <c r="B6" s="70"/>
      <c r="C6" s="111"/>
      <c r="D6" s="97" t="s">
        <v>37</v>
      </c>
      <c r="E6" s="97" t="s">
        <v>2</v>
      </c>
      <c r="F6" s="98" t="s">
        <v>3</v>
      </c>
      <c r="G6" s="111"/>
      <c r="H6" s="97" t="s">
        <v>37</v>
      </c>
      <c r="I6" s="97" t="s">
        <v>2</v>
      </c>
      <c r="J6" s="98" t="s">
        <v>3</v>
      </c>
      <c r="K6" s="70"/>
      <c r="L6" s="70"/>
      <c r="M6" s="70"/>
      <c r="N6" s="70"/>
      <c r="O6" s="70"/>
      <c r="P6" s="70"/>
      <c r="Q6" s="70"/>
      <c r="R6" s="70"/>
      <c r="S6" s="70"/>
      <c r="T6" s="70"/>
    </row>
    <row r="7" spans="1:20" x14ac:dyDescent="0.25">
      <c r="A7" s="70"/>
      <c r="B7" s="70"/>
      <c r="C7" s="90">
        <v>189.52</v>
      </c>
      <c r="D7" s="88">
        <v>188.45</v>
      </c>
      <c r="E7" s="88">
        <v>143.01</v>
      </c>
      <c r="F7" s="89">
        <v>125.89</v>
      </c>
      <c r="G7" s="90">
        <v>163.11000000000001</v>
      </c>
      <c r="H7" s="88">
        <v>130.94999999999999</v>
      </c>
      <c r="I7" s="88">
        <v>127.59</v>
      </c>
      <c r="J7" s="89">
        <v>76.61</v>
      </c>
      <c r="K7" s="70"/>
      <c r="L7" s="70"/>
      <c r="M7" s="70"/>
      <c r="N7" s="70"/>
      <c r="O7" s="70"/>
      <c r="P7" s="70"/>
      <c r="Q7" s="70"/>
      <c r="R7" s="70"/>
      <c r="S7" s="70"/>
      <c r="T7" s="70"/>
    </row>
    <row r="8" spans="1:20" x14ac:dyDescent="0.25">
      <c r="A8" s="70"/>
      <c r="B8" s="70"/>
      <c r="C8" s="79">
        <v>170.14</v>
      </c>
      <c r="D8" s="74">
        <v>182.19</v>
      </c>
      <c r="E8" s="74">
        <v>199.59</v>
      </c>
      <c r="F8" s="78">
        <v>77.98</v>
      </c>
      <c r="G8" s="79">
        <v>169.54</v>
      </c>
      <c r="H8" s="74">
        <v>128.5</v>
      </c>
      <c r="I8" s="74">
        <v>100.89</v>
      </c>
      <c r="J8" s="78">
        <v>142.34</v>
      </c>
      <c r="K8" s="70"/>
      <c r="L8" s="70"/>
      <c r="M8" s="70"/>
      <c r="N8" s="70"/>
      <c r="O8" s="70"/>
      <c r="P8" s="70"/>
      <c r="Q8" s="70"/>
      <c r="R8" s="70"/>
      <c r="S8" s="70"/>
      <c r="T8" s="70"/>
    </row>
    <row r="9" spans="1:20" x14ac:dyDescent="0.25">
      <c r="A9" s="70"/>
      <c r="B9" s="70"/>
      <c r="C9" s="79">
        <v>179.78</v>
      </c>
      <c r="D9" s="74">
        <v>164.66</v>
      </c>
      <c r="E9" s="74">
        <v>159.43</v>
      </c>
      <c r="F9" s="78">
        <v>145.91</v>
      </c>
      <c r="G9" s="79">
        <v>125.27</v>
      </c>
      <c r="H9" s="74">
        <v>144.13</v>
      </c>
      <c r="I9" s="74">
        <v>111.92</v>
      </c>
      <c r="J9" s="78">
        <v>123.46</v>
      </c>
      <c r="K9" s="70"/>
      <c r="L9" s="70"/>
      <c r="M9" s="70"/>
      <c r="N9" s="70"/>
      <c r="O9" s="70"/>
      <c r="P9" s="70"/>
      <c r="Q9" s="70"/>
      <c r="R9" s="70"/>
      <c r="S9" s="70"/>
      <c r="T9" s="70"/>
    </row>
    <row r="10" spans="1:20" x14ac:dyDescent="0.25">
      <c r="A10" s="70"/>
      <c r="B10" s="70"/>
      <c r="C10" s="79">
        <v>177.7</v>
      </c>
      <c r="D10" s="74">
        <v>146.79</v>
      </c>
      <c r="E10" s="74">
        <v>97.19</v>
      </c>
      <c r="F10" s="78">
        <v>133.52000000000001</v>
      </c>
      <c r="G10" s="79">
        <v>138.94999999999999</v>
      </c>
      <c r="H10" s="74">
        <v>107.62</v>
      </c>
      <c r="I10" s="74">
        <v>108.31</v>
      </c>
      <c r="J10" s="78">
        <v>60.47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</row>
    <row r="11" spans="1:20" x14ac:dyDescent="0.25">
      <c r="A11" s="70"/>
      <c r="B11" s="70"/>
      <c r="C11" s="79">
        <v>177.55</v>
      </c>
      <c r="D11" s="74">
        <v>198.86</v>
      </c>
      <c r="E11" s="74">
        <v>172.43</v>
      </c>
      <c r="F11" s="78">
        <v>167.44</v>
      </c>
      <c r="G11" s="79">
        <v>171.14</v>
      </c>
      <c r="H11" s="74">
        <v>149.91999999999999</v>
      </c>
      <c r="I11" s="74">
        <v>136.74</v>
      </c>
      <c r="J11" s="78">
        <v>111.94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</row>
    <row r="12" spans="1:20" x14ac:dyDescent="0.25">
      <c r="A12" s="70"/>
      <c r="B12" s="70"/>
      <c r="C12" s="79">
        <v>170.61</v>
      </c>
      <c r="D12" s="74">
        <v>147.55000000000001</v>
      </c>
      <c r="E12" s="74">
        <v>200.01</v>
      </c>
      <c r="F12" s="78">
        <v>162.03</v>
      </c>
      <c r="G12" s="79">
        <v>193.78</v>
      </c>
      <c r="H12" s="74">
        <v>153.19999999999999</v>
      </c>
      <c r="I12" s="74">
        <v>110.72</v>
      </c>
      <c r="J12" s="78">
        <v>138.94999999999999</v>
      </c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20" x14ac:dyDescent="0.25">
      <c r="A13" s="70"/>
      <c r="B13" s="70"/>
      <c r="C13" s="79">
        <v>133.6</v>
      </c>
      <c r="D13" s="74">
        <v>103.19</v>
      </c>
      <c r="E13" s="74">
        <v>175.07</v>
      </c>
      <c r="F13" s="78">
        <v>116.68</v>
      </c>
      <c r="G13" s="79">
        <v>185.36</v>
      </c>
      <c r="H13" s="74">
        <v>208.43</v>
      </c>
      <c r="I13" s="74">
        <v>125.65</v>
      </c>
      <c r="J13" s="78">
        <v>159.08000000000001</v>
      </c>
      <c r="K13" s="70"/>
      <c r="L13" s="70"/>
      <c r="M13" s="70"/>
      <c r="N13" s="70"/>
      <c r="O13" s="70"/>
      <c r="P13" s="70"/>
      <c r="Q13" s="70"/>
      <c r="R13" s="70"/>
      <c r="S13" s="70"/>
      <c r="T13" s="70"/>
    </row>
    <row r="14" spans="1:20" x14ac:dyDescent="0.25">
      <c r="A14" s="70"/>
      <c r="B14" s="70"/>
      <c r="C14" s="79">
        <v>165.26</v>
      </c>
      <c r="D14" s="74">
        <v>154.99</v>
      </c>
      <c r="E14" s="74">
        <v>173.02</v>
      </c>
      <c r="F14" s="78">
        <v>127.14</v>
      </c>
      <c r="G14" s="79">
        <v>145.54</v>
      </c>
      <c r="H14" s="74">
        <v>104.31</v>
      </c>
      <c r="I14" s="74">
        <v>130.66</v>
      </c>
      <c r="J14" s="78">
        <v>83.24</v>
      </c>
      <c r="K14" s="70"/>
      <c r="L14" s="70"/>
      <c r="M14" s="70"/>
      <c r="N14" s="70"/>
      <c r="O14" s="70"/>
      <c r="P14" s="70"/>
      <c r="Q14" s="73"/>
      <c r="R14" s="73"/>
      <c r="S14" s="73"/>
      <c r="T14" s="73"/>
    </row>
    <row r="15" spans="1:20" x14ac:dyDescent="0.25">
      <c r="A15" s="70"/>
      <c r="B15" s="70"/>
      <c r="C15" s="79">
        <v>197.92</v>
      </c>
      <c r="D15" s="74">
        <v>217.01</v>
      </c>
      <c r="E15" s="74">
        <v>161.33000000000001</v>
      </c>
      <c r="F15" s="78">
        <v>135.72999999999999</v>
      </c>
      <c r="G15" s="79">
        <v>160.08000000000001</v>
      </c>
      <c r="H15" s="74">
        <v>161.66999999999999</v>
      </c>
      <c r="I15" s="74">
        <v>147.59</v>
      </c>
      <c r="J15" s="78">
        <v>96.58</v>
      </c>
      <c r="K15" s="70"/>
      <c r="L15" s="70"/>
      <c r="M15" s="70"/>
      <c r="N15" s="70"/>
      <c r="O15" s="70"/>
      <c r="P15" s="70"/>
      <c r="Q15" s="73"/>
      <c r="R15" s="73"/>
      <c r="S15" s="73"/>
      <c r="T15" s="73"/>
    </row>
    <row r="16" spans="1:20" ht="15.75" thickBot="1" x14ac:dyDescent="0.3">
      <c r="A16" s="70"/>
      <c r="B16" s="70"/>
      <c r="C16" s="80">
        <v>158.26</v>
      </c>
      <c r="D16" s="81">
        <v>145.76</v>
      </c>
      <c r="E16" s="81">
        <v>97.37</v>
      </c>
      <c r="F16" s="82">
        <v>135.71</v>
      </c>
      <c r="G16" s="80">
        <v>182.39</v>
      </c>
      <c r="H16" s="81">
        <v>203.47</v>
      </c>
      <c r="I16" s="81">
        <v>119.57</v>
      </c>
      <c r="J16" s="82">
        <v>80.38</v>
      </c>
      <c r="K16" s="70"/>
      <c r="L16" s="70"/>
      <c r="M16" s="70"/>
      <c r="N16" s="70"/>
      <c r="O16" s="70"/>
      <c r="P16" s="70"/>
      <c r="Q16" s="73"/>
      <c r="R16" s="73"/>
      <c r="S16" s="73"/>
      <c r="T16" s="73"/>
    </row>
    <row r="17" spans="1:26" x14ac:dyDescent="0.25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3"/>
      <c r="R17" s="73"/>
      <c r="S17" s="73"/>
      <c r="T17" s="73"/>
      <c r="U17" s="70"/>
      <c r="V17" s="70"/>
      <c r="W17" s="70"/>
      <c r="X17" s="70"/>
      <c r="Y17" s="70"/>
      <c r="Z17" s="70"/>
    </row>
    <row r="18" spans="1:26" x14ac:dyDescent="0.25">
      <c r="A18" s="118" t="s">
        <v>1</v>
      </c>
      <c r="B18" s="118"/>
      <c r="C18" s="71">
        <v>172.03399999999996</v>
      </c>
      <c r="D18" s="71">
        <v>164.94499999999999</v>
      </c>
      <c r="E18" s="71">
        <v>157.84499999999997</v>
      </c>
      <c r="F18" s="71">
        <v>132.80300000000003</v>
      </c>
      <c r="G18" s="71">
        <v>163.51599999999999</v>
      </c>
      <c r="H18" s="71">
        <v>149.22</v>
      </c>
      <c r="I18" s="71">
        <v>121.96399999999998</v>
      </c>
      <c r="J18" s="71">
        <v>107.30500000000002</v>
      </c>
      <c r="K18" s="70"/>
      <c r="L18" s="70"/>
      <c r="M18" s="70"/>
      <c r="N18" s="70"/>
      <c r="O18" s="70"/>
      <c r="P18" s="70"/>
      <c r="Q18" s="73"/>
      <c r="R18" s="73"/>
      <c r="S18" s="73"/>
      <c r="T18" s="73"/>
      <c r="U18" s="70"/>
      <c r="V18" s="70"/>
      <c r="W18" s="70"/>
      <c r="X18" s="70"/>
      <c r="Y18" s="70"/>
      <c r="Z18" s="70"/>
    </row>
    <row r="19" spans="1:26" x14ac:dyDescent="0.25">
      <c r="A19" s="118" t="s">
        <v>6</v>
      </c>
      <c r="B19" s="118"/>
      <c r="C19" s="71">
        <v>35.382186604121699</v>
      </c>
      <c r="D19" s="71">
        <v>65.401270969641388</v>
      </c>
      <c r="E19" s="71">
        <v>72.514289932705594</v>
      </c>
      <c r="F19" s="71">
        <v>49.838121999573993</v>
      </c>
      <c r="G19" s="71">
        <v>43.436105002380152</v>
      </c>
      <c r="H19" s="71">
        <v>70.416876133810632</v>
      </c>
      <c r="I19" s="71">
        <v>28.747690457960204</v>
      </c>
      <c r="J19" s="71">
        <v>65.81719076350781</v>
      </c>
      <c r="K19" s="70"/>
      <c r="L19" s="70"/>
      <c r="M19" s="70"/>
      <c r="N19" s="70"/>
      <c r="O19" s="70"/>
      <c r="P19" s="70"/>
      <c r="Q19" s="73"/>
      <c r="R19" s="73"/>
      <c r="S19" s="73"/>
      <c r="T19" s="73"/>
      <c r="U19" s="70"/>
      <c r="V19" s="70"/>
      <c r="W19" s="70"/>
      <c r="X19" s="70"/>
      <c r="Y19" s="70"/>
      <c r="Z19" s="70"/>
    </row>
    <row r="20" spans="1:26" x14ac:dyDescent="0.25">
      <c r="A20" s="119" t="s">
        <v>7</v>
      </c>
      <c r="B20" s="119"/>
      <c r="C20" s="76">
        <v>207.41618660412166</v>
      </c>
      <c r="D20" s="76">
        <v>230.34627096964138</v>
      </c>
      <c r="E20" s="76">
        <v>230.35928993270556</v>
      </c>
      <c r="F20" s="76">
        <v>182.64112199957401</v>
      </c>
      <c r="G20" s="76">
        <v>206.95210500238014</v>
      </c>
      <c r="H20" s="76">
        <v>219.63687613381063</v>
      </c>
      <c r="I20" s="76">
        <v>150.71169045796017</v>
      </c>
      <c r="J20" s="76">
        <v>173.12219076350783</v>
      </c>
      <c r="K20" s="70"/>
      <c r="L20" s="70"/>
      <c r="M20" s="70"/>
      <c r="N20" s="70"/>
      <c r="O20" s="70"/>
      <c r="P20" s="70"/>
      <c r="Q20" s="73"/>
      <c r="R20" s="73"/>
      <c r="S20" s="73"/>
      <c r="T20" s="73"/>
      <c r="U20" s="73"/>
      <c r="V20" s="70"/>
      <c r="W20" s="73"/>
      <c r="X20" s="73"/>
      <c r="Y20" s="73"/>
      <c r="Z20" s="73"/>
    </row>
    <row r="21" spans="1:26" x14ac:dyDescent="0.25">
      <c r="A21" s="120" t="s">
        <v>8</v>
      </c>
      <c r="B21" s="120"/>
      <c r="C21" s="77">
        <v>136.65181339587826</v>
      </c>
      <c r="D21" s="77">
        <v>99.543729030358605</v>
      </c>
      <c r="E21" s="77">
        <v>85.330710067294376</v>
      </c>
      <c r="F21" s="77">
        <v>82.96487800042604</v>
      </c>
      <c r="G21" s="77">
        <v>120.07989499761985</v>
      </c>
      <c r="H21" s="77">
        <v>78.803123866189367</v>
      </c>
      <c r="I21" s="77">
        <v>93.216309542039781</v>
      </c>
      <c r="J21" s="77">
        <v>41.487809236492211</v>
      </c>
      <c r="K21" s="70"/>
      <c r="L21" s="70"/>
      <c r="M21" s="70"/>
      <c r="N21" s="70"/>
      <c r="O21" s="70"/>
      <c r="P21" s="70"/>
      <c r="Q21" s="73"/>
      <c r="R21" s="73"/>
      <c r="S21" s="73"/>
      <c r="T21" s="73"/>
      <c r="U21" s="73"/>
      <c r="V21" s="70"/>
      <c r="W21" s="73"/>
      <c r="X21" s="73"/>
      <c r="Y21" s="73"/>
      <c r="Z21" s="73"/>
    </row>
    <row r="22" spans="1:26" x14ac:dyDescent="0.25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3"/>
      <c r="S22" s="73"/>
      <c r="T22" s="73"/>
      <c r="U22" s="73"/>
      <c r="V22" s="70"/>
      <c r="W22" s="73"/>
      <c r="X22" s="73"/>
      <c r="Y22" s="73"/>
      <c r="Z22" s="73"/>
    </row>
    <row r="23" spans="1:26" ht="19.5" thickBot="1" x14ac:dyDescent="0.35">
      <c r="A23" s="72" t="s">
        <v>20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3"/>
      <c r="S23" s="73"/>
      <c r="T23" s="73"/>
      <c r="U23" s="73"/>
      <c r="V23" s="70"/>
      <c r="W23" s="73"/>
      <c r="X23" s="73"/>
      <c r="Y23" s="73"/>
      <c r="Z23" s="73"/>
    </row>
    <row r="24" spans="1:26" x14ac:dyDescent="0.25">
      <c r="A24" s="70"/>
      <c r="B24" s="70"/>
      <c r="C24" s="115" t="s">
        <v>34</v>
      </c>
      <c r="D24" s="116"/>
      <c r="E24" s="116"/>
      <c r="F24" s="116"/>
      <c r="G24" s="117"/>
      <c r="H24" s="115" t="s">
        <v>35</v>
      </c>
      <c r="I24" s="116"/>
      <c r="J24" s="116"/>
      <c r="K24" s="116"/>
      <c r="L24" s="117"/>
      <c r="M24" s="70"/>
      <c r="N24" s="70"/>
      <c r="O24" s="70"/>
      <c r="P24" s="70"/>
      <c r="Q24" s="70"/>
      <c r="R24" s="73"/>
      <c r="S24" s="73"/>
      <c r="T24" s="73"/>
      <c r="U24" s="73"/>
      <c r="V24" s="70"/>
      <c r="W24" s="73"/>
      <c r="X24" s="73"/>
      <c r="Y24" s="73"/>
      <c r="Z24" s="73"/>
    </row>
    <row r="25" spans="1:26" ht="15.75" thickBot="1" x14ac:dyDescent="0.3">
      <c r="A25" s="70"/>
      <c r="B25" s="70"/>
      <c r="C25" s="105" t="s">
        <v>13</v>
      </c>
      <c r="D25" s="106" t="s">
        <v>14</v>
      </c>
      <c r="E25" s="106" t="s">
        <v>15</v>
      </c>
      <c r="F25" s="106" t="s">
        <v>16</v>
      </c>
      <c r="G25" s="107" t="s">
        <v>17</v>
      </c>
      <c r="H25" s="91" t="s">
        <v>13</v>
      </c>
      <c r="I25" s="92" t="s">
        <v>14</v>
      </c>
      <c r="J25" s="92" t="s">
        <v>15</v>
      </c>
      <c r="K25" s="92" t="s">
        <v>16</v>
      </c>
      <c r="L25" s="93" t="s">
        <v>17</v>
      </c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 x14ac:dyDescent="0.25">
      <c r="A26" s="70"/>
      <c r="B26" s="70"/>
      <c r="C26" s="99">
        <v>2.0343399999999998</v>
      </c>
      <c r="D26" s="100">
        <v>0.26983000000000001</v>
      </c>
      <c r="E26" s="100">
        <v>0.10274</v>
      </c>
      <c r="F26" s="100">
        <v>2.58E-2</v>
      </c>
      <c r="G26" s="101">
        <v>0</v>
      </c>
      <c r="H26" s="102">
        <v>1.25339</v>
      </c>
      <c r="I26" s="88">
        <v>6.2770000000000006E-2</v>
      </c>
      <c r="J26" s="88">
        <v>6.1510000000000002E-2</v>
      </c>
      <c r="K26" s="88">
        <v>4.3800000000000002E-3</v>
      </c>
      <c r="L26" s="89">
        <v>0</v>
      </c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 x14ac:dyDescent="0.25">
      <c r="A27" s="70"/>
      <c r="B27" s="70"/>
      <c r="C27" s="79">
        <v>1.1794100000000001</v>
      </c>
      <c r="D27" s="74">
        <v>8.5089999999999999E-2</v>
      </c>
      <c r="E27" s="74">
        <v>8.1170000000000006E-2</v>
      </c>
      <c r="F27" s="74">
        <v>1.162E-2</v>
      </c>
      <c r="G27" s="78">
        <v>0</v>
      </c>
      <c r="H27" s="103">
        <v>1.17364</v>
      </c>
      <c r="I27" s="74">
        <v>3.9070000000000001E-2</v>
      </c>
      <c r="J27" s="74">
        <v>8.1629999999999994E-2</v>
      </c>
      <c r="K27" s="74">
        <v>4.4299999999999999E-3</v>
      </c>
      <c r="L27" s="78">
        <v>0</v>
      </c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 x14ac:dyDescent="0.25">
      <c r="A28" s="70"/>
      <c r="B28" s="70"/>
      <c r="C28" s="79">
        <v>1.67689</v>
      </c>
      <c r="D28" s="74">
        <v>0.22577</v>
      </c>
      <c r="E28" s="74">
        <v>7.9990000000000006E-2</v>
      </c>
      <c r="F28" s="74">
        <v>7.0499999999999998E-3</v>
      </c>
      <c r="G28" s="78">
        <v>0</v>
      </c>
      <c r="H28" s="103">
        <v>1.3049599999999999</v>
      </c>
      <c r="I28" s="74">
        <v>8.6389999999999995E-2</v>
      </c>
      <c r="J28" s="74">
        <v>7.8750000000000001E-2</v>
      </c>
      <c r="K28" s="74">
        <v>0</v>
      </c>
      <c r="L28" s="78">
        <v>0</v>
      </c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spans="1:26" ht="15.75" thickBot="1" x14ac:dyDescent="0.3">
      <c r="A29" s="70"/>
      <c r="B29" s="70"/>
      <c r="C29" s="80"/>
      <c r="D29" s="81">
        <v>0.21340000000000001</v>
      </c>
      <c r="E29" s="81">
        <v>9.4630000000000006E-2</v>
      </c>
      <c r="F29" s="81">
        <v>2.3480000000000001E-2</v>
      </c>
      <c r="G29" s="82">
        <v>0</v>
      </c>
      <c r="H29" s="104">
        <v>1.5920700000000001</v>
      </c>
      <c r="I29" s="81">
        <v>0.22514999999999999</v>
      </c>
      <c r="J29" s="81">
        <v>0.14301</v>
      </c>
      <c r="K29" s="81">
        <v>5.1599999999999997E-3</v>
      </c>
      <c r="L29" s="82">
        <v>0</v>
      </c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1" spans="1:26" ht="19.5" thickBot="1" x14ac:dyDescent="0.35">
      <c r="A31" s="72" t="s">
        <v>21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spans="1:26" x14ac:dyDescent="0.25">
      <c r="A32" s="70"/>
      <c r="B32" s="70"/>
      <c r="C32" s="115" t="s">
        <v>34</v>
      </c>
      <c r="D32" s="116"/>
      <c r="E32" s="116"/>
      <c r="F32" s="116"/>
      <c r="G32" s="117"/>
      <c r="H32" s="115" t="s">
        <v>35</v>
      </c>
      <c r="I32" s="116"/>
      <c r="J32" s="116"/>
      <c r="K32" s="116"/>
      <c r="L32" s="117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spans="1:20" ht="15.75" thickBot="1" x14ac:dyDescent="0.3">
      <c r="A33" s="70"/>
      <c r="B33" s="70"/>
      <c r="C33" s="91" t="s">
        <v>13</v>
      </c>
      <c r="D33" s="92" t="s">
        <v>14</v>
      </c>
      <c r="E33" s="92" t="s">
        <v>15</v>
      </c>
      <c r="F33" s="92" t="s">
        <v>16</v>
      </c>
      <c r="G33" s="93" t="s">
        <v>17</v>
      </c>
      <c r="H33" s="91" t="s">
        <v>13</v>
      </c>
      <c r="I33" s="92" t="s">
        <v>14</v>
      </c>
      <c r="J33" s="92" t="s">
        <v>15</v>
      </c>
      <c r="K33" s="92" t="s">
        <v>16</v>
      </c>
      <c r="L33" s="93" t="s">
        <v>17</v>
      </c>
    </row>
    <row r="34" spans="1:20" x14ac:dyDescent="0.25">
      <c r="A34" s="70"/>
      <c r="B34" s="70"/>
      <c r="C34" s="90">
        <v>0.38281999999999999</v>
      </c>
      <c r="D34" s="88">
        <v>0.25659999999999999</v>
      </c>
      <c r="E34" s="88">
        <v>0.11982</v>
      </c>
      <c r="F34" s="88">
        <v>3.7080000000000002E-2</v>
      </c>
      <c r="G34" s="89">
        <v>0</v>
      </c>
      <c r="H34" s="90">
        <v>0.76551999999999998</v>
      </c>
      <c r="I34" s="88">
        <v>2.938E-2</v>
      </c>
      <c r="J34" s="88">
        <v>8.1100000000000005E-2</v>
      </c>
      <c r="K34" s="88">
        <v>2.7459999999999998E-2</v>
      </c>
      <c r="L34" s="89">
        <v>0</v>
      </c>
    </row>
    <row r="35" spans="1:20" x14ac:dyDescent="0.25">
      <c r="A35" s="70"/>
      <c r="B35" s="70"/>
      <c r="C35" s="79">
        <v>0.95503000000000005</v>
      </c>
      <c r="D35" s="74">
        <v>0.14201</v>
      </c>
      <c r="E35" s="74">
        <v>0.15121000000000001</v>
      </c>
      <c r="F35" s="74">
        <v>4.582E-2</v>
      </c>
      <c r="G35" s="78">
        <v>0</v>
      </c>
      <c r="H35" s="79">
        <v>0.59872999999999998</v>
      </c>
      <c r="I35" s="74">
        <v>1.8610000000000002E-2</v>
      </c>
      <c r="J35" s="74">
        <v>0.10383000000000001</v>
      </c>
      <c r="K35" s="74">
        <v>1.736E-2</v>
      </c>
      <c r="L35" s="78">
        <v>0</v>
      </c>
    </row>
    <row r="36" spans="1:20" x14ac:dyDescent="0.25">
      <c r="A36" s="70"/>
      <c r="B36" s="70"/>
      <c r="C36" s="79">
        <v>0.45590999999999998</v>
      </c>
      <c r="D36" s="74">
        <v>0.27356999999999998</v>
      </c>
      <c r="E36" s="74">
        <v>0.10382</v>
      </c>
      <c r="F36" s="74">
        <v>3.211E-2</v>
      </c>
      <c r="G36" s="78">
        <v>1.3999999999999999E-4</v>
      </c>
      <c r="H36" s="79">
        <v>0.61062000000000005</v>
      </c>
      <c r="I36" s="74">
        <v>0.18661</v>
      </c>
      <c r="J36" s="74">
        <v>0.10748000000000001</v>
      </c>
      <c r="K36" s="74">
        <v>0</v>
      </c>
      <c r="L36" s="78">
        <v>1.252E-2</v>
      </c>
    </row>
    <row r="37" spans="1:20" ht="15.75" thickBot="1" x14ac:dyDescent="0.3">
      <c r="A37" s="70"/>
      <c r="B37" s="70"/>
      <c r="C37" s="80">
        <v>0.68288000000000004</v>
      </c>
      <c r="D37" s="81">
        <v>0.26130999999999999</v>
      </c>
      <c r="E37" s="81">
        <v>0.14438000000000001</v>
      </c>
      <c r="F37" s="81">
        <v>3.6999999999999998E-2</v>
      </c>
      <c r="G37" s="82">
        <v>8.3199999999999993E-3</v>
      </c>
      <c r="H37" s="80">
        <v>0.68237999999999999</v>
      </c>
      <c r="I37" s="81">
        <v>0.24496000000000001</v>
      </c>
      <c r="J37" s="81">
        <v>0.12087000000000001</v>
      </c>
      <c r="K37" s="81">
        <v>7.8200000000000006E-3</v>
      </c>
      <c r="L37" s="82">
        <v>2.96E-3</v>
      </c>
    </row>
    <row r="39" spans="1:20" ht="19.5" thickBot="1" x14ac:dyDescent="0.35">
      <c r="A39" s="72" t="s">
        <v>22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</row>
    <row r="40" spans="1:20" x14ac:dyDescent="0.25">
      <c r="A40" s="70"/>
      <c r="B40" s="70"/>
      <c r="C40" s="115" t="s">
        <v>34</v>
      </c>
      <c r="D40" s="116"/>
      <c r="E40" s="116"/>
      <c r="F40" s="116"/>
      <c r="G40" s="117"/>
      <c r="H40" s="115" t="s">
        <v>35</v>
      </c>
      <c r="I40" s="116"/>
      <c r="J40" s="116"/>
      <c r="K40" s="116"/>
      <c r="L40" s="117"/>
    </row>
    <row r="41" spans="1:20" ht="15.75" thickBot="1" x14ac:dyDescent="0.3">
      <c r="A41" s="70"/>
      <c r="B41" s="70"/>
      <c r="C41" s="91" t="s">
        <v>13</v>
      </c>
      <c r="D41" s="92" t="s">
        <v>14</v>
      </c>
      <c r="E41" s="92" t="s">
        <v>15</v>
      </c>
      <c r="F41" s="92" t="s">
        <v>16</v>
      </c>
      <c r="G41" s="93" t="s">
        <v>17</v>
      </c>
      <c r="H41" s="91" t="s">
        <v>13</v>
      </c>
      <c r="I41" s="92" t="s">
        <v>14</v>
      </c>
      <c r="J41" s="92" t="s">
        <v>15</v>
      </c>
      <c r="K41" s="92" t="s">
        <v>16</v>
      </c>
      <c r="L41" s="93" t="s">
        <v>17</v>
      </c>
    </row>
    <row r="42" spans="1:20" x14ac:dyDescent="0.25">
      <c r="A42" s="70"/>
      <c r="B42" s="70"/>
      <c r="C42" s="94">
        <v>0.32891999999999999</v>
      </c>
      <c r="D42" s="95">
        <v>0.36632999999999999</v>
      </c>
      <c r="E42" s="95">
        <v>0.22985</v>
      </c>
      <c r="F42" s="95">
        <v>9.0789999999999996E-2</v>
      </c>
      <c r="G42" s="96">
        <v>1.166E-2</v>
      </c>
      <c r="H42" s="94">
        <v>1.72908</v>
      </c>
      <c r="I42" s="95">
        <v>0.65347</v>
      </c>
      <c r="J42" s="95">
        <v>0.32684999999999997</v>
      </c>
      <c r="K42" s="95">
        <v>0.10025000000000001</v>
      </c>
      <c r="L42" s="96">
        <v>1.5259999999999999E-2</v>
      </c>
    </row>
    <row r="43" spans="1:20" x14ac:dyDescent="0.25">
      <c r="A43" s="70"/>
      <c r="B43" s="70"/>
      <c r="C43" s="83">
        <v>0.56177999999999995</v>
      </c>
      <c r="D43" s="75">
        <v>0.28527000000000002</v>
      </c>
      <c r="E43" s="75">
        <v>0.14485999999999999</v>
      </c>
      <c r="F43" s="75">
        <v>9.1350000000000001E-2</v>
      </c>
      <c r="G43" s="84">
        <v>1.0869999999999999E-2</v>
      </c>
      <c r="H43" s="83">
        <v>1.62317</v>
      </c>
      <c r="I43" s="75">
        <v>0.94682999999999995</v>
      </c>
      <c r="J43" s="75">
        <v>0.47543000000000002</v>
      </c>
      <c r="K43" s="75">
        <v>0.15783</v>
      </c>
      <c r="L43" s="84">
        <v>1.864E-2</v>
      </c>
    </row>
    <row r="44" spans="1:20" x14ac:dyDescent="0.25">
      <c r="A44" s="70"/>
      <c r="B44" s="70"/>
      <c r="C44" s="83">
        <v>0.37226999999999999</v>
      </c>
      <c r="D44" s="75">
        <v>0.31414999999999998</v>
      </c>
      <c r="E44" s="75">
        <v>0.17809</v>
      </c>
      <c r="F44" s="75">
        <v>4.8370000000000003E-2</v>
      </c>
      <c r="G44" s="84">
        <v>1.5270000000000001E-2</v>
      </c>
      <c r="H44" s="83">
        <v>1.5276400000000001</v>
      </c>
      <c r="I44" s="75">
        <v>1.1518600000000001</v>
      </c>
      <c r="J44" s="75">
        <v>0.47658</v>
      </c>
      <c r="K44" s="75">
        <v>7.4469999999999995E-2</v>
      </c>
      <c r="L44" s="84">
        <v>3.644E-2</v>
      </c>
    </row>
    <row r="45" spans="1:20" ht="15.75" thickBot="1" x14ac:dyDescent="0.3">
      <c r="A45" s="70"/>
      <c r="B45" s="70"/>
      <c r="C45" s="85">
        <v>0.44795000000000001</v>
      </c>
      <c r="D45" s="86">
        <v>0.28201999999999999</v>
      </c>
      <c r="E45" s="86">
        <v>0.12323000000000001</v>
      </c>
      <c r="F45" s="86">
        <v>0.12611</v>
      </c>
      <c r="G45" s="87">
        <v>2.197E-2</v>
      </c>
      <c r="H45" s="85">
        <v>1.7461800000000001</v>
      </c>
      <c r="I45" s="86">
        <v>1.0922499999999999</v>
      </c>
      <c r="J45" s="86">
        <v>0.46339999999999998</v>
      </c>
      <c r="K45" s="86">
        <v>8.4699999999999998E-2</v>
      </c>
      <c r="L45" s="87">
        <v>4.5499999999999999E-2</v>
      </c>
    </row>
    <row r="46" spans="1:20" ht="19.5" thickBot="1" x14ac:dyDescent="0.35">
      <c r="A46" s="2" t="s">
        <v>23</v>
      </c>
    </row>
    <row r="47" spans="1:20" ht="18" x14ac:dyDescent="0.35">
      <c r="C47" s="115" t="s">
        <v>9</v>
      </c>
      <c r="D47" s="116"/>
      <c r="E47" s="116"/>
      <c r="F47" s="116"/>
      <c r="G47" s="117"/>
      <c r="H47" s="115" t="s">
        <v>12</v>
      </c>
      <c r="I47" s="116"/>
      <c r="J47" s="116"/>
      <c r="K47" s="116"/>
      <c r="L47" s="117"/>
      <c r="Q47" s="3"/>
      <c r="R47" s="3"/>
      <c r="S47" s="3"/>
      <c r="T47" s="3"/>
    </row>
    <row r="48" spans="1:20" ht="15.75" thickBot="1" x14ac:dyDescent="0.3">
      <c r="C48" s="24" t="s">
        <v>13</v>
      </c>
      <c r="D48" s="25" t="s">
        <v>14</v>
      </c>
      <c r="E48" s="25" t="s">
        <v>15</v>
      </c>
      <c r="F48" s="25" t="s">
        <v>16</v>
      </c>
      <c r="G48" s="26" t="s">
        <v>17</v>
      </c>
      <c r="H48" s="24" t="s">
        <v>13</v>
      </c>
      <c r="I48" s="25" t="s">
        <v>14</v>
      </c>
      <c r="J48" s="25" t="s">
        <v>15</v>
      </c>
      <c r="K48" s="25" t="s">
        <v>16</v>
      </c>
      <c r="L48" s="26" t="s">
        <v>17</v>
      </c>
      <c r="Q48" s="3"/>
      <c r="R48" s="3"/>
      <c r="S48" s="3"/>
      <c r="T48" s="3"/>
    </row>
    <row r="49" spans="1:20" x14ac:dyDescent="0.25">
      <c r="C49" s="21">
        <v>0.86675400000000002</v>
      </c>
      <c r="D49" s="22">
        <v>0.33669500000000002</v>
      </c>
      <c r="E49" s="22">
        <v>0.145229</v>
      </c>
      <c r="F49" s="22">
        <v>1.1901999999999999E-2</v>
      </c>
      <c r="G49" s="23">
        <v>0</v>
      </c>
      <c r="H49" s="21">
        <v>0.96665100000000004</v>
      </c>
      <c r="I49" s="22">
        <v>0.30614200000000003</v>
      </c>
      <c r="J49" s="22">
        <v>7.0106000000000002E-2</v>
      </c>
      <c r="K49" s="22">
        <v>3.1522000000000001E-2</v>
      </c>
      <c r="L49" s="23">
        <v>0</v>
      </c>
      <c r="Q49" s="3"/>
      <c r="R49" s="3"/>
      <c r="S49" s="3"/>
      <c r="T49" s="3"/>
    </row>
    <row r="50" spans="1:20" x14ac:dyDescent="0.25">
      <c r="C50" s="12">
        <v>1.2873790000000001</v>
      </c>
      <c r="D50" s="7">
        <v>0.39342199999999999</v>
      </c>
      <c r="E50" s="7">
        <v>0.20088</v>
      </c>
      <c r="F50" s="7">
        <v>1.5800000000000002E-2</v>
      </c>
      <c r="G50" s="11">
        <v>0</v>
      </c>
      <c r="H50" s="12">
        <v>1.1292819999999999</v>
      </c>
      <c r="I50" s="7">
        <v>0.44965699999999997</v>
      </c>
      <c r="J50" s="7">
        <v>0.21810099999999999</v>
      </c>
      <c r="K50" s="7">
        <v>8.4867999999999999E-2</v>
      </c>
      <c r="L50" s="11">
        <v>0</v>
      </c>
      <c r="Q50" s="3"/>
      <c r="R50" s="3"/>
      <c r="S50" s="3"/>
      <c r="T50" s="3"/>
    </row>
    <row r="51" spans="1:20" x14ac:dyDescent="0.25">
      <c r="C51" s="12">
        <v>1.197981</v>
      </c>
      <c r="D51" s="7">
        <v>0.341588</v>
      </c>
      <c r="E51" s="7">
        <v>5.5544999999999997E-2</v>
      </c>
      <c r="F51" s="7">
        <v>3.3950000000000001E-2</v>
      </c>
      <c r="G51" s="11">
        <v>0</v>
      </c>
      <c r="H51" s="12">
        <v>1.253987</v>
      </c>
      <c r="I51" s="7">
        <v>0.30298000000000003</v>
      </c>
      <c r="J51" s="7">
        <v>0.13334299999999999</v>
      </c>
      <c r="K51" s="7">
        <v>7.0500999999999994E-2</v>
      </c>
      <c r="L51" s="11">
        <v>0</v>
      </c>
      <c r="Q51" s="3"/>
      <c r="R51" s="3"/>
      <c r="S51" s="3"/>
      <c r="T51" s="3"/>
    </row>
    <row r="52" spans="1:20" ht="15.75" thickBot="1" x14ac:dyDescent="0.3">
      <c r="C52" s="13">
        <v>1.2972459999999999</v>
      </c>
      <c r="D52" s="14">
        <v>0.48730499999999999</v>
      </c>
      <c r="E52" s="14">
        <v>0.19351399999999999</v>
      </c>
      <c r="F52" s="14">
        <v>3.7109999999999999E-3</v>
      </c>
      <c r="G52" s="15">
        <v>0</v>
      </c>
      <c r="H52" s="13">
        <v>1.11077</v>
      </c>
      <c r="I52" s="14">
        <v>0.39375599999999999</v>
      </c>
      <c r="J52" s="14">
        <v>0.21015900000000001</v>
      </c>
      <c r="K52" s="14">
        <v>6.4421000000000006E-2</v>
      </c>
      <c r="L52" s="15">
        <v>0</v>
      </c>
      <c r="Q52" s="3"/>
      <c r="R52" s="3"/>
      <c r="S52" s="3"/>
      <c r="T52" s="3"/>
    </row>
    <row r="53" spans="1:20" x14ac:dyDescent="0.25">
      <c r="Q53" s="3"/>
      <c r="R53" s="3"/>
      <c r="S53" s="3"/>
      <c r="T53" s="3"/>
    </row>
    <row r="54" spans="1:20" ht="19.5" thickBot="1" x14ac:dyDescent="0.35">
      <c r="A54" s="2" t="s">
        <v>24</v>
      </c>
      <c r="Q54" s="3"/>
      <c r="R54" s="3"/>
      <c r="S54" s="3"/>
      <c r="T54" s="3"/>
    </row>
    <row r="55" spans="1:20" ht="18" x14ac:dyDescent="0.35">
      <c r="C55" s="115" t="s">
        <v>9</v>
      </c>
      <c r="D55" s="116"/>
      <c r="E55" s="116"/>
      <c r="F55" s="116"/>
      <c r="G55" s="117"/>
      <c r="H55" s="115" t="s">
        <v>12</v>
      </c>
      <c r="I55" s="116"/>
      <c r="J55" s="116"/>
      <c r="K55" s="116"/>
      <c r="L55" s="117"/>
      <c r="Q55" s="3"/>
      <c r="R55" s="3"/>
      <c r="S55" s="3"/>
      <c r="T55" s="3"/>
    </row>
    <row r="56" spans="1:20" ht="15.75" thickBot="1" x14ac:dyDescent="0.3">
      <c r="C56" s="24" t="s">
        <v>13</v>
      </c>
      <c r="D56" s="25" t="s">
        <v>14</v>
      </c>
      <c r="E56" s="25" t="s">
        <v>15</v>
      </c>
      <c r="F56" s="25" t="s">
        <v>16</v>
      </c>
      <c r="G56" s="26" t="s">
        <v>17</v>
      </c>
      <c r="H56" s="24" t="s">
        <v>13</v>
      </c>
      <c r="I56" s="25" t="s">
        <v>14</v>
      </c>
      <c r="J56" s="25" t="s">
        <v>15</v>
      </c>
      <c r="K56" s="25" t="s">
        <v>16</v>
      </c>
      <c r="L56" s="26" t="s">
        <v>17</v>
      </c>
    </row>
    <row r="57" spans="1:20" x14ac:dyDescent="0.25">
      <c r="C57" s="21">
        <v>0.71635300000000002</v>
      </c>
      <c r="D57" s="22">
        <v>0.34281099999999998</v>
      </c>
      <c r="E57" s="22">
        <v>0.14465500000000001</v>
      </c>
      <c r="F57" s="22">
        <v>2.2512000000000001E-2</v>
      </c>
      <c r="G57" s="23">
        <v>0</v>
      </c>
      <c r="H57" s="21">
        <v>0.62613700000000005</v>
      </c>
      <c r="I57" s="22">
        <v>0.38891500000000001</v>
      </c>
      <c r="J57" s="22">
        <v>0.109182</v>
      </c>
      <c r="K57" s="22">
        <v>1.1989E-2</v>
      </c>
      <c r="L57" s="23">
        <v>0</v>
      </c>
    </row>
    <row r="58" spans="1:20" x14ac:dyDescent="0.25">
      <c r="C58" s="12">
        <v>0.34066000000000002</v>
      </c>
      <c r="D58" s="7">
        <v>0.24737500000000001</v>
      </c>
      <c r="E58" s="7">
        <v>0.15590499999999999</v>
      </c>
      <c r="F58" s="7">
        <v>1.7644E-2</v>
      </c>
      <c r="G58" s="11">
        <v>0</v>
      </c>
      <c r="H58" s="12">
        <v>0.612039</v>
      </c>
      <c r="I58" s="7">
        <v>0.418568</v>
      </c>
      <c r="J58" s="7">
        <v>0.11845700000000001</v>
      </c>
      <c r="K58" s="7">
        <v>0</v>
      </c>
      <c r="L58" s="11">
        <v>0</v>
      </c>
      <c r="N58" s="3"/>
      <c r="O58" s="3"/>
      <c r="P58" s="3"/>
      <c r="Q58" s="3"/>
    </row>
    <row r="59" spans="1:20" x14ac:dyDescent="0.25">
      <c r="C59" s="12">
        <v>0.261577</v>
      </c>
      <c r="D59" s="7">
        <v>0.21861800000000001</v>
      </c>
      <c r="E59" s="7">
        <v>9.1380000000000003E-2</v>
      </c>
      <c r="F59" s="7">
        <v>3.4550999999999998E-2</v>
      </c>
      <c r="G59" s="11">
        <v>0</v>
      </c>
      <c r="H59" s="12">
        <v>0.45629999999999998</v>
      </c>
      <c r="I59" s="7">
        <v>0.33571200000000001</v>
      </c>
      <c r="J59" s="7">
        <v>6.3904000000000002E-2</v>
      </c>
      <c r="K59" s="7">
        <v>0</v>
      </c>
      <c r="L59" s="11">
        <v>0</v>
      </c>
      <c r="N59" s="3"/>
      <c r="O59" s="3"/>
      <c r="P59" s="3"/>
      <c r="Q59" s="3"/>
    </row>
    <row r="60" spans="1:20" ht="15.75" thickBot="1" x14ac:dyDescent="0.3">
      <c r="C60" s="13">
        <v>0.485184</v>
      </c>
      <c r="D60" s="14">
        <v>0.23630499999999999</v>
      </c>
      <c r="E60" s="14">
        <v>0.195855</v>
      </c>
      <c r="F60" s="14">
        <v>4.6248999999999998E-2</v>
      </c>
      <c r="G60" s="15">
        <v>0</v>
      </c>
      <c r="H60" s="13">
        <v>0.38880599999999998</v>
      </c>
      <c r="I60" s="14">
        <v>0.41324899999999998</v>
      </c>
      <c r="J60" s="14">
        <v>0.129721</v>
      </c>
      <c r="K60" s="14"/>
      <c r="L60" s="15">
        <v>0</v>
      </c>
      <c r="N60" s="3"/>
      <c r="O60" s="3"/>
      <c r="P60" s="3"/>
      <c r="Q60" s="3"/>
    </row>
    <row r="61" spans="1:20" x14ac:dyDescent="0.25">
      <c r="N61" s="3"/>
      <c r="O61" s="3"/>
      <c r="P61" s="3"/>
      <c r="Q61" s="3"/>
    </row>
    <row r="62" spans="1:20" ht="19.5" thickBot="1" x14ac:dyDescent="0.35">
      <c r="A62" s="2" t="s">
        <v>25</v>
      </c>
      <c r="N62" s="3"/>
      <c r="O62" s="3"/>
      <c r="P62" s="3"/>
      <c r="Q62" s="3"/>
    </row>
    <row r="63" spans="1:20" ht="18" x14ac:dyDescent="0.35">
      <c r="C63" s="115" t="s">
        <v>9</v>
      </c>
      <c r="D63" s="116"/>
      <c r="E63" s="116"/>
      <c r="F63" s="116"/>
      <c r="G63" s="117"/>
      <c r="H63" s="115" t="s">
        <v>12</v>
      </c>
      <c r="I63" s="116"/>
      <c r="J63" s="116"/>
      <c r="K63" s="116"/>
      <c r="L63" s="117"/>
    </row>
    <row r="64" spans="1:20" ht="15.75" thickBot="1" x14ac:dyDescent="0.3">
      <c r="C64" s="24" t="s">
        <v>13</v>
      </c>
      <c r="D64" s="25" t="s">
        <v>14</v>
      </c>
      <c r="E64" s="25" t="s">
        <v>15</v>
      </c>
      <c r="F64" s="25" t="s">
        <v>16</v>
      </c>
      <c r="G64" s="26" t="s">
        <v>17</v>
      </c>
      <c r="H64" s="24" t="s">
        <v>13</v>
      </c>
      <c r="I64" s="25" t="s">
        <v>14</v>
      </c>
      <c r="J64" s="25" t="s">
        <v>15</v>
      </c>
      <c r="K64" s="25" t="s">
        <v>16</v>
      </c>
      <c r="L64" s="26" t="s">
        <v>17</v>
      </c>
    </row>
    <row r="65" spans="1:19" x14ac:dyDescent="0.25">
      <c r="C65" s="21">
        <v>0.542628</v>
      </c>
      <c r="D65" s="22">
        <v>0.61799599999999999</v>
      </c>
      <c r="E65" s="22">
        <v>0.18976899999999999</v>
      </c>
      <c r="F65" s="22">
        <v>5.6985000000000001E-2</v>
      </c>
      <c r="G65" s="23">
        <v>0</v>
      </c>
      <c r="H65" s="28">
        <v>7.9710000000000003E-2</v>
      </c>
      <c r="I65" s="22">
        <v>0.186418</v>
      </c>
      <c r="J65" s="22">
        <v>0.120796</v>
      </c>
      <c r="K65" s="22">
        <v>0</v>
      </c>
      <c r="L65" s="23">
        <v>0</v>
      </c>
    </row>
    <row r="66" spans="1:19" x14ac:dyDescent="0.25">
      <c r="C66" s="12">
        <v>0.43107200000000001</v>
      </c>
      <c r="D66" s="7">
        <v>0.40274900000000002</v>
      </c>
      <c r="E66" s="7">
        <v>0.264878</v>
      </c>
      <c r="F66" s="7">
        <v>8.3486000000000005E-2</v>
      </c>
      <c r="G66" s="11">
        <v>0</v>
      </c>
      <c r="H66" s="10">
        <v>0.17504500000000001</v>
      </c>
      <c r="I66" s="7">
        <v>0.21596299999999999</v>
      </c>
      <c r="J66" s="7">
        <v>7.4834999999999999E-2</v>
      </c>
      <c r="K66" s="7">
        <v>0</v>
      </c>
      <c r="L66" s="11">
        <v>0</v>
      </c>
    </row>
    <row r="67" spans="1:19" x14ac:dyDescent="0.25">
      <c r="C67" s="12">
        <v>0.48694100000000001</v>
      </c>
      <c r="D67" s="7">
        <v>0.30580099999999999</v>
      </c>
      <c r="E67" s="7">
        <v>0.13023000000000001</v>
      </c>
      <c r="F67" s="7">
        <v>6.9499000000000005E-2</v>
      </c>
      <c r="G67" s="11">
        <v>0</v>
      </c>
      <c r="H67" s="10">
        <v>0.18787400000000001</v>
      </c>
      <c r="I67" s="7">
        <v>0.11784699999999999</v>
      </c>
      <c r="J67" s="7">
        <v>5.9310000000000002E-2</v>
      </c>
      <c r="K67" s="7">
        <v>0</v>
      </c>
      <c r="L67" s="11">
        <v>0</v>
      </c>
    </row>
    <row r="68" spans="1:19" ht="15.75" thickBot="1" x14ac:dyDescent="0.3">
      <c r="C68" s="13">
        <v>0.53276199999999996</v>
      </c>
      <c r="D68" s="14">
        <v>0.29754900000000001</v>
      </c>
      <c r="E68" s="14">
        <v>0.40124199999999999</v>
      </c>
      <c r="F68" s="14">
        <v>0.12920499999999999</v>
      </c>
      <c r="G68" s="15">
        <v>0</v>
      </c>
      <c r="H68" s="29">
        <v>7.8256999999999993E-2</v>
      </c>
      <c r="I68" s="14">
        <v>0.136818</v>
      </c>
      <c r="J68" s="14">
        <v>0.128495</v>
      </c>
      <c r="K68" s="14">
        <v>0</v>
      </c>
      <c r="L68" s="15">
        <v>0</v>
      </c>
    </row>
    <row r="70" spans="1:19" ht="19.5" thickBot="1" x14ac:dyDescent="0.35">
      <c r="A70" s="2" t="s">
        <v>33</v>
      </c>
    </row>
    <row r="71" spans="1:19" ht="18.75" x14ac:dyDescent="0.3">
      <c r="A71" s="2"/>
      <c r="C71" s="125" t="s">
        <v>4</v>
      </c>
      <c r="D71" s="126"/>
      <c r="E71" s="127"/>
      <c r="F71" s="30"/>
      <c r="G71" s="125" t="s">
        <v>5</v>
      </c>
      <c r="H71" s="126"/>
      <c r="I71" s="127"/>
      <c r="J71" s="30"/>
      <c r="K71" s="33"/>
      <c r="L71" s="30"/>
      <c r="M71" s="30"/>
      <c r="N71" s="30"/>
      <c r="O71" s="30"/>
      <c r="P71" s="30"/>
      <c r="Q71" s="30"/>
      <c r="R71" s="30"/>
      <c r="S71" s="30"/>
    </row>
    <row r="72" spans="1:19" s="5" customFormat="1" x14ac:dyDescent="0.25">
      <c r="C72" s="122" t="s">
        <v>0</v>
      </c>
      <c r="D72" s="46" t="s">
        <v>9</v>
      </c>
      <c r="E72" s="45" t="s">
        <v>10</v>
      </c>
      <c r="G72" s="122" t="s">
        <v>0</v>
      </c>
      <c r="H72" s="46" t="s">
        <v>9</v>
      </c>
      <c r="I72" s="45" t="s">
        <v>10</v>
      </c>
      <c r="J72" s="40"/>
      <c r="K72" s="27"/>
      <c r="L72" s="41"/>
      <c r="M72" s="41"/>
      <c r="N72" s="41"/>
      <c r="O72" s="34"/>
      <c r="P72" s="34"/>
      <c r="Q72" s="34"/>
      <c r="R72" s="34"/>
      <c r="S72" s="34"/>
    </row>
    <row r="73" spans="1:19" s="5" customFormat="1" ht="15.75" thickBot="1" x14ac:dyDescent="0.3">
      <c r="C73" s="123"/>
      <c r="D73" s="42" t="s">
        <v>3</v>
      </c>
      <c r="E73" s="43" t="s">
        <v>3</v>
      </c>
      <c r="F73" s="6"/>
      <c r="G73" s="123"/>
      <c r="H73" s="42" t="s">
        <v>3</v>
      </c>
      <c r="I73" s="43" t="s">
        <v>3</v>
      </c>
      <c r="J73" s="35"/>
      <c r="K73" s="27"/>
      <c r="L73" s="35"/>
      <c r="M73" s="35"/>
      <c r="N73" s="35"/>
      <c r="O73" s="34"/>
      <c r="P73" s="34"/>
      <c r="Q73" s="34"/>
      <c r="R73" s="34"/>
      <c r="S73" s="34"/>
    </row>
    <row r="74" spans="1:19" x14ac:dyDescent="0.25">
      <c r="C74" s="18">
        <v>160.74</v>
      </c>
      <c r="D74" s="18">
        <v>104.92</v>
      </c>
      <c r="E74" s="18">
        <v>185.18</v>
      </c>
      <c r="F74" s="4"/>
      <c r="G74" s="18">
        <v>167.34</v>
      </c>
      <c r="H74" s="18">
        <v>148.88999999999999</v>
      </c>
      <c r="I74" s="18">
        <v>177.85</v>
      </c>
      <c r="J74" s="27"/>
      <c r="K74" s="27"/>
      <c r="L74" s="27"/>
      <c r="M74" s="27"/>
      <c r="N74" s="27"/>
      <c r="O74" s="33"/>
      <c r="P74" s="33"/>
      <c r="Q74" s="33"/>
      <c r="R74" s="33"/>
      <c r="S74" s="33"/>
    </row>
    <row r="75" spans="1:19" x14ac:dyDescent="0.25">
      <c r="C75" s="19">
        <v>201.68</v>
      </c>
      <c r="D75" s="19">
        <v>143.15</v>
      </c>
      <c r="E75" s="19">
        <v>100.31</v>
      </c>
      <c r="F75" s="4"/>
      <c r="G75" s="19">
        <v>210.05</v>
      </c>
      <c r="H75" s="19">
        <v>146.71</v>
      </c>
      <c r="I75" s="19">
        <v>171.35</v>
      </c>
      <c r="J75" s="27"/>
      <c r="K75" s="27"/>
      <c r="L75" s="27"/>
      <c r="M75" s="27"/>
      <c r="N75" s="27"/>
      <c r="O75" s="33"/>
      <c r="P75" s="33"/>
      <c r="Q75" s="33"/>
      <c r="R75" s="33"/>
      <c r="S75" s="33"/>
    </row>
    <row r="76" spans="1:19" x14ac:dyDescent="0.25">
      <c r="C76" s="19">
        <v>160.32</v>
      </c>
      <c r="D76" s="19">
        <v>95.97</v>
      </c>
      <c r="E76" s="19">
        <v>140.04</v>
      </c>
      <c r="F76" s="4"/>
      <c r="G76" s="19">
        <v>154.04</v>
      </c>
      <c r="H76" s="19">
        <v>124.67</v>
      </c>
      <c r="I76" s="19">
        <v>171.22</v>
      </c>
      <c r="J76" s="27"/>
      <c r="K76" s="27"/>
      <c r="L76" s="27"/>
      <c r="M76" s="27"/>
      <c r="N76" s="27"/>
      <c r="O76" s="33"/>
      <c r="P76" s="33"/>
      <c r="Q76" s="33"/>
      <c r="R76" s="33"/>
      <c r="S76" s="33"/>
    </row>
    <row r="77" spans="1:19" x14ac:dyDescent="0.25">
      <c r="C77" s="19">
        <v>192.94</v>
      </c>
      <c r="D77" s="19">
        <v>126.53</v>
      </c>
      <c r="E77" s="19">
        <v>120.02</v>
      </c>
      <c r="F77" s="4"/>
      <c r="G77" s="19">
        <v>209.47</v>
      </c>
      <c r="H77" s="19">
        <v>117.34</v>
      </c>
      <c r="I77" s="19">
        <v>153.69999999999999</v>
      </c>
      <c r="J77" s="27"/>
      <c r="K77" s="27"/>
      <c r="L77" s="27"/>
      <c r="M77" s="27"/>
      <c r="N77" s="36"/>
      <c r="O77" s="33"/>
      <c r="P77" s="33"/>
      <c r="Q77" s="33"/>
      <c r="R77" s="33"/>
      <c r="S77" s="33"/>
    </row>
    <row r="78" spans="1:19" x14ac:dyDescent="0.25">
      <c r="C78" s="19">
        <v>193.15</v>
      </c>
      <c r="D78" s="19">
        <v>169.65</v>
      </c>
      <c r="E78" s="19">
        <v>156.79</v>
      </c>
      <c r="F78" s="4"/>
      <c r="G78" s="19">
        <v>156.9</v>
      </c>
      <c r="H78" s="19">
        <v>140.59</v>
      </c>
      <c r="I78" s="19">
        <v>184.98</v>
      </c>
      <c r="J78" s="27"/>
      <c r="K78" s="27"/>
      <c r="L78" s="27"/>
      <c r="M78" s="27"/>
      <c r="N78" s="27"/>
      <c r="O78" s="33"/>
      <c r="P78" s="33"/>
      <c r="Q78" s="33"/>
      <c r="R78" s="33"/>
      <c r="S78" s="33"/>
    </row>
    <row r="79" spans="1:19" x14ac:dyDescent="0.25">
      <c r="C79" s="19">
        <v>179.18</v>
      </c>
      <c r="D79" s="19">
        <v>152.80000000000001</v>
      </c>
      <c r="E79" s="19">
        <v>168.74</v>
      </c>
      <c r="F79" s="4"/>
      <c r="G79" s="19">
        <v>174.75</v>
      </c>
      <c r="H79" s="44">
        <v>194.96</v>
      </c>
      <c r="I79" s="19">
        <v>211.16</v>
      </c>
      <c r="J79" s="27"/>
      <c r="K79" s="27"/>
      <c r="L79" s="27"/>
      <c r="M79" s="27"/>
      <c r="N79" s="27"/>
      <c r="O79" s="33"/>
      <c r="P79" s="33"/>
      <c r="Q79" s="33"/>
      <c r="R79" s="33"/>
      <c r="S79" s="33"/>
    </row>
    <row r="80" spans="1:19" x14ac:dyDescent="0.25">
      <c r="C80" s="19">
        <v>158.05000000000001</v>
      </c>
      <c r="D80" s="19">
        <v>188.07</v>
      </c>
      <c r="E80" s="19">
        <v>130.05000000000001</v>
      </c>
      <c r="F80" s="4"/>
      <c r="G80" s="19">
        <v>199.77</v>
      </c>
      <c r="H80" s="19">
        <v>161.94</v>
      </c>
      <c r="I80" s="19">
        <v>131.11000000000001</v>
      </c>
      <c r="J80" s="27"/>
      <c r="K80" s="27"/>
      <c r="L80" s="27"/>
      <c r="M80" s="27"/>
      <c r="N80" s="27"/>
      <c r="O80" s="33"/>
      <c r="P80" s="33"/>
      <c r="Q80" s="33"/>
      <c r="R80" s="33"/>
      <c r="S80" s="33"/>
    </row>
    <row r="81" spans="1:20" x14ac:dyDescent="0.25">
      <c r="C81" s="19">
        <v>174.81</v>
      </c>
      <c r="D81" s="19">
        <v>139.26</v>
      </c>
      <c r="E81" s="19">
        <v>112.03</v>
      </c>
      <c r="F81" s="4"/>
      <c r="G81" s="19">
        <v>191.22</v>
      </c>
      <c r="H81" s="19">
        <v>151.47</v>
      </c>
      <c r="I81" s="19">
        <v>177.96</v>
      </c>
      <c r="J81" s="27"/>
      <c r="K81" s="27"/>
      <c r="L81" s="27"/>
      <c r="M81" s="27"/>
      <c r="N81" s="27"/>
      <c r="O81" s="33"/>
      <c r="P81" s="33"/>
      <c r="Q81" s="33"/>
      <c r="R81" s="33"/>
      <c r="S81" s="33"/>
    </row>
    <row r="82" spans="1:20" x14ac:dyDescent="0.25">
      <c r="C82" s="19">
        <v>139.49</v>
      </c>
      <c r="D82" s="19">
        <v>86.87</v>
      </c>
      <c r="E82" s="19">
        <v>132.19</v>
      </c>
      <c r="F82" s="4"/>
      <c r="G82" s="19">
        <v>154.55000000000001</v>
      </c>
      <c r="H82" s="19">
        <v>127.51</v>
      </c>
      <c r="I82" s="19">
        <v>144.01</v>
      </c>
      <c r="J82" s="27"/>
      <c r="K82" s="27"/>
      <c r="L82" s="27"/>
      <c r="M82" s="27"/>
      <c r="N82" s="27"/>
      <c r="O82" s="33"/>
      <c r="P82" s="33"/>
      <c r="Q82" s="33"/>
      <c r="R82" s="33"/>
      <c r="S82" s="33"/>
    </row>
    <row r="83" spans="1:20" ht="15.75" thickBot="1" x14ac:dyDescent="0.3">
      <c r="C83" s="20">
        <v>169.71</v>
      </c>
      <c r="D83" s="20">
        <v>118.24</v>
      </c>
      <c r="E83" s="20">
        <v>98.15</v>
      </c>
      <c r="F83" s="4"/>
      <c r="G83" s="20">
        <v>188.45</v>
      </c>
      <c r="H83" s="20">
        <v>157.31</v>
      </c>
      <c r="I83" s="20">
        <v>168.6</v>
      </c>
      <c r="J83" s="27"/>
      <c r="K83" s="37"/>
      <c r="L83" s="37"/>
      <c r="M83" s="27"/>
      <c r="N83" s="27"/>
      <c r="O83" s="33"/>
      <c r="P83" s="33"/>
      <c r="Q83" s="33"/>
      <c r="R83" s="33"/>
      <c r="S83" s="33"/>
    </row>
    <row r="84" spans="1:20" x14ac:dyDescent="0.25">
      <c r="K84" s="33"/>
    </row>
    <row r="85" spans="1:20" x14ac:dyDescent="0.25">
      <c r="A85" s="124" t="s">
        <v>1</v>
      </c>
      <c r="B85" s="124"/>
      <c r="C85" s="1">
        <f>AVERAGE(C74:C83)</f>
        <v>173.00700000000001</v>
      </c>
      <c r="D85" s="1">
        <f t="shared" ref="D85:I85" si="0">AVERAGE(D74:D83)</f>
        <v>132.54599999999999</v>
      </c>
      <c r="E85" s="1">
        <f t="shared" si="0"/>
        <v>134.35</v>
      </c>
      <c r="F85" s="1"/>
      <c r="G85" s="1">
        <f t="shared" si="0"/>
        <v>180.654</v>
      </c>
      <c r="H85" s="1">
        <f t="shared" si="0"/>
        <v>147.13900000000001</v>
      </c>
      <c r="I85" s="1">
        <f t="shared" si="0"/>
        <v>169.19399999999999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20" x14ac:dyDescent="0.25">
      <c r="A86" s="124" t="s">
        <v>6</v>
      </c>
      <c r="B86" s="124"/>
      <c r="C86" s="1">
        <f>2*STDEV(C74:C83)</f>
        <v>38.505256264567457</v>
      </c>
      <c r="D86" s="1">
        <f t="shared" ref="D86:I86" si="1">2*STDEV(D74:D83)</f>
        <v>64.826328807566185</v>
      </c>
      <c r="E86" s="1">
        <f t="shared" si="1"/>
        <v>57.727864252119304</v>
      </c>
      <c r="F86" s="1"/>
      <c r="G86" s="1">
        <f t="shared" si="1"/>
        <v>44.21373461820329</v>
      </c>
      <c r="H86" s="1">
        <f t="shared" si="1"/>
        <v>44.484193897008382</v>
      </c>
      <c r="I86" s="1">
        <f t="shared" si="1"/>
        <v>44.70101584726887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20" x14ac:dyDescent="0.25">
      <c r="A87" s="128" t="s">
        <v>7</v>
      </c>
      <c r="B87" s="128"/>
      <c r="C87" s="8">
        <f>C85+C86</f>
        <v>211.51225626456747</v>
      </c>
      <c r="D87" s="8">
        <f t="shared" ref="D87:I87" si="2">D85+D86</f>
        <v>197.37232880756619</v>
      </c>
      <c r="E87" s="8">
        <f t="shared" si="2"/>
        <v>192.0778642521193</v>
      </c>
      <c r="F87" s="8"/>
      <c r="G87" s="8">
        <f t="shared" si="2"/>
        <v>224.86773461820329</v>
      </c>
      <c r="H87" s="8">
        <f t="shared" si="2"/>
        <v>191.62319389700838</v>
      </c>
      <c r="I87" s="8">
        <f t="shared" si="2"/>
        <v>213.89501584726887</v>
      </c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20" x14ac:dyDescent="0.25">
      <c r="A88" s="129" t="s">
        <v>8</v>
      </c>
      <c r="B88" s="129"/>
      <c r="C88" s="9">
        <f>C85-C86</f>
        <v>134.50174373543254</v>
      </c>
      <c r="D88" s="9">
        <f t="shared" ref="D88:I88" si="3">D85-D86</f>
        <v>67.719671192433808</v>
      </c>
      <c r="E88" s="9">
        <f t="shared" si="3"/>
        <v>76.622135747880691</v>
      </c>
      <c r="F88" s="9"/>
      <c r="G88" s="9">
        <f t="shared" si="3"/>
        <v>136.44026538179671</v>
      </c>
      <c r="H88" s="9">
        <f t="shared" si="3"/>
        <v>102.65480610299163</v>
      </c>
      <c r="I88" s="9">
        <f t="shared" si="3"/>
        <v>124.49298415273111</v>
      </c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20" x14ac:dyDescent="0.25">
      <c r="A89" s="52"/>
      <c r="B89" s="52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20" ht="19.5" thickBot="1" x14ac:dyDescent="0.35">
      <c r="A90" s="2" t="s">
        <v>38</v>
      </c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20" x14ac:dyDescent="0.25">
      <c r="A91" s="5"/>
      <c r="B91" s="5"/>
      <c r="C91" s="130" t="s">
        <v>0</v>
      </c>
      <c r="D91" s="133" t="s">
        <v>9</v>
      </c>
      <c r="E91" s="134"/>
      <c r="F91" s="133" t="s">
        <v>10</v>
      </c>
      <c r="G91" s="134"/>
      <c r="H91" s="139"/>
      <c r="I91" s="39"/>
      <c r="J91" s="3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thickBot="1" x14ac:dyDescent="0.3">
      <c r="A92" s="5"/>
      <c r="B92" s="5"/>
      <c r="C92" s="138"/>
      <c r="D92" s="31" t="s">
        <v>2</v>
      </c>
      <c r="E92" s="31" t="s">
        <v>3</v>
      </c>
      <c r="F92" s="31" t="s">
        <v>2</v>
      </c>
      <c r="G92" s="32" t="s">
        <v>3</v>
      </c>
      <c r="H92" s="139"/>
      <c r="I92" s="35"/>
      <c r="J92" s="35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C93" s="18">
        <v>15</v>
      </c>
      <c r="D93" s="21">
        <v>4</v>
      </c>
      <c r="E93" s="23">
        <v>0</v>
      </c>
      <c r="F93" s="21">
        <v>9</v>
      </c>
      <c r="G93" s="23">
        <v>0</v>
      </c>
      <c r="H93" s="27"/>
      <c r="I93" s="27"/>
      <c r="J93" s="27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C94" s="19">
        <v>15</v>
      </c>
      <c r="D94" s="12">
        <v>2</v>
      </c>
      <c r="E94" s="11">
        <v>5</v>
      </c>
      <c r="F94" s="12">
        <v>28</v>
      </c>
      <c r="G94" s="11">
        <v>12</v>
      </c>
      <c r="H94" s="27"/>
      <c r="I94" s="27"/>
      <c r="J94" s="27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C95" s="19">
        <v>26</v>
      </c>
      <c r="D95" s="12">
        <v>28</v>
      </c>
      <c r="E95" s="11">
        <v>15</v>
      </c>
      <c r="F95" s="12">
        <v>27</v>
      </c>
      <c r="G95" s="11">
        <v>25</v>
      </c>
      <c r="H95" s="27"/>
      <c r="I95" s="27"/>
      <c r="J95" s="27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C96" s="19">
        <v>4</v>
      </c>
      <c r="D96" s="12">
        <v>22</v>
      </c>
      <c r="E96" s="11">
        <v>0</v>
      </c>
      <c r="F96" s="12">
        <v>14</v>
      </c>
      <c r="G96" s="11">
        <v>0</v>
      </c>
      <c r="H96" s="27"/>
      <c r="I96" s="27"/>
      <c r="J96" s="27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C97" s="19">
        <v>14</v>
      </c>
      <c r="D97" s="12">
        <v>43</v>
      </c>
      <c r="E97" s="11">
        <v>2</v>
      </c>
      <c r="F97" s="12">
        <v>45</v>
      </c>
      <c r="G97" s="11">
        <v>16</v>
      </c>
      <c r="H97" s="27"/>
      <c r="I97" s="27"/>
      <c r="J97" s="27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C98" s="19">
        <v>36</v>
      </c>
      <c r="D98" s="12">
        <v>22</v>
      </c>
      <c r="E98" s="11">
        <v>2</v>
      </c>
      <c r="F98" s="12">
        <v>18</v>
      </c>
      <c r="G98" s="11">
        <v>45</v>
      </c>
      <c r="H98" s="27"/>
      <c r="I98" s="27"/>
      <c r="J98" s="37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C99" s="19">
        <v>30</v>
      </c>
      <c r="D99" s="12">
        <v>26</v>
      </c>
      <c r="E99" s="16">
        <v>37</v>
      </c>
      <c r="F99" s="12">
        <v>36</v>
      </c>
      <c r="G99" s="11">
        <v>29</v>
      </c>
      <c r="H99" s="27"/>
      <c r="I99" s="27"/>
      <c r="J99" s="27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C100" s="19">
        <v>31</v>
      </c>
      <c r="D100" s="12">
        <v>17</v>
      </c>
      <c r="E100" s="11">
        <v>0</v>
      </c>
      <c r="F100" s="12">
        <v>23</v>
      </c>
      <c r="G100" s="11">
        <v>14</v>
      </c>
      <c r="H100" s="27"/>
      <c r="I100" s="27"/>
      <c r="J100" s="27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C101" s="19">
        <v>18</v>
      </c>
      <c r="D101" s="12">
        <v>0</v>
      </c>
      <c r="E101" s="11">
        <v>0</v>
      </c>
      <c r="F101" s="12">
        <v>39</v>
      </c>
      <c r="G101" s="11">
        <v>14</v>
      </c>
      <c r="H101" s="27"/>
      <c r="I101" s="27"/>
      <c r="J101" s="27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thickBot="1" x14ac:dyDescent="0.3">
      <c r="C102" s="20"/>
      <c r="D102" s="13"/>
      <c r="E102" s="15">
        <v>1</v>
      </c>
      <c r="F102" s="13">
        <v>7</v>
      </c>
      <c r="G102" s="15"/>
      <c r="H102" s="27"/>
      <c r="I102" s="27"/>
      <c r="J102" s="27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1:20" x14ac:dyDescent="0.25">
      <c r="A104" s="124" t="s">
        <v>1</v>
      </c>
      <c r="B104" s="124"/>
      <c r="C104" s="1">
        <f>AVERAGE(C93:C102)</f>
        <v>21</v>
      </c>
      <c r="D104" s="1">
        <f t="shared" ref="D104:G104" si="4">AVERAGE(D93:D102)</f>
        <v>18.222222222222221</v>
      </c>
      <c r="E104" s="1">
        <f t="shared" si="4"/>
        <v>6.2</v>
      </c>
      <c r="F104" s="1">
        <f t="shared" si="4"/>
        <v>24.6</v>
      </c>
      <c r="G104" s="1">
        <f t="shared" si="4"/>
        <v>17.222222222222221</v>
      </c>
      <c r="H104" s="1"/>
      <c r="I104" s="1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1:20" x14ac:dyDescent="0.25">
      <c r="A105" s="124" t="s">
        <v>6</v>
      </c>
      <c r="B105" s="124"/>
      <c r="C105" s="1">
        <f>2*STDEV(C93:C102)</f>
        <v>20.615528128088304</v>
      </c>
      <c r="D105" s="1">
        <f t="shared" ref="D105:G105" si="5">2*STDEV(D93:D102)</f>
        <v>28.262656948308624</v>
      </c>
      <c r="E105" s="1">
        <f t="shared" si="5"/>
        <v>23.509808827617274</v>
      </c>
      <c r="F105" s="1">
        <f t="shared" si="5"/>
        <v>25.667965335110697</v>
      </c>
      <c r="G105" s="1">
        <f t="shared" si="5"/>
        <v>28.40383385703025</v>
      </c>
      <c r="H105" s="1"/>
      <c r="I105" s="1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20" x14ac:dyDescent="0.25">
      <c r="A106" s="128" t="s">
        <v>7</v>
      </c>
      <c r="B106" s="128"/>
      <c r="C106" s="8">
        <f>C104+C105</f>
        <v>41.6155281280883</v>
      </c>
      <c r="D106" s="8">
        <f t="shared" ref="D106:G106" si="6">D104+D105</f>
        <v>46.484879170530846</v>
      </c>
      <c r="E106" s="8">
        <f t="shared" si="6"/>
        <v>29.709808827617273</v>
      </c>
      <c r="F106" s="8">
        <f t="shared" si="6"/>
        <v>50.267965335110702</v>
      </c>
      <c r="G106" s="8">
        <f t="shared" si="6"/>
        <v>45.626056079252471</v>
      </c>
      <c r="H106" s="8"/>
      <c r="I106" s="8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20" x14ac:dyDescent="0.25">
      <c r="A107" s="129" t="s">
        <v>8</v>
      </c>
      <c r="B107" s="129"/>
      <c r="C107" s="9">
        <f>C104-C105</f>
        <v>0.38447187191169618</v>
      </c>
      <c r="D107" s="9">
        <f t="shared" ref="D107:G107" si="7">D104-D105</f>
        <v>-10.040434726086403</v>
      </c>
      <c r="E107" s="9">
        <f t="shared" si="7"/>
        <v>-17.309808827617275</v>
      </c>
      <c r="F107" s="9">
        <f t="shared" si="7"/>
        <v>-1.0679653351106957</v>
      </c>
      <c r="G107" s="9">
        <f t="shared" si="7"/>
        <v>-11.181611634808029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1:20" x14ac:dyDescent="0.25">
      <c r="A108" s="52"/>
      <c r="B108" s="52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20" x14ac:dyDescent="0.25">
      <c r="A109" s="52"/>
      <c r="B109" s="52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1:20" x14ac:dyDescent="0.25">
      <c r="A110" s="52"/>
      <c r="B110" s="52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2" spans="1:20" ht="19.5" thickBot="1" x14ac:dyDescent="0.35">
      <c r="A112" s="2" t="s">
        <v>39</v>
      </c>
    </row>
    <row r="113" spans="1:21" ht="15.75" thickBot="1" x14ac:dyDescent="0.3">
      <c r="C113" s="130" t="s">
        <v>0</v>
      </c>
      <c r="D113" s="47" t="s">
        <v>9</v>
      </c>
      <c r="E113" s="135" t="s">
        <v>26</v>
      </c>
      <c r="F113" s="136"/>
      <c r="G113" s="137" t="s">
        <v>27</v>
      </c>
      <c r="H113" s="134"/>
      <c r="I113" s="40"/>
      <c r="J113" s="33"/>
      <c r="K113" s="38"/>
      <c r="L113" s="41"/>
      <c r="M113" s="41"/>
      <c r="N113" s="41"/>
      <c r="O113" s="41"/>
      <c r="P113" s="41"/>
      <c r="Q113" s="41"/>
      <c r="R113" s="41"/>
      <c r="S113" s="41"/>
    </row>
    <row r="114" spans="1:21" ht="15.75" thickBot="1" x14ac:dyDescent="0.3">
      <c r="C114" s="123"/>
      <c r="D114" s="42" t="s">
        <v>3</v>
      </c>
      <c r="E114" s="48" t="s">
        <v>2</v>
      </c>
      <c r="F114" s="49" t="s">
        <v>3</v>
      </c>
      <c r="G114" s="50" t="s">
        <v>2</v>
      </c>
      <c r="H114" s="51" t="s">
        <v>3</v>
      </c>
      <c r="J114" s="38"/>
      <c r="K114" s="35"/>
      <c r="L114" s="35"/>
      <c r="M114" s="35"/>
      <c r="N114" s="35"/>
      <c r="O114" s="35"/>
      <c r="P114" s="35"/>
      <c r="Q114" s="35"/>
      <c r="R114" s="35"/>
      <c r="S114" s="33"/>
    </row>
    <row r="115" spans="1:21" x14ac:dyDescent="0.25">
      <c r="C115" s="18">
        <v>151.72</v>
      </c>
      <c r="D115" s="18">
        <v>125.14</v>
      </c>
      <c r="E115" s="21">
        <v>128.49</v>
      </c>
      <c r="F115" s="23">
        <v>149.82</v>
      </c>
      <c r="G115" s="21">
        <v>145.05000000000001</v>
      </c>
      <c r="H115" s="23">
        <v>120.71</v>
      </c>
      <c r="I115" s="1"/>
      <c r="J115" s="27"/>
      <c r="K115" s="27"/>
      <c r="L115" s="36"/>
      <c r="M115" s="27"/>
      <c r="N115" s="27"/>
      <c r="O115" s="27"/>
      <c r="P115" s="27"/>
      <c r="Q115" s="27"/>
      <c r="R115" s="27"/>
      <c r="S115" s="33"/>
    </row>
    <row r="116" spans="1:21" x14ac:dyDescent="0.25">
      <c r="C116" s="19">
        <v>169.96</v>
      </c>
      <c r="D116" s="19">
        <v>152.52000000000001</v>
      </c>
      <c r="E116" s="12">
        <v>124.15</v>
      </c>
      <c r="F116" s="11">
        <v>188.31</v>
      </c>
      <c r="G116" s="12">
        <v>138.36000000000001</v>
      </c>
      <c r="H116" s="11">
        <v>121.83</v>
      </c>
      <c r="I116" s="1"/>
      <c r="J116" s="27"/>
      <c r="K116" s="27"/>
      <c r="L116" s="27"/>
      <c r="M116" s="27"/>
      <c r="N116" s="27"/>
      <c r="O116" s="27"/>
      <c r="P116" s="27"/>
      <c r="Q116" s="27"/>
      <c r="R116" s="27"/>
      <c r="S116" s="33"/>
    </row>
    <row r="117" spans="1:21" x14ac:dyDescent="0.25">
      <c r="C117" s="19">
        <v>163.25</v>
      </c>
      <c r="D117" s="19">
        <v>93.16</v>
      </c>
      <c r="E117" s="12">
        <v>185.77</v>
      </c>
      <c r="F117" s="11">
        <v>173.16</v>
      </c>
      <c r="G117" s="12">
        <v>177.27</v>
      </c>
      <c r="H117" s="11">
        <v>143.27000000000001</v>
      </c>
      <c r="I117" s="1"/>
      <c r="J117" s="27"/>
      <c r="K117" s="27"/>
      <c r="L117" s="27"/>
      <c r="M117" s="27"/>
      <c r="N117" s="36"/>
      <c r="O117" s="27"/>
      <c r="P117" s="27"/>
      <c r="Q117" s="27"/>
      <c r="R117" s="27"/>
      <c r="S117" s="33"/>
    </row>
    <row r="118" spans="1:21" x14ac:dyDescent="0.25">
      <c r="C118" s="19">
        <v>164.36</v>
      </c>
      <c r="D118" s="19">
        <v>110.97</v>
      </c>
      <c r="E118" s="12">
        <v>158.52000000000001</v>
      </c>
      <c r="F118" s="11">
        <v>155.13</v>
      </c>
      <c r="G118" s="12">
        <v>145.69</v>
      </c>
      <c r="H118" s="11">
        <v>152.02000000000001</v>
      </c>
      <c r="I118" s="1"/>
      <c r="J118" s="27"/>
      <c r="K118" s="27"/>
      <c r="L118" s="27"/>
      <c r="M118" s="27"/>
      <c r="N118" s="27"/>
      <c r="O118" s="27"/>
      <c r="P118" s="27"/>
      <c r="Q118" s="27"/>
      <c r="R118" s="27"/>
      <c r="S118" s="33"/>
    </row>
    <row r="119" spans="1:21" x14ac:dyDescent="0.25">
      <c r="C119" s="19">
        <v>181.65</v>
      </c>
      <c r="D119" s="19">
        <v>159</v>
      </c>
      <c r="E119" s="12">
        <v>166.45</v>
      </c>
      <c r="F119" s="11">
        <v>119.48</v>
      </c>
      <c r="G119" s="12">
        <v>183.37</v>
      </c>
      <c r="H119" s="11">
        <v>143.38</v>
      </c>
      <c r="I119" s="1"/>
      <c r="J119" s="27"/>
      <c r="K119" s="27"/>
      <c r="L119" s="27"/>
      <c r="M119" s="27"/>
      <c r="N119" s="27"/>
      <c r="O119" s="27"/>
      <c r="P119" s="27"/>
      <c r="Q119" s="27"/>
      <c r="R119" s="27"/>
      <c r="S119" s="33"/>
    </row>
    <row r="120" spans="1:21" x14ac:dyDescent="0.25">
      <c r="C120" s="19">
        <v>147.49</v>
      </c>
      <c r="D120" s="19">
        <v>123.48</v>
      </c>
      <c r="E120" s="12">
        <v>165.8</v>
      </c>
      <c r="F120" s="11">
        <v>152.6</v>
      </c>
      <c r="G120" s="12">
        <v>103.7</v>
      </c>
      <c r="H120" s="11">
        <v>105.51</v>
      </c>
      <c r="I120" s="1"/>
      <c r="J120" s="27"/>
      <c r="K120" s="27"/>
      <c r="L120" s="27"/>
      <c r="M120" s="27"/>
      <c r="N120" s="27"/>
      <c r="O120" s="27"/>
      <c r="P120" s="27"/>
      <c r="Q120" s="27"/>
      <c r="R120" s="27"/>
      <c r="S120" s="33"/>
    </row>
    <row r="121" spans="1:21" x14ac:dyDescent="0.25">
      <c r="C121" s="19">
        <v>164.84</v>
      </c>
      <c r="D121" s="19">
        <v>58.07</v>
      </c>
      <c r="E121" s="12">
        <v>197.73</v>
      </c>
      <c r="F121" s="11">
        <v>213.08</v>
      </c>
      <c r="G121" s="12">
        <v>102.47</v>
      </c>
      <c r="H121" s="11">
        <v>97.98</v>
      </c>
      <c r="I121" s="1"/>
      <c r="J121" s="27"/>
      <c r="K121" s="27"/>
      <c r="L121" s="27"/>
      <c r="M121" s="27"/>
      <c r="N121" s="27"/>
      <c r="O121" s="27"/>
      <c r="P121" s="27"/>
      <c r="Q121" s="27"/>
      <c r="R121" s="27"/>
      <c r="S121" s="33"/>
    </row>
    <row r="122" spans="1:21" ht="15.75" thickBot="1" x14ac:dyDescent="0.3">
      <c r="C122" s="20">
        <v>170.15</v>
      </c>
      <c r="D122" s="17"/>
      <c r="E122" s="13">
        <v>145.93</v>
      </c>
      <c r="F122" s="15"/>
      <c r="G122" s="13">
        <v>139.32</v>
      </c>
      <c r="H122" s="15"/>
      <c r="I122" s="1"/>
      <c r="J122" s="27"/>
      <c r="K122" s="27"/>
      <c r="L122" s="27"/>
      <c r="M122" s="27"/>
      <c r="N122" s="27"/>
      <c r="O122" s="27"/>
      <c r="P122" s="27"/>
      <c r="Q122" s="27"/>
      <c r="R122" s="37"/>
      <c r="S122" s="33"/>
    </row>
    <row r="124" spans="1:21" x14ac:dyDescent="0.25">
      <c r="A124" s="124" t="s">
        <v>1</v>
      </c>
      <c r="B124" s="124"/>
      <c r="C124" s="1">
        <f t="shared" ref="C124:H124" si="8">AVERAGE(C115:C122)</f>
        <v>164.17750000000001</v>
      </c>
      <c r="D124" s="1">
        <f t="shared" si="8"/>
        <v>117.47714285714288</v>
      </c>
      <c r="E124" s="1">
        <f t="shared" si="8"/>
        <v>159.10500000000002</v>
      </c>
      <c r="F124" s="1">
        <f t="shared" si="8"/>
        <v>164.51142857142855</v>
      </c>
      <c r="G124" s="1">
        <f t="shared" si="8"/>
        <v>141.90375000000003</v>
      </c>
      <c r="H124" s="1">
        <f t="shared" si="8"/>
        <v>126.38571428571429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25">
      <c r="A125" s="124" t="s">
        <v>6</v>
      </c>
      <c r="B125" s="124"/>
      <c r="C125" s="1">
        <f t="shared" ref="C125:H125" si="9">2*STDEV(C115:C122)</f>
        <v>21.506022412338364</v>
      </c>
      <c r="D125" s="1">
        <f t="shared" si="9"/>
        <v>69.329061452645789</v>
      </c>
      <c r="E125" s="1">
        <f t="shared" si="9"/>
        <v>51.462818755735562</v>
      </c>
      <c r="F125" s="1">
        <f t="shared" si="9"/>
        <v>60.407708590401548</v>
      </c>
      <c r="G125" s="1">
        <f t="shared" si="9"/>
        <v>58.691626015008836</v>
      </c>
      <c r="H125" s="1">
        <f t="shared" si="9"/>
        <v>41.041846704947098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25">
      <c r="A126" s="128" t="s">
        <v>7</v>
      </c>
      <c r="B126" s="128"/>
      <c r="C126" s="8">
        <f>C124+C125</f>
        <v>185.68352241233836</v>
      </c>
      <c r="D126" s="8">
        <f t="shared" ref="D126:H126" si="10">D124+D125</f>
        <v>186.80620430978865</v>
      </c>
      <c r="E126" s="8">
        <f t="shared" si="10"/>
        <v>210.56781875573557</v>
      </c>
      <c r="F126" s="8">
        <f t="shared" si="10"/>
        <v>224.91913716183009</v>
      </c>
      <c r="G126" s="8">
        <f t="shared" si="10"/>
        <v>200.59537601500887</v>
      </c>
      <c r="H126" s="8">
        <f t="shared" si="10"/>
        <v>167.42756099066139</v>
      </c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x14ac:dyDescent="0.25">
      <c r="A127" s="129" t="s">
        <v>8</v>
      </c>
      <c r="B127" s="129"/>
      <c r="C127" s="9">
        <f>C124-C125</f>
        <v>142.67147758766166</v>
      </c>
      <c r="D127" s="9">
        <f t="shared" ref="D127:H127" si="11">D124-D125</f>
        <v>48.148081404497091</v>
      </c>
      <c r="E127" s="9">
        <f t="shared" si="11"/>
        <v>107.64218124426446</v>
      </c>
      <c r="F127" s="9">
        <f t="shared" si="11"/>
        <v>104.10371998102701</v>
      </c>
      <c r="G127" s="9">
        <f t="shared" si="11"/>
        <v>83.212123984991194</v>
      </c>
      <c r="H127" s="9">
        <f t="shared" si="11"/>
        <v>85.343867580767181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9" spans="1:9" ht="19.5" thickBot="1" x14ac:dyDescent="0.35">
      <c r="A129" s="2" t="s">
        <v>40</v>
      </c>
    </row>
    <row r="130" spans="1:9" x14ac:dyDescent="0.25">
      <c r="C130" s="130" t="s">
        <v>0</v>
      </c>
      <c r="D130" s="62" t="s">
        <v>9</v>
      </c>
      <c r="E130" s="62" t="s">
        <v>26</v>
      </c>
      <c r="F130" s="61" t="s">
        <v>28</v>
      </c>
      <c r="G130" s="131"/>
      <c r="H130" s="132"/>
      <c r="I130" s="132"/>
    </row>
    <row r="131" spans="1:9" ht="15.75" thickBot="1" x14ac:dyDescent="0.3">
      <c r="C131" s="123"/>
      <c r="D131" s="43" t="s">
        <v>3</v>
      </c>
      <c r="E131" s="43" t="s">
        <v>3</v>
      </c>
      <c r="F131" s="50" t="s">
        <v>3</v>
      </c>
      <c r="G131" s="56"/>
      <c r="H131" s="35"/>
      <c r="I131" s="35"/>
    </row>
    <row r="132" spans="1:9" x14ac:dyDescent="0.25">
      <c r="C132" s="53">
        <v>24</v>
      </c>
      <c r="D132" s="18">
        <v>17</v>
      </c>
      <c r="E132" s="18">
        <v>17</v>
      </c>
      <c r="F132" s="58">
        <v>2</v>
      </c>
      <c r="G132" s="57"/>
      <c r="H132" s="57"/>
      <c r="I132" s="57"/>
    </row>
    <row r="133" spans="1:9" x14ac:dyDescent="0.25">
      <c r="C133" s="54">
        <v>23</v>
      </c>
      <c r="D133" s="19">
        <v>4</v>
      </c>
      <c r="E133" s="19">
        <v>38</v>
      </c>
      <c r="F133" s="59">
        <v>8</v>
      </c>
      <c r="G133" s="57"/>
      <c r="H133" s="57"/>
      <c r="I133" s="57"/>
    </row>
    <row r="134" spans="1:9" x14ac:dyDescent="0.25">
      <c r="C134" s="54">
        <v>45</v>
      </c>
      <c r="D134" s="19">
        <v>0</v>
      </c>
      <c r="E134" s="19">
        <v>35</v>
      </c>
      <c r="F134" s="59">
        <v>7</v>
      </c>
      <c r="G134" s="57"/>
      <c r="H134" s="57"/>
      <c r="I134" s="57"/>
    </row>
    <row r="135" spans="1:9" x14ac:dyDescent="0.25">
      <c r="C135" s="54">
        <v>27</v>
      </c>
      <c r="D135" s="19">
        <v>6</v>
      </c>
      <c r="E135" s="19">
        <v>30</v>
      </c>
      <c r="F135" s="59">
        <v>0</v>
      </c>
      <c r="G135" s="57"/>
      <c r="H135" s="57"/>
      <c r="I135" s="57"/>
    </row>
    <row r="136" spans="1:9" x14ac:dyDescent="0.25">
      <c r="C136" s="54">
        <v>40</v>
      </c>
      <c r="D136" s="19">
        <v>29</v>
      </c>
      <c r="E136" s="19">
        <v>14</v>
      </c>
      <c r="F136" s="59">
        <v>21</v>
      </c>
      <c r="G136" s="57"/>
      <c r="H136" s="57"/>
      <c r="I136" s="57"/>
    </row>
    <row r="137" spans="1:9" x14ac:dyDescent="0.25">
      <c r="C137" s="54">
        <v>17</v>
      </c>
      <c r="D137" s="19">
        <v>0</v>
      </c>
      <c r="E137" s="19">
        <v>20</v>
      </c>
      <c r="F137" s="59">
        <v>3</v>
      </c>
      <c r="G137" s="57"/>
      <c r="H137" s="57"/>
      <c r="I137" s="57"/>
    </row>
    <row r="138" spans="1:9" x14ac:dyDescent="0.25">
      <c r="C138" s="54">
        <v>28</v>
      </c>
      <c r="D138" s="19">
        <v>14</v>
      </c>
      <c r="E138" s="19">
        <v>36</v>
      </c>
      <c r="F138" s="59">
        <v>12</v>
      </c>
      <c r="G138" s="57"/>
      <c r="H138" s="57"/>
      <c r="I138" s="57"/>
    </row>
    <row r="139" spans="1:9" ht="15.75" thickBot="1" x14ac:dyDescent="0.3">
      <c r="C139" s="55">
        <v>26</v>
      </c>
      <c r="D139" s="20">
        <v>15</v>
      </c>
      <c r="E139" s="20">
        <v>19</v>
      </c>
      <c r="F139" s="60">
        <v>7</v>
      </c>
      <c r="G139" s="57"/>
      <c r="H139" s="57"/>
      <c r="I139" s="57"/>
    </row>
    <row r="141" spans="1:9" x14ac:dyDescent="0.25">
      <c r="A141" s="124" t="s">
        <v>1</v>
      </c>
      <c r="B141" s="124"/>
      <c r="C141" s="1">
        <f>AVERAGE(C132:C139)</f>
        <v>28.75</v>
      </c>
      <c r="D141" s="1">
        <f t="shared" ref="D141:F141" si="12">AVERAGE(D132:D139)</f>
        <v>10.625</v>
      </c>
      <c r="E141" s="1">
        <f t="shared" si="12"/>
        <v>26.125</v>
      </c>
      <c r="F141" s="1">
        <f t="shared" si="12"/>
        <v>7.5</v>
      </c>
      <c r="G141" s="1"/>
      <c r="H141" s="1"/>
      <c r="I141" s="1"/>
    </row>
    <row r="142" spans="1:9" x14ac:dyDescent="0.25">
      <c r="A142" s="124" t="s">
        <v>6</v>
      </c>
      <c r="B142" s="124"/>
      <c r="C142" s="1">
        <f>2*STDEV(C132:C139)</f>
        <v>18.446834803990473</v>
      </c>
      <c r="D142" s="1">
        <f t="shared" ref="D142:F142" si="13">2*STDEV(D132:D139)</f>
        <v>19.998214205987779</v>
      </c>
      <c r="E142" s="1">
        <f t="shared" si="13"/>
        <v>19.285449733635236</v>
      </c>
      <c r="F142" s="1">
        <f t="shared" si="13"/>
        <v>13.309502512973847</v>
      </c>
      <c r="G142" s="1"/>
      <c r="H142" s="1"/>
      <c r="I142" s="1"/>
    </row>
    <row r="143" spans="1:9" x14ac:dyDescent="0.25">
      <c r="A143" s="128" t="s">
        <v>7</v>
      </c>
      <c r="B143" s="128"/>
      <c r="C143" s="8">
        <f>C141+C142</f>
        <v>47.19683480399047</v>
      </c>
      <c r="D143" s="8">
        <f t="shared" ref="D143:F143" si="14">D141+D142</f>
        <v>30.623214205987779</v>
      </c>
      <c r="E143" s="8">
        <f t="shared" si="14"/>
        <v>45.410449733635232</v>
      </c>
      <c r="F143" s="8">
        <f t="shared" si="14"/>
        <v>20.809502512973847</v>
      </c>
      <c r="G143" s="8"/>
      <c r="H143" s="8"/>
      <c r="I143" s="8"/>
    </row>
    <row r="144" spans="1:9" x14ac:dyDescent="0.25">
      <c r="A144" s="129" t="s">
        <v>8</v>
      </c>
      <c r="B144" s="129"/>
      <c r="C144" s="9">
        <f>C141-C142</f>
        <v>10.303165196009527</v>
      </c>
      <c r="D144" s="9">
        <f t="shared" ref="D144:F144" si="15">D141-D142</f>
        <v>-9.3732142059877788</v>
      </c>
      <c r="E144" s="9">
        <f t="shared" si="15"/>
        <v>6.839550266364764</v>
      </c>
      <c r="F144" s="9">
        <f t="shared" si="15"/>
        <v>-5.8095025129738467</v>
      </c>
      <c r="G144" s="9"/>
      <c r="H144" s="9"/>
      <c r="I144" s="9"/>
    </row>
    <row r="146" spans="1:20" ht="19.5" thickBot="1" x14ac:dyDescent="0.35">
      <c r="A146" s="2" t="s">
        <v>41</v>
      </c>
    </row>
    <row r="147" spans="1:20" x14ac:dyDescent="0.25">
      <c r="C147" s="115" t="s">
        <v>29</v>
      </c>
      <c r="D147" s="116"/>
      <c r="E147" s="116"/>
      <c r="F147" s="117"/>
      <c r="G147" s="140" t="s">
        <v>32</v>
      </c>
      <c r="H147" s="116"/>
      <c r="I147" s="116"/>
      <c r="J147" s="117"/>
    </row>
    <row r="148" spans="1:20" x14ac:dyDescent="0.25">
      <c r="C148" s="66" t="s">
        <v>30</v>
      </c>
      <c r="D148" s="63" t="s">
        <v>31</v>
      </c>
      <c r="E148" s="63" t="s">
        <v>30</v>
      </c>
      <c r="F148" s="67" t="s">
        <v>31</v>
      </c>
      <c r="G148" s="69" t="s">
        <v>30</v>
      </c>
      <c r="H148" s="63" t="s">
        <v>31</v>
      </c>
      <c r="I148" s="63" t="s">
        <v>30</v>
      </c>
      <c r="J148" s="67" t="s">
        <v>31</v>
      </c>
      <c r="K148" s="68"/>
      <c r="L148" s="68"/>
      <c r="M148" s="68"/>
      <c r="N148" s="68"/>
      <c r="O148" s="68"/>
      <c r="P148" s="68"/>
      <c r="Q148" s="68"/>
    </row>
    <row r="149" spans="1:20" x14ac:dyDescent="0.25">
      <c r="C149" s="123" t="s">
        <v>0</v>
      </c>
      <c r="D149" s="143"/>
      <c r="E149" s="141" t="s">
        <v>28</v>
      </c>
      <c r="F149" s="142"/>
      <c r="G149" s="123" t="s">
        <v>0</v>
      </c>
      <c r="H149" s="143"/>
      <c r="I149" s="141" t="s">
        <v>28</v>
      </c>
      <c r="J149" s="142"/>
    </row>
    <row r="150" spans="1:20" s="70" customFormat="1" x14ac:dyDescent="0.25">
      <c r="C150" s="144"/>
      <c r="D150" s="145"/>
      <c r="E150" s="146" t="s">
        <v>42</v>
      </c>
      <c r="F150" s="147"/>
      <c r="G150" s="144"/>
      <c r="H150" s="145"/>
      <c r="I150" s="146" t="s">
        <v>42</v>
      </c>
      <c r="J150" s="147"/>
    </row>
    <row r="151" spans="1:20" x14ac:dyDescent="0.25">
      <c r="C151" s="12">
        <v>1.457614</v>
      </c>
      <c r="D151" s="7">
        <v>1.8546009999999999</v>
      </c>
      <c r="E151" s="7">
        <v>1.655635</v>
      </c>
      <c r="F151" s="11">
        <v>1.945813</v>
      </c>
      <c r="G151" s="10">
        <v>0.106054</v>
      </c>
      <c r="H151" s="7">
        <v>0.204426</v>
      </c>
      <c r="I151" s="7">
        <v>0.38519500000000001</v>
      </c>
      <c r="J151" s="11">
        <v>1.9146879999999999</v>
      </c>
    </row>
    <row r="152" spans="1:20" ht="15" customHeight="1" x14ac:dyDescent="0.25">
      <c r="C152" s="12">
        <v>1.811698</v>
      </c>
      <c r="D152" s="7">
        <v>0.316554</v>
      </c>
      <c r="E152" s="7">
        <v>1.2997730000000001</v>
      </c>
      <c r="F152" s="11">
        <v>0.72016800000000003</v>
      </c>
      <c r="G152" s="10">
        <v>0.39266699999999999</v>
      </c>
      <c r="H152" s="7">
        <v>0.80099500000000001</v>
      </c>
      <c r="I152" s="7">
        <v>0.86289899999999997</v>
      </c>
      <c r="J152" s="11">
        <v>2.3134450000000002</v>
      </c>
      <c r="K152" s="64"/>
      <c r="L152" s="64"/>
    </row>
    <row r="153" spans="1:20" x14ac:dyDescent="0.25">
      <c r="C153" s="12">
        <v>1.5368850000000001</v>
      </c>
      <c r="D153" s="7">
        <v>0.867286</v>
      </c>
      <c r="E153" s="7">
        <v>1.330827</v>
      </c>
      <c r="F153" s="11">
        <v>0.67457</v>
      </c>
      <c r="G153" s="10">
        <v>0.73037300000000005</v>
      </c>
      <c r="H153" s="7">
        <v>1.1359999999999999</v>
      </c>
      <c r="I153" s="7">
        <v>0.35379300000000002</v>
      </c>
      <c r="J153" s="11">
        <v>2.1294119999999999</v>
      </c>
      <c r="K153" s="64"/>
      <c r="L153" s="64"/>
    </row>
    <row r="154" spans="1:20" x14ac:dyDescent="0.25">
      <c r="C154" s="12">
        <v>2.5162969999999998</v>
      </c>
      <c r="D154" s="7">
        <v>3.0339320000000001</v>
      </c>
      <c r="E154" s="7">
        <v>1.2040820000000001</v>
      </c>
      <c r="F154" s="11">
        <v>1.568627</v>
      </c>
      <c r="G154" s="10">
        <v>0.35951699999999998</v>
      </c>
      <c r="H154" s="7">
        <v>0.16333600000000001</v>
      </c>
      <c r="I154" s="7">
        <v>0.57363299999999995</v>
      </c>
      <c r="J154" s="11">
        <v>1.9277439999999999</v>
      </c>
      <c r="K154" s="64"/>
      <c r="L154" s="64"/>
    </row>
    <row r="155" spans="1:20" x14ac:dyDescent="0.25">
      <c r="C155" s="12">
        <v>1.0928770000000001</v>
      </c>
      <c r="D155" s="7">
        <v>1.5800460000000001</v>
      </c>
      <c r="E155" s="7">
        <v>3.4661620000000002</v>
      </c>
      <c r="F155" s="11">
        <v>3.1254149999999998</v>
      </c>
      <c r="G155" s="10">
        <v>0.93464499999999995</v>
      </c>
      <c r="H155" s="7">
        <v>0.95121999999999995</v>
      </c>
      <c r="I155" s="7">
        <v>0.47375699999999998</v>
      </c>
      <c r="J155" s="11">
        <v>1.4891460000000001</v>
      </c>
      <c r="K155" s="64"/>
      <c r="L155" s="64"/>
    </row>
    <row r="156" spans="1:20" x14ac:dyDescent="0.25">
      <c r="C156" s="12">
        <v>1.35</v>
      </c>
      <c r="D156" s="7">
        <v>2.811159</v>
      </c>
      <c r="E156" s="7">
        <v>3.242022</v>
      </c>
      <c r="F156" s="11">
        <v>0.39502100000000001</v>
      </c>
      <c r="G156" s="10">
        <v>1.0935E-2</v>
      </c>
      <c r="H156" s="7">
        <v>0.35616700000000001</v>
      </c>
      <c r="I156" s="7">
        <v>0.45311000000000001</v>
      </c>
      <c r="J156" s="11">
        <v>1.285609</v>
      </c>
      <c r="K156" s="64"/>
      <c r="L156" s="64"/>
    </row>
    <row r="157" spans="1:20" x14ac:dyDescent="0.25">
      <c r="C157" s="12">
        <v>1.804705</v>
      </c>
      <c r="D157" s="7">
        <v>2.1762299999999999</v>
      </c>
      <c r="E157" s="10">
        <v>2.2837429999999999</v>
      </c>
      <c r="F157" s="11">
        <v>0.78463400000000005</v>
      </c>
      <c r="G157" s="7"/>
      <c r="H157" s="7"/>
      <c r="I157" s="10">
        <v>0.48188999999999999</v>
      </c>
      <c r="J157" s="11">
        <v>0.82234099999999999</v>
      </c>
      <c r="K157" s="64"/>
      <c r="L157" s="64"/>
    </row>
    <row r="158" spans="1:20" ht="15.75" thickBot="1" x14ac:dyDescent="0.3">
      <c r="C158" s="13"/>
      <c r="D158" s="14"/>
      <c r="E158" s="29"/>
      <c r="F158" s="15"/>
      <c r="G158" s="14"/>
      <c r="H158" s="14"/>
      <c r="I158" s="29">
        <v>0.42852200000000001</v>
      </c>
      <c r="J158" s="15">
        <v>2.2172019999999999</v>
      </c>
      <c r="K158" s="65"/>
      <c r="L158" s="65"/>
    </row>
    <row r="160" spans="1:20" x14ac:dyDescent="0.25">
      <c r="Q160" s="3"/>
      <c r="R160" s="3"/>
      <c r="S160" s="3"/>
      <c r="T160" s="3"/>
    </row>
  </sheetData>
  <mergeCells count="60">
    <mergeCell ref="D91:E91"/>
    <mergeCell ref="C149:D150"/>
    <mergeCell ref="E150:F150"/>
    <mergeCell ref="G149:H150"/>
    <mergeCell ref="I150:J150"/>
    <mergeCell ref="H47:L47"/>
    <mergeCell ref="C55:G55"/>
    <mergeCell ref="H55:L55"/>
    <mergeCell ref="C63:G63"/>
    <mergeCell ref="H63:L63"/>
    <mergeCell ref="A143:B143"/>
    <mergeCell ref="A144:B144"/>
    <mergeCell ref="G147:J147"/>
    <mergeCell ref="I149:J149"/>
    <mergeCell ref="C147:F147"/>
    <mergeCell ref="E149:F149"/>
    <mergeCell ref="A141:B141"/>
    <mergeCell ref="A142:B142"/>
    <mergeCell ref="A124:B124"/>
    <mergeCell ref="A125:B125"/>
    <mergeCell ref="A126:B126"/>
    <mergeCell ref="A127:B127"/>
    <mergeCell ref="A87:B87"/>
    <mergeCell ref="A88:B88"/>
    <mergeCell ref="G72:G73"/>
    <mergeCell ref="G71:I71"/>
    <mergeCell ref="C130:C131"/>
    <mergeCell ref="G130:I130"/>
    <mergeCell ref="F91:G91"/>
    <mergeCell ref="E113:F113"/>
    <mergeCell ref="G113:H113"/>
    <mergeCell ref="C91:C92"/>
    <mergeCell ref="H91:H92"/>
    <mergeCell ref="C113:C114"/>
    <mergeCell ref="A104:B104"/>
    <mergeCell ref="A105:B105"/>
    <mergeCell ref="A106:B106"/>
    <mergeCell ref="A107:B107"/>
    <mergeCell ref="A1:C1"/>
    <mergeCell ref="C72:C73"/>
    <mergeCell ref="A85:B85"/>
    <mergeCell ref="A86:B86"/>
    <mergeCell ref="C71:E71"/>
    <mergeCell ref="C47:G47"/>
    <mergeCell ref="C32:G32"/>
    <mergeCell ref="C5:C6"/>
    <mergeCell ref="D5:F5"/>
    <mergeCell ref="C40:G40"/>
    <mergeCell ref="H40:L40"/>
    <mergeCell ref="A18:B18"/>
    <mergeCell ref="A19:B19"/>
    <mergeCell ref="A20:B20"/>
    <mergeCell ref="A21:B21"/>
    <mergeCell ref="C24:G24"/>
    <mergeCell ref="H24:L24"/>
    <mergeCell ref="H5:J5"/>
    <mergeCell ref="G5:G6"/>
    <mergeCell ref="C4:F4"/>
    <mergeCell ref="G4:J4"/>
    <mergeCell ref="H32:L3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2016-04-06T20:38:34Z</dcterms:modified>
</cp:coreProperties>
</file>