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0" yWindow="0" windowWidth="16500" windowHeight="14260" tabRatio="500" firstSheet="3" activeTab="7"/>
  </bookViews>
  <sheets>
    <sheet name="a" sheetId="1" r:id="rId1"/>
    <sheet name="b" sheetId="11" r:id="rId2"/>
    <sheet name="c" sheetId="8" r:id="rId3"/>
    <sheet name="d" sheetId="9" r:id="rId4"/>
    <sheet name="e" sheetId="16" r:id="rId5"/>
    <sheet name="f" sheetId="18" r:id="rId6"/>
    <sheet name="g" sheetId="10" r:id="rId7"/>
    <sheet name="h" sheetId="17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" i="18" l="1"/>
  <c r="K6" i="18"/>
  <c r="I6" i="18"/>
  <c r="J5" i="18"/>
  <c r="K5" i="18"/>
  <c r="I5" i="18"/>
  <c r="J4" i="18"/>
  <c r="K4" i="18"/>
  <c r="I4" i="18"/>
  <c r="J6" i="17"/>
  <c r="K6" i="17"/>
  <c r="I6" i="17"/>
  <c r="J5" i="17"/>
  <c r="K5" i="17"/>
  <c r="I5" i="17"/>
  <c r="J4" i="17"/>
  <c r="K4" i="17"/>
  <c r="I4" i="17"/>
  <c r="T6" i="9"/>
  <c r="U6" i="9"/>
  <c r="S6" i="9"/>
  <c r="T5" i="9"/>
  <c r="U5" i="9"/>
  <c r="S5" i="9"/>
  <c r="T4" i="9"/>
  <c r="U4" i="9"/>
  <c r="S4" i="9"/>
  <c r="J6" i="16"/>
  <c r="K6" i="16"/>
  <c r="I6" i="16"/>
  <c r="J5" i="16"/>
  <c r="K5" i="16"/>
  <c r="I5" i="16"/>
  <c r="J4" i="16"/>
  <c r="K4" i="16"/>
  <c r="I4" i="16"/>
  <c r="J6" i="10"/>
  <c r="K6" i="10"/>
  <c r="I6" i="10"/>
  <c r="J6" i="8"/>
  <c r="K6" i="8"/>
  <c r="I6" i="8"/>
  <c r="I6" i="11"/>
  <c r="J6" i="11"/>
  <c r="K6" i="11"/>
  <c r="J41" i="1"/>
  <c r="K41" i="1"/>
  <c r="I41" i="1"/>
  <c r="J40" i="1"/>
  <c r="K40" i="1"/>
  <c r="I40" i="1"/>
  <c r="J39" i="1"/>
  <c r="K39" i="1"/>
  <c r="I39" i="1"/>
  <c r="J38" i="1"/>
  <c r="K38" i="1"/>
  <c r="I38" i="1"/>
  <c r="J37" i="1"/>
  <c r="K37" i="1"/>
  <c r="I37" i="1"/>
  <c r="J36" i="1"/>
  <c r="K36" i="1"/>
  <c r="I36" i="1"/>
  <c r="J35" i="1"/>
  <c r="K35" i="1"/>
  <c r="I35" i="1"/>
  <c r="J34" i="1"/>
  <c r="K34" i="1"/>
  <c r="I34" i="1"/>
  <c r="J33" i="1"/>
  <c r="K33" i="1"/>
  <c r="I33" i="1"/>
  <c r="J32" i="1"/>
  <c r="K32" i="1"/>
  <c r="I32" i="1"/>
  <c r="J31" i="1"/>
  <c r="K31" i="1"/>
  <c r="I31" i="1"/>
  <c r="J5" i="11"/>
  <c r="K5" i="11"/>
  <c r="I5" i="11"/>
  <c r="J4" i="11"/>
  <c r="K4" i="11"/>
  <c r="I4" i="11"/>
  <c r="J5" i="10"/>
  <c r="K5" i="10"/>
  <c r="I5" i="10"/>
  <c r="J4" i="10"/>
  <c r="K4" i="10"/>
  <c r="I4" i="10"/>
  <c r="J5" i="8"/>
  <c r="K5" i="8"/>
  <c r="I5" i="8"/>
  <c r="J4" i="8"/>
  <c r="K4" i="8"/>
  <c r="I4" i="8"/>
  <c r="I5" i="1"/>
  <c r="J28" i="1"/>
  <c r="K28" i="1"/>
  <c r="I28" i="1"/>
  <c r="J27" i="1"/>
  <c r="K27" i="1"/>
  <c r="I27" i="1"/>
  <c r="J26" i="1"/>
  <c r="K26" i="1"/>
  <c r="I26" i="1"/>
  <c r="J25" i="1"/>
  <c r="K25" i="1"/>
  <c r="I25" i="1"/>
  <c r="J24" i="1"/>
  <c r="K24" i="1"/>
  <c r="I24" i="1"/>
  <c r="J23" i="1"/>
  <c r="K23" i="1"/>
  <c r="I23" i="1"/>
  <c r="J22" i="1"/>
  <c r="K22" i="1"/>
  <c r="I22" i="1"/>
  <c r="J21" i="1"/>
  <c r="K21" i="1"/>
  <c r="I21" i="1"/>
  <c r="J20" i="1"/>
  <c r="K20" i="1"/>
  <c r="I20" i="1"/>
  <c r="J19" i="1"/>
  <c r="K19" i="1"/>
  <c r="I19" i="1"/>
  <c r="J18" i="1"/>
  <c r="K18" i="1"/>
  <c r="I18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J5" i="1"/>
  <c r="K5" i="1"/>
</calcChain>
</file>

<file path=xl/sharedStrings.xml><?xml version="1.0" encoding="utf-8"?>
<sst xmlns="http://schemas.openxmlformats.org/spreadsheetml/2006/main" count="73" uniqueCount="21">
  <si>
    <t>Time (min)</t>
  </si>
  <si>
    <t>Average</t>
  </si>
  <si>
    <t>SD</t>
  </si>
  <si>
    <t>SEM</t>
  </si>
  <si>
    <t>Plasma insulin</t>
  </si>
  <si>
    <t>(uU/ml)</t>
  </si>
  <si>
    <t>Weight change</t>
  </si>
  <si>
    <t>(%)</t>
  </si>
  <si>
    <t>Control</t>
  </si>
  <si>
    <t>IG acetate</t>
  </si>
  <si>
    <t>IG acetate + vagotomy</t>
  </si>
  <si>
    <t>Plasma gastrin</t>
  </si>
  <si>
    <t>(pg/ml)</t>
  </si>
  <si>
    <t>(fmol/ml)</t>
  </si>
  <si>
    <t>(mg/[kg-min])</t>
  </si>
  <si>
    <t>Endogenous glucose production</t>
  </si>
  <si>
    <t>Liver TAG</t>
  </si>
  <si>
    <t>(mg/g)</t>
  </si>
  <si>
    <t>Plasma ghrelin</t>
  </si>
  <si>
    <t>Glucose disposal rate</t>
  </si>
  <si>
    <t>Muscle 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</si>
</sst>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</cellXfs>
  <cellStyles count="18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6" workbookViewId="0">
      <selection activeCell="B5" sqref="B5:G15"/>
    </sheetView>
  </sheetViews>
  <sheetFormatPr baseColWidth="10" defaultRowHeight="15" x14ac:dyDescent="0"/>
  <sheetData>
    <row r="1" spans="1:11">
      <c r="A1" s="1" t="s">
        <v>4</v>
      </c>
    </row>
    <row r="2" spans="1:11">
      <c r="A2" s="1" t="s">
        <v>5</v>
      </c>
    </row>
    <row r="3" spans="1:11">
      <c r="A3" s="1"/>
    </row>
    <row r="4" spans="1:11">
      <c r="A4" s="1" t="s">
        <v>0</v>
      </c>
      <c r="B4" s="1" t="s">
        <v>8</v>
      </c>
      <c r="I4" t="s">
        <v>1</v>
      </c>
      <c r="J4" t="s">
        <v>2</v>
      </c>
      <c r="K4" t="s">
        <v>3</v>
      </c>
    </row>
    <row r="5" spans="1:11">
      <c r="A5" s="1">
        <v>0</v>
      </c>
      <c r="B5" s="2">
        <v>20.3105975</v>
      </c>
      <c r="C5" s="2">
        <v>17.8252475</v>
      </c>
      <c r="D5" s="2">
        <v>5.6849919999999994</v>
      </c>
      <c r="E5" s="2">
        <v>12.796443394088783</v>
      </c>
      <c r="F5" s="2">
        <v>5.6612879999999999</v>
      </c>
      <c r="G5" s="2">
        <v>7.5813120000000005</v>
      </c>
      <c r="H5" s="2"/>
      <c r="I5" s="2">
        <f>AVERAGE(B5:H5)</f>
        <v>11.643313399014799</v>
      </c>
      <c r="J5" s="2">
        <f>STDEV(B5:H5)</f>
        <v>6.3632367366878242</v>
      </c>
      <c r="K5" s="2">
        <f>J5/SQRT(COUNT(B5:H5))</f>
        <v>2.5977805195696551</v>
      </c>
    </row>
    <row r="6" spans="1:11">
      <c r="A6" s="1">
        <v>5</v>
      </c>
      <c r="B6" s="2">
        <v>45.288364999999999</v>
      </c>
      <c r="C6" s="2">
        <v>48.966683000000003</v>
      </c>
      <c r="D6" s="2">
        <v>10.188751999999999</v>
      </c>
      <c r="E6" s="2">
        <v>23.885588401903448</v>
      </c>
      <c r="F6" s="2">
        <v>8.8731799999999996</v>
      </c>
      <c r="G6" s="2">
        <v>23.605215999999999</v>
      </c>
      <c r="H6" s="2"/>
      <c r="I6" s="2">
        <f t="shared" ref="I6:I15" si="0">AVERAGE(B6:H6)</f>
        <v>26.801297400317235</v>
      </c>
      <c r="J6" s="2">
        <f t="shared" ref="J6:J15" si="1">STDEV(B6:H6)</f>
        <v>17.02460772350371</v>
      </c>
      <c r="K6" s="2">
        <f t="shared" ref="K6:K15" si="2">J6/SQRT(COUNT(B6:H6))</f>
        <v>6.950266998938269</v>
      </c>
    </row>
    <row r="7" spans="1:11">
      <c r="A7" s="1">
        <v>10</v>
      </c>
      <c r="B7" s="2">
        <v>21.876368000000006</v>
      </c>
      <c r="C7" s="2">
        <v>13.550445499999999</v>
      </c>
      <c r="D7" s="2">
        <v>13.329531999999999</v>
      </c>
      <c r="E7" s="2">
        <v>56.99526463143647</v>
      </c>
      <c r="F7" s="2">
        <v>12.440631999999999</v>
      </c>
      <c r="G7" s="2">
        <v>15.948823999999998</v>
      </c>
      <c r="H7" s="2"/>
      <c r="I7" s="2">
        <f t="shared" si="0"/>
        <v>22.356844355239414</v>
      </c>
      <c r="J7" s="2">
        <f t="shared" si="1"/>
        <v>17.311788112511021</v>
      </c>
      <c r="K7" s="2">
        <f t="shared" si="2"/>
        <v>7.0675079018052509</v>
      </c>
    </row>
    <row r="8" spans="1:11">
      <c r="A8" s="1">
        <v>15</v>
      </c>
      <c r="B8" s="2">
        <v>23.665819999999997</v>
      </c>
      <c r="C8" s="2">
        <v>29.108736499999999</v>
      </c>
      <c r="D8" s="2">
        <v>42.390636000000001</v>
      </c>
      <c r="E8" s="2">
        <v>72.932339836081724</v>
      </c>
      <c r="F8" s="2">
        <v>19.954800000000002</v>
      </c>
      <c r="G8" s="2">
        <v>30.467523999999997</v>
      </c>
      <c r="H8" s="2"/>
      <c r="I8" s="2">
        <f t="shared" si="0"/>
        <v>36.419976056013617</v>
      </c>
      <c r="J8" s="2">
        <f t="shared" si="1"/>
        <v>19.449719368443265</v>
      </c>
      <c r="K8" s="2">
        <f t="shared" si="2"/>
        <v>7.9403146821688493</v>
      </c>
    </row>
    <row r="9" spans="1:11">
      <c r="A9" s="1">
        <v>30</v>
      </c>
      <c r="B9" s="2">
        <v>34.576506500000001</v>
      </c>
      <c r="C9" s="2">
        <v>26.374851499999998</v>
      </c>
      <c r="D9" s="2">
        <v>22.692611999999997</v>
      </c>
      <c r="E9" s="2">
        <v>12.068756367627088</v>
      </c>
      <c r="F9" s="2">
        <v>25.394867999999999</v>
      </c>
      <c r="G9" s="2">
        <v>12.298407999999998</v>
      </c>
      <c r="H9" s="2"/>
      <c r="I9" s="2">
        <f t="shared" si="0"/>
        <v>22.234333727937848</v>
      </c>
      <c r="J9" s="2">
        <f t="shared" si="1"/>
        <v>8.737662103277728</v>
      </c>
      <c r="K9" s="2">
        <f t="shared" si="2"/>
        <v>3.5671356163140144</v>
      </c>
    </row>
    <row r="10" spans="1:11">
      <c r="A10" s="1">
        <v>45</v>
      </c>
      <c r="B10" s="2">
        <v>80.928283999999991</v>
      </c>
      <c r="C10" s="2">
        <v>26.474265500000001</v>
      </c>
      <c r="D10" s="2">
        <v>30.941603999999998</v>
      </c>
      <c r="E10" s="2">
        <v>51.336539202294375</v>
      </c>
      <c r="F10" s="2">
        <v>19.042196000000001</v>
      </c>
      <c r="G10" s="2">
        <v>13.139899999999999</v>
      </c>
      <c r="H10" s="2"/>
      <c r="I10" s="2">
        <f t="shared" si="0"/>
        <v>36.977131450382394</v>
      </c>
      <c r="J10" s="2">
        <f t="shared" si="1"/>
        <v>25.197260561536961</v>
      </c>
      <c r="K10" s="2">
        <f t="shared" si="2"/>
        <v>10.286738548619983</v>
      </c>
    </row>
    <row r="11" spans="1:11">
      <c r="A11" s="1">
        <v>60</v>
      </c>
      <c r="B11" s="2">
        <v>61.393433000000009</v>
      </c>
      <c r="C11" s="2">
        <v>44.865855500000002</v>
      </c>
      <c r="D11" s="2">
        <v>13.483608</v>
      </c>
      <c r="E11" s="2">
        <v>89.3604760027998</v>
      </c>
      <c r="F11" s="2">
        <v>12.78434</v>
      </c>
      <c r="G11" s="2">
        <v>18.828859999999999</v>
      </c>
      <c r="H11" s="2"/>
      <c r="I11" s="2">
        <f t="shared" si="0"/>
        <v>40.119428750466632</v>
      </c>
      <c r="J11" s="2">
        <f t="shared" si="1"/>
        <v>31.015334594260249</v>
      </c>
      <c r="K11" s="2">
        <f t="shared" si="2"/>
        <v>12.661957326271459</v>
      </c>
    </row>
    <row r="12" spans="1:11">
      <c r="A12" s="1">
        <v>75</v>
      </c>
      <c r="B12" s="2">
        <v>19.192190000000004</v>
      </c>
      <c r="C12" s="2">
        <v>71.856756499999989</v>
      </c>
      <c r="D12" s="2">
        <v>28.405275999999997</v>
      </c>
      <c r="E12" s="2">
        <v>74.153557203133417</v>
      </c>
      <c r="F12" s="2">
        <v>10.627276</v>
      </c>
      <c r="G12" s="2">
        <v>30.989011999999999</v>
      </c>
      <c r="H12" s="2"/>
      <c r="I12" s="2">
        <f t="shared" si="0"/>
        <v>39.204011283855571</v>
      </c>
      <c r="J12" s="2">
        <f t="shared" si="1"/>
        <v>27.162011036221966</v>
      </c>
      <c r="K12" s="2">
        <f t="shared" si="2"/>
        <v>11.088844571098198</v>
      </c>
    </row>
    <row r="13" spans="1:11">
      <c r="A13" s="1">
        <v>90</v>
      </c>
      <c r="B13" s="2">
        <v>18.869094500000003</v>
      </c>
      <c r="C13" s="2">
        <v>33.7314875</v>
      </c>
      <c r="D13" s="2">
        <v>24.268927999999999</v>
      </c>
      <c r="E13" s="2">
        <v>45.888522478435149</v>
      </c>
      <c r="F13" s="2">
        <v>6.2657400000000001</v>
      </c>
      <c r="G13" s="2">
        <v>41.798035999999996</v>
      </c>
      <c r="H13" s="2"/>
      <c r="I13" s="2">
        <f t="shared" si="0"/>
        <v>28.470301413072523</v>
      </c>
      <c r="J13" s="2">
        <f t="shared" si="1"/>
        <v>14.910266755717801</v>
      </c>
      <c r="K13" s="2">
        <f t="shared" si="2"/>
        <v>6.087090913381962</v>
      </c>
    </row>
    <row r="14" spans="1:11">
      <c r="A14" s="1">
        <v>105</v>
      </c>
      <c r="B14" s="2">
        <v>19.316457500000006</v>
      </c>
      <c r="C14" s="2">
        <v>49.314631999999996</v>
      </c>
      <c r="D14" s="2">
        <v>12.630264</v>
      </c>
      <c r="E14" s="2">
        <v>21.195008108263295</v>
      </c>
      <c r="F14" s="2">
        <v>28.026012000000001</v>
      </c>
      <c r="G14" s="2">
        <v>13.969539999999999</v>
      </c>
      <c r="H14" s="2"/>
      <c r="I14" s="2">
        <f t="shared" si="0"/>
        <v>24.075318934710548</v>
      </c>
      <c r="J14" s="2">
        <f t="shared" si="1"/>
        <v>13.540235615758858</v>
      </c>
      <c r="K14" s="2">
        <f t="shared" si="2"/>
        <v>5.527778042611466</v>
      </c>
    </row>
    <row r="15" spans="1:11">
      <c r="A15" s="1">
        <v>120</v>
      </c>
      <c r="B15" s="2">
        <v>23.964061999999998</v>
      </c>
      <c r="C15" s="2">
        <v>20.633693000000001</v>
      </c>
      <c r="D15" s="2">
        <v>22.597795999999999</v>
      </c>
      <c r="E15" s="2">
        <v>13.513988110410196</v>
      </c>
      <c r="F15" s="2">
        <v>9.8924519999999987</v>
      </c>
      <c r="G15" s="2">
        <v>57.075264000000004</v>
      </c>
      <c r="H15" s="2"/>
      <c r="I15" s="2">
        <f t="shared" si="0"/>
        <v>24.61287585173503</v>
      </c>
      <c r="J15" s="2">
        <f t="shared" si="1"/>
        <v>16.816647907050253</v>
      </c>
      <c r="K15" s="2">
        <f t="shared" si="2"/>
        <v>6.8653677593859666</v>
      </c>
    </row>
    <row r="16" spans="1:1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1" t="s">
        <v>0</v>
      </c>
      <c r="B17" s="4" t="s">
        <v>9</v>
      </c>
      <c r="C17" s="2"/>
      <c r="D17" s="2"/>
      <c r="E17" s="2"/>
      <c r="F17" s="2"/>
      <c r="G17" s="2"/>
      <c r="H17" s="2"/>
      <c r="I17" s="2" t="s">
        <v>1</v>
      </c>
      <c r="J17" s="2" t="s">
        <v>2</v>
      </c>
      <c r="K17" s="2" t="s">
        <v>3</v>
      </c>
    </row>
    <row r="18" spans="1:11">
      <c r="A18" s="1">
        <v>0</v>
      </c>
      <c r="B18" s="2">
        <v>66.468834999999999</v>
      </c>
      <c r="C18" s="2">
        <v>108.71978500000002</v>
      </c>
      <c r="D18" s="2">
        <v>30.823862276472511</v>
      </c>
      <c r="E18" s="2">
        <v>36.937158609184621</v>
      </c>
      <c r="F18" s="2">
        <v>53.934432000000001</v>
      </c>
      <c r="G18" s="2">
        <v>46.112111999999996</v>
      </c>
      <c r="H18" s="2"/>
      <c r="I18" s="2">
        <f>AVERAGE(B18:H18)</f>
        <v>57.166030814276191</v>
      </c>
      <c r="J18" s="2">
        <f>STDEV(B18:H18)</f>
        <v>28.213759772043773</v>
      </c>
      <c r="K18" s="2">
        <f>J18/SQRT(COUNT(B18:H18))</f>
        <v>11.51821919449498</v>
      </c>
    </row>
    <row r="19" spans="1:11">
      <c r="A19" s="1">
        <v>5</v>
      </c>
      <c r="B19" s="2">
        <v>28.095030999999999</v>
      </c>
      <c r="C19" s="2">
        <v>188.84746899999999</v>
      </c>
      <c r="D19" s="2">
        <v>16.624645515349528</v>
      </c>
      <c r="E19" s="2">
        <v>26.164599493726456</v>
      </c>
      <c r="F19" s="2">
        <v>147.23337599999996</v>
      </c>
      <c r="G19" s="2">
        <v>66.924224000000009</v>
      </c>
      <c r="H19" s="2"/>
      <c r="I19" s="2">
        <f t="shared" ref="I19:I28" si="3">AVERAGE(B19:H19)</f>
        <v>78.981557501512668</v>
      </c>
      <c r="J19" s="2">
        <f t="shared" ref="J19:J28" si="4">STDEV(B19:H19)</f>
        <v>72.307209369392879</v>
      </c>
      <c r="K19" s="2">
        <f t="shared" ref="K19:K28" si="5">J19/SQRT(COUNT(B19:H19))</f>
        <v>29.519294613267263</v>
      </c>
    </row>
    <row r="20" spans="1:11">
      <c r="A20" s="1">
        <v>10</v>
      </c>
      <c r="B20" s="2">
        <v>57.819817</v>
      </c>
      <c r="C20" s="2">
        <v>155.69290000000001</v>
      </c>
      <c r="D20" s="2">
        <v>71.79643054716324</v>
      </c>
      <c r="E20" s="2">
        <v>83.025459282243943</v>
      </c>
      <c r="F20" s="2">
        <v>109.30697599999999</v>
      </c>
      <c r="G20" s="2">
        <v>115.327792</v>
      </c>
      <c r="H20" s="2"/>
      <c r="I20" s="2">
        <f t="shared" si="3"/>
        <v>98.828229138234533</v>
      </c>
      <c r="J20" s="2">
        <f t="shared" si="4"/>
        <v>35.433786246824319</v>
      </c>
      <c r="K20" s="2">
        <f t="shared" si="5"/>
        <v>14.465782659927971</v>
      </c>
    </row>
    <row r="21" spans="1:11">
      <c r="A21" s="1">
        <v>15</v>
      </c>
      <c r="B21" s="2">
        <v>109.018027</v>
      </c>
      <c r="C21" s="2">
        <v>283.83754599999997</v>
      </c>
      <c r="D21" s="2">
        <v>102.55907810314437</v>
      </c>
      <c r="E21" s="2">
        <v>98.53556326020572</v>
      </c>
      <c r="F21" s="2">
        <v>152.258624</v>
      </c>
      <c r="G21" s="2">
        <v>128.45980800000001</v>
      </c>
      <c r="H21" s="2"/>
      <c r="I21" s="2">
        <f t="shared" si="3"/>
        <v>145.77810772722503</v>
      </c>
      <c r="J21" s="2">
        <f t="shared" si="4"/>
        <v>70.503014342984486</v>
      </c>
      <c r="K21" s="2">
        <f t="shared" si="5"/>
        <v>28.782735078072633</v>
      </c>
    </row>
    <row r="22" spans="1:11">
      <c r="A22" s="1">
        <v>30</v>
      </c>
      <c r="B22" s="2">
        <v>273.20024799999999</v>
      </c>
      <c r="C22" s="2">
        <v>581.880718</v>
      </c>
      <c r="D22" s="2">
        <v>105.84813483670865</v>
      </c>
      <c r="E22" s="2">
        <v>105.65511975842863</v>
      </c>
      <c r="F22" s="2">
        <v>71.048719999999989</v>
      </c>
      <c r="G22" s="2">
        <v>41.513536000000002</v>
      </c>
      <c r="H22" s="2"/>
      <c r="I22" s="2">
        <f t="shared" si="3"/>
        <v>196.52441276585617</v>
      </c>
      <c r="J22" s="2">
        <f t="shared" si="4"/>
        <v>205.24648736293102</v>
      </c>
      <c r="K22" s="2">
        <f t="shared" si="5"/>
        <v>83.791527589629467</v>
      </c>
    </row>
    <row r="23" spans="1:11">
      <c r="A23" s="1">
        <v>45</v>
      </c>
      <c r="B23" s="2">
        <v>346.26953799999995</v>
      </c>
      <c r="C23" s="2">
        <v>258.03961299999997</v>
      </c>
      <c r="D23" s="2">
        <v>82.398318208975226</v>
      </c>
      <c r="E23" s="2">
        <v>122.87774669928689</v>
      </c>
      <c r="F23" s="2">
        <v>40.94464</v>
      </c>
      <c r="G23" s="2">
        <v>227.11585600000001</v>
      </c>
      <c r="H23" s="2"/>
      <c r="I23" s="2">
        <f t="shared" si="3"/>
        <v>179.60761865137701</v>
      </c>
      <c r="J23" s="2">
        <f t="shared" si="4"/>
        <v>116.68774899458502</v>
      </c>
      <c r="K23" s="2">
        <f t="shared" si="5"/>
        <v>47.637574045115691</v>
      </c>
    </row>
    <row r="24" spans="1:11">
      <c r="A24" s="1">
        <v>60</v>
      </c>
      <c r="B24" s="2">
        <v>352.58232699999996</v>
      </c>
      <c r="C24" s="2">
        <v>197.19824499999999</v>
      </c>
      <c r="D24" s="2">
        <v>29.989851514376568</v>
      </c>
      <c r="E24" s="2">
        <v>100.74231535546716</v>
      </c>
      <c r="F24" s="2">
        <v>28.097072000000001</v>
      </c>
      <c r="G24" s="2">
        <v>145.574096</v>
      </c>
      <c r="H24" s="2"/>
      <c r="I24" s="2">
        <f t="shared" si="3"/>
        <v>142.36398447830729</v>
      </c>
      <c r="J24" s="2">
        <f t="shared" si="4"/>
        <v>122.16880850921136</v>
      </c>
      <c r="K24" s="2">
        <f t="shared" si="5"/>
        <v>49.87520722189258</v>
      </c>
    </row>
    <row r="25" spans="1:11">
      <c r="A25" s="1">
        <v>75</v>
      </c>
      <c r="B25" s="2">
        <v>95.100066999999996</v>
      </c>
      <c r="C25" s="2">
        <v>42.659182000000001</v>
      </c>
      <c r="D25" s="2">
        <v>44.296883774408258</v>
      </c>
      <c r="E25" s="2">
        <v>74.861800118557852</v>
      </c>
      <c r="F25" s="2">
        <v>28.713375999999997</v>
      </c>
      <c r="G25" s="2">
        <v>213.65198399999997</v>
      </c>
      <c r="H25" s="2"/>
      <c r="I25" s="2">
        <f t="shared" si="3"/>
        <v>83.213882148827679</v>
      </c>
      <c r="J25" s="2">
        <f t="shared" si="4"/>
        <v>68.344215141016406</v>
      </c>
      <c r="K25" s="2">
        <f t="shared" si="5"/>
        <v>27.901408994414414</v>
      </c>
    </row>
    <row r="26" spans="1:11">
      <c r="A26" s="1">
        <v>90</v>
      </c>
      <c r="B26" s="2">
        <v>394.48532799999998</v>
      </c>
      <c r="C26" s="2">
        <v>190.88545600000003</v>
      </c>
      <c r="D26" s="2">
        <v>49.9069656531112</v>
      </c>
      <c r="E26" s="2">
        <v>68.963413295603857</v>
      </c>
      <c r="F26" s="2">
        <v>67.919792000000001</v>
      </c>
      <c r="G26" s="2">
        <v>57.774479999999997</v>
      </c>
      <c r="H26" s="2"/>
      <c r="I26" s="2">
        <f t="shared" si="3"/>
        <v>138.32257249145252</v>
      </c>
      <c r="J26" s="2">
        <f t="shared" si="4"/>
        <v>135.98144964247984</v>
      </c>
      <c r="K26" s="2">
        <f t="shared" si="5"/>
        <v>55.514194351340279</v>
      </c>
    </row>
    <row r="27" spans="1:11">
      <c r="A27" s="1">
        <v>105</v>
      </c>
      <c r="B27" s="2">
        <v>77.155839999999998</v>
      </c>
      <c r="C27" s="2">
        <v>314.65588599999995</v>
      </c>
      <c r="D27" s="2">
        <v>82.304755257280959</v>
      </c>
      <c r="E27" s="2">
        <v>95.055538403129475</v>
      </c>
      <c r="F27" s="2">
        <v>86.882992000000002</v>
      </c>
      <c r="G27" s="2">
        <v>148.79784000000001</v>
      </c>
      <c r="H27" s="2"/>
      <c r="I27" s="2">
        <f t="shared" si="3"/>
        <v>134.14214194340173</v>
      </c>
      <c r="J27" s="2">
        <f t="shared" si="4"/>
        <v>92.190828585250884</v>
      </c>
      <c r="K27" s="2">
        <f t="shared" si="5"/>
        <v>37.63674816637571</v>
      </c>
    </row>
    <row r="28" spans="1:11">
      <c r="A28" s="1">
        <v>120</v>
      </c>
      <c r="B28" s="2">
        <v>85.556322999999992</v>
      </c>
      <c r="C28" s="2">
        <v>411.18687999999997</v>
      </c>
      <c r="D28" s="2">
        <v>67.204458275835862</v>
      </c>
      <c r="E28" s="2">
        <v>36.082412910738526</v>
      </c>
      <c r="F28" s="2">
        <v>77.922880000000006</v>
      </c>
      <c r="G28" s="2">
        <v>31.984527999999997</v>
      </c>
      <c r="H28" s="2"/>
      <c r="I28" s="2">
        <f t="shared" si="3"/>
        <v>118.32291369776237</v>
      </c>
      <c r="J28" s="2">
        <f t="shared" si="4"/>
        <v>145.12479336511231</v>
      </c>
      <c r="K28" s="2">
        <f t="shared" si="5"/>
        <v>59.246948795228477</v>
      </c>
    </row>
    <row r="29" spans="1:11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1" t="s">
        <v>0</v>
      </c>
      <c r="B30" s="4" t="s">
        <v>10</v>
      </c>
      <c r="C30" s="2"/>
      <c r="D30" s="2"/>
      <c r="E30" s="2"/>
      <c r="F30" s="2"/>
      <c r="G30" s="2"/>
      <c r="H30" s="2"/>
      <c r="I30" s="2" t="s">
        <v>1</v>
      </c>
      <c r="J30" s="2" t="s">
        <v>2</v>
      </c>
      <c r="K30" s="2" t="s">
        <v>3</v>
      </c>
    </row>
    <row r="31" spans="1:11">
      <c r="A31" s="1">
        <v>0</v>
      </c>
      <c r="B31" s="2">
        <v>11.122586000000002</v>
      </c>
      <c r="C31" s="2">
        <v>27.527184000000005</v>
      </c>
      <c r="D31" s="2">
        <v>21.766958000000002</v>
      </c>
      <c r="E31" s="2">
        <v>11.520580000000001</v>
      </c>
      <c r="F31" s="2">
        <v>15.76634</v>
      </c>
      <c r="G31" s="2">
        <v>17.238660000000003</v>
      </c>
      <c r="H31" s="2"/>
      <c r="I31" s="2">
        <f>AVERAGE(B31:H31)</f>
        <v>17.490384666666667</v>
      </c>
      <c r="J31" s="2">
        <f>STDEV(B31:H31)</f>
        <v>6.2968173432426298</v>
      </c>
      <c r="K31" s="2">
        <f>J31/SQRT(COUNT(B31:H31))</f>
        <v>2.5706649157420074</v>
      </c>
    </row>
    <row r="32" spans="1:11">
      <c r="A32" s="1">
        <v>5</v>
      </c>
      <c r="B32" s="2">
        <v>8.5381499999999999</v>
      </c>
      <c r="C32" s="2">
        <v>12.217686000000002</v>
      </c>
      <c r="D32" s="2">
        <v>11.232096</v>
      </c>
      <c r="E32" s="2">
        <v>16.31418</v>
      </c>
      <c r="F32" s="2">
        <v>13.369540000000002</v>
      </c>
      <c r="G32" s="2">
        <v>46.95897999999999</v>
      </c>
      <c r="H32" s="2"/>
      <c r="I32" s="2">
        <f t="shared" ref="I32:I41" si="6">AVERAGE(B32:H32)</f>
        <v>18.105105333333331</v>
      </c>
      <c r="J32" s="2">
        <f t="shared" ref="J32:J41" si="7">STDEV(B32:H32)</f>
        <v>14.363882998048547</v>
      </c>
      <c r="K32" s="2">
        <f t="shared" ref="K32:K41" si="8">J32/SQRT(COUNT(B32:H32))</f>
        <v>5.8640306783762677</v>
      </c>
    </row>
    <row r="33" spans="1:11">
      <c r="A33" s="1">
        <v>10</v>
      </c>
      <c r="B33" s="2">
        <v>10.005584000000001</v>
      </c>
      <c r="C33" s="2">
        <v>9.129503999999999</v>
      </c>
      <c r="D33" s="2">
        <v>7.8153839999999999</v>
      </c>
      <c r="E33" s="2">
        <v>17.854980000000005</v>
      </c>
      <c r="F33" s="2">
        <v>23.093700000000002</v>
      </c>
      <c r="G33" s="2">
        <v>99.380419999999987</v>
      </c>
      <c r="H33" s="2"/>
      <c r="I33" s="2">
        <f t="shared" si="6"/>
        <v>27.879928666666661</v>
      </c>
      <c r="J33" s="2">
        <f t="shared" si="7"/>
        <v>35.522906459496795</v>
      </c>
      <c r="K33" s="2">
        <f t="shared" si="8"/>
        <v>14.502165834397285</v>
      </c>
    </row>
    <row r="34" spans="1:11">
      <c r="A34" s="1">
        <v>15</v>
      </c>
      <c r="B34" s="2">
        <v>14.845926000000002</v>
      </c>
      <c r="C34" s="2">
        <v>13.203276000000001</v>
      </c>
      <c r="D34" s="2">
        <v>9.8960740000000005</v>
      </c>
      <c r="E34" s="2">
        <v>15.28698</v>
      </c>
      <c r="F34" s="2">
        <v>18.676739999999999</v>
      </c>
      <c r="G34" s="2">
        <v>57.36793999999999</v>
      </c>
      <c r="H34" s="2"/>
      <c r="I34" s="2">
        <f t="shared" si="6"/>
        <v>21.546155999999996</v>
      </c>
      <c r="J34" s="2">
        <f t="shared" si="7"/>
        <v>17.781069600430179</v>
      </c>
      <c r="K34" s="2">
        <f t="shared" si="8"/>
        <v>7.2590912669945853</v>
      </c>
    </row>
    <row r="35" spans="1:11">
      <c r="A35" s="1">
        <v>30</v>
      </c>
      <c r="B35" s="2">
        <v>10.596938</v>
      </c>
      <c r="C35" s="2">
        <v>11.582528</v>
      </c>
      <c r="D35" s="2">
        <v>9.5456419999999991</v>
      </c>
      <c r="E35" s="2">
        <v>10.527620000000001</v>
      </c>
      <c r="F35" s="2">
        <v>15.0473</v>
      </c>
      <c r="G35" s="2">
        <v>41.138179999999998</v>
      </c>
      <c r="H35" s="2"/>
      <c r="I35" s="2">
        <f t="shared" si="6"/>
        <v>16.406368000000001</v>
      </c>
      <c r="J35" s="2">
        <f t="shared" si="7"/>
        <v>12.265053927293168</v>
      </c>
      <c r="K35" s="2">
        <f t="shared" si="8"/>
        <v>5.007187298264526</v>
      </c>
    </row>
    <row r="36" spans="1:11">
      <c r="A36" s="1">
        <v>45</v>
      </c>
      <c r="B36" s="2">
        <v>13.663218000000001</v>
      </c>
      <c r="C36" s="2">
        <v>11.911058000000001</v>
      </c>
      <c r="D36" s="2">
        <v>15.984830000000002</v>
      </c>
      <c r="E36" s="2">
        <v>18.231619999999999</v>
      </c>
      <c r="F36" s="2">
        <v>42.747459999999997</v>
      </c>
      <c r="G36" s="2">
        <v>82.910979999999995</v>
      </c>
      <c r="H36" s="2"/>
      <c r="I36" s="2">
        <f t="shared" si="6"/>
        <v>30.908194333333331</v>
      </c>
      <c r="J36" s="2">
        <f t="shared" si="7"/>
        <v>27.878811545966567</v>
      </c>
      <c r="K36" s="2">
        <f t="shared" si="8"/>
        <v>11.381477153805058</v>
      </c>
    </row>
    <row r="37" spans="1:11">
      <c r="A37" s="1">
        <v>60</v>
      </c>
      <c r="B37" s="2">
        <v>14.232670000000002</v>
      </c>
      <c r="C37" s="2">
        <v>17.780794000000004</v>
      </c>
      <c r="D37" s="2">
        <v>15.765810000000002</v>
      </c>
      <c r="E37" s="2">
        <v>23.367619999999999</v>
      </c>
      <c r="F37" s="2">
        <v>25.45626</v>
      </c>
      <c r="G37" s="2">
        <v>26.688900000000004</v>
      </c>
      <c r="H37" s="2"/>
      <c r="I37" s="2">
        <f t="shared" si="6"/>
        <v>20.548675666666668</v>
      </c>
      <c r="J37" s="2">
        <f t="shared" si="7"/>
        <v>5.2945648828639991</v>
      </c>
      <c r="K37" s="2">
        <f t="shared" si="8"/>
        <v>2.1614970621792309</v>
      </c>
    </row>
    <row r="38" spans="1:11">
      <c r="A38" s="1">
        <v>75</v>
      </c>
      <c r="B38" s="2">
        <v>14.232670000000001</v>
      </c>
      <c r="C38" s="2">
        <v>24.263786</v>
      </c>
      <c r="D38" s="2">
        <v>22.314508000000004</v>
      </c>
      <c r="E38" s="2">
        <v>11.828739999999998</v>
      </c>
      <c r="F38" s="2">
        <v>28.298180000000006</v>
      </c>
      <c r="G38" s="2">
        <v>21.313220000000001</v>
      </c>
      <c r="H38" s="2"/>
      <c r="I38" s="2">
        <f t="shared" si="6"/>
        <v>20.375184000000001</v>
      </c>
      <c r="J38" s="2">
        <f t="shared" si="7"/>
        <v>6.2178479159597355</v>
      </c>
      <c r="K38" s="2">
        <f t="shared" si="8"/>
        <v>2.5384257820548557</v>
      </c>
    </row>
    <row r="39" spans="1:11">
      <c r="A39" s="1">
        <v>90</v>
      </c>
      <c r="B39" s="2">
        <v>18.656874000000006</v>
      </c>
      <c r="C39" s="2">
        <v>23.037274000000004</v>
      </c>
      <c r="D39" s="2">
        <v>16.116242</v>
      </c>
      <c r="E39" s="2">
        <v>22.374659999999999</v>
      </c>
      <c r="F39" s="2">
        <v>89.861699999999971</v>
      </c>
      <c r="G39" s="2">
        <v>40.590339999999991</v>
      </c>
      <c r="H39" s="2"/>
      <c r="I39" s="2">
        <f t="shared" si="6"/>
        <v>35.106181666666664</v>
      </c>
      <c r="J39" s="2">
        <f t="shared" si="7"/>
        <v>28.168033257750519</v>
      </c>
      <c r="K39" s="2">
        <f t="shared" si="8"/>
        <v>11.499551423205888</v>
      </c>
    </row>
    <row r="40" spans="1:11">
      <c r="A40" s="1">
        <v>105</v>
      </c>
      <c r="B40" s="2">
        <v>18.503560000000004</v>
      </c>
      <c r="C40" s="2">
        <v>15.393476000000001</v>
      </c>
      <c r="D40" s="2">
        <v>16.795203999999998</v>
      </c>
      <c r="E40" s="2">
        <v>28.503620000000005</v>
      </c>
      <c r="F40" s="2">
        <v>33.845059999999989</v>
      </c>
      <c r="G40" s="2">
        <v>83.253379999999979</v>
      </c>
      <c r="H40" s="2"/>
      <c r="I40" s="2">
        <f t="shared" si="6"/>
        <v>32.715716666666658</v>
      </c>
      <c r="J40" s="2">
        <f t="shared" si="7"/>
        <v>25.801475664343403</v>
      </c>
      <c r="K40" s="2">
        <f t="shared" si="8"/>
        <v>10.53340833141316</v>
      </c>
    </row>
    <row r="41" spans="1:11">
      <c r="A41" s="1">
        <v>120</v>
      </c>
      <c r="B41" s="2">
        <v>9.2171120000000002</v>
      </c>
      <c r="C41" s="2">
        <v>13.597512</v>
      </c>
      <c r="D41" s="2">
        <v>8.209620000000001</v>
      </c>
      <c r="E41" s="2">
        <v>18.950660000000003</v>
      </c>
      <c r="F41" s="2">
        <v>29.530820000000006</v>
      </c>
      <c r="G41" s="2">
        <v>6.6242600000000014</v>
      </c>
      <c r="H41" s="2"/>
      <c r="I41" s="2">
        <f t="shared" si="6"/>
        <v>14.354997333333337</v>
      </c>
      <c r="J41" s="2">
        <f t="shared" si="7"/>
        <v>8.6709552065576396</v>
      </c>
      <c r="K41" s="2">
        <f t="shared" si="8"/>
        <v>3.5399026397658888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B4" sqref="B4:K6"/>
    </sheetView>
  </sheetViews>
  <sheetFormatPr baseColWidth="10" defaultRowHeight="15" x14ac:dyDescent="0"/>
  <cols>
    <col min="1" max="1" width="13.1640625" customWidth="1"/>
  </cols>
  <sheetData>
    <row r="1" spans="1:11">
      <c r="A1" s="1" t="s">
        <v>11</v>
      </c>
    </row>
    <row r="2" spans="1:11">
      <c r="A2" s="1" t="s">
        <v>12</v>
      </c>
    </row>
    <row r="3" spans="1:11">
      <c r="I3" t="s">
        <v>1</v>
      </c>
      <c r="J3" t="s">
        <v>2</v>
      </c>
      <c r="K3" t="s">
        <v>3</v>
      </c>
    </row>
    <row r="4" spans="1:11">
      <c r="A4" s="5" t="s">
        <v>8</v>
      </c>
      <c r="B4" s="3">
        <v>370.32311843502794</v>
      </c>
      <c r="C4" s="3">
        <v>101.4266541046087</v>
      </c>
      <c r="D4" s="3">
        <v>100.28096713680125</v>
      </c>
      <c r="E4" s="3">
        <v>68.151687378418004</v>
      </c>
      <c r="F4" s="3">
        <v>29.738898943734103</v>
      </c>
      <c r="G4" s="3">
        <v>69.717817585900008</v>
      </c>
      <c r="H4" s="3"/>
      <c r="I4" s="3">
        <f>AVERAGE(B4:H4)</f>
        <v>123.273190597415</v>
      </c>
      <c r="J4" s="3">
        <f>STDEV(B4:H4)</f>
        <v>123.85055684303104</v>
      </c>
      <c r="K4" s="3">
        <f>J4/SQRT(COUNT(B4:H4))</f>
        <v>50.561778104164922</v>
      </c>
    </row>
    <row r="5" spans="1:11">
      <c r="A5" s="5" t="s">
        <v>9</v>
      </c>
      <c r="B5" s="3">
        <v>234.18388720035668</v>
      </c>
      <c r="C5" s="3">
        <v>681.2617881141432</v>
      </c>
      <c r="D5" s="3">
        <v>845.38035427258546</v>
      </c>
      <c r="E5" s="3">
        <v>1013.8869101518704</v>
      </c>
      <c r="F5" s="3">
        <v>704.87934722718978</v>
      </c>
      <c r="G5" s="3">
        <v>447.47767557243253</v>
      </c>
      <c r="H5" s="3"/>
      <c r="I5" s="3">
        <f>AVERAGE(B5:H5)</f>
        <v>654.51166042309626</v>
      </c>
      <c r="J5" s="3">
        <f>STDEV(B5:H5)</f>
        <v>278.70142067827476</v>
      </c>
      <c r="K5" s="3">
        <f>J5/SQRT(COUNT(B5:H5))</f>
        <v>113.77937854175561</v>
      </c>
    </row>
    <row r="6" spans="1:11">
      <c r="A6" s="1" t="s">
        <v>10</v>
      </c>
      <c r="B6" s="3">
        <v>112.64573139257853</v>
      </c>
      <c r="C6" s="3">
        <v>28.803837264226825</v>
      </c>
      <c r="D6" s="3">
        <v>2.9088570715767785</v>
      </c>
      <c r="E6" s="3">
        <v>16.249539312735269</v>
      </c>
      <c r="F6" s="3">
        <v>35.394289058158584</v>
      </c>
      <c r="G6" s="3">
        <v>46.537741355404066</v>
      </c>
      <c r="H6" s="3"/>
      <c r="I6" s="3">
        <f>AVERAGE(B6:H6)</f>
        <v>40.423332575780016</v>
      </c>
      <c r="J6" s="3">
        <f>STDEV(B6:H6)</f>
        <v>38.484991850471445</v>
      </c>
      <c r="K6" s="3">
        <f>J6/SQRT(COUNT(B6:H6))</f>
        <v>15.711432131470669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2" sqref="A2"/>
    </sheetView>
  </sheetViews>
  <sheetFormatPr baseColWidth="10" defaultRowHeight="15" x14ac:dyDescent="0"/>
  <cols>
    <col min="1" max="1" width="16.33203125" customWidth="1"/>
  </cols>
  <sheetData>
    <row r="1" spans="1:11">
      <c r="A1" s="1" t="s">
        <v>18</v>
      </c>
    </row>
    <row r="2" spans="1:11">
      <c r="A2" s="1" t="s">
        <v>13</v>
      </c>
    </row>
    <row r="3" spans="1:11">
      <c r="I3" t="s">
        <v>1</v>
      </c>
      <c r="J3" t="s">
        <v>2</v>
      </c>
      <c r="K3" t="s">
        <v>3</v>
      </c>
    </row>
    <row r="4" spans="1:11" s="3" customFormat="1">
      <c r="A4" s="6" t="s">
        <v>8</v>
      </c>
      <c r="B4" s="3">
        <v>183.56297697119845</v>
      </c>
      <c r="C4" s="3">
        <v>182.49318630601979</v>
      </c>
      <c r="D4" s="3">
        <v>138.858237738615</v>
      </c>
      <c r="E4" s="3">
        <v>517.42785102136611</v>
      </c>
      <c r="F4" s="3">
        <v>107.64550790916699</v>
      </c>
      <c r="G4" s="3">
        <v>184.64022674762319</v>
      </c>
      <c r="I4" s="3">
        <f>AVERAGE(B4:H4)</f>
        <v>219.10466444899828</v>
      </c>
      <c r="J4" s="3">
        <f>STDEV(B4:H4)</f>
        <v>149.43277121816521</v>
      </c>
      <c r="K4" s="3">
        <f>J4/SQRT(COUNT(B4:H4))</f>
        <v>61.005673389093509</v>
      </c>
    </row>
    <row r="5" spans="1:11" s="3" customFormat="1">
      <c r="A5" s="6" t="s">
        <v>9</v>
      </c>
      <c r="B5" s="3">
        <v>1503.627068788305</v>
      </c>
      <c r="C5" s="3">
        <v>459.1625998616646</v>
      </c>
      <c r="D5" s="3">
        <v>1205.2689472446409</v>
      </c>
      <c r="E5" s="3">
        <v>478.79037894439779</v>
      </c>
      <c r="F5" s="3">
        <v>1452.4447786639337</v>
      </c>
      <c r="G5" s="3">
        <v>563.88200400521146</v>
      </c>
      <c r="I5" s="3">
        <f>AVERAGE(B5:H5)</f>
        <v>943.86262958469217</v>
      </c>
      <c r="J5" s="3">
        <f>STDEV(B5:H5)</f>
        <v>497.17942145998671</v>
      </c>
      <c r="K5" s="3">
        <f>J5/SQRT(COUNT(B5:H5))</f>
        <v>202.97264886485203</v>
      </c>
    </row>
    <row r="6" spans="1:11" s="3" customFormat="1">
      <c r="A6" s="6" t="s">
        <v>10</v>
      </c>
      <c r="B6" s="3">
        <v>158.48751298863399</v>
      </c>
      <c r="C6" s="3">
        <v>153.54164615527776</v>
      </c>
      <c r="D6" s="3">
        <v>155.3756287947898</v>
      </c>
      <c r="E6" s="3">
        <v>154.35682869347534</v>
      </c>
      <c r="F6" s="3">
        <v>153.5718771901816</v>
      </c>
      <c r="G6" s="3">
        <v>151.73257654171022</v>
      </c>
      <c r="I6" s="3">
        <f>AVERAGE(B6:H6)</f>
        <v>154.51101172734479</v>
      </c>
      <c r="J6" s="3">
        <f>STDEV(B6:H6)</f>
        <v>2.2858365092131518</v>
      </c>
      <c r="K6" s="3">
        <f>J6/SQRT(COUNT(B6:H6))</f>
        <v>0.93318884716615358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selection activeCell="R4" sqref="R4"/>
    </sheetView>
  </sheetViews>
  <sheetFormatPr baseColWidth="10" defaultRowHeight="15" x14ac:dyDescent="0"/>
  <cols>
    <col min="1" max="1" width="16.33203125" customWidth="1"/>
  </cols>
  <sheetData>
    <row r="1" spans="1:21">
      <c r="A1" s="1" t="s">
        <v>6</v>
      </c>
    </row>
    <row r="2" spans="1:21">
      <c r="A2" s="1" t="s">
        <v>7</v>
      </c>
    </row>
    <row r="3" spans="1:21">
      <c r="S3" t="s">
        <v>1</v>
      </c>
      <c r="T3" t="s">
        <v>2</v>
      </c>
      <c r="U3" t="s">
        <v>3</v>
      </c>
    </row>
    <row r="4" spans="1:21">
      <c r="A4" s="1" t="s">
        <v>8</v>
      </c>
      <c r="B4" s="2">
        <v>4.4083526682134568</v>
      </c>
      <c r="C4" s="2">
        <v>3.4090909090909087</v>
      </c>
      <c r="D4" s="2">
        <v>-0.22831050228310501</v>
      </c>
      <c r="E4" s="2">
        <v>-5.1764705882352944</v>
      </c>
      <c r="F4" s="2">
        <v>4.529616724738676</v>
      </c>
      <c r="G4" s="2">
        <v>3.6764705882352944</v>
      </c>
      <c r="H4" s="2">
        <v>6.9486404833836861</v>
      </c>
      <c r="I4" s="2">
        <v>3.8011695906432745</v>
      </c>
      <c r="J4" s="2">
        <v>5.1162790697674421</v>
      </c>
      <c r="K4" s="2">
        <v>0.47961630695443641</v>
      </c>
      <c r="L4" s="2">
        <v>1.9920318725099602</v>
      </c>
      <c r="M4" s="2">
        <v>1.1278195488721803</v>
      </c>
      <c r="N4" s="2">
        <v>1.9417475728155338</v>
      </c>
      <c r="O4" s="2">
        <v>2.5889967637540456</v>
      </c>
      <c r="P4" s="2">
        <v>4.2071197411003238</v>
      </c>
      <c r="Q4" s="2">
        <v>2.912621359223301</v>
      </c>
      <c r="R4" s="2"/>
      <c r="S4" s="2">
        <f>AVERAGE(B4:R4)</f>
        <v>2.6084245067990079</v>
      </c>
      <c r="T4">
        <f>STDEV(B4:R4)</f>
        <v>2.7581487787488954</v>
      </c>
      <c r="U4">
        <f>T4/SQRT(COUNT(B4:R4))</f>
        <v>0.68953719468722385</v>
      </c>
    </row>
    <row r="5" spans="1:21">
      <c r="A5" s="1" t="s">
        <v>9</v>
      </c>
      <c r="B5" s="2">
        <v>6.5656565656565666</v>
      </c>
      <c r="C5" s="2">
        <v>8.3333333333333321</v>
      </c>
      <c r="D5" s="2">
        <v>5.5944055944055942</v>
      </c>
      <c r="E5" s="2">
        <v>7.6555023923444976</v>
      </c>
      <c r="F5" s="2">
        <v>8.3582089552238816</v>
      </c>
      <c r="G5" s="2">
        <v>8.3941605839416056</v>
      </c>
      <c r="H5" s="2">
        <v>12.676056338028168</v>
      </c>
      <c r="I5" s="2">
        <v>9.375</v>
      </c>
      <c r="J5" s="2">
        <v>8.6666666666666679</v>
      </c>
      <c r="K5" s="2">
        <v>8.3700440528634363</v>
      </c>
      <c r="L5" s="2">
        <v>10.424710424710424</v>
      </c>
      <c r="M5" s="2">
        <v>8.984375</v>
      </c>
      <c r="N5" s="2">
        <v>1.4035087719298245</v>
      </c>
      <c r="O5" s="2">
        <v>10.526315789473683</v>
      </c>
      <c r="P5" s="2">
        <v>14.736842105263156</v>
      </c>
      <c r="Q5" s="2">
        <v>10.175438596491228</v>
      </c>
      <c r="R5" s="2"/>
      <c r="S5" s="2">
        <f>AVERAGE(B5:R5)</f>
        <v>8.7650140731457551</v>
      </c>
      <c r="T5">
        <f>STDEV(B5:R5)</f>
        <v>2.9461048780512882</v>
      </c>
      <c r="U5">
        <f>T5/SQRT(COUNT(B5:R5))</f>
        <v>0.73652621951282204</v>
      </c>
    </row>
    <row r="6" spans="1:21" s="2" customFormat="1">
      <c r="A6" s="4" t="s">
        <v>10</v>
      </c>
      <c r="B6" s="2">
        <v>1.179245283018868</v>
      </c>
      <c r="C6" s="2">
        <v>1.6279069767441861</v>
      </c>
      <c r="D6" s="2">
        <v>1.6706443914081146</v>
      </c>
      <c r="E6" s="2">
        <v>1.431980906921241</v>
      </c>
      <c r="F6" s="2">
        <v>1.6706443914081146</v>
      </c>
      <c r="G6" s="2">
        <v>1.6706443914081146</v>
      </c>
      <c r="H6" s="2">
        <v>1.1933174224343674</v>
      </c>
      <c r="I6" s="2">
        <v>0.71599045346062051</v>
      </c>
      <c r="J6" s="2">
        <v>1.1933174224343674</v>
      </c>
      <c r="K6" s="2">
        <v>0.95465393794749409</v>
      </c>
      <c r="L6" s="2">
        <v>2.3866348448687349</v>
      </c>
      <c r="M6" s="2">
        <v>1.431980906921241</v>
      </c>
      <c r="S6" s="2">
        <f>AVERAGE(B6:R6)</f>
        <v>1.4272467774146218</v>
      </c>
      <c r="T6">
        <f>STDEV(B6:R6)</f>
        <v>0.43050099532896424</v>
      </c>
      <c r="U6">
        <f>T6/SQRT(COUNT(B6:R6))</f>
        <v>0.12427493276978967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B4" sqref="B4:G5"/>
    </sheetView>
  </sheetViews>
  <sheetFormatPr baseColWidth="10" defaultRowHeight="15" x14ac:dyDescent="0"/>
  <cols>
    <col min="1" max="1" width="20.6640625" customWidth="1"/>
  </cols>
  <sheetData>
    <row r="1" spans="1:11">
      <c r="A1" s="1" t="s">
        <v>16</v>
      </c>
    </row>
    <row r="2" spans="1:11">
      <c r="A2" s="1" t="s">
        <v>17</v>
      </c>
    </row>
    <row r="3" spans="1:11">
      <c r="I3" t="s">
        <v>1</v>
      </c>
      <c r="J3" t="s">
        <v>2</v>
      </c>
      <c r="K3" t="s">
        <v>3</v>
      </c>
    </row>
    <row r="4" spans="1:11">
      <c r="A4" s="1" t="s">
        <v>8</v>
      </c>
      <c r="B4" s="2">
        <v>7.7931436320108496</v>
      </c>
      <c r="C4" s="2">
        <v>10.777653408217631</v>
      </c>
      <c r="D4" s="2">
        <v>8.8880291835906213</v>
      </c>
      <c r="E4" s="2">
        <v>9.0205083823120571</v>
      </c>
      <c r="F4" s="2">
        <v>6.4837577784979921</v>
      </c>
      <c r="G4" s="2">
        <v>11.473354039035545</v>
      </c>
      <c r="H4" s="2"/>
      <c r="I4" s="2">
        <f>AVERAGE(B4:H4)</f>
        <v>9.0727410706107818</v>
      </c>
      <c r="J4" s="2">
        <f>STDEV(B4:H4)</f>
        <v>1.846440875291568</v>
      </c>
      <c r="K4" s="2">
        <f>J4/SQRT(COUNT(B4:H4))</f>
        <v>0.75380633078038162</v>
      </c>
    </row>
    <row r="5" spans="1:11">
      <c r="A5" s="1" t="s">
        <v>9</v>
      </c>
      <c r="B5" s="2">
        <v>20.39581027044467</v>
      </c>
      <c r="C5" s="2">
        <v>13.111501545534313</v>
      </c>
      <c r="D5" s="2">
        <v>14.437621497289992</v>
      </c>
      <c r="E5" s="2">
        <v>16.00400956672506</v>
      </c>
      <c r="F5" s="2">
        <v>10.171956874126382</v>
      </c>
      <c r="G5" s="2">
        <v>14.81793138194824</v>
      </c>
      <c r="H5" s="2"/>
      <c r="I5" s="2">
        <f>AVERAGE(B5:H5)</f>
        <v>14.823138522678109</v>
      </c>
      <c r="J5" s="2">
        <f>STDEV(B5:H5)</f>
        <v>3.381152738092529</v>
      </c>
      <c r="K5" s="2">
        <f>J5/SQRT(COUNT(B5:H5))</f>
        <v>1.3803498251234847</v>
      </c>
    </row>
    <row r="6" spans="1:11">
      <c r="A6" s="1" t="s">
        <v>10</v>
      </c>
      <c r="B6" s="2">
        <v>9.0957304216701171</v>
      </c>
      <c r="C6" s="2">
        <v>9.1405369754714467</v>
      </c>
      <c r="D6" s="2">
        <v>8.1479128803124663</v>
      </c>
      <c r="E6" s="2">
        <v>11.243721456501341</v>
      </c>
      <c r="F6" s="2">
        <v>5.1232355380834171</v>
      </c>
      <c r="G6" s="2">
        <v>9.9475749475113489</v>
      </c>
      <c r="H6" s="2"/>
      <c r="I6" s="2">
        <f>AVERAGE(B6:H6)</f>
        <v>8.7831187032583564</v>
      </c>
      <c r="J6" s="2">
        <f>STDEV(B6:H6)</f>
        <v>2.0704699651085092</v>
      </c>
      <c r="K6" s="2">
        <f>J6/SQRT(COUNT(B6:H6))</f>
        <v>0.84526582371232306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B4" sqref="B4:G4"/>
    </sheetView>
  </sheetViews>
  <sheetFormatPr baseColWidth="10" defaultRowHeight="15" x14ac:dyDescent="0"/>
  <cols>
    <col min="1" max="1" width="20.6640625" customWidth="1"/>
  </cols>
  <sheetData>
    <row r="1" spans="1:11">
      <c r="A1" s="1" t="s">
        <v>20</v>
      </c>
    </row>
    <row r="2" spans="1:11">
      <c r="A2" s="1" t="s">
        <v>17</v>
      </c>
    </row>
    <row r="3" spans="1:11">
      <c r="I3" t="s">
        <v>1</v>
      </c>
      <c r="J3" t="s">
        <v>2</v>
      </c>
      <c r="K3" t="s">
        <v>3</v>
      </c>
    </row>
    <row r="4" spans="1:11">
      <c r="A4" s="1" t="s">
        <v>8</v>
      </c>
      <c r="B4" s="2">
        <v>8.1409408434983597</v>
      </c>
      <c r="C4" s="2">
        <v>5.2117062559571989</v>
      </c>
      <c r="D4" s="2">
        <v>11.176523824381929</v>
      </c>
      <c r="E4" s="2">
        <v>8.3407518447803</v>
      </c>
      <c r="F4" s="2">
        <v>2.287362039207494</v>
      </c>
      <c r="G4" s="2">
        <v>10.271011665891832</v>
      </c>
      <c r="H4" s="2"/>
      <c r="I4" s="2">
        <f>AVERAGE(B4:H4)</f>
        <v>7.5713827456195197</v>
      </c>
      <c r="J4" s="2">
        <f>STDEV(B4:H4)</f>
        <v>3.307274155681978</v>
      </c>
      <c r="K4" s="2">
        <f>J4/SQRT(COUNT(B4:H4))</f>
        <v>1.3501890201524835</v>
      </c>
    </row>
    <row r="5" spans="1:11">
      <c r="A5" s="1" t="s">
        <v>9</v>
      </c>
      <c r="B5" s="2">
        <v>28.507696233085841</v>
      </c>
      <c r="C5" s="2">
        <v>22.282298010531704</v>
      </c>
      <c r="D5" s="2">
        <v>17.461084819153612</v>
      </c>
      <c r="E5" s="2">
        <v>16.792993803742178</v>
      </c>
      <c r="F5" s="2">
        <v>15.685044153615838</v>
      </c>
      <c r="G5" s="2">
        <v>11.626353047204921</v>
      </c>
      <c r="H5" s="2"/>
      <c r="I5" s="2">
        <f>AVERAGE(B5:H5)</f>
        <v>18.725911677889012</v>
      </c>
      <c r="J5" s="2">
        <f>STDEV(B5:H5)</f>
        <v>5.8875760610419379</v>
      </c>
      <c r="K5" s="2">
        <f>J5/SQRT(COUNT(B5:H5))</f>
        <v>2.4035928618963358</v>
      </c>
    </row>
    <row r="6" spans="1:11">
      <c r="A6" s="1" t="s">
        <v>10</v>
      </c>
      <c r="B6" s="2">
        <v>16.763313082329834</v>
      </c>
      <c r="C6" s="2">
        <v>3.7137380073367314</v>
      </c>
      <c r="D6" s="2">
        <v>14.07113704340834</v>
      </c>
      <c r="E6" s="2">
        <v>11.486174610795231</v>
      </c>
      <c r="F6" s="2">
        <v>9.8614438097779793</v>
      </c>
      <c r="G6" s="2">
        <v>12.879434613911098</v>
      </c>
      <c r="H6" s="2"/>
      <c r="I6" s="2">
        <f>AVERAGE(B6:H6)</f>
        <v>11.462540194593203</v>
      </c>
      <c r="J6" s="2">
        <f>STDEV(B6:H6)</f>
        <v>4.4613577323239682</v>
      </c>
      <c r="K6" s="2">
        <f>J6/SQRT(COUNT(B6:H6))</f>
        <v>1.8213416673689968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G5" sqref="G5"/>
    </sheetView>
  </sheetViews>
  <sheetFormatPr baseColWidth="10" defaultRowHeight="15" x14ac:dyDescent="0"/>
  <cols>
    <col min="1" max="1" width="20.6640625" customWidth="1"/>
  </cols>
  <sheetData>
    <row r="1" spans="1:11">
      <c r="A1" s="1" t="s">
        <v>15</v>
      </c>
    </row>
    <row r="2" spans="1:11">
      <c r="A2" s="1" t="s">
        <v>14</v>
      </c>
    </row>
    <row r="3" spans="1:11">
      <c r="I3" t="s">
        <v>1</v>
      </c>
      <c r="J3" t="s">
        <v>2</v>
      </c>
      <c r="K3" t="s">
        <v>3</v>
      </c>
    </row>
    <row r="4" spans="1:11">
      <c r="A4" s="1" t="s">
        <v>8</v>
      </c>
      <c r="B4" s="2">
        <v>1.7287401847324499</v>
      </c>
      <c r="C4" s="2">
        <v>0</v>
      </c>
      <c r="D4" s="2">
        <v>0.36518764177324448</v>
      </c>
      <c r="E4" s="2">
        <v>0</v>
      </c>
      <c r="F4" s="2">
        <v>1.7247465473006101</v>
      </c>
      <c r="G4" s="2">
        <v>1.6963548293531627</v>
      </c>
      <c r="H4" s="2"/>
      <c r="I4" s="2">
        <f>AVERAGE(B4:H4)</f>
        <v>0.91917153385991124</v>
      </c>
      <c r="J4" s="2">
        <f>STDEV(B4:H4)</f>
        <v>0.88374398414445476</v>
      </c>
      <c r="K4" s="2">
        <f>J4/SQRT(COUNT(B4:H4))</f>
        <v>0.36078697073469695</v>
      </c>
    </row>
    <row r="5" spans="1:11">
      <c r="A5" s="1" t="s">
        <v>9</v>
      </c>
      <c r="B5" s="2">
        <v>2.278114838843647</v>
      </c>
      <c r="C5" s="2">
        <v>2.674187634236755</v>
      </c>
      <c r="D5" s="2">
        <v>5.7631779053105276</v>
      </c>
      <c r="E5" s="2">
        <v>3.5168584201906925</v>
      </c>
      <c r="F5" s="2">
        <v>4.5376566426959224</v>
      </c>
      <c r="G5" s="2">
        <v>3.2909551583035839</v>
      </c>
      <c r="H5" s="2"/>
      <c r="I5" s="2">
        <f>AVERAGE(B5:H5)</f>
        <v>3.6768250999301877</v>
      </c>
      <c r="J5" s="2">
        <f>STDEV(B5:H5)</f>
        <v>1.2829696961423203</v>
      </c>
      <c r="K5" s="2">
        <f>J5/SQRT(COUNT(B5:H5))</f>
        <v>0.5237701851670441</v>
      </c>
    </row>
    <row r="6" spans="1:11">
      <c r="A6" s="1" t="s">
        <v>10</v>
      </c>
      <c r="B6" s="2">
        <v>0.97188711050623855</v>
      </c>
      <c r="C6" s="2">
        <v>0</v>
      </c>
      <c r="D6" s="2">
        <v>0.69286479585947691</v>
      </c>
      <c r="E6" s="2">
        <v>1.4124154110601768</v>
      </c>
      <c r="F6" s="2">
        <v>0.10606388503007434</v>
      </c>
      <c r="G6" s="2">
        <v>2.496873156434479</v>
      </c>
      <c r="H6" s="2"/>
      <c r="I6" s="2">
        <f>AVERAGE(B6:H6)</f>
        <v>0.9466840598150742</v>
      </c>
      <c r="J6" s="2">
        <f>STDEV(B6:H6)</f>
        <v>0.92605662102194308</v>
      </c>
      <c r="K6" s="2">
        <f>J6/SQRT(COUNT(B6:H6))</f>
        <v>0.37806103240494976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G5" sqref="G5"/>
    </sheetView>
  </sheetViews>
  <sheetFormatPr baseColWidth="10" defaultRowHeight="15" x14ac:dyDescent="0"/>
  <sheetData>
    <row r="1" spans="1:11">
      <c r="A1" s="1" t="s">
        <v>19</v>
      </c>
    </row>
    <row r="2" spans="1:11">
      <c r="A2" s="1" t="s">
        <v>14</v>
      </c>
    </row>
    <row r="3" spans="1:11">
      <c r="I3" t="s">
        <v>1</v>
      </c>
      <c r="J3" t="s">
        <v>2</v>
      </c>
      <c r="K3" t="s">
        <v>3</v>
      </c>
    </row>
    <row r="4" spans="1:11">
      <c r="A4" s="1" t="s">
        <v>8</v>
      </c>
      <c r="B4" s="2">
        <v>23.928740184732447</v>
      </c>
      <c r="C4" s="2">
        <v>19.7</v>
      </c>
      <c r="D4" s="2">
        <v>18.365187641773243</v>
      </c>
      <c r="E4" s="2">
        <v>21</v>
      </c>
      <c r="F4" s="2">
        <v>20.324746547300613</v>
      </c>
      <c r="G4" s="2">
        <v>17.837531299941396</v>
      </c>
      <c r="H4" s="2"/>
      <c r="I4" s="2">
        <f>AVERAGE(B4:H4)</f>
        <v>20.192700945624619</v>
      </c>
      <c r="J4" s="2">
        <f>STDEV(B4:H4)</f>
        <v>2.1797495341342117</v>
      </c>
      <c r="K4" s="2">
        <f>J4/SQRT(COUNT(B4:H4))</f>
        <v>0.88987902094969384</v>
      </c>
    </row>
    <row r="5" spans="1:11">
      <c r="A5" s="1" t="s">
        <v>9</v>
      </c>
      <c r="B5" s="2">
        <v>17.778114838843646</v>
      </c>
      <c r="C5" s="2">
        <v>16.874187634236755</v>
      </c>
      <c r="D5" s="2">
        <v>15.263177905310528</v>
      </c>
      <c r="E5" s="2">
        <v>15.116858420190692</v>
      </c>
      <c r="F5" s="2">
        <v>17.937656642695924</v>
      </c>
      <c r="G5" s="2">
        <v>11.805367575155024</v>
      </c>
      <c r="H5" s="2"/>
      <c r="I5" s="2">
        <f>AVERAGE(B5:H5)</f>
        <v>15.795893836072096</v>
      </c>
      <c r="J5" s="2">
        <f>STDEV(B5:H5)</f>
        <v>2.2955714206620903</v>
      </c>
      <c r="K5" s="2">
        <f>J5/SQRT(COUNT(B5:H5))</f>
        <v>0.93716310812299985</v>
      </c>
    </row>
    <row r="6" spans="1:11">
      <c r="A6" s="1" t="s">
        <v>10</v>
      </c>
      <c r="B6" s="2">
        <v>23.871887110506236</v>
      </c>
      <c r="C6" s="2">
        <v>22.4</v>
      </c>
      <c r="D6" s="2">
        <v>20.192864795859478</v>
      </c>
      <c r="E6" s="2">
        <v>19.912415411060177</v>
      </c>
      <c r="F6" s="2">
        <v>20.506063885030073</v>
      </c>
      <c r="G6" s="2">
        <v>23.396873156434477</v>
      </c>
      <c r="H6" s="2"/>
      <c r="I6" s="2">
        <f>AVERAGE(B6:H6)</f>
        <v>21.713350726481739</v>
      </c>
      <c r="J6" s="2">
        <f>STDEV(B6:H6)</f>
        <v>1.7307686911444764</v>
      </c>
      <c r="K6" s="2">
        <f>J6/SQRT(COUNT(B6:H6))</f>
        <v>0.70658335934811023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Perry</dc:creator>
  <cp:lastModifiedBy>Rachel Perry</cp:lastModifiedBy>
  <dcterms:created xsi:type="dcterms:W3CDTF">2015-07-19T08:51:39Z</dcterms:created>
  <dcterms:modified xsi:type="dcterms:W3CDTF">2016-04-13T17:33:36Z</dcterms:modified>
</cp:coreProperties>
</file>