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120" windowWidth="19140" windowHeight="17800"/>
  </bookViews>
  <sheets>
    <sheet name="Ext Data Fig. 7b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3" i="4" l="1"/>
  <c r="G13" i="4"/>
  <c r="F13" i="4"/>
  <c r="H12" i="4"/>
  <c r="G12" i="4"/>
  <c r="F12" i="4"/>
  <c r="H11" i="4"/>
  <c r="H17" i="4"/>
  <c r="G11" i="4"/>
  <c r="G17" i="4"/>
  <c r="F11" i="4"/>
  <c r="F17" i="4"/>
  <c r="H10" i="4"/>
  <c r="H16" i="4"/>
  <c r="G10" i="4"/>
  <c r="G16" i="4"/>
  <c r="F10" i="4"/>
  <c r="F16" i="4"/>
  <c r="J8" i="4"/>
  <c r="J6" i="4"/>
  <c r="J4" i="4"/>
  <c r="K5" i="4"/>
  <c r="K7" i="4"/>
  <c r="I6" i="4"/>
  <c r="K6" i="4"/>
  <c r="N7" i="4"/>
  <c r="K9" i="4"/>
  <c r="J9" i="4"/>
  <c r="J7" i="4"/>
  <c r="M7" i="4"/>
  <c r="J5" i="4"/>
  <c r="I8" i="4"/>
  <c r="I4" i="4"/>
  <c r="N6" i="4"/>
  <c r="K4" i="4"/>
  <c r="N4" i="4"/>
  <c r="K8" i="4"/>
  <c r="N8" i="4"/>
  <c r="I9" i="4"/>
  <c r="L9" i="4"/>
  <c r="I7" i="4"/>
  <c r="I5" i="4"/>
  <c r="N9" i="4"/>
  <c r="N5" i="4"/>
  <c r="M9" i="4"/>
  <c r="O9" i="4"/>
  <c r="L4" i="4"/>
  <c r="L6" i="4"/>
  <c r="M4" i="4"/>
  <c r="L5" i="4"/>
  <c r="L8" i="4"/>
  <c r="M6" i="4"/>
  <c r="L7" i="4"/>
  <c r="M5" i="4"/>
  <c r="M8" i="4"/>
  <c r="P6" i="4"/>
  <c r="O6" i="4"/>
  <c r="P4" i="4"/>
  <c r="O4" i="4"/>
  <c r="Q8" i="4"/>
  <c r="P5" i="4"/>
  <c r="Q4" i="4"/>
  <c r="O5" i="4"/>
  <c r="P9" i="4"/>
  <c r="P7" i="4"/>
  <c r="O7" i="4"/>
  <c r="Q6" i="4"/>
  <c r="P8" i="4"/>
  <c r="O8" i="4"/>
</calcChain>
</file>

<file path=xl/sharedStrings.xml><?xml version="1.0" encoding="utf-8"?>
<sst xmlns="http://schemas.openxmlformats.org/spreadsheetml/2006/main" count="26" uniqueCount="18">
  <si>
    <t>SEM</t>
  </si>
  <si>
    <t>Treatment</t>
  </si>
  <si>
    <t>qPCR (3T3-L1 cells)</t>
  </si>
  <si>
    <t>Gene</t>
  </si>
  <si>
    <t>Biological Replicates (Mean of 3 technical replicates)</t>
  </si>
  <si>
    <t>Deviation from median Ct values (Actb or Gapdh)</t>
  </si>
  <si>
    <t>Ct values after normalization with Actb and Gapdh</t>
  </si>
  <si>
    <t>Fold change (compared to median of Ctrl)</t>
  </si>
  <si>
    <t>Mean Fold change</t>
  </si>
  <si>
    <t>P value</t>
  </si>
  <si>
    <t>Fas</t>
  </si>
  <si>
    <t>Ctrl</t>
  </si>
  <si>
    <t>Fsh</t>
  </si>
  <si>
    <t>Lpl</t>
  </si>
  <si>
    <t>Pparg</t>
  </si>
  <si>
    <t>Actb</t>
  </si>
  <si>
    <t>Gapdh</t>
  </si>
  <si>
    <t>Mean of Actb and Gapdh deviations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</si>
</sst>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3">
    <xf numFmtId="0" fontId="0" fillId="0" borderId="0" xfId="0"/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/>
  </sheetViews>
  <sheetFormatPr baseColWidth="10" defaultColWidth="8.83203125" defaultRowHeight="14" x14ac:dyDescent="0"/>
  <cols>
    <col min="1" max="8" width="8.83203125" style="1"/>
    <col min="9" max="9" width="10.6640625" style="1" customWidth="1"/>
    <col min="10" max="16384" width="8.83203125" style="1"/>
  </cols>
  <sheetData>
    <row r="1" spans="1:17">
      <c r="A1" s="2" t="s">
        <v>2</v>
      </c>
    </row>
    <row r="3" spans="1:17" ht="36">
      <c r="A3" s="3" t="s">
        <v>3</v>
      </c>
      <c r="B3" s="3" t="s">
        <v>1</v>
      </c>
      <c r="C3" s="19" t="s">
        <v>4</v>
      </c>
      <c r="D3" s="20"/>
      <c r="E3" s="21"/>
      <c r="F3" s="22" t="s">
        <v>5</v>
      </c>
      <c r="G3" s="22"/>
      <c r="H3" s="22"/>
      <c r="I3" s="18" t="s">
        <v>6</v>
      </c>
      <c r="J3" s="18"/>
      <c r="K3" s="18"/>
      <c r="L3" s="18" t="s">
        <v>7</v>
      </c>
      <c r="M3" s="18"/>
      <c r="N3" s="18"/>
      <c r="O3" s="4" t="s">
        <v>8</v>
      </c>
      <c r="P3" s="3" t="s">
        <v>0</v>
      </c>
      <c r="Q3" s="3" t="s">
        <v>9</v>
      </c>
    </row>
    <row r="4" spans="1:17">
      <c r="A4" s="14" t="s">
        <v>10</v>
      </c>
      <c r="B4" s="3" t="s">
        <v>11</v>
      </c>
      <c r="C4" s="5">
        <v>23.443090000000002</v>
      </c>
      <c r="D4" s="6">
        <v>23.767154999999999</v>
      </c>
      <c r="E4" s="7">
        <v>23.555971</v>
      </c>
      <c r="F4" s="5"/>
      <c r="G4" s="6"/>
      <c r="H4" s="7"/>
      <c r="I4" s="5">
        <f t="shared" ref="I4:K5" si="0">C4-F16</f>
        <v>23.380280500000001</v>
      </c>
      <c r="J4" s="6">
        <f t="shared" si="0"/>
        <v>23.767154999999999</v>
      </c>
      <c r="K4" s="7">
        <f t="shared" si="0"/>
        <v>24.060129499999999</v>
      </c>
      <c r="L4" s="5">
        <f t="shared" ref="L4:N5" si="1">2^-(I4-MEDIAN($I$4:$K$4))</f>
        <v>1.3075575991914583</v>
      </c>
      <c r="M4" s="6">
        <f t="shared" si="1"/>
        <v>1</v>
      </c>
      <c r="N4" s="7">
        <f t="shared" si="1"/>
        <v>0.81621747287382473</v>
      </c>
      <c r="O4" s="8">
        <f t="shared" ref="O4:O9" si="2">AVERAGE(L4:N4)</f>
        <v>1.0412583573550942</v>
      </c>
      <c r="P4" s="8">
        <f t="shared" ref="P4:P9" si="3">STDEV(L4:N4)/SQRT(3)</f>
        <v>0.14333000264097762</v>
      </c>
      <c r="Q4" s="9">
        <f>TTEST(L5:N5,L4:N4,2,2)</f>
        <v>2.2472604766090782E-3</v>
      </c>
    </row>
    <row r="5" spans="1:17">
      <c r="A5" s="14"/>
      <c r="B5" s="3" t="s">
        <v>12</v>
      </c>
      <c r="C5" s="5">
        <v>22.406369999999999</v>
      </c>
      <c r="D5" s="6">
        <v>21.760114999999999</v>
      </c>
      <c r="E5" s="7">
        <v>21.427012999999999</v>
      </c>
      <c r="F5" s="5"/>
      <c r="G5" s="6"/>
      <c r="H5" s="7"/>
      <c r="I5" s="5">
        <f t="shared" si="0"/>
        <v>21.147627499999999</v>
      </c>
      <c r="J5" s="6">
        <f t="shared" si="0"/>
        <v>20.743824499999999</v>
      </c>
      <c r="K5" s="7">
        <f t="shared" si="0"/>
        <v>21.301869499999999</v>
      </c>
      <c r="L5" s="5">
        <f t="shared" si="1"/>
        <v>6.1454876742985443</v>
      </c>
      <c r="M5" s="6">
        <f t="shared" si="1"/>
        <v>8.1304234898528289</v>
      </c>
      <c r="N5" s="7">
        <f t="shared" si="1"/>
        <v>5.5223621451445961</v>
      </c>
      <c r="O5" s="8">
        <f t="shared" si="2"/>
        <v>6.5994244364319909</v>
      </c>
      <c r="P5" s="8">
        <f t="shared" si="3"/>
        <v>0.78635020452138171</v>
      </c>
      <c r="Q5" s="10"/>
    </row>
    <row r="6" spans="1:17">
      <c r="A6" s="14" t="s">
        <v>13</v>
      </c>
      <c r="B6" s="11" t="s">
        <v>11</v>
      </c>
      <c r="C6" s="5">
        <v>18.623332999999999</v>
      </c>
      <c r="D6" s="6">
        <v>18.539421000000001</v>
      </c>
      <c r="E6" s="7">
        <v>18.39771</v>
      </c>
      <c r="F6" s="5"/>
      <c r="G6" s="6"/>
      <c r="H6" s="7"/>
      <c r="I6" s="5">
        <f t="shared" ref="I6:K7" si="4">C6-F16</f>
        <v>18.560523499999999</v>
      </c>
      <c r="J6" s="6">
        <f t="shared" si="4"/>
        <v>18.539421000000001</v>
      </c>
      <c r="K6" s="7">
        <f t="shared" si="4"/>
        <v>18.901868499999999</v>
      </c>
      <c r="L6" s="5">
        <f t="shared" ref="L6:N7" si="5">2^-(I6-MEDIAN($I$6:$K$6))</f>
        <v>1</v>
      </c>
      <c r="M6" s="6">
        <f t="shared" si="5"/>
        <v>1.0147346384663725</v>
      </c>
      <c r="N6" s="7">
        <f t="shared" si="5"/>
        <v>0.78930511303845818</v>
      </c>
      <c r="O6" s="8">
        <f t="shared" si="2"/>
        <v>0.93467991716827692</v>
      </c>
      <c r="P6" s="8">
        <f t="shared" si="3"/>
        <v>7.2811749623077127E-2</v>
      </c>
      <c r="Q6" s="9">
        <f>TTEST(L7:N7,L6:N6,2,2)</f>
        <v>7.0631459218226337E-3</v>
      </c>
    </row>
    <row r="7" spans="1:17">
      <c r="A7" s="14"/>
      <c r="B7" s="11" t="s">
        <v>12</v>
      </c>
      <c r="C7" s="5">
        <v>16.685683999999998</v>
      </c>
      <c r="D7" s="6">
        <v>16.829090000000001</v>
      </c>
      <c r="E7" s="7">
        <v>16.419533000000001</v>
      </c>
      <c r="F7" s="5"/>
      <c r="G7" s="6"/>
      <c r="H7" s="7"/>
      <c r="I7" s="5">
        <f t="shared" si="4"/>
        <v>15.426941499999998</v>
      </c>
      <c r="J7" s="6">
        <f t="shared" si="4"/>
        <v>15.812799500000001</v>
      </c>
      <c r="K7" s="7">
        <f t="shared" si="4"/>
        <v>16.294389500000001</v>
      </c>
      <c r="L7" s="5">
        <f t="shared" si="5"/>
        <v>8.7761123807385033</v>
      </c>
      <c r="M7" s="6">
        <f t="shared" si="5"/>
        <v>6.7165668834815575</v>
      </c>
      <c r="N7" s="7">
        <f t="shared" si="5"/>
        <v>4.81032376599968</v>
      </c>
      <c r="O7" s="8">
        <f t="shared" si="2"/>
        <v>6.7676676767399142</v>
      </c>
      <c r="P7" s="8">
        <f t="shared" si="3"/>
        <v>1.1451096457693091</v>
      </c>
      <c r="Q7" s="10"/>
    </row>
    <row r="8" spans="1:17">
      <c r="A8" s="14" t="s">
        <v>14</v>
      </c>
      <c r="B8" s="11" t="s">
        <v>11</v>
      </c>
      <c r="C8" s="5">
        <v>18.696760000000001</v>
      </c>
      <c r="D8" s="6">
        <v>19.156880999999998</v>
      </c>
      <c r="E8" s="7">
        <v>19.842672</v>
      </c>
      <c r="F8" s="5"/>
      <c r="G8" s="6"/>
      <c r="H8" s="7"/>
      <c r="I8" s="5">
        <f t="shared" ref="I8:K9" si="6">C8-F16</f>
        <v>18.633950500000001</v>
      </c>
      <c r="J8" s="6">
        <f t="shared" si="6"/>
        <v>19.156880999999998</v>
      </c>
      <c r="K8" s="7">
        <f t="shared" si="6"/>
        <v>20.346830499999999</v>
      </c>
      <c r="L8" s="5">
        <f>2^-(I8-MEDIAN($I$8:$K$8))</f>
        <v>1.436870955444669</v>
      </c>
      <c r="M8" s="6">
        <f>2^-(J8-MEDIAN($I$8:$K$8))</f>
        <v>1</v>
      </c>
      <c r="N8" s="7">
        <f>2^-(K8-MEDIAN($I$8:$K$8))</f>
        <v>0.43831820325034215</v>
      </c>
      <c r="O8" s="8">
        <f t="shared" si="2"/>
        <v>0.95839638623167034</v>
      </c>
      <c r="P8" s="8">
        <f t="shared" si="3"/>
        <v>0.28900694642035535</v>
      </c>
      <c r="Q8" s="9">
        <f>TTEST(L9:N9,L8:N8,2,2)</f>
        <v>9.0549064773906382E-2</v>
      </c>
    </row>
    <row r="9" spans="1:17">
      <c r="A9" s="14"/>
      <c r="B9" s="11" t="s">
        <v>12</v>
      </c>
      <c r="C9" s="5">
        <v>18.295631</v>
      </c>
      <c r="D9" s="6">
        <v>18.024377999999999</v>
      </c>
      <c r="E9" s="7">
        <v>18.879142999999999</v>
      </c>
      <c r="F9" s="5"/>
      <c r="G9" s="6"/>
      <c r="H9" s="7"/>
      <c r="I9" s="5">
        <f t="shared" si="6"/>
        <v>17.0368885</v>
      </c>
      <c r="J9" s="6">
        <f t="shared" si="6"/>
        <v>17.008087499999998</v>
      </c>
      <c r="K9" s="7">
        <f t="shared" si="6"/>
        <v>18.753999499999999</v>
      </c>
      <c r="L9" s="5">
        <f>2^-(I9-AVERAGE($I$8:$K$8))</f>
        <v>5.0712175528331835</v>
      </c>
      <c r="M9" s="6">
        <f>2^-(J9-MEDIAN($I$8:$K$8))</f>
        <v>4.4345677875984606</v>
      </c>
      <c r="N9" s="7">
        <f>2^-(K9-MEDIAN($I$8:$K$8))</f>
        <v>1.3221460023322338</v>
      </c>
      <c r="O9" s="8">
        <f t="shared" si="2"/>
        <v>3.6093104475879589</v>
      </c>
      <c r="P9" s="8">
        <f t="shared" si="3"/>
        <v>1.15825610734771</v>
      </c>
      <c r="Q9" s="12"/>
    </row>
    <row r="10" spans="1:17">
      <c r="A10" s="14" t="s">
        <v>15</v>
      </c>
      <c r="B10" s="11" t="s">
        <v>11</v>
      </c>
      <c r="C10" s="5">
        <v>19.913019999999999</v>
      </c>
      <c r="D10" s="6">
        <v>18.856756000000001</v>
      </c>
      <c r="E10" s="7">
        <v>17.308800000000002</v>
      </c>
      <c r="F10" s="5">
        <f t="shared" ref="F10:H11" si="7">C10-MEDIAN($C$10:$E$10)</f>
        <v>1.0562639999999988</v>
      </c>
      <c r="G10" s="6">
        <f t="shared" si="7"/>
        <v>0</v>
      </c>
      <c r="H10" s="7">
        <f t="shared" si="7"/>
        <v>-1.5479559999999992</v>
      </c>
      <c r="I10" s="13"/>
      <c r="J10" s="13"/>
      <c r="K10" s="13"/>
      <c r="L10" s="13"/>
      <c r="M10" s="13"/>
      <c r="N10" s="13"/>
      <c r="O10" s="13"/>
      <c r="P10" s="13"/>
      <c r="Q10" s="13"/>
    </row>
    <row r="11" spans="1:17">
      <c r="A11" s="14"/>
      <c r="B11" s="11" t="s">
        <v>12</v>
      </c>
      <c r="C11" s="5">
        <v>20.712997000000001</v>
      </c>
      <c r="D11" s="6">
        <v>19.9924</v>
      </c>
      <c r="E11" s="7">
        <v>19.269124999999999</v>
      </c>
      <c r="F11" s="5">
        <f t="shared" si="7"/>
        <v>1.8562410000000007</v>
      </c>
      <c r="G11" s="6">
        <f t="shared" si="7"/>
        <v>1.1356439999999992</v>
      </c>
      <c r="H11" s="7">
        <f t="shared" si="7"/>
        <v>0.41236899999999821</v>
      </c>
      <c r="I11" s="13"/>
      <c r="J11" s="13"/>
      <c r="K11" s="13"/>
      <c r="L11" s="13"/>
      <c r="M11" s="13"/>
      <c r="N11" s="13"/>
      <c r="O11" s="13"/>
      <c r="P11" s="13"/>
      <c r="Q11" s="13"/>
    </row>
    <row r="12" spans="1:17">
      <c r="A12" s="14" t="s">
        <v>16</v>
      </c>
      <c r="B12" s="11" t="s">
        <v>11</v>
      </c>
      <c r="C12" s="5">
        <v>14.909293999999999</v>
      </c>
      <c r="D12" s="6">
        <v>15.839938999999999</v>
      </c>
      <c r="E12" s="7">
        <v>16.379577999999999</v>
      </c>
      <c r="F12" s="5">
        <f t="shared" ref="F12:H13" si="8">C12-MEDIAN($C$12:$E$12)</f>
        <v>-0.93064500000000017</v>
      </c>
      <c r="G12" s="6">
        <f t="shared" si="8"/>
        <v>0</v>
      </c>
      <c r="H12" s="7">
        <f t="shared" si="8"/>
        <v>0.53963899999999931</v>
      </c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4"/>
      <c r="B13" s="11" t="s">
        <v>12</v>
      </c>
      <c r="C13" s="5">
        <v>16.501183000000001</v>
      </c>
      <c r="D13" s="6">
        <v>16.736875999999999</v>
      </c>
      <c r="E13" s="7">
        <v>15.677856999999999</v>
      </c>
      <c r="F13" s="5">
        <f t="shared" si="8"/>
        <v>0.66124400000000172</v>
      </c>
      <c r="G13" s="6">
        <f t="shared" si="8"/>
        <v>0.89693699999999943</v>
      </c>
      <c r="H13" s="7">
        <f t="shared" si="8"/>
        <v>-0.16208199999999984</v>
      </c>
      <c r="I13" s="13"/>
      <c r="J13" s="13"/>
      <c r="K13" s="13"/>
      <c r="L13" s="13"/>
      <c r="M13" s="13"/>
      <c r="N13" s="13"/>
      <c r="O13" s="13"/>
      <c r="P13" s="13"/>
      <c r="Q13" s="13"/>
    </row>
    <row r="14" spans="1:17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ht="33" customHeight="1">
      <c r="A15" s="13"/>
      <c r="B15" s="13"/>
      <c r="C15" s="13"/>
      <c r="D15" s="13"/>
      <c r="E15" s="13"/>
      <c r="F15" s="15" t="s">
        <v>17</v>
      </c>
      <c r="G15" s="16"/>
      <c r="H15" s="17"/>
      <c r="I15" s="13"/>
      <c r="J15" s="13"/>
      <c r="K15" s="13"/>
      <c r="L15" s="13"/>
      <c r="M15" s="13"/>
      <c r="N15" s="13"/>
      <c r="O15" s="13"/>
      <c r="P15" s="13"/>
      <c r="Q15" s="13"/>
    </row>
    <row r="16" spans="1:17">
      <c r="A16" s="13"/>
      <c r="B16" s="13"/>
      <c r="C16" s="13"/>
      <c r="D16" s="13"/>
      <c r="E16" s="13"/>
      <c r="F16" s="5">
        <f t="shared" ref="F16:H17" si="9">AVERAGE(F10,F12)</f>
        <v>6.2809499999999296E-2</v>
      </c>
      <c r="G16" s="6">
        <f t="shared" si="9"/>
        <v>0</v>
      </c>
      <c r="H16" s="7">
        <f t="shared" si="9"/>
        <v>-0.50415849999999995</v>
      </c>
      <c r="I16" s="13"/>
      <c r="J16" s="13"/>
      <c r="K16" s="13"/>
      <c r="L16" s="13"/>
      <c r="M16" s="13"/>
      <c r="N16" s="13"/>
      <c r="O16" s="13"/>
      <c r="P16" s="13"/>
      <c r="Q16" s="13"/>
    </row>
    <row r="17" spans="1:17">
      <c r="A17" s="13"/>
      <c r="B17" s="13"/>
      <c r="C17" s="13"/>
      <c r="D17" s="13"/>
      <c r="E17" s="13"/>
      <c r="F17" s="5">
        <f t="shared" si="9"/>
        <v>1.2587425000000012</v>
      </c>
      <c r="G17" s="6">
        <f t="shared" si="9"/>
        <v>1.0162904999999993</v>
      </c>
      <c r="H17" s="7">
        <f t="shared" si="9"/>
        <v>0.12514349999999919</v>
      </c>
      <c r="I17" s="13"/>
      <c r="J17" s="13"/>
      <c r="K17" s="13"/>
      <c r="L17" s="13"/>
      <c r="M17" s="13"/>
      <c r="N17" s="13"/>
      <c r="O17" s="13"/>
      <c r="P17" s="13"/>
      <c r="Q17" s="13"/>
    </row>
  </sheetData>
  <mergeCells count="10">
    <mergeCell ref="A12:A13"/>
    <mergeCell ref="F15:H15"/>
    <mergeCell ref="L3:N3"/>
    <mergeCell ref="A4:A5"/>
    <mergeCell ref="A6:A7"/>
    <mergeCell ref="A8:A9"/>
    <mergeCell ref="A10:A11"/>
    <mergeCell ref="C3:E3"/>
    <mergeCell ref="F3:H3"/>
    <mergeCell ref="I3:K3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Fig. 7b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Tony Yuen</cp:lastModifiedBy>
  <cp:lastPrinted>2017-03-15T22:37:31Z</cp:lastPrinted>
  <dcterms:created xsi:type="dcterms:W3CDTF">2017-03-13T20:53:51Z</dcterms:created>
  <dcterms:modified xsi:type="dcterms:W3CDTF">2017-05-04T19:17:37Z</dcterms:modified>
</cp:coreProperties>
</file>