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9080" activeTab="2"/>
  </bookViews>
  <sheets>
    <sheet name="Fig. 1a" sheetId="1" r:id="rId1"/>
    <sheet name="Fig. 1b" sheetId="2" r:id="rId2"/>
    <sheet name="Fig. 1c" sheetId="3" r:id="rId3"/>
  </sheets>
  <calcPr calcId="145621"/>
</workbook>
</file>

<file path=xl/calcChain.xml><?xml version="1.0" encoding="utf-8"?>
<calcChain xmlns="http://schemas.openxmlformats.org/spreadsheetml/2006/main">
  <c r="G53" i="2" l="1"/>
  <c r="G50" i="2"/>
  <c r="F50" i="2"/>
  <c r="I50" i="2" s="1"/>
  <c r="E50" i="2"/>
  <c r="H50" i="2" s="1"/>
  <c r="G48" i="2"/>
  <c r="F48" i="2"/>
  <c r="I48" i="2" s="1"/>
  <c r="E48" i="2"/>
  <c r="G46" i="2"/>
  <c r="F46" i="2"/>
  <c r="E46" i="2"/>
  <c r="G44" i="2"/>
  <c r="F44" i="2"/>
  <c r="E44" i="2"/>
  <c r="G40" i="2"/>
  <c r="F40" i="2"/>
  <c r="E40" i="2"/>
  <c r="G38" i="2"/>
  <c r="F38" i="2"/>
  <c r="E38" i="2"/>
  <c r="G36" i="2"/>
  <c r="F36" i="2"/>
  <c r="I36" i="2" s="1"/>
  <c r="E36" i="2"/>
  <c r="H36" i="2" s="1"/>
  <c r="G34" i="2"/>
  <c r="F34" i="2"/>
  <c r="E34" i="2"/>
  <c r="G32" i="2"/>
  <c r="F32" i="2"/>
  <c r="I32" i="2" s="1"/>
  <c r="E32" i="2"/>
  <c r="G25" i="2"/>
  <c r="F25" i="2"/>
  <c r="E25" i="2"/>
  <c r="G23" i="2"/>
  <c r="F23" i="2"/>
  <c r="E23" i="2"/>
  <c r="G21" i="2"/>
  <c r="F21" i="2"/>
  <c r="I21" i="2" s="1"/>
  <c r="E21" i="2"/>
  <c r="G19" i="2"/>
  <c r="F19" i="2"/>
  <c r="E19" i="2"/>
  <c r="G17" i="2"/>
  <c r="F17" i="2"/>
  <c r="E17" i="2"/>
  <c r="G13" i="2"/>
  <c r="G11" i="2"/>
  <c r="G9" i="2"/>
  <c r="I9" i="2" s="1"/>
  <c r="G7" i="2"/>
  <c r="G5" i="2"/>
  <c r="G16" i="2" s="1"/>
  <c r="F13" i="2"/>
  <c r="I13" i="2" s="1"/>
  <c r="F11" i="2"/>
  <c r="F9" i="2"/>
  <c r="F7" i="2"/>
  <c r="F5" i="2"/>
  <c r="E13" i="2"/>
  <c r="E11" i="2"/>
  <c r="E9" i="2"/>
  <c r="H9" i="2" s="1"/>
  <c r="E7" i="2"/>
  <c r="E5" i="2"/>
  <c r="R43" i="1"/>
  <c r="I34" i="2" l="1"/>
  <c r="I46" i="2"/>
  <c r="F53" i="2"/>
  <c r="E54" i="2"/>
  <c r="H34" i="2"/>
  <c r="G27" i="2"/>
  <c r="F28" i="2"/>
  <c r="E28" i="2"/>
  <c r="F27" i="2"/>
  <c r="E16" i="2"/>
  <c r="F15" i="2"/>
  <c r="H7" i="2"/>
  <c r="E52" i="2"/>
  <c r="H48" i="2"/>
  <c r="F16" i="2"/>
  <c r="G43" i="2"/>
  <c r="F52" i="2"/>
  <c r="F54" i="2"/>
  <c r="E43" i="2"/>
  <c r="E42" i="2"/>
  <c r="E15" i="2"/>
  <c r="G15" i="2"/>
  <c r="I38" i="2"/>
  <c r="G54" i="2"/>
  <c r="E29" i="2"/>
  <c r="H21" i="2"/>
  <c r="G28" i="2"/>
  <c r="H40" i="2"/>
  <c r="E53" i="2"/>
  <c r="H5" i="2"/>
  <c r="I11" i="2"/>
  <c r="F29" i="2"/>
  <c r="H23" i="2"/>
  <c r="E27" i="2"/>
  <c r="I40" i="2"/>
  <c r="G52" i="2"/>
  <c r="I44" i="2"/>
  <c r="H44" i="2"/>
  <c r="H46" i="2"/>
  <c r="I43" i="2"/>
  <c r="H38" i="2"/>
  <c r="F43" i="2"/>
  <c r="F42" i="2"/>
  <c r="H32" i="2"/>
  <c r="G42" i="2"/>
  <c r="I17" i="2"/>
  <c r="H19" i="2"/>
  <c r="G29" i="2"/>
  <c r="H17" i="2"/>
  <c r="I19" i="2"/>
  <c r="H25" i="2"/>
  <c r="I25" i="2"/>
  <c r="I23" i="2"/>
  <c r="I7" i="2"/>
  <c r="H13" i="2"/>
  <c r="H11" i="2"/>
  <c r="I5" i="2"/>
  <c r="I42" i="2" l="1"/>
  <c r="H53" i="2"/>
  <c r="I53" i="2"/>
  <c r="I54" i="2"/>
  <c r="I16" i="2"/>
  <c r="I15" i="2"/>
  <c r="H54" i="2"/>
  <c r="H28" i="2"/>
  <c r="H27" i="2"/>
  <c r="I28" i="2"/>
  <c r="I27" i="2"/>
  <c r="H16" i="2"/>
  <c r="H15" i="2"/>
  <c r="H52" i="2"/>
  <c r="I52" i="2"/>
  <c r="H43" i="2"/>
  <c r="H42" i="2"/>
  <c r="H29" i="2"/>
  <c r="I29" i="2"/>
  <c r="B16" i="1" l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B25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B33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B34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B41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C18" i="3" l="1"/>
  <c r="D18" i="3"/>
  <c r="B18" i="3"/>
  <c r="C10" i="3"/>
  <c r="D10" i="3"/>
  <c r="C9" i="3"/>
  <c r="D9" i="3"/>
  <c r="B10" i="3"/>
  <c r="B9" i="3"/>
  <c r="C17" i="3"/>
  <c r="D17" i="3"/>
  <c r="B17" i="3"/>
  <c r="C16" i="3"/>
  <c r="D16" i="3"/>
  <c r="B16" i="3"/>
</calcChain>
</file>

<file path=xl/sharedStrings.xml><?xml version="1.0" encoding="utf-8"?>
<sst xmlns="http://schemas.openxmlformats.org/spreadsheetml/2006/main" count="63" uniqueCount="29">
  <si>
    <t>IgG</t>
  </si>
  <si>
    <t>Mean</t>
  </si>
  <si>
    <t>SEM</t>
  </si>
  <si>
    <t>IgG Female</t>
  </si>
  <si>
    <t>Ab Female</t>
  </si>
  <si>
    <t>P-value (IgG vs Ab)</t>
  </si>
  <si>
    <t>IgG Male</t>
  </si>
  <si>
    <t>Ab Male</t>
  </si>
  <si>
    <t>Body Weight (Male and Female Mice)</t>
  </si>
  <si>
    <t>Paired HFD</t>
  </si>
  <si>
    <t>FM (g)</t>
  </si>
  <si>
    <t>LM (g)</t>
  </si>
  <si>
    <t>TM (g)</t>
  </si>
  <si>
    <t>P-value</t>
  </si>
  <si>
    <t>qNMR</t>
  </si>
  <si>
    <t>Male and female mice pair fed on HFD</t>
  </si>
  <si>
    <t>Micro-CT</t>
  </si>
  <si>
    <t>Female Mice Pair fed on HFD</t>
  </si>
  <si>
    <t>Ab</t>
  </si>
  <si>
    <t>Paired Food Intake (HFD)</t>
  </si>
  <si>
    <t>Date</t>
  </si>
  <si>
    <t>FM/TM (%)</t>
  </si>
  <si>
    <t>LM/TM (%)</t>
  </si>
  <si>
    <r>
      <t>TFV (mm</t>
    </r>
    <r>
      <rPr>
        <b/>
        <vertAlign val="superscript"/>
        <sz val="11"/>
        <rFont val="Calibri"/>
        <family val="2"/>
        <scheme val="minor"/>
      </rPr>
      <t>3</t>
    </r>
    <r>
      <rPr>
        <b/>
        <sz val="11"/>
        <rFont val="Calibri"/>
        <family val="2"/>
        <scheme val="minor"/>
      </rPr>
      <t>)</t>
    </r>
  </si>
  <si>
    <r>
      <t>SFV (mm</t>
    </r>
    <r>
      <rPr>
        <b/>
        <vertAlign val="superscript"/>
        <sz val="11"/>
        <rFont val="Calibri"/>
        <family val="2"/>
        <scheme val="minor"/>
      </rPr>
      <t>3</t>
    </r>
    <r>
      <rPr>
        <b/>
        <sz val="11"/>
        <rFont val="Calibri"/>
        <family val="2"/>
        <scheme val="minor"/>
      </rPr>
      <t>)</t>
    </r>
  </si>
  <si>
    <r>
      <t>VFV (mm</t>
    </r>
    <r>
      <rPr>
        <b/>
        <vertAlign val="superscript"/>
        <sz val="11"/>
        <rFont val="Calibri"/>
        <family val="2"/>
        <scheme val="minor"/>
      </rPr>
      <t>3</t>
    </r>
    <r>
      <rPr>
        <b/>
        <sz val="11"/>
        <rFont val="Calibri"/>
        <family val="2"/>
        <scheme val="minor"/>
      </rPr>
      <t>)</t>
    </r>
  </si>
  <si>
    <r>
      <t>Units displayed in Fig. 1b are in 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(mm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/1000).</t>
    </r>
  </si>
  <si>
    <t>Duplicate measurements</t>
  </si>
  <si>
    <t>Mean of duplicate measurements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</si>
</sst>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/dd/yy;@"/>
    <numFmt numFmtId="166" formatCode="0.0"/>
    <numFmt numFmtId="167" formatCode="0.000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34"/>
      <scheme val="minor"/>
    </font>
    <font>
      <sz val="9"/>
      <name val="Arial"/>
      <family val="2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2">
    <xf numFmtId="0" fontId="0" fillId="0" borderId="0" xfId="0"/>
    <xf numFmtId="166" fontId="0" fillId="3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1" fillId="0" borderId="0" xfId="0" applyFont="1"/>
    <xf numFmtId="0" fontId="0" fillId="0" borderId="0" xfId="0"/>
    <xf numFmtId="0" fontId="4" fillId="0" borderId="1" xfId="0" applyFont="1" applyBorder="1" applyAlignment="1">
      <alignment horizontal="left"/>
    </xf>
    <xf numFmtId="1" fontId="0" fillId="0" borderId="0" xfId="0" applyNumberFormat="1"/>
    <xf numFmtId="1" fontId="0" fillId="0" borderId="1" xfId="0" applyNumberForma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5" fillId="0" borderId="2" xfId="1" applyFont="1" applyBorder="1" applyAlignment="1">
      <alignment horizontal="center"/>
    </xf>
    <xf numFmtId="1" fontId="7" fillId="0" borderId="2" xfId="1" applyNumberFormat="1" applyFont="1" applyBorder="1" applyAlignment="1">
      <alignment horizontal="center" vertical="center"/>
    </xf>
    <xf numFmtId="1" fontId="7" fillId="0" borderId="4" xfId="1" applyNumberFormat="1" applyFont="1" applyBorder="1" applyAlignment="1">
      <alignment horizontal="center" vertical="center"/>
    </xf>
    <xf numFmtId="1" fontId="7" fillId="0" borderId="3" xfId="1" applyNumberFormat="1" applyFont="1" applyBorder="1" applyAlignment="1">
      <alignment horizontal="center" vertical="center"/>
    </xf>
    <xf numFmtId="1" fontId="5" fillId="0" borderId="3" xfId="1" applyNumberFormat="1" applyFont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/>
    </xf>
    <xf numFmtId="167" fontId="7" fillId="5" borderId="1" xfId="1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166" fontId="0" fillId="0" borderId="0" xfId="0" applyNumberFormat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166" fontId="0" fillId="5" borderId="1" xfId="0" applyNumberFormat="1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67" fontId="0" fillId="5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3"/>
  <sheetViews>
    <sheetView topLeftCell="A13" zoomScale="90" zoomScaleNormal="90" workbookViewId="0">
      <selection activeCell="B38" sqref="B38"/>
    </sheetView>
  </sheetViews>
  <sheetFormatPr defaultRowHeight="14.5"/>
  <cols>
    <col min="1" max="1" width="21.08984375" customWidth="1"/>
    <col min="18" max="18" width="8.7265625" customWidth="1"/>
  </cols>
  <sheetData>
    <row r="1" spans="1:46">
      <c r="A1" s="7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46">
      <c r="A2" s="12" t="s">
        <v>20</v>
      </c>
      <c r="B2" s="13">
        <v>42215</v>
      </c>
      <c r="C2" s="13">
        <v>42219</v>
      </c>
      <c r="D2" s="13">
        <v>42222</v>
      </c>
      <c r="E2" s="13">
        <v>42226</v>
      </c>
      <c r="F2" s="13">
        <v>42227</v>
      </c>
      <c r="G2" s="13">
        <v>42229</v>
      </c>
      <c r="H2" s="13">
        <v>42231</v>
      </c>
      <c r="I2" s="13">
        <v>42233</v>
      </c>
      <c r="J2" s="13">
        <v>42234</v>
      </c>
      <c r="K2" s="13">
        <v>42235</v>
      </c>
      <c r="L2" s="13">
        <v>42236</v>
      </c>
      <c r="M2" s="13">
        <v>42237</v>
      </c>
      <c r="N2" s="13">
        <v>42238</v>
      </c>
      <c r="O2" s="13">
        <v>42239</v>
      </c>
      <c r="P2" s="13">
        <v>42240</v>
      </c>
      <c r="Q2" s="13">
        <v>42241</v>
      </c>
      <c r="R2" s="13">
        <v>42242</v>
      </c>
      <c r="S2" s="13">
        <v>42243</v>
      </c>
      <c r="T2" s="13">
        <v>42244</v>
      </c>
      <c r="U2" s="13">
        <v>42245</v>
      </c>
      <c r="V2" s="13">
        <v>42246</v>
      </c>
      <c r="W2" s="13">
        <v>42247</v>
      </c>
      <c r="X2" s="13">
        <v>42248</v>
      </c>
      <c r="Y2" s="13">
        <v>42249</v>
      </c>
      <c r="Z2" s="13">
        <v>42250</v>
      </c>
      <c r="AA2" s="13">
        <v>42251</v>
      </c>
      <c r="AB2" s="13">
        <v>42252</v>
      </c>
      <c r="AC2" s="13">
        <v>42253</v>
      </c>
      <c r="AD2" s="13">
        <v>42254</v>
      </c>
      <c r="AE2" s="13">
        <v>42255</v>
      </c>
      <c r="AF2" s="13">
        <v>42256</v>
      </c>
      <c r="AG2" s="13">
        <v>42257</v>
      </c>
      <c r="AH2" s="13">
        <v>42258</v>
      </c>
      <c r="AI2" s="13">
        <v>42259</v>
      </c>
      <c r="AJ2" s="13">
        <v>42260</v>
      </c>
      <c r="AK2" s="13">
        <v>42261</v>
      </c>
      <c r="AL2" s="13">
        <v>42262</v>
      </c>
      <c r="AM2" s="13">
        <v>42263</v>
      </c>
      <c r="AN2" s="13">
        <v>42264</v>
      </c>
      <c r="AO2" s="13">
        <v>42265</v>
      </c>
      <c r="AP2" s="13">
        <v>42266</v>
      </c>
      <c r="AQ2" s="13">
        <v>42267</v>
      </c>
      <c r="AR2" s="13">
        <v>42268</v>
      </c>
      <c r="AS2" s="8"/>
    </row>
    <row r="3" spans="1:46">
      <c r="A3" s="9" t="s">
        <v>3</v>
      </c>
      <c r="B3" s="11">
        <v>14.2</v>
      </c>
      <c r="C3" s="11">
        <v>20.32</v>
      </c>
      <c r="D3" s="11">
        <v>26.359999999999996</v>
      </c>
      <c r="E3" s="11">
        <v>35.519999999999996</v>
      </c>
      <c r="F3" s="11">
        <v>38.11999999999999</v>
      </c>
      <c r="G3" s="11">
        <v>42.11999999999999</v>
      </c>
      <c r="H3" s="11">
        <v>46.61999999999999</v>
      </c>
      <c r="I3" s="11">
        <v>49.939999999999991</v>
      </c>
      <c r="J3" s="11">
        <v>52.239999999999988</v>
      </c>
      <c r="K3" s="11">
        <v>54.259999999999991</v>
      </c>
      <c r="L3" s="11">
        <v>56.239999999999988</v>
      </c>
      <c r="M3" s="11">
        <v>58.459999999999994</v>
      </c>
      <c r="N3" s="11">
        <v>59.98</v>
      </c>
      <c r="O3" s="11">
        <v>61.94</v>
      </c>
      <c r="P3" s="11">
        <v>63.019999999999996</v>
      </c>
      <c r="Q3" s="11">
        <v>65.059999999999988</v>
      </c>
      <c r="R3" s="11">
        <v>66.899999999999991</v>
      </c>
      <c r="S3" s="11">
        <v>68.899999999999991</v>
      </c>
      <c r="T3" s="11">
        <v>70.639999999999986</v>
      </c>
      <c r="U3" s="11">
        <v>72.759999999999991</v>
      </c>
      <c r="V3" s="11">
        <v>75.359999999999985</v>
      </c>
      <c r="W3" s="11">
        <v>77.16</v>
      </c>
      <c r="X3" s="11">
        <v>78.759999999999991</v>
      </c>
      <c r="Y3" s="11">
        <v>80.559999999999988</v>
      </c>
      <c r="Z3" s="11">
        <v>81.439999999999984</v>
      </c>
      <c r="AA3" s="11">
        <v>83.399999999999991</v>
      </c>
      <c r="AB3" s="11">
        <v>85.46</v>
      </c>
      <c r="AC3" s="11">
        <v>86.699999999999989</v>
      </c>
      <c r="AD3" s="11">
        <v>88.82</v>
      </c>
      <c r="AE3" s="11">
        <v>90.399999999999991</v>
      </c>
      <c r="AF3" s="11">
        <v>91.779999999999987</v>
      </c>
      <c r="AG3" s="11">
        <v>92.679999999999978</v>
      </c>
      <c r="AH3" s="11">
        <v>93.859999999999985</v>
      </c>
      <c r="AI3" s="11">
        <v>94.859999999999985</v>
      </c>
      <c r="AJ3" s="11">
        <v>97.139999999999972</v>
      </c>
      <c r="AK3" s="11">
        <v>99.119999999999976</v>
      </c>
      <c r="AL3" s="11">
        <v>99.999999999999972</v>
      </c>
      <c r="AM3" s="11">
        <v>101.83999999999996</v>
      </c>
      <c r="AN3" s="11">
        <v>103.71999999999996</v>
      </c>
      <c r="AO3" s="11">
        <v>105.47999999999995</v>
      </c>
      <c r="AP3" s="11">
        <v>107.47999999999995</v>
      </c>
      <c r="AQ3" s="11">
        <v>109.27999999999994</v>
      </c>
      <c r="AR3" s="11">
        <v>111.71999999999996</v>
      </c>
      <c r="AS3" s="8"/>
    </row>
    <row r="4" spans="1:46">
      <c r="A4" s="9" t="s">
        <v>4</v>
      </c>
      <c r="B4" s="11">
        <v>14.580000000000002</v>
      </c>
      <c r="C4" s="11">
        <v>20.399999999999999</v>
      </c>
      <c r="D4" s="11">
        <v>26.52</v>
      </c>
      <c r="E4" s="11">
        <v>32.559999999999995</v>
      </c>
      <c r="F4" s="11">
        <v>34.559999999999995</v>
      </c>
      <c r="G4" s="11">
        <v>38.179999999999993</v>
      </c>
      <c r="H4" s="11">
        <v>41.499999999999993</v>
      </c>
      <c r="I4" s="11">
        <v>46.419999999999995</v>
      </c>
      <c r="J4" s="11">
        <v>49.739999999999995</v>
      </c>
      <c r="K4" s="11">
        <v>52.039999999999985</v>
      </c>
      <c r="L4" s="11">
        <v>54.079999999999984</v>
      </c>
      <c r="M4" s="11">
        <v>55.599999999999987</v>
      </c>
      <c r="N4" s="11">
        <v>57.559999999999988</v>
      </c>
      <c r="O4" s="11">
        <v>59.08</v>
      </c>
      <c r="P4" s="11">
        <v>61.319999999999993</v>
      </c>
      <c r="Q4" s="11">
        <v>62.399999999999991</v>
      </c>
      <c r="R4" s="11">
        <v>64.439999999999984</v>
      </c>
      <c r="S4" s="11">
        <v>66.279999999999987</v>
      </c>
      <c r="T4" s="11">
        <v>68.119999999999976</v>
      </c>
      <c r="U4" s="11">
        <v>69.859999999999985</v>
      </c>
      <c r="V4" s="11">
        <v>71.97999999999999</v>
      </c>
      <c r="W4" s="11">
        <v>73.859999999999985</v>
      </c>
      <c r="X4" s="11">
        <v>75.299999999999983</v>
      </c>
      <c r="Y4" s="11">
        <v>76.499999999999972</v>
      </c>
      <c r="Z4" s="11">
        <v>78.119999999999976</v>
      </c>
      <c r="AA4" s="11">
        <v>78.999999999999972</v>
      </c>
      <c r="AB4" s="11">
        <v>80.59999999999998</v>
      </c>
      <c r="AC4" s="11">
        <v>82.59999999999998</v>
      </c>
      <c r="AD4" s="11">
        <v>83.839999999999975</v>
      </c>
      <c r="AE4" s="11">
        <v>85.399999999999977</v>
      </c>
      <c r="AF4" s="11">
        <v>86.299999999999983</v>
      </c>
      <c r="AG4" s="11">
        <v>87.779999999999973</v>
      </c>
      <c r="AH4" s="11">
        <v>89.519999999999968</v>
      </c>
      <c r="AI4" s="11">
        <v>90.559999999999974</v>
      </c>
      <c r="AJ4" s="11">
        <v>91.559999999999974</v>
      </c>
      <c r="AK4" s="11">
        <v>92.859999999999971</v>
      </c>
      <c r="AL4" s="11">
        <v>94.659999999999968</v>
      </c>
      <c r="AM4" s="11">
        <v>95.539999999999964</v>
      </c>
      <c r="AN4" s="11">
        <v>97.379999999999967</v>
      </c>
      <c r="AO4" s="11">
        <v>99.259999999999962</v>
      </c>
      <c r="AP4" s="11">
        <v>101.01999999999995</v>
      </c>
      <c r="AQ4" s="11">
        <v>102.83999999999996</v>
      </c>
      <c r="AR4" s="11">
        <v>104.63999999999996</v>
      </c>
      <c r="AS4" s="8"/>
    </row>
    <row r="5" spans="1:46">
      <c r="A5" s="9" t="s">
        <v>6</v>
      </c>
      <c r="B5" s="11">
        <v>12.24</v>
      </c>
      <c r="C5" s="11">
        <v>19.78</v>
      </c>
      <c r="D5" s="11">
        <v>25.7</v>
      </c>
      <c r="E5" s="11">
        <v>34.239999999999995</v>
      </c>
      <c r="F5" s="11">
        <v>36.339999999999996</v>
      </c>
      <c r="G5" s="11">
        <v>40.72</v>
      </c>
      <c r="H5" s="11">
        <v>45.2</v>
      </c>
      <c r="I5" s="11">
        <v>49.68</v>
      </c>
      <c r="J5" s="11">
        <v>51.52</v>
      </c>
      <c r="K5" s="11">
        <v>53.1</v>
      </c>
      <c r="L5" s="11">
        <v>55.160000000000004</v>
      </c>
      <c r="M5" s="11">
        <v>56.86</v>
      </c>
      <c r="N5" s="11">
        <v>58.7</v>
      </c>
      <c r="O5" s="11">
        <v>60.56</v>
      </c>
      <c r="P5" s="11">
        <v>62.3</v>
      </c>
      <c r="Q5" s="11">
        <v>64.44</v>
      </c>
      <c r="R5" s="11">
        <v>66.36</v>
      </c>
      <c r="S5" s="11">
        <v>68.22</v>
      </c>
      <c r="T5" s="11">
        <v>69.960000000000008</v>
      </c>
      <c r="U5" s="11">
        <v>71.72</v>
      </c>
      <c r="V5" s="11">
        <v>73.540000000000006</v>
      </c>
      <c r="W5" s="11">
        <v>75.180000000000007</v>
      </c>
      <c r="X5" s="11">
        <v>76.740000000000009</v>
      </c>
      <c r="Y5" s="11">
        <v>78.700000000000017</v>
      </c>
      <c r="Z5" s="11">
        <v>80.100000000000009</v>
      </c>
      <c r="AA5" s="11">
        <v>81.620000000000019</v>
      </c>
      <c r="AB5" s="11">
        <v>83.740000000000023</v>
      </c>
      <c r="AC5" s="11">
        <v>85.600000000000023</v>
      </c>
      <c r="AD5" s="11">
        <v>87.160000000000025</v>
      </c>
      <c r="AE5" s="11">
        <v>88.92000000000003</v>
      </c>
      <c r="AF5" s="11">
        <v>90.140000000000029</v>
      </c>
      <c r="AG5" s="11">
        <v>91.340000000000032</v>
      </c>
      <c r="AH5" s="11">
        <v>92.980000000000032</v>
      </c>
      <c r="AI5" s="11">
        <v>94.320000000000022</v>
      </c>
      <c r="AJ5" s="11">
        <v>96.440000000000026</v>
      </c>
      <c r="AK5" s="11">
        <v>97.720000000000027</v>
      </c>
      <c r="AL5" s="11">
        <v>99.520000000000024</v>
      </c>
      <c r="AM5" s="11">
        <v>101.24000000000004</v>
      </c>
      <c r="AN5" s="11">
        <v>103.00000000000003</v>
      </c>
      <c r="AO5" s="11">
        <v>104.94000000000003</v>
      </c>
      <c r="AP5" s="11">
        <v>106.72000000000003</v>
      </c>
      <c r="AQ5" s="11">
        <v>108.26000000000003</v>
      </c>
      <c r="AR5" s="11">
        <v>109.86000000000004</v>
      </c>
      <c r="AS5" s="8"/>
    </row>
    <row r="6" spans="1:46">
      <c r="A6" s="9" t="s">
        <v>7</v>
      </c>
      <c r="B6" s="11">
        <v>12</v>
      </c>
      <c r="C6" s="11">
        <v>16.899999999999999</v>
      </c>
      <c r="D6" s="11">
        <v>24.44</v>
      </c>
      <c r="E6" s="11">
        <v>30.360000000000003</v>
      </c>
      <c r="F6" s="11">
        <v>32.5</v>
      </c>
      <c r="G6" s="11">
        <v>36.5</v>
      </c>
      <c r="H6" s="11">
        <v>40.380000000000003</v>
      </c>
      <c r="I6" s="11">
        <v>44.06</v>
      </c>
      <c r="J6" s="11">
        <v>46.6</v>
      </c>
      <c r="K6" s="11">
        <v>48.18</v>
      </c>
      <c r="L6" s="11">
        <v>50.08</v>
      </c>
      <c r="M6" s="11">
        <v>51.779999999999994</v>
      </c>
      <c r="N6" s="11">
        <v>53.61999999999999</v>
      </c>
      <c r="O6" s="11">
        <v>55.29999999999999</v>
      </c>
      <c r="P6" s="11">
        <v>56.979999999999983</v>
      </c>
      <c r="Q6" s="11">
        <v>59.119999999999983</v>
      </c>
      <c r="R6" s="11">
        <v>61.039999999999985</v>
      </c>
      <c r="S6" s="11">
        <v>62.899999999999991</v>
      </c>
      <c r="T6" s="11">
        <v>64.639999999999986</v>
      </c>
      <c r="U6" s="11">
        <v>66.399999999999991</v>
      </c>
      <c r="V6" s="11">
        <v>68.22</v>
      </c>
      <c r="W6" s="11">
        <v>69.959999999999994</v>
      </c>
      <c r="X6" s="11">
        <v>71.66</v>
      </c>
      <c r="Y6" s="11">
        <v>73.22</v>
      </c>
      <c r="Z6" s="11">
        <v>74.61999999999999</v>
      </c>
      <c r="AA6" s="11">
        <v>76.47999999999999</v>
      </c>
      <c r="AB6" s="11">
        <v>78</v>
      </c>
      <c r="AC6" s="11">
        <v>80.02000000000001</v>
      </c>
      <c r="AD6" s="11">
        <v>81.580000000000013</v>
      </c>
      <c r="AE6" s="11">
        <v>83.9</v>
      </c>
      <c r="AF6" s="11">
        <v>85.04</v>
      </c>
      <c r="AG6" s="11">
        <v>86.240000000000009</v>
      </c>
      <c r="AH6" s="11">
        <v>87.88000000000001</v>
      </c>
      <c r="AI6" s="11">
        <v>89.554000000000002</v>
      </c>
      <c r="AJ6" s="11">
        <v>91.294000000000011</v>
      </c>
      <c r="AK6" s="11">
        <v>92.573999999999998</v>
      </c>
      <c r="AL6" s="11">
        <v>94.513999999999996</v>
      </c>
      <c r="AM6" s="11">
        <v>96.234000000000009</v>
      </c>
      <c r="AN6" s="11">
        <v>97.994</v>
      </c>
      <c r="AO6" s="11">
        <v>99.933999999999997</v>
      </c>
      <c r="AP6" s="11">
        <v>101.714</v>
      </c>
      <c r="AQ6" s="11">
        <v>103.81399999999999</v>
      </c>
      <c r="AR6" s="11">
        <v>105.41399999999999</v>
      </c>
      <c r="AS6" s="8"/>
    </row>
    <row r="7" spans="1:46"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</row>
    <row r="8" spans="1:46">
      <c r="A8" s="7" t="s">
        <v>8</v>
      </c>
    </row>
    <row r="9" spans="1:46">
      <c r="A9" t="s">
        <v>9</v>
      </c>
    </row>
    <row r="10" spans="1:46">
      <c r="A10" s="12" t="s">
        <v>20</v>
      </c>
      <c r="B10" s="12">
        <v>42215</v>
      </c>
      <c r="C10" s="12">
        <v>42219</v>
      </c>
      <c r="D10" s="12">
        <v>42222</v>
      </c>
      <c r="E10" s="12">
        <v>42227</v>
      </c>
      <c r="F10" s="12">
        <v>42229</v>
      </c>
      <c r="G10" s="12">
        <v>42231</v>
      </c>
      <c r="H10" s="12">
        <v>42233</v>
      </c>
      <c r="I10" s="12">
        <v>42237</v>
      </c>
      <c r="J10" s="12">
        <v>42240</v>
      </c>
      <c r="K10" s="12">
        <v>42244</v>
      </c>
      <c r="L10" s="12">
        <v>42247</v>
      </c>
      <c r="M10" s="12">
        <v>42251</v>
      </c>
      <c r="N10" s="12">
        <v>42254</v>
      </c>
      <c r="O10" s="12">
        <v>42258</v>
      </c>
      <c r="P10" s="12">
        <v>42261</v>
      </c>
      <c r="Q10" s="12">
        <v>42264</v>
      </c>
      <c r="R10" s="12">
        <v>42271</v>
      </c>
    </row>
    <row r="11" spans="1:46">
      <c r="A11" s="37" t="s">
        <v>3</v>
      </c>
      <c r="B11" s="14">
        <v>25.2</v>
      </c>
      <c r="C11" s="14">
        <v>26</v>
      </c>
      <c r="D11" s="14">
        <v>28.1</v>
      </c>
      <c r="E11" s="14">
        <v>30.3</v>
      </c>
      <c r="F11" s="14">
        <v>30</v>
      </c>
      <c r="G11" s="14">
        <v>31</v>
      </c>
      <c r="H11" s="14">
        <v>30.9</v>
      </c>
      <c r="I11" s="14">
        <v>32.299999999999997</v>
      </c>
      <c r="J11" s="14">
        <v>31.7</v>
      </c>
      <c r="K11" s="14">
        <v>32.799999999999997</v>
      </c>
      <c r="L11" s="14">
        <v>33.4</v>
      </c>
      <c r="M11" s="14">
        <v>33.1</v>
      </c>
      <c r="N11" s="14">
        <v>33.4</v>
      </c>
      <c r="O11" s="14">
        <v>35</v>
      </c>
      <c r="P11" s="14">
        <v>34</v>
      </c>
      <c r="Q11" s="14">
        <v>34.4</v>
      </c>
      <c r="R11" s="14">
        <v>35.700000000000003</v>
      </c>
    </row>
    <row r="12" spans="1:46">
      <c r="A12" s="38"/>
      <c r="B12" s="15">
        <v>25.5</v>
      </c>
      <c r="C12" s="15">
        <v>25.6</v>
      </c>
      <c r="D12" s="15">
        <v>26.4</v>
      </c>
      <c r="E12" s="15">
        <v>28.9</v>
      </c>
      <c r="F12" s="15">
        <v>29.2</v>
      </c>
      <c r="G12" s="15">
        <v>29.4</v>
      </c>
      <c r="H12" s="15">
        <v>28.7</v>
      </c>
      <c r="I12" s="15">
        <v>30.2</v>
      </c>
      <c r="J12" s="15">
        <v>29.4</v>
      </c>
      <c r="K12" s="15">
        <v>30.1</v>
      </c>
      <c r="L12" s="15">
        <v>31.1</v>
      </c>
      <c r="M12" s="15">
        <v>30.4</v>
      </c>
      <c r="N12" s="15">
        <v>30.1</v>
      </c>
      <c r="O12" s="15">
        <v>30.3</v>
      </c>
      <c r="P12" s="15">
        <v>29.7</v>
      </c>
      <c r="Q12" s="15">
        <v>29</v>
      </c>
      <c r="R12" s="15">
        <v>30.3</v>
      </c>
    </row>
    <row r="13" spans="1:46">
      <c r="A13" s="38"/>
      <c r="B13" s="15">
        <v>19.8</v>
      </c>
      <c r="C13" s="15">
        <v>20.100000000000001</v>
      </c>
      <c r="D13" s="15">
        <v>20.9</v>
      </c>
      <c r="E13" s="15">
        <v>22</v>
      </c>
      <c r="F13" s="15">
        <v>22.4</v>
      </c>
      <c r="G13" s="15">
        <v>22.7</v>
      </c>
      <c r="H13" s="15">
        <v>22.1</v>
      </c>
      <c r="I13" s="15">
        <v>23.6</v>
      </c>
      <c r="J13" s="15">
        <v>23.8</v>
      </c>
      <c r="K13" s="15">
        <v>24.9</v>
      </c>
      <c r="L13" s="15">
        <v>25.3</v>
      </c>
      <c r="M13" s="15">
        <v>25.4</v>
      </c>
      <c r="N13" s="15">
        <v>26</v>
      </c>
      <c r="O13" s="15">
        <v>26.3</v>
      </c>
      <c r="P13" s="15">
        <v>26.5</v>
      </c>
      <c r="Q13" s="15">
        <v>27.7</v>
      </c>
      <c r="R13" s="15">
        <v>28.6</v>
      </c>
    </row>
    <row r="14" spans="1:46">
      <c r="A14" s="38"/>
      <c r="B14" s="15">
        <v>23.8</v>
      </c>
      <c r="C14" s="15">
        <v>24.5</v>
      </c>
      <c r="D14" s="15">
        <v>23.4</v>
      </c>
      <c r="E14" s="15">
        <v>22.7</v>
      </c>
      <c r="F14" s="15">
        <v>23.5</v>
      </c>
      <c r="G14" s="15">
        <v>23.3</v>
      </c>
      <c r="H14" s="15">
        <v>22.7</v>
      </c>
      <c r="I14" s="15">
        <v>25.1</v>
      </c>
      <c r="J14" s="15">
        <v>24.9</v>
      </c>
      <c r="K14" s="15">
        <v>26.1</v>
      </c>
      <c r="L14" s="15">
        <v>26.4</v>
      </c>
      <c r="M14" s="15">
        <v>26.4</v>
      </c>
      <c r="N14" s="15">
        <v>27.8</v>
      </c>
      <c r="O14" s="15">
        <v>27.5</v>
      </c>
      <c r="P14" s="15">
        <v>26.4</v>
      </c>
      <c r="Q14" s="15">
        <v>25</v>
      </c>
      <c r="R14" s="15">
        <v>26.5</v>
      </c>
    </row>
    <row r="15" spans="1:46">
      <c r="A15" s="39"/>
      <c r="B15" s="16">
        <v>22.7</v>
      </c>
      <c r="C15" s="16">
        <v>22.8</v>
      </c>
      <c r="D15" s="16">
        <v>23.7</v>
      </c>
      <c r="E15" s="16">
        <v>24.4</v>
      </c>
      <c r="F15" s="16">
        <v>26.4</v>
      </c>
      <c r="G15" s="16">
        <v>25.8</v>
      </c>
      <c r="H15" s="16">
        <v>25.2</v>
      </c>
      <c r="I15" s="16">
        <v>26.6</v>
      </c>
      <c r="J15" s="16">
        <v>25.8</v>
      </c>
      <c r="K15" s="16">
        <v>26</v>
      </c>
      <c r="L15" s="16">
        <v>27.5</v>
      </c>
      <c r="M15" s="16">
        <v>27.4</v>
      </c>
      <c r="N15" s="16">
        <v>26.5</v>
      </c>
      <c r="O15" s="16">
        <v>26.9</v>
      </c>
      <c r="P15" s="16">
        <v>26.8</v>
      </c>
      <c r="Q15" s="16">
        <v>26.5</v>
      </c>
      <c r="R15" s="16">
        <v>27.5</v>
      </c>
    </row>
    <row r="16" spans="1:46">
      <c r="A16" s="3" t="s">
        <v>1</v>
      </c>
      <c r="B16" s="1">
        <f t="shared" ref="B16:R16" si="0">AVERAGE(B11:B15)</f>
        <v>23.4</v>
      </c>
      <c r="C16" s="1">
        <f t="shared" si="0"/>
        <v>23.8</v>
      </c>
      <c r="D16" s="1">
        <f t="shared" si="0"/>
        <v>24.500000000000004</v>
      </c>
      <c r="E16" s="1">
        <f t="shared" si="0"/>
        <v>25.660000000000004</v>
      </c>
      <c r="F16" s="1">
        <f t="shared" si="0"/>
        <v>26.3</v>
      </c>
      <c r="G16" s="1">
        <f t="shared" si="0"/>
        <v>26.439999999999998</v>
      </c>
      <c r="H16" s="1">
        <f t="shared" si="0"/>
        <v>25.919999999999998</v>
      </c>
      <c r="I16" s="1">
        <f t="shared" si="0"/>
        <v>27.559999999999995</v>
      </c>
      <c r="J16" s="1">
        <f t="shared" si="0"/>
        <v>27.119999999999997</v>
      </c>
      <c r="K16" s="1">
        <f t="shared" si="0"/>
        <v>27.98</v>
      </c>
      <c r="L16" s="1">
        <f t="shared" si="0"/>
        <v>28.74</v>
      </c>
      <c r="M16" s="1">
        <f t="shared" si="0"/>
        <v>28.540000000000003</v>
      </c>
      <c r="N16" s="1">
        <f t="shared" si="0"/>
        <v>28.76</v>
      </c>
      <c r="O16" s="1">
        <f t="shared" si="0"/>
        <v>29.2</v>
      </c>
      <c r="P16" s="1">
        <f t="shared" si="0"/>
        <v>28.68</v>
      </c>
      <c r="Q16" s="1">
        <f t="shared" si="0"/>
        <v>28.52</v>
      </c>
      <c r="R16" s="1">
        <f t="shared" si="0"/>
        <v>29.72</v>
      </c>
    </row>
    <row r="17" spans="1:18">
      <c r="A17" s="2" t="s">
        <v>2</v>
      </c>
      <c r="B17" s="5">
        <f t="shared" ref="B17:R17" si="1">STDEV(B11:B15)/SQRT(5)</f>
        <v>1.03101891350256</v>
      </c>
      <c r="C17" s="5">
        <f t="shared" si="1"/>
        <v>1.0784247771634328</v>
      </c>
      <c r="D17" s="5">
        <f t="shared" si="1"/>
        <v>1.2525973016097232</v>
      </c>
      <c r="E17" s="5">
        <f t="shared" si="1"/>
        <v>1.6699101772250959</v>
      </c>
      <c r="F17" s="5">
        <f t="shared" si="1"/>
        <v>1.5026643005009443</v>
      </c>
      <c r="G17" s="5">
        <f t="shared" si="1"/>
        <v>1.6403048497154407</v>
      </c>
      <c r="H17" s="5">
        <f t="shared" si="1"/>
        <v>1.7030560765870248</v>
      </c>
      <c r="I17" s="5">
        <f t="shared" si="1"/>
        <v>1.6138773187575475</v>
      </c>
      <c r="J17" s="5">
        <f t="shared" si="1"/>
        <v>1.481013166720681</v>
      </c>
      <c r="K17" s="5">
        <f t="shared" si="1"/>
        <v>1.4944564229176975</v>
      </c>
      <c r="L17" s="5">
        <f t="shared" si="1"/>
        <v>1.5187494855966293</v>
      </c>
      <c r="M17" s="5">
        <f t="shared" si="1"/>
        <v>1.414072133945083</v>
      </c>
      <c r="N17" s="5">
        <f t="shared" si="1"/>
        <v>1.3596323032349591</v>
      </c>
      <c r="O17" s="5">
        <f t="shared" si="1"/>
        <v>1.6037456157383643</v>
      </c>
      <c r="P17" s="5">
        <f t="shared" si="1"/>
        <v>1.4633523157462716</v>
      </c>
      <c r="Q17" s="5">
        <f t="shared" si="1"/>
        <v>1.6116451222275929</v>
      </c>
      <c r="R17" s="5">
        <f t="shared" si="1"/>
        <v>1.6224672569885816</v>
      </c>
    </row>
    <row r="18" spans="1:18">
      <c r="A18" s="37" t="s">
        <v>4</v>
      </c>
      <c r="B18" s="14">
        <v>22.8</v>
      </c>
      <c r="C18" s="14">
        <v>23.4</v>
      </c>
      <c r="D18" s="14">
        <v>24.2</v>
      </c>
      <c r="E18" s="14">
        <v>24</v>
      </c>
      <c r="F18" s="14">
        <v>24.3</v>
      </c>
      <c r="G18" s="14">
        <v>23.8</v>
      </c>
      <c r="H18" s="14">
        <v>25.1</v>
      </c>
      <c r="I18" s="14">
        <v>25.5</v>
      </c>
      <c r="J18" s="14">
        <v>25.7</v>
      </c>
      <c r="K18" s="14">
        <v>26.9</v>
      </c>
      <c r="L18" s="14">
        <v>26.9</v>
      </c>
      <c r="M18" s="14">
        <v>26.7</v>
      </c>
      <c r="N18" s="14">
        <v>26.8</v>
      </c>
      <c r="O18" s="14">
        <v>27.4</v>
      </c>
      <c r="P18" s="14">
        <v>26.6</v>
      </c>
      <c r="Q18" s="14">
        <v>25.7</v>
      </c>
      <c r="R18" s="14">
        <v>26.9</v>
      </c>
    </row>
    <row r="19" spans="1:18">
      <c r="A19" s="38"/>
      <c r="B19" s="15">
        <v>23</v>
      </c>
      <c r="C19" s="15">
        <v>22.8</v>
      </c>
      <c r="D19" s="15">
        <v>24</v>
      </c>
      <c r="E19" s="15">
        <v>24.4</v>
      </c>
      <c r="F19" s="15">
        <v>26.3</v>
      </c>
      <c r="G19" s="15">
        <v>25.6</v>
      </c>
      <c r="H19" s="15">
        <v>27.2</v>
      </c>
      <c r="I19" s="15">
        <v>25.6</v>
      </c>
      <c r="J19" s="15">
        <v>25.3</v>
      </c>
      <c r="K19" s="15">
        <v>26.2</v>
      </c>
      <c r="L19" s="15">
        <v>26.6</v>
      </c>
      <c r="M19" s="15">
        <v>27.8</v>
      </c>
      <c r="N19" s="15">
        <v>27.5</v>
      </c>
      <c r="O19" s="15">
        <v>27.8</v>
      </c>
      <c r="P19" s="15">
        <v>27.5</v>
      </c>
      <c r="Q19" s="15">
        <v>27.3</v>
      </c>
      <c r="R19" s="15">
        <v>28.2</v>
      </c>
    </row>
    <row r="20" spans="1:18">
      <c r="A20" s="38"/>
      <c r="B20" s="15">
        <v>23.5</v>
      </c>
      <c r="C20" s="15">
        <v>23.3</v>
      </c>
      <c r="D20" s="15">
        <v>23.9</v>
      </c>
      <c r="E20" s="15">
        <v>24.2</v>
      </c>
      <c r="F20" s="15">
        <v>24.5</v>
      </c>
      <c r="G20" s="15">
        <v>24.4</v>
      </c>
      <c r="H20" s="15">
        <v>25.4</v>
      </c>
      <c r="I20" s="15">
        <v>25.4</v>
      </c>
      <c r="J20" s="15">
        <v>25.7</v>
      </c>
      <c r="K20" s="15">
        <v>24.9</v>
      </c>
      <c r="L20" s="15">
        <v>25.5</v>
      </c>
      <c r="M20" s="15">
        <v>26.5</v>
      </c>
      <c r="N20" s="15">
        <v>26.4</v>
      </c>
      <c r="O20" s="15">
        <v>25.5</v>
      </c>
      <c r="P20" s="15">
        <v>24.8</v>
      </c>
      <c r="Q20" s="15">
        <v>24.7</v>
      </c>
      <c r="R20" s="15">
        <v>25.6</v>
      </c>
    </row>
    <row r="21" spans="1:18">
      <c r="A21" s="38"/>
      <c r="B21" s="15">
        <v>22.1</v>
      </c>
      <c r="C21" s="15">
        <v>21.9</v>
      </c>
      <c r="D21" s="15">
        <v>23</v>
      </c>
      <c r="E21" s="15">
        <v>23.1</v>
      </c>
      <c r="F21" s="15">
        <v>23.3</v>
      </c>
      <c r="G21" s="15">
        <v>23.6</v>
      </c>
      <c r="H21" s="15">
        <v>24.2</v>
      </c>
      <c r="I21" s="15">
        <v>24.2</v>
      </c>
      <c r="J21" s="15">
        <v>24.7</v>
      </c>
      <c r="K21" s="15">
        <v>25.4</v>
      </c>
      <c r="L21" s="15">
        <v>25.4</v>
      </c>
      <c r="M21" s="15">
        <v>26.3</v>
      </c>
      <c r="N21" s="15">
        <v>26</v>
      </c>
      <c r="O21" s="15">
        <v>25.8</v>
      </c>
      <c r="P21" s="15">
        <v>25.5</v>
      </c>
      <c r="Q21" s="15">
        <v>25.5</v>
      </c>
      <c r="R21" s="15">
        <v>26</v>
      </c>
    </row>
    <row r="22" spans="1:18">
      <c r="A22" s="39"/>
      <c r="B22" s="16">
        <v>23.2</v>
      </c>
      <c r="C22" s="16">
        <v>22.9</v>
      </c>
      <c r="D22" s="16">
        <v>24.4</v>
      </c>
      <c r="E22" s="16">
        <v>24.7</v>
      </c>
      <c r="F22" s="16">
        <v>24.1</v>
      </c>
      <c r="G22" s="16">
        <v>22.8</v>
      </c>
      <c r="H22" s="16">
        <v>23.8</v>
      </c>
      <c r="I22" s="16">
        <v>24.3</v>
      </c>
      <c r="J22" s="16">
        <v>24.6</v>
      </c>
      <c r="K22" s="16">
        <v>26.3</v>
      </c>
      <c r="L22" s="16">
        <v>26.3</v>
      </c>
      <c r="M22" s="16">
        <v>26.6</v>
      </c>
      <c r="N22" s="16">
        <v>26.8</v>
      </c>
      <c r="O22" s="16">
        <v>26.5</v>
      </c>
      <c r="P22" s="16">
        <v>25.6</v>
      </c>
      <c r="Q22" s="16">
        <v>25.4</v>
      </c>
      <c r="R22" s="16">
        <v>27</v>
      </c>
    </row>
    <row r="23" spans="1:18">
      <c r="A23" s="4" t="s">
        <v>1</v>
      </c>
      <c r="B23" s="1">
        <f t="shared" ref="B23:R23" si="2">AVERAGE(B18:B22)</f>
        <v>22.92</v>
      </c>
      <c r="C23" s="1">
        <f t="shared" si="2"/>
        <v>22.860000000000003</v>
      </c>
      <c r="D23" s="1">
        <f t="shared" si="2"/>
        <v>23.9</v>
      </c>
      <c r="E23" s="1">
        <f t="shared" si="2"/>
        <v>24.08</v>
      </c>
      <c r="F23" s="1">
        <f t="shared" si="2"/>
        <v>24.5</v>
      </c>
      <c r="G23" s="1">
        <f t="shared" si="2"/>
        <v>24.04</v>
      </c>
      <c r="H23" s="1">
        <f t="shared" si="2"/>
        <v>25.139999999999997</v>
      </c>
      <c r="I23" s="1">
        <f t="shared" si="2"/>
        <v>25</v>
      </c>
      <c r="J23" s="1">
        <f t="shared" si="2"/>
        <v>25.2</v>
      </c>
      <c r="K23" s="1">
        <f t="shared" si="2"/>
        <v>25.940000000000005</v>
      </c>
      <c r="L23" s="1">
        <f t="shared" si="2"/>
        <v>26.140000000000004</v>
      </c>
      <c r="M23" s="1">
        <f t="shared" si="2"/>
        <v>26.78</v>
      </c>
      <c r="N23" s="1">
        <f t="shared" si="2"/>
        <v>26.7</v>
      </c>
      <c r="O23" s="1">
        <f t="shared" si="2"/>
        <v>26.6</v>
      </c>
      <c r="P23" s="1">
        <f t="shared" si="2"/>
        <v>26</v>
      </c>
      <c r="Q23" s="1">
        <f t="shared" si="2"/>
        <v>25.72</v>
      </c>
      <c r="R23" s="1">
        <f t="shared" si="2"/>
        <v>26.74</v>
      </c>
    </row>
    <row r="24" spans="1:18">
      <c r="A24" s="5" t="s">
        <v>2</v>
      </c>
      <c r="B24" s="5">
        <f t="shared" ref="B24:R24" si="3">STDEV(B18:B22)/SQRT(5)</f>
        <v>0.2353720459187961</v>
      </c>
      <c r="C24" s="5">
        <f t="shared" si="3"/>
        <v>0.26570660511172856</v>
      </c>
      <c r="D24" s="5">
        <f t="shared" si="3"/>
        <v>0.2408318915758457</v>
      </c>
      <c r="E24" s="5">
        <f t="shared" si="3"/>
        <v>0.27092434368288093</v>
      </c>
      <c r="F24" s="5">
        <f t="shared" si="3"/>
        <v>0.49396356140913872</v>
      </c>
      <c r="G24" s="5">
        <f t="shared" si="3"/>
        <v>0.46647615158762407</v>
      </c>
      <c r="H24" s="5">
        <f t="shared" si="3"/>
        <v>0.59126981996377903</v>
      </c>
      <c r="I24" s="5">
        <f t="shared" si="3"/>
        <v>0.30822070014844882</v>
      </c>
      <c r="J24" s="5">
        <f t="shared" si="3"/>
        <v>0.2366431913239844</v>
      </c>
      <c r="K24" s="5">
        <f t="shared" si="3"/>
        <v>0.35298725189445584</v>
      </c>
      <c r="L24" s="5">
        <f t="shared" si="3"/>
        <v>0.29765752132274448</v>
      </c>
      <c r="M24" s="5">
        <f t="shared" si="3"/>
        <v>0.26343879744638982</v>
      </c>
      <c r="N24" s="5">
        <f t="shared" si="3"/>
        <v>0.24899799195977473</v>
      </c>
      <c r="O24" s="5">
        <f t="shared" si="3"/>
        <v>0.44384682042344281</v>
      </c>
      <c r="P24" s="5">
        <f t="shared" si="3"/>
        <v>0.47222875812470372</v>
      </c>
      <c r="Q24" s="5">
        <f t="shared" si="3"/>
        <v>0.42941821107167805</v>
      </c>
      <c r="R24" s="5">
        <f t="shared" si="3"/>
        <v>0.45122056690713869</v>
      </c>
    </row>
    <row r="25" spans="1:18">
      <c r="A25" s="6" t="s">
        <v>5</v>
      </c>
      <c r="B25" s="6">
        <f t="shared" ref="B25:R25" si="4">_xlfn.T.TEST(B11:B15,B18:B22,2,2)</f>
        <v>0.66197394848846547</v>
      </c>
      <c r="C25" s="6">
        <f t="shared" si="4"/>
        <v>0.42196009766073195</v>
      </c>
      <c r="D25" s="6">
        <f t="shared" si="4"/>
        <v>0.65063439451587102</v>
      </c>
      <c r="E25" s="6">
        <f t="shared" si="4"/>
        <v>0.3776589965618582</v>
      </c>
      <c r="F25" s="6">
        <f t="shared" si="4"/>
        <v>0.28806558544934713</v>
      </c>
      <c r="G25" s="6">
        <f t="shared" si="4"/>
        <v>0.196971549981306</v>
      </c>
      <c r="H25" s="6">
        <f t="shared" si="4"/>
        <v>0.6766845120975733</v>
      </c>
      <c r="I25" s="6">
        <f t="shared" si="4"/>
        <v>0.15783005052841639</v>
      </c>
      <c r="J25" s="6">
        <f t="shared" si="4"/>
        <v>0.23635527057812267</v>
      </c>
      <c r="K25" s="6">
        <f t="shared" si="4"/>
        <v>0.2206612495147067</v>
      </c>
      <c r="L25" s="6">
        <f t="shared" si="4"/>
        <v>0.13147388117703457</v>
      </c>
      <c r="M25" s="6">
        <f t="shared" si="4"/>
        <v>0.25592412584283109</v>
      </c>
      <c r="N25" s="6">
        <f t="shared" si="4"/>
        <v>0.17447080444211588</v>
      </c>
      <c r="O25" s="6">
        <f t="shared" si="4"/>
        <v>0.15680311235074998</v>
      </c>
      <c r="P25" s="6">
        <f t="shared" si="4"/>
        <v>0.11951501434963281</v>
      </c>
      <c r="Q25" s="6">
        <f t="shared" si="4"/>
        <v>0.13171007235476176</v>
      </c>
      <c r="R25" s="6">
        <f t="shared" si="4"/>
        <v>0.11476459451335951</v>
      </c>
    </row>
    <row r="27" spans="1:18">
      <c r="A27" s="17" t="s">
        <v>20</v>
      </c>
      <c r="B27" s="12">
        <v>42215</v>
      </c>
      <c r="C27" s="12">
        <v>42219</v>
      </c>
      <c r="D27" s="12">
        <v>42222</v>
      </c>
      <c r="E27" s="12">
        <v>42227</v>
      </c>
      <c r="F27" s="12">
        <v>42229</v>
      </c>
      <c r="G27" s="12">
        <v>42231</v>
      </c>
      <c r="H27" s="12">
        <v>42233</v>
      </c>
      <c r="I27" s="12">
        <v>42237</v>
      </c>
      <c r="J27" s="12">
        <v>42240</v>
      </c>
      <c r="K27" s="12">
        <v>42244</v>
      </c>
      <c r="L27" s="12">
        <v>42247</v>
      </c>
      <c r="M27" s="12">
        <v>42251</v>
      </c>
      <c r="N27" s="12">
        <v>42254</v>
      </c>
      <c r="O27" s="12">
        <v>42258</v>
      </c>
      <c r="P27" s="12">
        <v>42261</v>
      </c>
      <c r="Q27" s="12">
        <v>42264</v>
      </c>
      <c r="R27" s="12">
        <v>42268</v>
      </c>
    </row>
    <row r="28" spans="1:18">
      <c r="A28" s="40" t="s">
        <v>6</v>
      </c>
      <c r="B28" s="14">
        <v>24</v>
      </c>
      <c r="C28" s="14">
        <v>24.4</v>
      </c>
      <c r="D28" s="14">
        <v>24.9</v>
      </c>
      <c r="E28" s="14">
        <v>25.9</v>
      </c>
      <c r="F28" s="14">
        <v>26</v>
      </c>
      <c r="G28" s="14">
        <v>26</v>
      </c>
      <c r="H28" s="14">
        <v>26</v>
      </c>
      <c r="I28" s="14">
        <v>26.6</v>
      </c>
      <c r="J28" s="14">
        <v>26.3</v>
      </c>
      <c r="K28" s="14">
        <v>27.7</v>
      </c>
      <c r="L28" s="14">
        <v>27.5</v>
      </c>
      <c r="M28" s="14">
        <v>28.3</v>
      </c>
      <c r="N28" s="14">
        <v>28.9</v>
      </c>
      <c r="O28" s="14">
        <v>28.7</v>
      </c>
      <c r="P28" s="14">
        <v>28.6</v>
      </c>
      <c r="Q28" s="14">
        <v>28</v>
      </c>
      <c r="R28" s="14">
        <v>28.2</v>
      </c>
    </row>
    <row r="29" spans="1:18">
      <c r="A29" s="41"/>
      <c r="B29" s="15">
        <v>22.5</v>
      </c>
      <c r="C29" s="15">
        <v>22.6</v>
      </c>
      <c r="D29" s="15">
        <v>23.3</v>
      </c>
      <c r="E29" s="15">
        <v>24.7</v>
      </c>
      <c r="F29" s="15">
        <v>24.4</v>
      </c>
      <c r="G29" s="15">
        <v>24.3</v>
      </c>
      <c r="H29" s="15">
        <v>24.1</v>
      </c>
      <c r="I29" s="15">
        <v>25.6</v>
      </c>
      <c r="J29" s="15">
        <v>24.6</v>
      </c>
      <c r="K29" s="15">
        <v>26.1</v>
      </c>
      <c r="L29" s="15">
        <v>26.1</v>
      </c>
      <c r="M29" s="15">
        <v>27</v>
      </c>
      <c r="N29" s="15">
        <v>27.1</v>
      </c>
      <c r="O29" s="15">
        <v>27.4</v>
      </c>
      <c r="P29" s="15">
        <v>27.6</v>
      </c>
      <c r="Q29" s="15">
        <v>27.3</v>
      </c>
      <c r="R29" s="15">
        <v>27</v>
      </c>
    </row>
    <row r="30" spans="1:18">
      <c r="A30" s="41"/>
      <c r="B30" s="15">
        <v>25.7</v>
      </c>
      <c r="C30" s="15">
        <v>26.3</v>
      </c>
      <c r="D30" s="15">
        <v>27.3</v>
      </c>
      <c r="E30" s="15">
        <v>28.9</v>
      </c>
      <c r="F30" s="15">
        <v>28.6</v>
      </c>
      <c r="G30" s="15">
        <v>28.7</v>
      </c>
      <c r="H30" s="15">
        <v>28.7</v>
      </c>
      <c r="I30" s="15">
        <v>30.2</v>
      </c>
      <c r="J30" s="15">
        <v>30.1</v>
      </c>
      <c r="K30" s="15">
        <v>31</v>
      </c>
      <c r="L30" s="15">
        <v>31.2</v>
      </c>
      <c r="M30" s="15">
        <v>32.1</v>
      </c>
      <c r="N30" s="15">
        <v>32.6</v>
      </c>
      <c r="O30" s="15">
        <v>32.5</v>
      </c>
      <c r="P30" s="15">
        <v>32</v>
      </c>
      <c r="Q30" s="15">
        <v>31.9</v>
      </c>
      <c r="R30" s="15">
        <v>32.4</v>
      </c>
    </row>
    <row r="31" spans="1:18">
      <c r="A31" s="41"/>
      <c r="B31" s="15">
        <v>21.4</v>
      </c>
      <c r="C31" s="15">
        <v>21.2</v>
      </c>
      <c r="D31" s="15">
        <v>22.3</v>
      </c>
      <c r="E31" s="15">
        <v>23.3</v>
      </c>
      <c r="F31" s="15">
        <v>23.2</v>
      </c>
      <c r="G31" s="15">
        <v>23.3</v>
      </c>
      <c r="H31" s="15">
        <v>22.7</v>
      </c>
      <c r="I31" s="15">
        <v>24</v>
      </c>
      <c r="J31" s="15">
        <v>23.5</v>
      </c>
      <c r="K31" s="15">
        <v>24.5</v>
      </c>
      <c r="L31" s="15">
        <v>24.4</v>
      </c>
      <c r="M31" s="15">
        <v>24.9</v>
      </c>
      <c r="N31" s="15">
        <v>25.1</v>
      </c>
      <c r="O31" s="15">
        <v>26.2</v>
      </c>
      <c r="P31" s="15">
        <v>25.5</v>
      </c>
      <c r="Q31" s="15">
        <v>25</v>
      </c>
      <c r="R31" s="15">
        <v>24.9</v>
      </c>
    </row>
    <row r="32" spans="1:18">
      <c r="A32" s="42"/>
      <c r="B32" s="16">
        <v>21.7</v>
      </c>
      <c r="C32" s="16">
        <v>22.2</v>
      </c>
      <c r="D32" s="16">
        <v>22.9</v>
      </c>
      <c r="E32" s="16">
        <v>24.1</v>
      </c>
      <c r="F32" s="16">
        <v>24</v>
      </c>
      <c r="G32" s="16">
        <v>24.3</v>
      </c>
      <c r="H32" s="16">
        <v>23.6</v>
      </c>
      <c r="I32" s="16">
        <v>24</v>
      </c>
      <c r="J32" s="16">
        <v>23.8</v>
      </c>
      <c r="K32" s="16">
        <v>25</v>
      </c>
      <c r="L32" s="16">
        <v>25.3</v>
      </c>
      <c r="M32" s="16">
        <v>25.7</v>
      </c>
      <c r="N32" s="16">
        <v>25.7</v>
      </c>
      <c r="O32" s="16">
        <v>25.7</v>
      </c>
      <c r="P32" s="16">
        <v>25.8</v>
      </c>
      <c r="Q32" s="16">
        <v>25.4</v>
      </c>
      <c r="R32" s="16">
        <v>25.6</v>
      </c>
    </row>
    <row r="33" spans="1:18">
      <c r="A33" s="4" t="s">
        <v>1</v>
      </c>
      <c r="B33" s="1">
        <f t="shared" ref="B33:R33" si="5">AVERAGE(B28:B32)</f>
        <v>23.06</v>
      </c>
      <c r="C33" s="1">
        <f t="shared" si="5"/>
        <v>23.34</v>
      </c>
      <c r="D33" s="1">
        <f t="shared" si="5"/>
        <v>24.139999999999997</v>
      </c>
      <c r="E33" s="1">
        <f t="shared" si="5"/>
        <v>25.380000000000003</v>
      </c>
      <c r="F33" s="1">
        <f t="shared" si="5"/>
        <v>25.240000000000002</v>
      </c>
      <c r="G33" s="1">
        <f t="shared" si="5"/>
        <v>25.32</v>
      </c>
      <c r="H33" s="1">
        <f t="shared" si="5"/>
        <v>25.02</v>
      </c>
      <c r="I33" s="1">
        <f t="shared" si="5"/>
        <v>26.080000000000002</v>
      </c>
      <c r="J33" s="1">
        <f t="shared" si="5"/>
        <v>25.660000000000004</v>
      </c>
      <c r="K33" s="1">
        <f t="shared" si="5"/>
        <v>26.860000000000003</v>
      </c>
      <c r="L33" s="1">
        <f t="shared" si="5"/>
        <v>26.9</v>
      </c>
      <c r="M33" s="1">
        <f t="shared" si="5"/>
        <v>27.6</v>
      </c>
      <c r="N33" s="1">
        <f t="shared" si="5"/>
        <v>27.879999999999995</v>
      </c>
      <c r="O33" s="1">
        <f t="shared" si="5"/>
        <v>28.1</v>
      </c>
      <c r="P33" s="1">
        <f t="shared" si="5"/>
        <v>27.9</v>
      </c>
      <c r="Q33" s="1">
        <f t="shared" si="5"/>
        <v>27.52</v>
      </c>
      <c r="R33" s="1">
        <f t="shared" si="5"/>
        <v>27.619999999999997</v>
      </c>
    </row>
    <row r="34" spans="1:18">
      <c r="A34" s="5" t="s">
        <v>2</v>
      </c>
      <c r="B34" s="5">
        <f t="shared" ref="B34:R34" si="6">STDEV(B28:B32)/SQRT(5)</f>
        <v>0.79912452096028197</v>
      </c>
      <c r="C34" s="5">
        <f t="shared" si="6"/>
        <v>0.90310575239005098</v>
      </c>
      <c r="D34" s="5">
        <f t="shared" si="6"/>
        <v>0.89977775033615948</v>
      </c>
      <c r="E34" s="5">
        <f t="shared" si="6"/>
        <v>0.97693397934558457</v>
      </c>
      <c r="F34" s="5">
        <f t="shared" si="6"/>
        <v>0.95582425162788187</v>
      </c>
      <c r="G34" s="5">
        <f t="shared" si="6"/>
        <v>0.94994736696303295</v>
      </c>
      <c r="H34" s="5">
        <f t="shared" si="6"/>
        <v>1.0664895686315921</v>
      </c>
      <c r="I34" s="5">
        <f t="shared" si="6"/>
        <v>1.1429785649783637</v>
      </c>
      <c r="J34" s="5">
        <f t="shared" si="6"/>
        <v>1.2118580774991765</v>
      </c>
      <c r="K34" s="5">
        <f t="shared" si="6"/>
        <v>1.1715801295686097</v>
      </c>
      <c r="L34" s="5">
        <f t="shared" si="6"/>
        <v>1.1895377253370318</v>
      </c>
      <c r="M34" s="5">
        <f t="shared" si="6"/>
        <v>1.2649110640673522</v>
      </c>
      <c r="N34" s="5">
        <f t="shared" si="6"/>
        <v>1.3492219980418345</v>
      </c>
      <c r="O34" s="5">
        <f t="shared" si="6"/>
        <v>1.2161414391426684</v>
      </c>
      <c r="P34" s="5">
        <f t="shared" si="6"/>
        <v>1.1738824472663352</v>
      </c>
      <c r="Q34" s="5">
        <f t="shared" si="6"/>
        <v>1.2310158406779335</v>
      </c>
      <c r="R34" s="5">
        <f t="shared" si="6"/>
        <v>1.3237824594698326</v>
      </c>
    </row>
    <row r="35" spans="1:18">
      <c r="A35" s="37" t="s">
        <v>7</v>
      </c>
      <c r="B35" s="14">
        <v>22.9</v>
      </c>
      <c r="C35" s="14">
        <v>22.1</v>
      </c>
      <c r="D35" s="14">
        <v>23.7</v>
      </c>
      <c r="E35" s="14">
        <v>25</v>
      </c>
      <c r="F35" s="14">
        <v>25.5</v>
      </c>
      <c r="G35" s="14">
        <v>25.4</v>
      </c>
      <c r="H35" s="14">
        <v>25.2</v>
      </c>
      <c r="I35" s="14">
        <v>25.3</v>
      </c>
      <c r="J35" s="14">
        <v>25.3</v>
      </c>
      <c r="K35" s="14">
        <v>26.1</v>
      </c>
      <c r="L35" s="14">
        <v>26.4</v>
      </c>
      <c r="M35" s="14">
        <v>26.2</v>
      </c>
      <c r="N35" s="14">
        <v>26.9</v>
      </c>
      <c r="O35" s="14">
        <v>27.2</v>
      </c>
      <c r="P35" s="14">
        <v>26.3</v>
      </c>
      <c r="Q35" s="14">
        <v>26.6</v>
      </c>
      <c r="R35" s="14">
        <v>28</v>
      </c>
    </row>
    <row r="36" spans="1:18">
      <c r="A36" s="38"/>
      <c r="B36" s="15">
        <v>24</v>
      </c>
      <c r="C36" s="15">
        <v>23</v>
      </c>
      <c r="D36" s="15">
        <v>24.3</v>
      </c>
      <c r="E36" s="15">
        <v>25</v>
      </c>
      <c r="F36" s="15">
        <v>25.7</v>
      </c>
      <c r="G36" s="15">
        <v>25.7</v>
      </c>
      <c r="H36" s="15">
        <v>25.6</v>
      </c>
      <c r="I36" s="15">
        <v>26.6</v>
      </c>
      <c r="J36" s="15">
        <v>26.7</v>
      </c>
      <c r="K36" s="15">
        <v>27</v>
      </c>
      <c r="L36" s="15">
        <v>27.3</v>
      </c>
      <c r="M36" s="15">
        <v>27.5</v>
      </c>
      <c r="N36" s="15">
        <v>28.3</v>
      </c>
      <c r="O36" s="15">
        <v>28.6</v>
      </c>
      <c r="P36" s="15">
        <v>27.7</v>
      </c>
      <c r="Q36" s="15">
        <v>27.8</v>
      </c>
      <c r="R36" s="15">
        <v>29.3</v>
      </c>
    </row>
    <row r="37" spans="1:18">
      <c r="A37" s="38"/>
      <c r="B37" s="15">
        <v>20.399999999999999</v>
      </c>
      <c r="C37" s="15">
        <v>19.7</v>
      </c>
      <c r="D37" s="15">
        <v>21.4</v>
      </c>
      <c r="E37" s="15">
        <v>22.8</v>
      </c>
      <c r="F37" s="15">
        <v>23.4</v>
      </c>
      <c r="G37" s="15">
        <v>23.4</v>
      </c>
      <c r="H37" s="15">
        <v>23.3</v>
      </c>
      <c r="I37" s="15">
        <v>23.5</v>
      </c>
      <c r="J37" s="15">
        <v>23</v>
      </c>
      <c r="K37" s="15">
        <v>24.3</v>
      </c>
      <c r="L37" s="15">
        <v>25.1</v>
      </c>
      <c r="M37" s="15">
        <v>24.6</v>
      </c>
      <c r="N37" s="15">
        <v>24.8</v>
      </c>
      <c r="O37" s="15">
        <v>24.8</v>
      </c>
      <c r="P37" s="15">
        <v>24</v>
      </c>
      <c r="Q37" s="15">
        <v>23.8</v>
      </c>
      <c r="R37" s="15">
        <v>25.5</v>
      </c>
    </row>
    <row r="38" spans="1:18">
      <c r="A38" s="39"/>
      <c r="B38" s="16">
        <v>23.2</v>
      </c>
      <c r="C38" s="16">
        <v>22.3</v>
      </c>
      <c r="D38" s="16">
        <v>24.3</v>
      </c>
      <c r="E38" s="16">
        <v>25.1</v>
      </c>
      <c r="F38" s="16">
        <v>25.7</v>
      </c>
      <c r="G38" s="16">
        <v>25.3</v>
      </c>
      <c r="H38" s="16">
        <v>25.3</v>
      </c>
      <c r="I38" s="16">
        <v>26.2</v>
      </c>
      <c r="J38" s="16">
        <v>26.1</v>
      </c>
      <c r="K38" s="16">
        <v>26.5</v>
      </c>
      <c r="L38" s="16">
        <v>26.6</v>
      </c>
      <c r="M38" s="16">
        <v>26.5</v>
      </c>
      <c r="N38" s="16">
        <v>26.9</v>
      </c>
      <c r="O38" s="16">
        <v>27</v>
      </c>
      <c r="P38" s="16">
        <v>26.4</v>
      </c>
      <c r="Q38" s="16">
        <v>26.4</v>
      </c>
      <c r="R38" s="16">
        <v>27.3</v>
      </c>
    </row>
    <row r="39" spans="1:18">
      <c r="A39" s="4" t="s">
        <v>1</v>
      </c>
      <c r="B39" s="1">
        <f t="shared" ref="B39:R39" si="7">AVERAGE(B35:B38)</f>
        <v>22.625</v>
      </c>
      <c r="C39" s="1">
        <f t="shared" si="7"/>
        <v>21.774999999999999</v>
      </c>
      <c r="D39" s="1">
        <f t="shared" si="7"/>
        <v>23.425000000000001</v>
      </c>
      <c r="E39" s="1">
        <f t="shared" si="7"/>
        <v>24.475000000000001</v>
      </c>
      <c r="F39" s="1">
        <f t="shared" si="7"/>
        <v>25.074999999999999</v>
      </c>
      <c r="G39" s="1">
        <f t="shared" si="7"/>
        <v>24.95</v>
      </c>
      <c r="H39" s="1">
        <f t="shared" si="7"/>
        <v>24.849999999999998</v>
      </c>
      <c r="I39" s="1">
        <f t="shared" si="7"/>
        <v>25.400000000000002</v>
      </c>
      <c r="J39" s="1">
        <f t="shared" si="7"/>
        <v>25.274999999999999</v>
      </c>
      <c r="K39" s="1">
        <f t="shared" si="7"/>
        <v>25.975000000000001</v>
      </c>
      <c r="L39" s="1">
        <f t="shared" si="7"/>
        <v>26.35</v>
      </c>
      <c r="M39" s="1">
        <f t="shared" si="7"/>
        <v>26.200000000000003</v>
      </c>
      <c r="N39" s="1">
        <f t="shared" si="7"/>
        <v>26.725000000000001</v>
      </c>
      <c r="O39" s="1">
        <f t="shared" si="7"/>
        <v>26.9</v>
      </c>
      <c r="P39" s="1">
        <f t="shared" si="7"/>
        <v>26.1</v>
      </c>
      <c r="Q39" s="1">
        <f t="shared" si="7"/>
        <v>26.15</v>
      </c>
      <c r="R39" s="1">
        <f t="shared" si="7"/>
        <v>27.524999999999999</v>
      </c>
    </row>
    <row r="40" spans="1:18">
      <c r="A40" s="5" t="s">
        <v>2</v>
      </c>
      <c r="B40" s="5">
        <f t="shared" ref="B40:R40" si="8">STDEV(B35:B38)/SQRT(5)</f>
        <v>0.69510191099339314</v>
      </c>
      <c r="C40" s="5">
        <f t="shared" si="8"/>
        <v>0.64226162893325667</v>
      </c>
      <c r="D40" s="5">
        <f t="shared" si="8"/>
        <v>0.61684682053164586</v>
      </c>
      <c r="E40" s="5">
        <f t="shared" si="8"/>
        <v>0.49983330554629235</v>
      </c>
      <c r="F40" s="5">
        <f t="shared" si="8"/>
        <v>0.50116530872224863</v>
      </c>
      <c r="G40" s="5">
        <f t="shared" si="8"/>
        <v>0.468330367724893</v>
      </c>
      <c r="H40" s="5">
        <f t="shared" si="8"/>
        <v>0.46833036772489278</v>
      </c>
      <c r="I40" s="5">
        <f t="shared" si="8"/>
        <v>0.61644140029689765</v>
      </c>
      <c r="J40" s="5">
        <f t="shared" si="8"/>
        <v>0.72514366392690299</v>
      </c>
      <c r="K40" s="5">
        <f t="shared" si="8"/>
        <v>0.52583267300539616</v>
      </c>
      <c r="L40" s="5">
        <f t="shared" si="8"/>
        <v>0.41069047550030491</v>
      </c>
      <c r="M40" s="5">
        <f t="shared" si="8"/>
        <v>0.5378971401051813</v>
      </c>
      <c r="N40" s="5">
        <f t="shared" si="8"/>
        <v>0.64536811201050193</v>
      </c>
      <c r="O40" s="5">
        <f t="shared" si="8"/>
        <v>0.70237691685684922</v>
      </c>
      <c r="P40" s="5">
        <f t="shared" si="8"/>
        <v>0.68799224801834291</v>
      </c>
      <c r="Q40" s="5">
        <f t="shared" si="8"/>
        <v>0.75321532999092189</v>
      </c>
      <c r="R40" s="5">
        <f t="shared" si="8"/>
        <v>0.70840195746012269</v>
      </c>
    </row>
    <row r="41" spans="1:18">
      <c r="A41" s="6" t="s">
        <v>5</v>
      </c>
      <c r="B41" s="6">
        <f t="shared" ref="B41:R41" si="9">_xlfn.T.TEST(B28:B32,B35:B38,2,2)</f>
        <v>0.71276811753919622</v>
      </c>
      <c r="C41" s="6">
        <f t="shared" si="9"/>
        <v>0.23435327610833467</v>
      </c>
      <c r="D41" s="6">
        <f t="shared" si="9"/>
        <v>0.56577455604735405</v>
      </c>
      <c r="E41" s="6">
        <f t="shared" si="9"/>
        <v>0.47943120550061247</v>
      </c>
      <c r="F41" s="6">
        <f t="shared" si="9"/>
        <v>0.89365404194686038</v>
      </c>
      <c r="G41" s="6">
        <f t="shared" si="9"/>
        <v>0.76127947502025428</v>
      </c>
      <c r="H41" s="6">
        <f t="shared" si="9"/>
        <v>0.89915749040492787</v>
      </c>
      <c r="I41" s="6">
        <f t="shared" si="9"/>
        <v>0.64898766504995575</v>
      </c>
      <c r="J41" s="6">
        <f t="shared" si="9"/>
        <v>0.81068528712466503</v>
      </c>
      <c r="K41" s="6">
        <f t="shared" si="9"/>
        <v>0.5543145495020696</v>
      </c>
      <c r="L41" s="6">
        <f t="shared" si="9"/>
        <v>0.70765279143645388</v>
      </c>
      <c r="M41" s="6">
        <f t="shared" si="9"/>
        <v>0.39014943160666637</v>
      </c>
      <c r="N41" s="6">
        <f t="shared" si="9"/>
        <v>0.50799406507650091</v>
      </c>
      <c r="O41" s="6">
        <f t="shared" si="9"/>
        <v>0.46189092722159641</v>
      </c>
      <c r="P41" s="6">
        <f t="shared" si="9"/>
        <v>0.26703990851537807</v>
      </c>
      <c r="Q41" s="6">
        <f t="shared" si="9"/>
        <v>0.41454022550259795</v>
      </c>
      <c r="R41" s="6">
        <f t="shared" si="9"/>
        <v>0.95581296027007534</v>
      </c>
    </row>
    <row r="43" spans="1:18">
      <c r="R43">
        <f>R27-B27</f>
        <v>53</v>
      </c>
    </row>
  </sheetData>
  <mergeCells count="4">
    <mergeCell ref="A35:A38"/>
    <mergeCell ref="A11:A15"/>
    <mergeCell ref="A18:A22"/>
    <mergeCell ref="A28:A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opLeftCell="A28" workbookViewId="0"/>
  </sheetViews>
  <sheetFormatPr defaultRowHeight="14.5"/>
  <cols>
    <col min="1" max="1" width="11.1796875" customWidth="1"/>
    <col min="5" max="5" width="9.54296875" customWidth="1"/>
    <col min="6" max="6" width="9.81640625" customWidth="1"/>
    <col min="7" max="7" width="9.54296875" customWidth="1"/>
    <col min="8" max="8" width="11.54296875" customWidth="1"/>
    <col min="9" max="9" width="10.90625" customWidth="1"/>
  </cols>
  <sheetData>
    <row r="1" spans="1:9" s="8" customFormat="1">
      <c r="A1" t="s">
        <v>14</v>
      </c>
    </row>
    <row r="2" spans="1:9">
      <c r="A2" t="s">
        <v>15</v>
      </c>
    </row>
    <row r="3" spans="1:9">
      <c r="B3" s="46" t="s">
        <v>27</v>
      </c>
      <c r="C3" s="47"/>
      <c r="D3" s="48"/>
      <c r="E3" s="43" t="s">
        <v>28</v>
      </c>
      <c r="F3" s="44"/>
      <c r="G3" s="45"/>
    </row>
    <row r="4" spans="1:9">
      <c r="B4" s="29" t="s">
        <v>10</v>
      </c>
      <c r="C4" s="29" t="s">
        <v>11</v>
      </c>
      <c r="D4" s="29" t="s">
        <v>12</v>
      </c>
      <c r="E4" s="29" t="s">
        <v>10</v>
      </c>
      <c r="F4" s="29" t="s">
        <v>11</v>
      </c>
      <c r="G4" s="29" t="s">
        <v>12</v>
      </c>
      <c r="H4" s="29" t="s">
        <v>21</v>
      </c>
      <c r="I4" s="29" t="s">
        <v>22</v>
      </c>
    </row>
    <row r="5" spans="1:9">
      <c r="A5" s="37" t="s">
        <v>3</v>
      </c>
      <c r="B5" s="29">
        <v>17.2</v>
      </c>
      <c r="C5" s="29">
        <v>18.84</v>
      </c>
      <c r="D5" s="29">
        <v>38.200000000000003</v>
      </c>
      <c r="E5" s="29">
        <f>AVERAGE(B5:B6)</f>
        <v>17.105</v>
      </c>
      <c r="F5" s="29">
        <f>AVERAGE(C5:C6)</f>
        <v>18.965</v>
      </c>
      <c r="G5" s="29">
        <f>AVERAGE(D5:D6)</f>
        <v>38.200000000000003</v>
      </c>
      <c r="H5" s="29">
        <f>E5/G5*100</f>
        <v>44.77748691099476</v>
      </c>
      <c r="I5" s="29">
        <f>F5/G5*100</f>
        <v>49.646596858638745</v>
      </c>
    </row>
    <row r="6" spans="1:9">
      <c r="A6" s="38"/>
      <c r="B6" s="31">
        <v>17.010000000000002</v>
      </c>
      <c r="C6" s="31">
        <v>19.09</v>
      </c>
      <c r="D6" s="31">
        <v>38.200000000000003</v>
      </c>
      <c r="E6" s="31"/>
      <c r="F6" s="31"/>
      <c r="G6" s="31"/>
      <c r="H6" s="31"/>
      <c r="I6" s="31"/>
    </row>
    <row r="7" spans="1:9">
      <c r="A7" s="38"/>
      <c r="B7" s="29">
        <v>13.27</v>
      </c>
      <c r="C7" s="29">
        <v>17.809999999999999</v>
      </c>
      <c r="D7" s="29">
        <v>32.5</v>
      </c>
      <c r="E7" s="29">
        <f>AVERAGE(B7:B8)</f>
        <v>13.309999999999999</v>
      </c>
      <c r="F7" s="29">
        <f>AVERAGE(C7:C8)</f>
        <v>17.774999999999999</v>
      </c>
      <c r="G7" s="29">
        <f>AVERAGE(D7:D8)</f>
        <v>32.5</v>
      </c>
      <c r="H7" s="29">
        <f>E7/G7*100</f>
        <v>40.95384615384615</v>
      </c>
      <c r="I7" s="29">
        <f>F7/G7*100</f>
        <v>54.692307692307686</v>
      </c>
    </row>
    <row r="8" spans="1:9">
      <c r="A8" s="38"/>
      <c r="B8" s="31">
        <v>13.35</v>
      </c>
      <c r="C8" s="31">
        <v>17.739999999999998</v>
      </c>
      <c r="D8" s="31">
        <v>32.5</v>
      </c>
      <c r="E8" s="31"/>
      <c r="F8" s="31"/>
      <c r="G8" s="31"/>
      <c r="H8" s="31"/>
      <c r="I8" s="31"/>
    </row>
    <row r="9" spans="1:9">
      <c r="A9" s="38"/>
      <c r="B9" s="29">
        <v>10.19</v>
      </c>
      <c r="C9" s="29">
        <v>17.95</v>
      </c>
      <c r="D9" s="29">
        <v>29.3</v>
      </c>
      <c r="E9" s="29">
        <f>AVERAGE(B9:B10)</f>
        <v>10.335000000000001</v>
      </c>
      <c r="F9" s="29">
        <f>AVERAGE(C9:C10)</f>
        <v>17.615000000000002</v>
      </c>
      <c r="G9" s="29">
        <f>AVERAGE(D9:D10)</f>
        <v>29.3</v>
      </c>
      <c r="H9" s="29">
        <f>E9/G9*100</f>
        <v>35.273037542662117</v>
      </c>
      <c r="I9" s="29">
        <f>F9/G9*100</f>
        <v>60.11945392491468</v>
      </c>
    </row>
    <row r="10" spans="1:9">
      <c r="A10" s="38"/>
      <c r="B10" s="31">
        <v>10.48</v>
      </c>
      <c r="C10" s="31">
        <v>17.28</v>
      </c>
      <c r="D10" s="31">
        <v>29.3</v>
      </c>
      <c r="E10" s="31"/>
      <c r="F10" s="31"/>
      <c r="G10" s="31"/>
      <c r="H10" s="31"/>
      <c r="I10" s="31"/>
    </row>
    <row r="11" spans="1:9">
      <c r="A11" s="38"/>
      <c r="B11" s="29">
        <v>8.26</v>
      </c>
      <c r="C11" s="29">
        <v>19.43</v>
      </c>
      <c r="D11" s="29">
        <v>29.5</v>
      </c>
      <c r="E11" s="29">
        <f>AVERAGE(B11:B12)</f>
        <v>8</v>
      </c>
      <c r="F11" s="29">
        <f>AVERAGE(C11:C12)</f>
        <v>19.939999999999998</v>
      </c>
      <c r="G11" s="29">
        <f>AVERAGE(D11:D12)</f>
        <v>29.5</v>
      </c>
      <c r="H11" s="29">
        <f>E11/G11*100</f>
        <v>27.118644067796609</v>
      </c>
      <c r="I11" s="29">
        <f>F11/G11*100</f>
        <v>67.593220338983045</v>
      </c>
    </row>
    <row r="12" spans="1:9">
      <c r="A12" s="38"/>
      <c r="B12" s="31">
        <v>7.74</v>
      </c>
      <c r="C12" s="31">
        <v>20.45</v>
      </c>
      <c r="D12" s="31">
        <v>29.5</v>
      </c>
      <c r="E12" s="31"/>
      <c r="F12" s="31"/>
      <c r="G12" s="31"/>
      <c r="H12" s="31"/>
      <c r="I12" s="31"/>
    </row>
    <row r="13" spans="1:9">
      <c r="A13" s="38"/>
      <c r="B13" s="30">
        <v>10.08</v>
      </c>
      <c r="C13" s="30">
        <v>17.59</v>
      </c>
      <c r="D13" s="30">
        <v>29.3</v>
      </c>
      <c r="E13" s="30">
        <f>AVERAGE(B13:B14)</f>
        <v>9.84</v>
      </c>
      <c r="F13" s="30">
        <f>AVERAGE(C13:C14)</f>
        <v>17.975000000000001</v>
      </c>
      <c r="G13" s="30">
        <f>AVERAGE(D13:D14)</f>
        <v>29.3</v>
      </c>
      <c r="H13" s="30">
        <f>E13/G13*100</f>
        <v>33.583617747440272</v>
      </c>
      <c r="I13" s="30">
        <f>F13/G13*100</f>
        <v>61.348122866894208</v>
      </c>
    </row>
    <row r="14" spans="1:9">
      <c r="A14" s="39"/>
      <c r="B14" s="31">
        <v>9.6</v>
      </c>
      <c r="C14" s="31">
        <v>18.36</v>
      </c>
      <c r="D14" s="31">
        <v>29.3</v>
      </c>
      <c r="E14" s="31"/>
      <c r="F14" s="31"/>
      <c r="G14" s="31"/>
      <c r="H14" s="31"/>
      <c r="I14" s="31"/>
    </row>
    <row r="15" spans="1:9">
      <c r="D15" s="32" t="s">
        <v>1</v>
      </c>
      <c r="E15" s="33">
        <f>AVERAGE(E5:E14)</f>
        <v>11.718</v>
      </c>
      <c r="F15" s="33">
        <f t="shared" ref="F15:I15" si="0">AVERAGE(F5:F14)</f>
        <v>18.453999999999997</v>
      </c>
      <c r="G15" s="33">
        <f t="shared" si="0"/>
        <v>31.76</v>
      </c>
      <c r="H15" s="33">
        <f t="shared" si="0"/>
        <v>36.341326484547984</v>
      </c>
      <c r="I15" s="33">
        <f t="shared" si="0"/>
        <v>58.67994033634767</v>
      </c>
    </row>
    <row r="16" spans="1:9">
      <c r="D16" s="32" t="s">
        <v>2</v>
      </c>
      <c r="E16" s="34">
        <f>STDEV(E5:E14)/SQRT(5)</f>
        <v>1.5940095670980141</v>
      </c>
      <c r="F16" s="34">
        <f t="shared" ref="F16:I16" si="1">STDEV(F5:F14)/SQRT(5)</f>
        <v>0.43952929367676902</v>
      </c>
      <c r="G16" s="34">
        <f t="shared" si="1"/>
        <v>1.7209299811439158</v>
      </c>
      <c r="H16" s="34">
        <f t="shared" si="1"/>
        <v>3.0516242408161727</v>
      </c>
      <c r="I16" s="34">
        <f t="shared" si="1"/>
        <v>3.0507414367940373</v>
      </c>
    </row>
    <row r="17" spans="1:9">
      <c r="A17" s="37" t="s">
        <v>4</v>
      </c>
      <c r="B17" s="29">
        <v>7.17</v>
      </c>
      <c r="C17" s="29">
        <v>19.29</v>
      </c>
      <c r="D17" s="29">
        <v>28</v>
      </c>
      <c r="E17" s="29">
        <f>AVERAGE(B17:B18)</f>
        <v>7.2149999999999999</v>
      </c>
      <c r="F17" s="29">
        <f>AVERAGE(C17:C18)</f>
        <v>19.25</v>
      </c>
      <c r="G17" s="29">
        <f>AVERAGE(D17:D18)</f>
        <v>28</v>
      </c>
      <c r="H17" s="29">
        <f>E17/G17*100</f>
        <v>25.767857142857142</v>
      </c>
      <c r="I17" s="29">
        <f>F17/G17*100</f>
        <v>68.75</v>
      </c>
    </row>
    <row r="18" spans="1:9">
      <c r="A18" s="38"/>
      <c r="B18" s="31">
        <v>7.26</v>
      </c>
      <c r="C18" s="31">
        <v>19.21</v>
      </c>
      <c r="D18" s="31">
        <v>28</v>
      </c>
      <c r="E18" s="31"/>
      <c r="F18" s="31"/>
      <c r="G18" s="31"/>
      <c r="H18" s="31"/>
      <c r="I18" s="31"/>
    </row>
    <row r="19" spans="1:9">
      <c r="A19" s="38"/>
      <c r="B19" s="29">
        <v>8.73</v>
      </c>
      <c r="C19" s="29">
        <v>19.05</v>
      </c>
      <c r="D19" s="29">
        <v>29.1</v>
      </c>
      <c r="E19" s="29">
        <f>AVERAGE(B19:B20)</f>
        <v>8.7800000000000011</v>
      </c>
      <c r="F19" s="29">
        <f>AVERAGE(C19:C20)</f>
        <v>18.899999999999999</v>
      </c>
      <c r="G19" s="29">
        <f>AVERAGE(D19:D20)</f>
        <v>29.1</v>
      </c>
      <c r="H19" s="29">
        <f>E19/G19*100</f>
        <v>30.171821305841927</v>
      </c>
      <c r="I19" s="29">
        <f>F19/G19*100</f>
        <v>64.948453608247419</v>
      </c>
    </row>
    <row r="20" spans="1:9">
      <c r="A20" s="38"/>
      <c r="B20" s="31">
        <v>8.83</v>
      </c>
      <c r="C20" s="31">
        <v>18.75</v>
      </c>
      <c r="D20" s="31">
        <v>29.1</v>
      </c>
      <c r="E20" s="31"/>
      <c r="F20" s="31"/>
      <c r="G20" s="31"/>
      <c r="H20" s="31"/>
      <c r="I20" s="31"/>
    </row>
    <row r="21" spans="1:9">
      <c r="A21" s="38"/>
      <c r="B21" s="29">
        <v>8.14</v>
      </c>
      <c r="C21" s="29">
        <v>17.100000000000001</v>
      </c>
      <c r="D21" s="29">
        <v>26.7</v>
      </c>
      <c r="E21" s="29">
        <f>AVERAGE(B21:B22)</f>
        <v>8.02</v>
      </c>
      <c r="F21" s="29">
        <f>AVERAGE(C21:C22)</f>
        <v>17.105</v>
      </c>
      <c r="G21" s="29">
        <f>AVERAGE(D21:D22)</f>
        <v>26.7</v>
      </c>
      <c r="H21" s="29">
        <f>E21/G21*100</f>
        <v>30.037453183520597</v>
      </c>
      <c r="I21" s="29">
        <f>F21/G21*100</f>
        <v>64.063670411985015</v>
      </c>
    </row>
    <row r="22" spans="1:9">
      <c r="A22" s="38"/>
      <c r="B22" s="31">
        <v>7.9</v>
      </c>
      <c r="C22" s="31">
        <v>17.11</v>
      </c>
      <c r="D22" s="31">
        <v>26.7</v>
      </c>
      <c r="E22" s="31"/>
      <c r="F22" s="31"/>
      <c r="G22" s="31"/>
      <c r="H22" s="31"/>
      <c r="I22" s="31"/>
    </row>
    <row r="23" spans="1:9">
      <c r="A23" s="38"/>
      <c r="B23" s="29">
        <v>7.33</v>
      </c>
      <c r="C23" s="29">
        <v>18.23</v>
      </c>
      <c r="D23" s="29">
        <v>27.2</v>
      </c>
      <c r="E23" s="29">
        <f>AVERAGE(B23:B24)</f>
        <v>7.4550000000000001</v>
      </c>
      <c r="F23" s="29">
        <f>AVERAGE(C23:C24)</f>
        <v>18.170000000000002</v>
      </c>
      <c r="G23" s="29">
        <f>AVERAGE(D23:D24)</f>
        <v>27.2</v>
      </c>
      <c r="H23" s="29">
        <f>E23/G23*100</f>
        <v>27.40808823529412</v>
      </c>
      <c r="I23" s="29">
        <f>F23/G23*100</f>
        <v>66.801470588235304</v>
      </c>
    </row>
    <row r="24" spans="1:9">
      <c r="A24" s="38"/>
      <c r="B24" s="31">
        <v>7.58</v>
      </c>
      <c r="C24" s="31">
        <v>18.11</v>
      </c>
      <c r="D24" s="31">
        <v>27.2</v>
      </c>
      <c r="E24" s="31"/>
      <c r="F24" s="31"/>
      <c r="G24" s="31"/>
      <c r="H24" s="31"/>
      <c r="I24" s="31"/>
    </row>
    <row r="25" spans="1:9">
      <c r="A25" s="38"/>
      <c r="B25" s="30">
        <v>8.27</v>
      </c>
      <c r="C25" s="30">
        <v>18.3</v>
      </c>
      <c r="D25" s="30">
        <v>27.9</v>
      </c>
      <c r="E25" s="30">
        <f>AVERAGE(B25:B26)</f>
        <v>8.32</v>
      </c>
      <c r="F25" s="30">
        <f>AVERAGE(C25:C26)</f>
        <v>18.245000000000001</v>
      </c>
      <c r="G25" s="30">
        <f>AVERAGE(D25:D26)</f>
        <v>27.9</v>
      </c>
      <c r="H25" s="30">
        <f>E25/G25*100</f>
        <v>29.820788530465954</v>
      </c>
      <c r="I25" s="30">
        <f>F25/G25*100</f>
        <v>65.394265232974917</v>
      </c>
    </row>
    <row r="26" spans="1:9">
      <c r="A26" s="39"/>
      <c r="B26" s="31">
        <v>8.3699999999999992</v>
      </c>
      <c r="C26" s="31">
        <v>18.190000000000001</v>
      </c>
      <c r="D26" s="31">
        <v>27.9</v>
      </c>
      <c r="E26" s="31"/>
      <c r="F26" s="31"/>
      <c r="G26" s="31"/>
      <c r="H26" s="31"/>
      <c r="I26" s="31"/>
    </row>
    <row r="27" spans="1:9">
      <c r="D27" s="32" t="s">
        <v>1</v>
      </c>
      <c r="E27" s="33">
        <f>AVERAGE(E17:E26)</f>
        <v>7.9580000000000002</v>
      </c>
      <c r="F27" s="33">
        <f t="shared" ref="F27" si="2">AVERAGE(F17:F26)</f>
        <v>18.334</v>
      </c>
      <c r="G27" s="33">
        <f t="shared" ref="G27" si="3">AVERAGE(G17:G26)</f>
        <v>27.78</v>
      </c>
      <c r="H27" s="33">
        <f t="shared" ref="H27" si="4">AVERAGE(H17:H26)</f>
        <v>28.641201679595945</v>
      </c>
      <c r="I27" s="33">
        <f t="shared" ref="I27" si="5">AVERAGE(I17:I26)</f>
        <v>65.991571968288525</v>
      </c>
    </row>
    <row r="28" spans="1:9">
      <c r="D28" s="32" t="s">
        <v>2</v>
      </c>
      <c r="E28" s="34">
        <f>STDEV(E17:E26)/SQRT(5)</f>
        <v>0.28422086482170889</v>
      </c>
      <c r="F28" s="34">
        <f t="shared" ref="F28:I28" si="6">STDEV(F17:F26)/SQRT(5)</f>
        <v>0.3677410773900569</v>
      </c>
      <c r="G28" s="34">
        <f t="shared" si="6"/>
        <v>0.40669398815325547</v>
      </c>
      <c r="H28" s="34">
        <f t="shared" si="6"/>
        <v>0.87921605520290924</v>
      </c>
      <c r="I28" s="34">
        <f t="shared" si="6"/>
        <v>0.81934536798064217</v>
      </c>
    </row>
    <row r="29" spans="1:9">
      <c r="D29" s="35" t="s">
        <v>13</v>
      </c>
      <c r="E29" s="36">
        <f>TTEST(E5:E14,E17:E26,2,2)</f>
        <v>4.8751289000142098E-2</v>
      </c>
      <c r="F29" s="36">
        <f>TTEST(F5:F14,F17:F26,2,2)</f>
        <v>0.83937359064358419</v>
      </c>
      <c r="G29" s="36">
        <f>TTEST(G5:G14,G17:G26,2,2)</f>
        <v>5.4507062189170334E-2</v>
      </c>
      <c r="H29" s="36">
        <f>TTEST(H5:H14,H17:H26,2,2)</f>
        <v>4.1547042817657823E-2</v>
      </c>
      <c r="I29" s="36">
        <f>TTEST(I5:I14,I17:I26,2,2)</f>
        <v>4.9329864338929504E-2</v>
      </c>
    </row>
    <row r="32" spans="1:9">
      <c r="A32" s="37" t="s">
        <v>6</v>
      </c>
      <c r="B32" s="29">
        <v>6.15</v>
      </c>
      <c r="C32" s="29">
        <v>23.31</v>
      </c>
      <c r="D32" s="29">
        <v>30.9</v>
      </c>
      <c r="E32" s="29">
        <f>AVERAGE(B32:B33)</f>
        <v>6.1850000000000005</v>
      </c>
      <c r="F32" s="29">
        <f>AVERAGE(C32:C33)</f>
        <v>23.18</v>
      </c>
      <c r="G32" s="29">
        <f>AVERAGE(D32:D33)</f>
        <v>30.9</v>
      </c>
      <c r="H32" s="29">
        <f>E32/G32*100</f>
        <v>20.016181229773466</v>
      </c>
      <c r="I32" s="29">
        <f>F32/G32*100</f>
        <v>75.016181229773466</v>
      </c>
    </row>
    <row r="33" spans="1:9">
      <c r="A33" s="38"/>
      <c r="B33" s="31">
        <v>6.22</v>
      </c>
      <c r="C33" s="31">
        <v>23.05</v>
      </c>
      <c r="D33" s="31">
        <v>30.9</v>
      </c>
      <c r="E33" s="31"/>
      <c r="F33" s="31"/>
      <c r="G33" s="31"/>
      <c r="H33" s="31"/>
      <c r="I33" s="31"/>
    </row>
    <row r="34" spans="1:9">
      <c r="A34" s="38"/>
      <c r="B34" s="29">
        <v>6.72</v>
      </c>
      <c r="C34" s="29">
        <v>21.09</v>
      </c>
      <c r="D34" s="29">
        <v>29</v>
      </c>
      <c r="E34" s="29">
        <f>AVERAGE(B34:B35)</f>
        <v>6.83</v>
      </c>
      <c r="F34" s="29">
        <f>AVERAGE(C34:C35)</f>
        <v>20.880000000000003</v>
      </c>
      <c r="G34" s="29">
        <f>AVERAGE(D34:D35)</f>
        <v>29</v>
      </c>
      <c r="H34" s="29">
        <f>E34/G34*100</f>
        <v>23.551724137931036</v>
      </c>
      <c r="I34" s="29">
        <f>F34/G34*100</f>
        <v>72.000000000000014</v>
      </c>
    </row>
    <row r="35" spans="1:9">
      <c r="A35" s="38"/>
      <c r="B35" s="31">
        <v>6.94</v>
      </c>
      <c r="C35" s="31">
        <v>20.67</v>
      </c>
      <c r="D35" s="31">
        <v>29</v>
      </c>
      <c r="E35" s="31"/>
      <c r="F35" s="31"/>
      <c r="G35" s="31"/>
      <c r="H35" s="31"/>
      <c r="I35" s="31"/>
    </row>
    <row r="36" spans="1:9">
      <c r="A36" s="38"/>
      <c r="B36" s="29">
        <v>9.65</v>
      </c>
      <c r="C36" s="29">
        <v>23.59</v>
      </c>
      <c r="D36" s="29">
        <v>35.1</v>
      </c>
      <c r="E36" s="29">
        <f>AVERAGE(B36:B37)</f>
        <v>9.6150000000000002</v>
      </c>
      <c r="F36" s="29">
        <f>AVERAGE(C36:C37)</f>
        <v>23.704999999999998</v>
      </c>
      <c r="G36" s="29">
        <f>AVERAGE(D36:D37)</f>
        <v>35.1</v>
      </c>
      <c r="H36" s="29">
        <f>E36/G36*100</f>
        <v>27.393162393162392</v>
      </c>
      <c r="I36" s="29">
        <f>F36/G36*100</f>
        <v>67.535612535612529</v>
      </c>
    </row>
    <row r="37" spans="1:9">
      <c r="A37" s="38"/>
      <c r="B37" s="31">
        <v>9.58</v>
      </c>
      <c r="C37" s="31">
        <v>23.82</v>
      </c>
      <c r="D37" s="31">
        <v>35.1</v>
      </c>
      <c r="E37" s="31"/>
      <c r="F37" s="31"/>
      <c r="G37" s="31"/>
      <c r="H37" s="31"/>
      <c r="I37" s="31"/>
    </row>
    <row r="38" spans="1:9">
      <c r="A38" s="38"/>
      <c r="B38" s="29">
        <v>4.07</v>
      </c>
      <c r="C38" s="29">
        <v>20.149999999999999</v>
      </c>
      <c r="D38" s="29">
        <v>24.8</v>
      </c>
      <c r="E38" s="29">
        <f>AVERAGE(B38:B39)</f>
        <v>4.2300000000000004</v>
      </c>
      <c r="F38" s="29">
        <f>AVERAGE(C38:C39)</f>
        <v>19.734999999999999</v>
      </c>
      <c r="G38" s="29">
        <f>AVERAGE(D38:D39)</f>
        <v>24.8</v>
      </c>
      <c r="H38" s="29">
        <f>E38/G38*100</f>
        <v>17.056451612903228</v>
      </c>
      <c r="I38" s="29">
        <f>F38/G38*100</f>
        <v>79.576612903225808</v>
      </c>
    </row>
    <row r="39" spans="1:9">
      <c r="A39" s="38"/>
      <c r="B39" s="31">
        <v>4.3899999999999997</v>
      </c>
      <c r="C39" s="31">
        <v>19.32</v>
      </c>
      <c r="D39" s="31">
        <v>24.8</v>
      </c>
      <c r="E39" s="31"/>
      <c r="F39" s="31"/>
      <c r="G39" s="31"/>
      <c r="H39" s="31"/>
      <c r="I39" s="31"/>
    </row>
    <row r="40" spans="1:9">
      <c r="A40" s="38"/>
      <c r="B40" s="29">
        <v>3.66</v>
      </c>
      <c r="C40" s="29">
        <v>22.12</v>
      </c>
      <c r="D40" s="29">
        <v>26.8</v>
      </c>
      <c r="E40" s="29">
        <f>AVERAGE(B40:B41)</f>
        <v>3.7850000000000001</v>
      </c>
      <c r="F40" s="29">
        <f>AVERAGE(C40:C41)</f>
        <v>21.97</v>
      </c>
      <c r="G40" s="29">
        <f>AVERAGE(D40:D41)</f>
        <v>26.8</v>
      </c>
      <c r="H40" s="29">
        <f>E40/G40*100</f>
        <v>14.123134328358208</v>
      </c>
      <c r="I40" s="29">
        <f>F40/G40*100</f>
        <v>81.977611940298502</v>
      </c>
    </row>
    <row r="41" spans="1:9">
      <c r="A41" s="39"/>
      <c r="B41" s="31">
        <v>3.91</v>
      </c>
      <c r="C41" s="31">
        <v>21.82</v>
      </c>
      <c r="D41" s="31">
        <v>26.8</v>
      </c>
      <c r="E41" s="31"/>
      <c r="F41" s="31"/>
      <c r="G41" s="31"/>
      <c r="H41" s="31"/>
      <c r="I41" s="31"/>
    </row>
    <row r="42" spans="1:9">
      <c r="B42" s="28"/>
      <c r="C42" s="28"/>
      <c r="D42" s="32" t="s">
        <v>1</v>
      </c>
      <c r="E42" s="33">
        <f>AVERAGE(E32:E41)</f>
        <v>6.1290000000000004</v>
      </c>
      <c r="F42" s="33">
        <f t="shared" ref="F42" si="7">AVERAGE(F32:F41)</f>
        <v>21.893999999999998</v>
      </c>
      <c r="G42" s="33">
        <f t="shared" ref="G42" si="8">AVERAGE(G32:G41)</f>
        <v>29.32</v>
      </c>
      <c r="H42" s="33">
        <f t="shared" ref="H42" si="9">AVERAGE(H32:H41)</f>
        <v>20.428130740425665</v>
      </c>
      <c r="I42" s="33">
        <f t="shared" ref="I42" si="10">AVERAGE(I32:I41)</f>
        <v>75.221203721782075</v>
      </c>
    </row>
    <row r="43" spans="1:9">
      <c r="D43" s="32" t="s">
        <v>2</v>
      </c>
      <c r="E43" s="34">
        <f>STDEV(E32:E41)/SQRT(5)</f>
        <v>1.0427672319362549</v>
      </c>
      <c r="F43" s="34">
        <f t="shared" ref="F43:I43" si="11">STDEV(F32:F41)/SQRT(5)</f>
        <v>0.7289982853203425</v>
      </c>
      <c r="G43" s="34">
        <f t="shared" si="11"/>
        <v>1.7718352067841912</v>
      </c>
      <c r="H43" s="34">
        <f t="shared" si="11"/>
        <v>2.3405063974602212</v>
      </c>
      <c r="I43" s="34">
        <f t="shared" si="11"/>
        <v>2.5894511066384291</v>
      </c>
    </row>
    <row r="44" spans="1:9">
      <c r="A44" s="37" t="s">
        <v>7</v>
      </c>
      <c r="B44" s="29">
        <v>2.66</v>
      </c>
      <c r="C44" s="29">
        <v>24.66</v>
      </c>
      <c r="D44" s="29">
        <v>28.4</v>
      </c>
      <c r="E44" s="29">
        <f>AVERAGE(B44:B45)</f>
        <v>2.7450000000000001</v>
      </c>
      <c r="F44" s="29">
        <f>AVERAGE(C44:C45)</f>
        <v>24.505000000000003</v>
      </c>
      <c r="G44" s="29">
        <f>AVERAGE(D44:D45)</f>
        <v>28.4</v>
      </c>
      <c r="H44" s="29">
        <f>E44/G44*100</f>
        <v>9.6654929577464799</v>
      </c>
      <c r="I44" s="29">
        <f>F44/G44*100</f>
        <v>86.285211267605646</v>
      </c>
    </row>
    <row r="45" spans="1:9">
      <c r="A45" s="38"/>
      <c r="B45" s="31">
        <v>2.83</v>
      </c>
      <c r="C45" s="31">
        <v>24.35</v>
      </c>
      <c r="D45" s="31">
        <v>28.4</v>
      </c>
      <c r="E45" s="31"/>
      <c r="F45" s="31"/>
      <c r="G45" s="31"/>
      <c r="H45" s="31"/>
      <c r="I45" s="31"/>
    </row>
    <row r="46" spans="1:9">
      <c r="A46" s="38"/>
      <c r="B46" s="29">
        <v>2.69</v>
      </c>
      <c r="C46" s="29">
        <v>25.02</v>
      </c>
      <c r="D46" s="29">
        <v>28.9</v>
      </c>
      <c r="E46" s="29">
        <f>AVERAGE(B46:B47)</f>
        <v>2.63</v>
      </c>
      <c r="F46" s="29">
        <f>AVERAGE(C46:C47)</f>
        <v>24.924999999999997</v>
      </c>
      <c r="G46" s="29">
        <f>AVERAGE(D46:D47)</f>
        <v>28.9</v>
      </c>
      <c r="H46" s="29">
        <f>E46/G46*100</f>
        <v>9.100346020761247</v>
      </c>
      <c r="I46" s="29">
        <f>F46/G46*100</f>
        <v>86.245674740484418</v>
      </c>
    </row>
    <row r="47" spans="1:9">
      <c r="A47" s="38"/>
      <c r="B47" s="31">
        <v>2.57</v>
      </c>
      <c r="C47" s="31">
        <v>24.83</v>
      </c>
      <c r="D47" s="31">
        <v>28.9</v>
      </c>
      <c r="E47" s="31"/>
      <c r="F47" s="31"/>
      <c r="G47" s="31"/>
      <c r="H47" s="31"/>
      <c r="I47" s="31"/>
    </row>
    <row r="48" spans="1:9">
      <c r="A48" s="38"/>
      <c r="B48" s="29">
        <v>2.5099999999999998</v>
      </c>
      <c r="C48" s="29">
        <v>22.93</v>
      </c>
      <c r="D48" s="29">
        <v>27</v>
      </c>
      <c r="E48" s="29">
        <f>AVERAGE(B48:B49)</f>
        <v>2.3199999999999998</v>
      </c>
      <c r="F48" s="29">
        <f>AVERAGE(C48:C49)</f>
        <v>23.22</v>
      </c>
      <c r="G48" s="29">
        <f>AVERAGE(D48:D49)</f>
        <v>27</v>
      </c>
      <c r="H48" s="29">
        <f>E48/G48*100</f>
        <v>8.5925925925925917</v>
      </c>
      <c r="I48" s="29">
        <f>F48/G48*100</f>
        <v>86</v>
      </c>
    </row>
    <row r="49" spans="1:9">
      <c r="A49" s="38"/>
      <c r="B49" s="31">
        <v>2.13</v>
      </c>
      <c r="C49" s="31">
        <v>23.51</v>
      </c>
      <c r="D49" s="31">
        <v>27</v>
      </c>
      <c r="E49" s="31"/>
      <c r="F49" s="31"/>
      <c r="G49" s="31"/>
      <c r="H49" s="31"/>
      <c r="I49" s="31"/>
    </row>
    <row r="50" spans="1:9">
      <c r="A50" s="38"/>
      <c r="B50" s="29">
        <v>2.4</v>
      </c>
      <c r="C50" s="29">
        <v>24.76</v>
      </c>
      <c r="D50" s="29">
        <v>28.9</v>
      </c>
      <c r="E50" s="29">
        <f>AVERAGE(B50:B51)</f>
        <v>2.2549999999999999</v>
      </c>
      <c r="F50" s="29">
        <f>AVERAGE(C50:C51)</f>
        <v>24.990000000000002</v>
      </c>
      <c r="G50" s="29">
        <f>AVERAGE(D50:D51)</f>
        <v>28.9</v>
      </c>
      <c r="H50" s="29">
        <f>E50/G50*100</f>
        <v>7.8027681660899653</v>
      </c>
      <c r="I50" s="29">
        <f>F50/G50*100</f>
        <v>86.47058823529413</v>
      </c>
    </row>
    <row r="51" spans="1:9">
      <c r="A51" s="39"/>
      <c r="B51" s="31">
        <v>2.11</v>
      </c>
      <c r="C51" s="31">
        <v>25.22</v>
      </c>
      <c r="D51" s="31">
        <v>28.9</v>
      </c>
      <c r="E51" s="31"/>
      <c r="F51" s="31"/>
      <c r="G51" s="31"/>
      <c r="H51" s="31"/>
      <c r="I51" s="31"/>
    </row>
    <row r="52" spans="1:9">
      <c r="D52" s="32" t="s">
        <v>1</v>
      </c>
      <c r="E52" s="33">
        <f>AVERAGE(E44:E51)</f>
        <v>2.4874999999999998</v>
      </c>
      <c r="F52" s="33">
        <f>AVERAGE(F44:F51)</f>
        <v>24.410000000000004</v>
      </c>
      <c r="G52" s="33">
        <f>AVERAGE(G44:G51)</f>
        <v>28.299999999999997</v>
      </c>
      <c r="H52" s="33">
        <f>AVERAGE(H44:H51)</f>
        <v>8.7902999342975718</v>
      </c>
      <c r="I52" s="33">
        <f>AVERAGE(I44:I51)</f>
        <v>86.250368560846056</v>
      </c>
    </row>
    <row r="53" spans="1:9">
      <c r="D53" s="32" t="s">
        <v>2</v>
      </c>
      <c r="E53" s="34">
        <f>STDEV(E44:E51)/SQRT(4)</f>
        <v>0.11857662782634139</v>
      </c>
      <c r="F53" s="34">
        <f>STDEV(F44:F51)/SQRT(4)</f>
        <v>0.41096938247676501</v>
      </c>
      <c r="G53" s="34">
        <f>STDEV(G44:G51)/SQRT(4)</f>
        <v>0.44907311951024897</v>
      </c>
      <c r="H53" s="34">
        <f>STDEV(H44:H51)/SQRT(4)</f>
        <v>0.39543210439218401</v>
      </c>
      <c r="I53" s="34">
        <f>STDEV(I44:I51)/SQRT(4)</f>
        <v>9.6788931632213318E-2</v>
      </c>
    </row>
    <row r="54" spans="1:9">
      <c r="D54" s="35" t="s">
        <v>13</v>
      </c>
      <c r="E54" s="36">
        <f>TTEST(E32:E41,E44:E51,2,2)</f>
        <v>1.8120704735473121E-2</v>
      </c>
      <c r="F54" s="36">
        <f>TTEST(F32:F41,F44:F51,2,2)</f>
        <v>2.693091045790473E-2</v>
      </c>
      <c r="G54" s="36">
        <f>TTEST(G32:G41,G44:G51,2,2)</f>
        <v>0.633620824497376</v>
      </c>
      <c r="H54" s="36">
        <f>TTEST(H32:H41,H44:H51,2,2)</f>
        <v>3.3625233014790835E-3</v>
      </c>
      <c r="I54" s="36">
        <f>TTEST(I32:I41,I44:I51,2,2)</f>
        <v>7.1237099394317509E-3</v>
      </c>
    </row>
  </sheetData>
  <mergeCells count="6">
    <mergeCell ref="E3:G3"/>
    <mergeCell ref="A5:A14"/>
    <mergeCell ref="A17:A26"/>
    <mergeCell ref="A32:A41"/>
    <mergeCell ref="A44:A51"/>
    <mergeCell ref="B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/>
  </sheetViews>
  <sheetFormatPr defaultRowHeight="14.5"/>
  <cols>
    <col min="2" max="2" width="10.08984375" customWidth="1"/>
    <col min="3" max="3" width="9.81640625" customWidth="1"/>
    <col min="4" max="4" width="9.90625" customWidth="1"/>
  </cols>
  <sheetData>
    <row r="1" spans="1:4">
      <c r="A1" s="7" t="s">
        <v>16</v>
      </c>
      <c r="B1" s="18"/>
      <c r="C1" s="18"/>
      <c r="D1" s="18"/>
    </row>
    <row r="2" spans="1:4">
      <c r="A2" s="18" t="s">
        <v>17</v>
      </c>
      <c r="B2" s="18"/>
      <c r="C2" s="18"/>
      <c r="D2" s="18"/>
    </row>
    <row r="3" spans="1:4" ht="16.5">
      <c r="A3" s="18"/>
      <c r="B3" s="20" t="s">
        <v>23</v>
      </c>
      <c r="C3" s="20" t="s">
        <v>24</v>
      </c>
      <c r="D3" s="20" t="s">
        <v>25</v>
      </c>
    </row>
    <row r="4" spans="1:4">
      <c r="A4" s="49" t="s">
        <v>0</v>
      </c>
      <c r="B4" s="21">
        <v>10194.806700000001</v>
      </c>
      <c r="C4" s="21">
        <v>6070.3738999999996</v>
      </c>
      <c r="D4" s="21">
        <v>4124.4328000000005</v>
      </c>
    </row>
    <row r="5" spans="1:4">
      <c r="A5" s="50"/>
      <c r="B5" s="22">
        <v>6842.7154</v>
      </c>
      <c r="C5" s="22">
        <v>4180.0787</v>
      </c>
      <c r="D5" s="22">
        <v>2662.6367</v>
      </c>
    </row>
    <row r="6" spans="1:4">
      <c r="A6" s="50"/>
      <c r="B6" s="22">
        <v>6329.7801000000009</v>
      </c>
      <c r="C6" s="22">
        <v>4347.3497000000007</v>
      </c>
      <c r="D6" s="22">
        <v>1982.4304000000002</v>
      </c>
    </row>
    <row r="7" spans="1:4">
      <c r="A7" s="50"/>
      <c r="B7" s="22">
        <v>7977.8380000000016</v>
      </c>
      <c r="C7" s="22">
        <v>4545.4950000000008</v>
      </c>
      <c r="D7" s="22">
        <v>3432.3430000000003</v>
      </c>
    </row>
    <row r="8" spans="1:4">
      <c r="A8" s="51"/>
      <c r="B8" s="23">
        <v>14570.455100000001</v>
      </c>
      <c r="C8" s="23">
        <v>8183.7686000000003</v>
      </c>
      <c r="D8" s="23">
        <v>6386.6865000000007</v>
      </c>
    </row>
    <row r="9" spans="1:4">
      <c r="A9" s="19" t="s">
        <v>1</v>
      </c>
      <c r="B9" s="24">
        <f>AVERAGE(B4:B8)</f>
        <v>9183.1190600000009</v>
      </c>
      <c r="C9" s="24">
        <f t="shared" ref="C9:D9" si="0">AVERAGE(C4:C8)</f>
        <v>5465.4131800000005</v>
      </c>
      <c r="D9" s="24">
        <f t="shared" si="0"/>
        <v>3717.7058800000004</v>
      </c>
    </row>
    <row r="10" spans="1:4">
      <c r="A10" s="19" t="s">
        <v>2</v>
      </c>
      <c r="B10" s="25">
        <f>STDEV(B4:B8)/SQRT(5)</f>
        <v>1501.9759724243543</v>
      </c>
      <c r="C10" s="25">
        <f t="shared" ref="C10:D10" si="1">STDEV(C4:C8)/SQRT(5)</f>
        <v>758.41393021447686</v>
      </c>
      <c r="D10" s="25">
        <f t="shared" si="1"/>
        <v>758.11174231590883</v>
      </c>
    </row>
    <row r="11" spans="1:4">
      <c r="A11" s="49" t="s">
        <v>18</v>
      </c>
      <c r="B11" s="21">
        <v>3432.1150999999995</v>
      </c>
      <c r="C11" s="21">
        <v>2393.2679999999996</v>
      </c>
      <c r="D11" s="21">
        <v>1038.8471</v>
      </c>
    </row>
    <row r="12" spans="1:4">
      <c r="A12" s="50"/>
      <c r="B12" s="22">
        <v>2795.5105000000003</v>
      </c>
      <c r="C12" s="22">
        <v>2007.6851000000001</v>
      </c>
      <c r="D12" s="22">
        <v>787.82540000000017</v>
      </c>
    </row>
    <row r="13" spans="1:4">
      <c r="A13" s="50"/>
      <c r="B13" s="22">
        <v>3210.7045000000003</v>
      </c>
      <c r="C13" s="22">
        <v>2196.5208000000002</v>
      </c>
      <c r="D13" s="22">
        <v>1014.1836999999999</v>
      </c>
    </row>
    <row r="14" spans="1:4">
      <c r="A14" s="50"/>
      <c r="B14" s="22">
        <v>5897.6785</v>
      </c>
      <c r="C14" s="22">
        <v>3971.8054000000002</v>
      </c>
      <c r="D14" s="22">
        <v>1925.8730999999998</v>
      </c>
    </row>
    <row r="15" spans="1:4">
      <c r="A15" s="51"/>
      <c r="B15" s="23">
        <v>4118.8900999999996</v>
      </c>
      <c r="C15" s="23">
        <v>2882.7197999999999</v>
      </c>
      <c r="D15" s="23">
        <v>1236.1702999999998</v>
      </c>
    </row>
    <row r="16" spans="1:4">
      <c r="A16" s="19" t="s">
        <v>1</v>
      </c>
      <c r="B16" s="24">
        <f>AVERAGE(B11:B15)</f>
        <v>3890.9797399999998</v>
      </c>
      <c r="C16" s="24">
        <f t="shared" ref="C16:D16" si="2">AVERAGE(C11:C15)</f>
        <v>2690.3998200000001</v>
      </c>
      <c r="D16" s="24">
        <f t="shared" si="2"/>
        <v>1200.5799199999999</v>
      </c>
    </row>
    <row r="17" spans="1:4">
      <c r="A17" s="19" t="s">
        <v>2</v>
      </c>
      <c r="B17" s="25">
        <f>STDEV(B11:B15)/SQRT(5)</f>
        <v>545.53492378428223</v>
      </c>
      <c r="C17" s="25">
        <f t="shared" ref="C17:D17" si="3">STDEV(C11:C15)/SQRT(5)</f>
        <v>351.94391804090606</v>
      </c>
      <c r="D17" s="25">
        <f t="shared" si="3"/>
        <v>194.75423253153298</v>
      </c>
    </row>
    <row r="18" spans="1:4">
      <c r="A18" s="17" t="s">
        <v>13</v>
      </c>
      <c r="B18" s="26">
        <f>_xlfn.T.TEST(B11:B15,B4:B8,2,2)</f>
        <v>1.0670069656497789E-2</v>
      </c>
      <c r="C18" s="26">
        <f>_xlfn.T.TEST(C11:C15,C4:C8,2,2)</f>
        <v>1.0555564017483237E-2</v>
      </c>
      <c r="D18" s="26">
        <f>_xlfn.T.TEST(D11:D15,D4:D8,2,2)</f>
        <v>1.2315868187205526E-2</v>
      </c>
    </row>
    <row r="20" spans="1:4" ht="16.5">
      <c r="A20" s="27" t="s">
        <v>26</v>
      </c>
    </row>
  </sheetData>
  <mergeCells count="2">
    <mergeCell ref="A11:A15"/>
    <mergeCell ref="A4:A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1a</vt:lpstr>
      <vt:lpstr>Fig. 1b</vt:lpstr>
      <vt:lpstr>Fig. 1c</vt:lpstr>
    </vt:vector>
  </TitlesOfParts>
  <Company>Mount Sinai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Zaidi, Mone</dc:creator>
  <cp:lastModifiedBy>Zaidi, Mone</cp:lastModifiedBy>
  <cp:lastPrinted>2017-03-14T23:04:46Z</cp:lastPrinted>
  <dcterms:created xsi:type="dcterms:W3CDTF">2017-03-13T20:53:51Z</dcterms:created>
  <dcterms:modified xsi:type="dcterms:W3CDTF">2017-03-16T20:08:36Z</dcterms:modified>
</cp:coreProperties>
</file>