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9080"/>
  </bookViews>
  <sheets>
    <sheet name="Fig. 4a" sheetId="1" r:id="rId1"/>
    <sheet name="Fig. 4d" sheetId="2" r:id="rId2"/>
  </sheets>
  <calcPr calcId="145621"/>
</workbook>
</file>

<file path=xl/calcChain.xml><?xml version="1.0" encoding="utf-8"?>
<calcChain xmlns="http://schemas.openxmlformats.org/spreadsheetml/2006/main">
  <c r="F64" i="2" l="1"/>
  <c r="W63" i="2"/>
  <c r="Y62" i="2"/>
  <c r="X62" i="2"/>
  <c r="W62" i="2"/>
  <c r="W65" i="2" s="1"/>
  <c r="V62" i="2"/>
  <c r="U62" i="2"/>
  <c r="T64" i="2" s="1"/>
  <c r="T62" i="2"/>
  <c r="T63" i="2" s="1"/>
  <c r="G62" i="2"/>
  <c r="F62" i="2"/>
  <c r="F63" i="2" s="1"/>
  <c r="E62" i="2"/>
  <c r="D62" i="2"/>
  <c r="C62" i="2"/>
  <c r="C63" i="2" s="1"/>
  <c r="W58" i="2"/>
  <c r="C58" i="2"/>
  <c r="W56" i="2"/>
  <c r="C56" i="2"/>
  <c r="Y55" i="2"/>
  <c r="W57" i="2" s="1"/>
  <c r="X55" i="2"/>
  <c r="W55" i="2"/>
  <c r="V55" i="2"/>
  <c r="U55" i="2"/>
  <c r="T55" i="2"/>
  <c r="T57" i="2" s="1"/>
  <c r="G55" i="2"/>
  <c r="F55" i="2"/>
  <c r="F57" i="2" s="1"/>
  <c r="E55" i="2"/>
  <c r="D55" i="2"/>
  <c r="C55" i="2"/>
  <c r="C57" i="2" s="1"/>
  <c r="T50" i="2"/>
  <c r="F50" i="2"/>
  <c r="Y48" i="2"/>
  <c r="X48" i="2"/>
  <c r="W48" i="2"/>
  <c r="W49" i="2" s="1"/>
  <c r="V48" i="2"/>
  <c r="U48" i="2"/>
  <c r="T48" i="2"/>
  <c r="T49" i="2" s="1"/>
  <c r="G48" i="2"/>
  <c r="F48" i="2"/>
  <c r="F49" i="2" s="1"/>
  <c r="E48" i="2"/>
  <c r="D48" i="2"/>
  <c r="C48" i="2"/>
  <c r="C51" i="2" s="1"/>
  <c r="C43" i="2"/>
  <c r="W42" i="2"/>
  <c r="Y41" i="2"/>
  <c r="X41" i="2"/>
  <c r="W41" i="2"/>
  <c r="W43" i="2" s="1"/>
  <c r="V41" i="2"/>
  <c r="U41" i="2"/>
  <c r="T41" i="2"/>
  <c r="T42" i="2" s="1"/>
  <c r="G41" i="2"/>
  <c r="F43" i="2" s="1"/>
  <c r="F41" i="2"/>
  <c r="C44" i="2" s="1"/>
  <c r="E41" i="2"/>
  <c r="D41" i="2"/>
  <c r="C41" i="2"/>
  <c r="C42" i="2" s="1"/>
  <c r="F30" i="2"/>
  <c r="C30" i="2"/>
  <c r="F29" i="2"/>
  <c r="H28" i="2"/>
  <c r="G28" i="2"/>
  <c r="F28" i="2"/>
  <c r="E28" i="2"/>
  <c r="D28" i="2"/>
  <c r="C28" i="2"/>
  <c r="C29" i="2" s="1"/>
  <c r="H21" i="2"/>
  <c r="G21" i="2"/>
  <c r="F21" i="2"/>
  <c r="F23" i="2" s="1"/>
  <c r="E21" i="2"/>
  <c r="C22" i="2" s="1"/>
  <c r="D21" i="2"/>
  <c r="C21" i="2"/>
  <c r="C23" i="2" s="1"/>
  <c r="F15" i="2"/>
  <c r="C15" i="2"/>
  <c r="H14" i="2"/>
  <c r="F16" i="2" s="1"/>
  <c r="G14" i="2"/>
  <c r="F14" i="2"/>
  <c r="E14" i="2"/>
  <c r="D14" i="2"/>
  <c r="C14" i="2"/>
  <c r="F17" i="2" s="1"/>
  <c r="F9" i="2"/>
  <c r="H7" i="2"/>
  <c r="G7" i="2"/>
  <c r="F7" i="2"/>
  <c r="F8" i="2" s="1"/>
  <c r="E7" i="2"/>
  <c r="D7" i="2"/>
  <c r="F10" i="2" s="1"/>
  <c r="C7" i="2"/>
  <c r="C8" i="2" s="1"/>
  <c r="F56" i="2" l="1"/>
  <c r="C16" i="2"/>
  <c r="F31" i="2"/>
  <c r="C9" i="2"/>
  <c r="F24" i="2"/>
  <c r="F42" i="2"/>
  <c r="W44" i="2"/>
  <c r="C50" i="2"/>
  <c r="C64" i="2"/>
  <c r="F22" i="2"/>
  <c r="T43" i="2"/>
  <c r="W51" i="2"/>
  <c r="W64" i="2"/>
  <c r="W50" i="2"/>
  <c r="T56" i="2"/>
  <c r="C49" i="2"/>
  <c r="C65" i="2"/>
  <c r="F11" i="1"/>
  <c r="E11" i="1"/>
  <c r="B9" i="1"/>
  <c r="C9" i="1"/>
  <c r="F10" i="1"/>
  <c r="E10" i="1"/>
  <c r="C10" i="1"/>
  <c r="B10" i="1"/>
  <c r="E9" i="1"/>
  <c r="F9" i="1"/>
</calcChain>
</file>

<file path=xl/sharedStrings.xml><?xml version="1.0" encoding="utf-8"?>
<sst xmlns="http://schemas.openxmlformats.org/spreadsheetml/2006/main" count="78" uniqueCount="23">
  <si>
    <t>Mean</t>
  </si>
  <si>
    <t>SEM</t>
  </si>
  <si>
    <t>P-value</t>
  </si>
  <si>
    <t>IgG</t>
  </si>
  <si>
    <t>Ab</t>
  </si>
  <si>
    <t>Area</t>
  </si>
  <si>
    <t>Perimeter</t>
  </si>
  <si>
    <t>Cell Area and Perimeter Measurements</t>
  </si>
  <si>
    <t>Relative Gene Expression in WAT and BAT</t>
  </si>
  <si>
    <t>WAT</t>
  </si>
  <si>
    <t>BAT</t>
  </si>
  <si>
    <t>Ucp1</t>
  </si>
  <si>
    <t>Fold change (Normalized to IgG)</t>
  </si>
  <si>
    <t>Mean of technical replicates</t>
  </si>
  <si>
    <t>Mean of biological replicates</t>
  </si>
  <si>
    <t>SEM of biological replicates</t>
  </si>
  <si>
    <t>P value</t>
  </si>
  <si>
    <t>Cox7</t>
  </si>
  <si>
    <t>Cidea</t>
  </si>
  <si>
    <t>Cox8a</t>
  </si>
  <si>
    <t>Relative Gene Expression in iWAT and BAT of mice fed with HFD after 1-month or 3-month treatment with IgG or Ab</t>
  </si>
  <si>
    <t>1 month</t>
  </si>
  <si>
    <t>3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</si>
</sst>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/>
    </xf>
    <xf numFmtId="1" fontId="0" fillId="0" borderId="4" xfId="0" applyNumberForma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2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2" fontId="0" fillId="4" borderId="8" xfId="0" applyNumberForma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2" fontId="0" fillId="4" borderId="11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2" fontId="0" fillId="0" borderId="13" xfId="0" applyNumberFormat="1" applyBorder="1"/>
    <xf numFmtId="2" fontId="0" fillId="0" borderId="14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  <xf numFmtId="164" fontId="0" fillId="4" borderId="13" xfId="0" applyNumberFormat="1" applyFill="1" applyBorder="1" applyAlignment="1">
      <alignment horizontal="center"/>
    </xf>
    <xf numFmtId="1" fontId="0" fillId="0" borderId="14" xfId="0" applyNumberFormat="1" applyFill="1" applyBorder="1" applyAlignment="1">
      <alignment horizontal="center"/>
    </xf>
    <xf numFmtId="1" fontId="0" fillId="0" borderId="15" xfId="0" applyNumberFormat="1" applyFill="1" applyBorder="1" applyAlignment="1">
      <alignment horizontal="center"/>
    </xf>
    <xf numFmtId="0" fontId="0" fillId="0" borderId="13" xfId="0" applyBorder="1"/>
    <xf numFmtId="165" fontId="0" fillId="0" borderId="14" xfId="0" applyNumberFormat="1" applyFill="1" applyBorder="1" applyAlignment="1">
      <alignment horizontal="center"/>
    </xf>
    <xf numFmtId="165" fontId="0" fillId="0" borderId="15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13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5" borderId="3" xfId="0" applyNumberFormat="1" applyFill="1" applyBorder="1" applyAlignment="1">
      <alignment horizontal="center"/>
    </xf>
    <xf numFmtId="2" fontId="0" fillId="6" borderId="3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2" fontId="0" fillId="4" borderId="11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12" xfId="0" applyBorder="1"/>
    <xf numFmtId="165" fontId="0" fillId="0" borderId="13" xfId="0" applyNumberForma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164" fontId="0" fillId="4" borderId="13" xfId="0" applyNumberForma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2" fontId="0" fillId="4" borderId="9" xfId="0" applyNumberFormat="1" applyFill="1" applyBorder="1" applyAlignment="1">
      <alignment horizontal="center"/>
    </xf>
    <xf numFmtId="165" fontId="0" fillId="4" borderId="11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5" fontId="0" fillId="0" borderId="12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110" zoomScaleNormal="110" workbookViewId="0"/>
  </sheetViews>
  <sheetFormatPr defaultRowHeight="14.5"/>
  <sheetData>
    <row r="1" spans="1:9">
      <c r="A1" t="s">
        <v>7</v>
      </c>
    </row>
    <row r="3" spans="1:9" s="2" customFormat="1">
      <c r="B3" s="6" t="s">
        <v>5</v>
      </c>
      <c r="C3" s="6" t="s">
        <v>6</v>
      </c>
      <c r="E3" s="6" t="s">
        <v>5</v>
      </c>
      <c r="F3" s="6" t="s">
        <v>6</v>
      </c>
    </row>
    <row r="4" spans="1:9">
      <c r="A4" s="13" t="s">
        <v>3</v>
      </c>
      <c r="B4" s="8">
        <v>4668.9090910000004</v>
      </c>
      <c r="C4" s="8">
        <v>350.72727270000001</v>
      </c>
      <c r="D4" s="13" t="s">
        <v>4</v>
      </c>
      <c r="E4" s="8">
        <v>1198.666667</v>
      </c>
      <c r="F4" s="8">
        <v>184.33333329999999</v>
      </c>
    </row>
    <row r="5" spans="1:9">
      <c r="A5" s="14"/>
      <c r="B5" s="9">
        <v>2683.7</v>
      </c>
      <c r="C5" s="9">
        <v>268.5</v>
      </c>
      <c r="D5" s="14"/>
      <c r="E5" s="9">
        <v>1560.8888890000001</v>
      </c>
      <c r="F5" s="9">
        <v>189.44444440000001</v>
      </c>
    </row>
    <row r="6" spans="1:9">
      <c r="A6" s="14"/>
      <c r="B6" s="9">
        <v>2786.6</v>
      </c>
      <c r="C6" s="9">
        <v>256.60000000000002</v>
      </c>
      <c r="D6" s="14"/>
      <c r="E6" s="9">
        <v>1274.333333</v>
      </c>
      <c r="F6" s="9">
        <v>182.58333329999999</v>
      </c>
    </row>
    <row r="7" spans="1:9">
      <c r="A7" s="14"/>
      <c r="B7" s="9">
        <v>5496.3</v>
      </c>
      <c r="C7" s="9">
        <v>355.7</v>
      </c>
      <c r="D7" s="14"/>
      <c r="E7" s="9">
        <v>1990</v>
      </c>
      <c r="F7" s="9">
        <v>202</v>
      </c>
    </row>
    <row r="8" spans="1:9">
      <c r="A8" s="15"/>
      <c r="B8" s="7"/>
      <c r="C8" s="7"/>
      <c r="D8" s="15"/>
      <c r="E8" s="7">
        <v>2339.333333</v>
      </c>
      <c r="F8" s="7">
        <v>226</v>
      </c>
    </row>
    <row r="9" spans="1:9">
      <c r="A9" s="4" t="s">
        <v>0</v>
      </c>
      <c r="B9" s="7">
        <f>AVERAGE(B4:B7)</f>
        <v>3908.87727275</v>
      </c>
      <c r="C9" s="7">
        <f>AVERAGE(C4:C7)</f>
        <v>307.88181817499998</v>
      </c>
      <c r="D9" s="4" t="s">
        <v>0</v>
      </c>
      <c r="E9" s="7">
        <f t="shared" ref="E9:F9" si="0">AVERAGE(E4:E8)</f>
        <v>1672.6444444000001</v>
      </c>
      <c r="F9" s="7">
        <f t="shared" si="0"/>
        <v>196.87222219999998</v>
      </c>
      <c r="G9" s="1"/>
    </row>
    <row r="10" spans="1:9">
      <c r="A10" s="4" t="s">
        <v>1</v>
      </c>
      <c r="B10" s="5">
        <f>STDEV(B4:B7)/SQRT(4)</f>
        <v>698.69669780817264</v>
      </c>
      <c r="C10" s="5">
        <f t="shared" ref="C10" si="1">STDEV(C4:C7)/SQRT(4)</f>
        <v>26.304410220539722</v>
      </c>
      <c r="D10" s="4" t="s">
        <v>1</v>
      </c>
      <c r="E10" s="5">
        <f>STDEV(E4:E8)/SQRT(5)</f>
        <v>216.90834492354108</v>
      </c>
      <c r="F10" s="5">
        <f>STDEV(F4:F8)/SQRT(5)</f>
        <v>8.0352022644784906</v>
      </c>
      <c r="G10" s="1"/>
    </row>
    <row r="11" spans="1:9">
      <c r="A11" s="2" t="s">
        <v>2</v>
      </c>
      <c r="B11" s="2"/>
      <c r="C11" s="2"/>
      <c r="D11" s="2"/>
      <c r="E11" s="3">
        <f>_xlfn.T.TEST(B4:B7,E4:E8,2,2)</f>
        <v>1.1719163351404356E-2</v>
      </c>
      <c r="F11" s="3">
        <f>_xlfn.T.TEST(C4:C7,F4:F8,2,2)</f>
        <v>2.9013703410783642E-3</v>
      </c>
      <c r="G11" s="1"/>
      <c r="H11" s="1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mergeCells count="2">
    <mergeCell ref="D4:D8"/>
    <mergeCell ref="A4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5"/>
  <sheetViews>
    <sheetView workbookViewId="0"/>
  </sheetViews>
  <sheetFormatPr defaultColWidth="11.6328125" defaultRowHeight="14.5"/>
  <cols>
    <col min="1" max="1" width="11.6328125" style="1"/>
    <col min="2" max="2" width="32.1796875" style="1" customWidth="1"/>
    <col min="3" max="16384" width="11.6328125" style="1"/>
  </cols>
  <sheetData>
    <row r="1" spans="1:8" ht="15.5">
      <c r="A1" s="16" t="s">
        <v>8</v>
      </c>
    </row>
    <row r="3" spans="1:8" ht="15.5">
      <c r="C3" s="17" t="s">
        <v>9</v>
      </c>
      <c r="D3" s="18"/>
      <c r="E3" s="19"/>
      <c r="F3" s="17" t="s">
        <v>10</v>
      </c>
      <c r="G3" s="18"/>
      <c r="H3" s="19"/>
    </row>
    <row r="4" spans="1:8">
      <c r="A4" s="20" t="s">
        <v>11</v>
      </c>
      <c r="B4" s="13" t="s">
        <v>12</v>
      </c>
      <c r="C4" s="21">
        <v>3.0729409587827563</v>
      </c>
      <c r="D4" s="21">
        <v>0.12965547631401128</v>
      </c>
      <c r="E4" s="21">
        <v>0.18324954842802132</v>
      </c>
      <c r="F4" s="22">
        <v>2057.4405774690099</v>
      </c>
      <c r="G4" s="22">
        <v>2341.8485265050886</v>
      </c>
      <c r="H4" s="22">
        <v>1856.5681368049409</v>
      </c>
    </row>
    <row r="5" spans="1:8">
      <c r="A5" s="23"/>
      <c r="B5" s="14"/>
      <c r="C5" s="24">
        <v>2.3921254461635497</v>
      </c>
      <c r="D5" s="24">
        <v>8.7200248001284106E-2</v>
      </c>
      <c r="E5" s="24">
        <v>0.1597711189895335</v>
      </c>
      <c r="F5" s="25">
        <v>1862.2228949534021</v>
      </c>
      <c r="G5" s="25">
        <v>2123.7085119134931</v>
      </c>
      <c r="H5" s="25">
        <v>1630.0082468776582</v>
      </c>
    </row>
    <row r="6" spans="1:8">
      <c r="A6" s="23"/>
      <c r="B6" s="15"/>
      <c r="C6" s="26">
        <v>2.7264336530307816</v>
      </c>
      <c r="D6" s="26">
        <v>0.11597438077647795</v>
      </c>
      <c r="E6" s="26">
        <v>0.13264916951358416</v>
      </c>
      <c r="F6" s="27">
        <v>1532.2553729034996</v>
      </c>
      <c r="G6" s="27">
        <v>1600.0519686342132</v>
      </c>
      <c r="H6" s="27">
        <v>1504.6638985088234</v>
      </c>
    </row>
    <row r="7" spans="1:8">
      <c r="A7" s="23"/>
      <c r="B7" s="28" t="s">
        <v>13</v>
      </c>
      <c r="C7" s="29">
        <f t="shared" ref="C7:H7" si="0">AVERAGE(C4:C6)</f>
        <v>2.7305000193256959</v>
      </c>
      <c r="D7" s="29">
        <f t="shared" si="0"/>
        <v>0.11094336836392445</v>
      </c>
      <c r="E7" s="29">
        <f t="shared" si="0"/>
        <v>0.15855661231037965</v>
      </c>
      <c r="F7" s="30">
        <f t="shared" si="0"/>
        <v>1817.3062817753041</v>
      </c>
      <c r="G7" s="30">
        <f t="shared" si="0"/>
        <v>2021.8696690175982</v>
      </c>
      <c r="H7" s="30">
        <f t="shared" si="0"/>
        <v>1663.7467607304741</v>
      </c>
    </row>
    <row r="8" spans="1:8">
      <c r="A8" s="23"/>
      <c r="B8" s="31" t="s">
        <v>14</v>
      </c>
      <c r="C8" s="32">
        <f>AVERAGE(C7:E7)</f>
        <v>1</v>
      </c>
      <c r="D8" s="33"/>
      <c r="E8" s="34"/>
      <c r="F8" s="35">
        <f>AVERAGE(F7:H7)</f>
        <v>1834.307570507792</v>
      </c>
      <c r="G8" s="36"/>
      <c r="H8" s="37"/>
    </row>
    <row r="9" spans="1:8">
      <c r="A9" s="23"/>
      <c r="B9" s="31" t="s">
        <v>15</v>
      </c>
      <c r="C9" s="38">
        <f>STDEV(C7:E7)/SQRT(3)</f>
        <v>0.8653591726203349</v>
      </c>
      <c r="D9" s="39"/>
      <c r="E9" s="40"/>
      <c r="F9" s="41">
        <f>STDEV(F7:H7)/SQRT(3)</f>
        <v>103.73007796509016</v>
      </c>
      <c r="G9" s="42"/>
      <c r="H9" s="43"/>
    </row>
    <row r="10" spans="1:8">
      <c r="A10" s="44"/>
      <c r="B10" s="31" t="s">
        <v>16</v>
      </c>
      <c r="C10" s="45"/>
      <c r="D10" s="46"/>
      <c r="E10" s="47"/>
      <c r="F10" s="48">
        <f>TTEST(C7:E7,F7:H7,2,2)</f>
        <v>6.0211018952721388E-5</v>
      </c>
      <c r="G10" s="49"/>
      <c r="H10" s="50"/>
    </row>
    <row r="11" spans="1:8">
      <c r="A11" s="20" t="s">
        <v>17</v>
      </c>
      <c r="B11" s="13" t="s">
        <v>12</v>
      </c>
      <c r="C11" s="21">
        <v>1.948215423561422</v>
      </c>
      <c r="D11" s="21">
        <v>0.92047421408031305</v>
      </c>
      <c r="E11" s="21">
        <v>0.7842066125149143</v>
      </c>
      <c r="F11" s="22">
        <v>406.68845099561742</v>
      </c>
      <c r="G11" s="22">
        <v>400.9646420384293</v>
      </c>
      <c r="H11" s="22">
        <v>277.78535125944745</v>
      </c>
    </row>
    <row r="12" spans="1:8">
      <c r="A12" s="23"/>
      <c r="B12" s="14"/>
      <c r="C12" s="24">
        <v>1.3927132156032049</v>
      </c>
      <c r="D12" s="24">
        <v>0.85563785230535161</v>
      </c>
      <c r="E12" s="24">
        <v>0.84206687122218615</v>
      </c>
      <c r="F12" s="25">
        <v>352.37413277712994</v>
      </c>
      <c r="G12" s="25">
        <v>349.7841755194948</v>
      </c>
      <c r="H12" s="25">
        <v>226.65508402555096</v>
      </c>
    </row>
    <row r="13" spans="1:8">
      <c r="A13" s="23"/>
      <c r="B13" s="15"/>
      <c r="C13" s="26"/>
      <c r="D13" s="26">
        <v>0.77409107044086056</v>
      </c>
      <c r="E13" s="26">
        <v>0.54530100216239719</v>
      </c>
      <c r="F13" s="27">
        <v>296.33540870198203</v>
      </c>
      <c r="G13" s="27">
        <v>275.10970269944869</v>
      </c>
      <c r="H13" s="27">
        <v>197.99246438315799</v>
      </c>
    </row>
    <row r="14" spans="1:8">
      <c r="A14" s="23"/>
      <c r="B14" s="28" t="s">
        <v>13</v>
      </c>
      <c r="C14" s="29">
        <f t="shared" ref="C14:H14" si="1">AVERAGE(C11:C13)</f>
        <v>1.6704643195823135</v>
      </c>
      <c r="D14" s="29">
        <f t="shared" si="1"/>
        <v>0.85006771227550837</v>
      </c>
      <c r="E14" s="29">
        <f t="shared" si="1"/>
        <v>0.72385816196649921</v>
      </c>
      <c r="F14" s="30">
        <f t="shared" si="1"/>
        <v>351.79933082490976</v>
      </c>
      <c r="G14" s="30">
        <f t="shared" si="1"/>
        <v>341.95284008579091</v>
      </c>
      <c r="H14" s="30">
        <f t="shared" si="1"/>
        <v>234.14429988938548</v>
      </c>
    </row>
    <row r="15" spans="1:8">
      <c r="A15" s="23"/>
      <c r="B15" s="31" t="s">
        <v>14</v>
      </c>
      <c r="C15" s="32">
        <f>AVERAGE(C14:E14)</f>
        <v>1.0814633979414403</v>
      </c>
      <c r="D15" s="33"/>
      <c r="E15" s="34"/>
      <c r="F15" s="35">
        <f>AVERAGE(F14:H14)</f>
        <v>309.2988236000287</v>
      </c>
      <c r="G15" s="36"/>
      <c r="H15" s="37"/>
    </row>
    <row r="16" spans="1:8">
      <c r="A16" s="23"/>
      <c r="B16" s="31" t="s">
        <v>15</v>
      </c>
      <c r="C16" s="38">
        <f>STDEV(C14:E14)/SQRT(3)</f>
        <v>0.29674555706735761</v>
      </c>
      <c r="D16" s="39"/>
      <c r="E16" s="40"/>
      <c r="F16" s="41">
        <f>STDEV(F14:H14)/SQRT(3)</f>
        <v>37.684612998760869</v>
      </c>
      <c r="G16" s="42"/>
      <c r="H16" s="43"/>
    </row>
    <row r="17" spans="1:8">
      <c r="A17" s="44"/>
      <c r="B17" s="31" t="s">
        <v>16</v>
      </c>
      <c r="C17" s="45"/>
      <c r="D17" s="46"/>
      <c r="E17" s="47"/>
      <c r="F17" s="48">
        <f>TTEST(C14:E14,F14:H14,2,2)</f>
        <v>1.2171444850561756E-3</v>
      </c>
      <c r="G17" s="49"/>
      <c r="H17" s="50"/>
    </row>
    <row r="18" spans="1:8">
      <c r="A18" s="20" t="s">
        <v>18</v>
      </c>
      <c r="B18" s="13" t="s">
        <v>12</v>
      </c>
      <c r="C18" s="21">
        <v>0.66267852471538657</v>
      </c>
      <c r="D18" s="21">
        <v>0.33128185061330728</v>
      </c>
      <c r="E18" s="21">
        <v>1.3440022675388648</v>
      </c>
      <c r="F18" s="22">
        <v>299.54128972373235</v>
      </c>
      <c r="G18" s="22">
        <v>277.40482523249756</v>
      </c>
      <c r="H18" s="22">
        <v>224.50761535753728</v>
      </c>
    </row>
    <row r="19" spans="1:8">
      <c r="A19" s="23"/>
      <c r="B19" s="14"/>
      <c r="C19" s="24">
        <v>1.665610504210248</v>
      </c>
      <c r="D19" s="24">
        <v>0.33119873603804634</v>
      </c>
      <c r="E19" s="24">
        <v>1.2700572867637254</v>
      </c>
      <c r="F19" s="25">
        <v>330.03885534534095</v>
      </c>
      <c r="G19" s="25">
        <v>269.75185531378412</v>
      </c>
      <c r="H19" s="25">
        <v>237.71128296062849</v>
      </c>
    </row>
    <row r="20" spans="1:8">
      <c r="A20" s="23"/>
      <c r="B20" s="15"/>
      <c r="C20" s="26">
        <v>1.6913955313572002</v>
      </c>
      <c r="D20" s="26">
        <v>0.36540570713487991</v>
      </c>
      <c r="E20" s="26">
        <v>1.3383695916283418</v>
      </c>
      <c r="F20" s="27">
        <v>321.61816280008338</v>
      </c>
      <c r="G20" s="27">
        <v>279.94509111967477</v>
      </c>
      <c r="H20" s="27">
        <v>239.58280726335877</v>
      </c>
    </row>
    <row r="21" spans="1:8">
      <c r="A21" s="23"/>
      <c r="B21" s="28" t="s">
        <v>13</v>
      </c>
      <c r="C21" s="29">
        <f t="shared" ref="C21:H21" si="2">AVERAGE(C18:C20)</f>
        <v>1.3398948534276116</v>
      </c>
      <c r="D21" s="29">
        <f t="shared" si="2"/>
        <v>0.34262876459541119</v>
      </c>
      <c r="E21" s="29">
        <f t="shared" si="2"/>
        <v>1.3174763819769773</v>
      </c>
      <c r="F21" s="30">
        <f t="shared" si="2"/>
        <v>317.06610262305225</v>
      </c>
      <c r="G21" s="30">
        <f t="shared" si="2"/>
        <v>275.7005905553188</v>
      </c>
      <c r="H21" s="30">
        <f t="shared" si="2"/>
        <v>233.93390186050817</v>
      </c>
    </row>
    <row r="22" spans="1:8">
      <c r="A22" s="23"/>
      <c r="B22" s="31" t="s">
        <v>14</v>
      </c>
      <c r="C22" s="32">
        <f>AVERAGE(C21:E21)</f>
        <v>1</v>
      </c>
      <c r="D22" s="33"/>
      <c r="E22" s="34"/>
      <c r="F22" s="35">
        <f>AVERAGE(F21:H21)</f>
        <v>275.56686501295974</v>
      </c>
      <c r="G22" s="36"/>
      <c r="H22" s="37"/>
    </row>
    <row r="23" spans="1:8">
      <c r="A23" s="23"/>
      <c r="B23" s="31" t="s">
        <v>15</v>
      </c>
      <c r="C23" s="38">
        <f>STDEV(C21:E21)/SQRT(3)</f>
        <v>0.32874932335472179</v>
      </c>
      <c r="D23" s="39"/>
      <c r="E23" s="40"/>
      <c r="F23" s="41">
        <f>STDEV(F21:H21)/SQRT(3)</f>
        <v>23.998292389226918</v>
      </c>
      <c r="G23" s="42"/>
      <c r="H23" s="43"/>
    </row>
    <row r="24" spans="1:8">
      <c r="A24" s="44"/>
      <c r="B24" s="31" t="s">
        <v>16</v>
      </c>
      <c r="C24" s="45"/>
      <c r="D24" s="46"/>
      <c r="E24" s="47"/>
      <c r="F24" s="48">
        <f>TTEST(C21:E21,F21:H21,2,2)</f>
        <v>3.3314861192157105E-4</v>
      </c>
      <c r="G24" s="49"/>
      <c r="H24" s="50"/>
    </row>
    <row r="25" spans="1:8">
      <c r="A25" s="20" t="s">
        <v>19</v>
      </c>
      <c r="B25" s="13" t="s">
        <v>12</v>
      </c>
      <c r="C25" s="21">
        <v>1.2891732113335437</v>
      </c>
      <c r="D25" s="21">
        <v>0.34622627389169341</v>
      </c>
      <c r="E25" s="21">
        <v>1.3507003159955122</v>
      </c>
      <c r="F25" s="22">
        <v>107.83723608727085</v>
      </c>
      <c r="G25" s="22">
        <v>114.25631653021047</v>
      </c>
      <c r="H25" s="22">
        <v>84.093571598249582</v>
      </c>
    </row>
    <row r="26" spans="1:8">
      <c r="A26" s="23"/>
      <c r="B26" s="14"/>
      <c r="C26" s="24">
        <v>1.0744259947738202</v>
      </c>
      <c r="D26" s="24">
        <v>0.35200995021675768</v>
      </c>
      <c r="E26" s="24">
        <v>1.2455307287185533</v>
      </c>
      <c r="F26" s="25">
        <v>113.72377742978557</v>
      </c>
      <c r="G26" s="25">
        <v>111.43720086986477</v>
      </c>
      <c r="H26" s="25">
        <v>66.211991329385953</v>
      </c>
    </row>
    <row r="27" spans="1:8">
      <c r="A27" s="23"/>
      <c r="B27" s="15"/>
      <c r="C27" s="26">
        <v>1.4198673122540451</v>
      </c>
      <c r="D27" s="26">
        <v>0.45177430224156973</v>
      </c>
      <c r="E27" s="26">
        <v>1.470291910574504</v>
      </c>
      <c r="F27" s="27">
        <v>131.24222204325807</v>
      </c>
      <c r="G27" s="27">
        <v>132.87078488218484</v>
      </c>
      <c r="H27" s="27">
        <v>91.155298703443151</v>
      </c>
    </row>
    <row r="28" spans="1:8">
      <c r="A28" s="23"/>
      <c r="B28" s="28" t="s">
        <v>13</v>
      </c>
      <c r="C28" s="29">
        <f t="shared" ref="C28:H28" si="3">AVERAGE(C25:C27)</f>
        <v>1.2611555061204696</v>
      </c>
      <c r="D28" s="29">
        <f t="shared" si="3"/>
        <v>0.38333684211667363</v>
      </c>
      <c r="E28" s="29">
        <f t="shared" si="3"/>
        <v>1.3555076517628566</v>
      </c>
      <c r="F28" s="30">
        <f t="shared" si="3"/>
        <v>117.60107852010485</v>
      </c>
      <c r="G28" s="30">
        <f t="shared" si="3"/>
        <v>119.5214340940867</v>
      </c>
      <c r="H28" s="30">
        <f t="shared" si="3"/>
        <v>80.486953877026238</v>
      </c>
    </row>
    <row r="29" spans="1:8">
      <c r="A29" s="23"/>
      <c r="B29" s="10" t="s">
        <v>14</v>
      </c>
      <c r="C29" s="32">
        <f>AVERAGE(C28:E28)</f>
        <v>1</v>
      </c>
      <c r="D29" s="33"/>
      <c r="E29" s="34"/>
      <c r="F29" s="35">
        <f>AVERAGE(F28:H28)</f>
        <v>105.86982216373927</v>
      </c>
      <c r="G29" s="36"/>
      <c r="H29" s="37"/>
    </row>
    <row r="30" spans="1:8">
      <c r="A30" s="23"/>
      <c r="B30" s="11" t="s">
        <v>15</v>
      </c>
      <c r="C30" s="38">
        <f>STDEV(C28:E28)/SQRT(3)</f>
        <v>0.30953226518130411</v>
      </c>
      <c r="D30" s="39"/>
      <c r="E30" s="40"/>
      <c r="F30" s="41">
        <f>STDEV(F28:H28)/SQRT(3)</f>
        <v>12.703535508249894</v>
      </c>
      <c r="G30" s="42"/>
      <c r="H30" s="43"/>
    </row>
    <row r="31" spans="1:8">
      <c r="A31" s="44"/>
      <c r="B31" s="12" t="s">
        <v>16</v>
      </c>
      <c r="C31" s="51"/>
      <c r="D31" s="52"/>
      <c r="E31" s="53"/>
      <c r="F31" s="48">
        <f>TTEST(C28:E28,F28:H28,2,2)</f>
        <v>1.1759925975370917E-3</v>
      </c>
      <c r="G31" s="49"/>
      <c r="H31" s="50"/>
    </row>
    <row r="34" spans="1:37" ht="15.5">
      <c r="A34" s="16" t="s">
        <v>20</v>
      </c>
    </row>
    <row r="35" spans="1:37" ht="15.5">
      <c r="C35" s="54" t="s">
        <v>9</v>
      </c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 t="s">
        <v>10</v>
      </c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</row>
    <row r="36" spans="1:37" ht="15.5">
      <c r="C36" s="55" t="s">
        <v>21</v>
      </c>
      <c r="D36" s="55"/>
      <c r="E36" s="55"/>
      <c r="F36" s="55"/>
      <c r="G36" s="55"/>
      <c r="H36" s="55" t="s">
        <v>22</v>
      </c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17" t="s">
        <v>21</v>
      </c>
      <c r="U36" s="18"/>
      <c r="V36" s="18"/>
      <c r="W36" s="18"/>
      <c r="X36" s="18"/>
      <c r="Y36" s="19"/>
      <c r="Z36" s="54" t="s">
        <v>22</v>
      </c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</row>
    <row r="37" spans="1:37" ht="15.5">
      <c r="C37" s="56" t="s">
        <v>3</v>
      </c>
      <c r="D37" s="56"/>
      <c r="E37" s="56" t="s">
        <v>4</v>
      </c>
      <c r="F37" s="56"/>
      <c r="G37" s="56"/>
      <c r="H37" s="57" t="s">
        <v>3</v>
      </c>
      <c r="I37" s="57"/>
      <c r="J37" s="57"/>
      <c r="K37" s="57"/>
      <c r="L37" s="57"/>
      <c r="M37" s="57"/>
      <c r="N37" s="57" t="s">
        <v>4</v>
      </c>
      <c r="O37" s="57"/>
      <c r="P37" s="57"/>
      <c r="Q37" s="57"/>
      <c r="R37" s="57"/>
      <c r="S37" s="57"/>
      <c r="T37" s="58" t="s">
        <v>3</v>
      </c>
      <c r="U37" s="59"/>
      <c r="V37" s="60"/>
      <c r="W37" s="58" t="s">
        <v>4</v>
      </c>
      <c r="X37" s="59"/>
      <c r="Y37" s="60"/>
      <c r="Z37" s="58" t="s">
        <v>3</v>
      </c>
      <c r="AA37" s="59"/>
      <c r="AB37" s="59"/>
      <c r="AC37" s="59"/>
      <c r="AD37" s="59"/>
      <c r="AE37" s="60"/>
      <c r="AF37" s="57" t="s">
        <v>4</v>
      </c>
      <c r="AG37" s="57"/>
      <c r="AH37" s="57"/>
      <c r="AI37" s="57"/>
      <c r="AJ37" s="57"/>
      <c r="AK37" s="57"/>
    </row>
    <row r="38" spans="1:37">
      <c r="A38" s="20" t="s">
        <v>11</v>
      </c>
      <c r="B38" s="13" t="s">
        <v>12</v>
      </c>
      <c r="C38" s="24">
        <v>0.60499358195363329</v>
      </c>
      <c r="D38" s="24">
        <v>1.404354094016856</v>
      </c>
      <c r="E38" s="24">
        <v>0.99265393041952343</v>
      </c>
      <c r="F38" s="24">
        <v>478.36424258151465</v>
      </c>
      <c r="G38" s="61">
        <v>26.550161706334343</v>
      </c>
      <c r="H38" s="62">
        <v>0.21285041654612025</v>
      </c>
      <c r="I38" s="62">
        <v>0.73751782260550969</v>
      </c>
      <c r="J38" s="62">
        <v>1.4940105321649648</v>
      </c>
      <c r="K38" s="62"/>
      <c r="L38" s="62">
        <v>2.0713035897824663</v>
      </c>
      <c r="M38" s="62"/>
      <c r="N38" s="62">
        <v>1.4069300172206851</v>
      </c>
      <c r="O38" s="62">
        <v>4.3953386281550113</v>
      </c>
      <c r="P38" s="62">
        <v>5.4778597100318338</v>
      </c>
      <c r="Q38" s="62">
        <v>2.1645967328438367</v>
      </c>
      <c r="R38" s="62">
        <v>1.6653830250802466</v>
      </c>
      <c r="S38" s="62">
        <v>0.98548701965398855</v>
      </c>
      <c r="T38" s="21">
        <v>1.1323699515139771</v>
      </c>
      <c r="U38" s="21">
        <v>1.5741940277564872</v>
      </c>
      <c r="V38" s="21">
        <v>1.1242464836301207</v>
      </c>
      <c r="W38" s="21">
        <v>1.6488176705835189</v>
      </c>
      <c r="X38" s="21">
        <v>1.7260297984121309</v>
      </c>
      <c r="Y38" s="21">
        <v>1.9235107221491201</v>
      </c>
      <c r="Z38" s="62">
        <v>0.97657312067895141</v>
      </c>
      <c r="AA38" s="62">
        <v>1.030354988161253</v>
      </c>
      <c r="AB38" s="62">
        <v>0.86590218905658001</v>
      </c>
      <c r="AC38" s="62">
        <v>1.3531198699763238</v>
      </c>
      <c r="AD38" s="62">
        <v>1.3531920910677699</v>
      </c>
      <c r="AE38" s="62">
        <v>3.3564090037778698E-4</v>
      </c>
      <c r="AF38" s="62">
        <v>0.43216674732044558</v>
      </c>
      <c r="AG38" s="62">
        <v>1.163098656705029</v>
      </c>
      <c r="AH38" s="62">
        <v>1.0334839434266243</v>
      </c>
      <c r="AI38" s="62">
        <v>1.4296796335319271</v>
      </c>
      <c r="AJ38" s="62">
        <v>0.52308122751794028</v>
      </c>
      <c r="AK38" s="62">
        <v>1.0771300144752223</v>
      </c>
    </row>
    <row r="39" spans="1:37">
      <c r="A39" s="23"/>
      <c r="B39" s="14"/>
      <c r="C39" s="24">
        <v>0.58461580702255789</v>
      </c>
      <c r="D39" s="24">
        <v>1.0570896561270524</v>
      </c>
      <c r="E39" s="24">
        <v>0.66799756219455619</v>
      </c>
      <c r="F39" s="24">
        <v>385.03899239443734</v>
      </c>
      <c r="G39" s="61">
        <v>20.799280863171504</v>
      </c>
      <c r="H39" s="63">
        <v>0.34846648669270891</v>
      </c>
      <c r="I39" s="63">
        <v>1.1763585197780899</v>
      </c>
      <c r="J39" s="63">
        <v>2.0092962894465209</v>
      </c>
      <c r="K39" s="63"/>
      <c r="L39" s="63">
        <v>1.2111428401076716</v>
      </c>
      <c r="M39" s="63">
        <v>7.264804445502486E-2</v>
      </c>
      <c r="N39" s="63">
        <v>2.7081479706730862</v>
      </c>
      <c r="O39" s="63">
        <v>4.2300283093489019</v>
      </c>
      <c r="P39" s="63">
        <v>5.7095352580131378</v>
      </c>
      <c r="Q39" s="63">
        <v>0.16877384769255832</v>
      </c>
      <c r="R39" s="63">
        <v>1.7022064510942823</v>
      </c>
      <c r="S39" s="63">
        <v>2.0721691497541301</v>
      </c>
      <c r="T39" s="24">
        <v>0.92428352414212311</v>
      </c>
      <c r="U39" s="24">
        <v>1.2024653911997107</v>
      </c>
      <c r="V39" s="24">
        <v>1.0464376628413683</v>
      </c>
      <c r="W39" s="24">
        <v>1.4558249266843717</v>
      </c>
      <c r="X39" s="24">
        <v>1.5057501176189052</v>
      </c>
      <c r="Y39" s="24">
        <v>1.6898021883640157</v>
      </c>
      <c r="Z39" s="63">
        <v>1.1660518770391151</v>
      </c>
      <c r="AA39" s="63">
        <v>0.94226873142097778</v>
      </c>
      <c r="AB39" s="63">
        <v>0.88940965723803711</v>
      </c>
      <c r="AC39" s="63">
        <v>1.262411410219423</v>
      </c>
      <c r="AD39" s="63">
        <v>1.2369786931427023</v>
      </c>
      <c r="AE39" s="63">
        <v>1.0355387423636322E-4</v>
      </c>
      <c r="AF39" s="63">
        <v>0.45454907734567229</v>
      </c>
      <c r="AG39" s="63">
        <v>1.2757843397987112</v>
      </c>
      <c r="AH39" s="63">
        <v>1.053336923339893</v>
      </c>
      <c r="AI39" s="63">
        <v>1.4731148368449047</v>
      </c>
      <c r="AJ39" s="63">
        <v>0.44567900342047656</v>
      </c>
      <c r="AK39" s="63">
        <v>1.1218582510950039</v>
      </c>
    </row>
    <row r="40" spans="1:37">
      <c r="A40" s="23"/>
      <c r="B40" s="15"/>
      <c r="C40" s="26">
        <v>0.67230451471390351</v>
      </c>
      <c r="D40" s="26">
        <v>1.7757195457997812</v>
      </c>
      <c r="E40" s="26">
        <v>1.2402713077521361</v>
      </c>
      <c r="F40" s="26">
        <v>343.15646928520232</v>
      </c>
      <c r="G40" s="64">
        <v>18.358684022205061</v>
      </c>
      <c r="H40" s="63">
        <v>0.38908029410921613</v>
      </c>
      <c r="I40" s="63">
        <v>0.78540724893928915</v>
      </c>
      <c r="J40" s="63">
        <v>1.8240500531686175</v>
      </c>
      <c r="K40" s="63">
        <v>0.33203840485053498</v>
      </c>
      <c r="L40" s="63">
        <v>2.2816002168989007</v>
      </c>
      <c r="M40" s="63">
        <v>5.4229240454364606E-2</v>
      </c>
      <c r="N40" s="63">
        <v>2.5779648063631337</v>
      </c>
      <c r="O40" s="63">
        <v>3.6510193592546809</v>
      </c>
      <c r="P40" s="63">
        <v>5.7367288056129668</v>
      </c>
      <c r="Q40" s="63">
        <v>2.5656729398553586</v>
      </c>
      <c r="R40" s="63">
        <v>5.9056547761295253</v>
      </c>
      <c r="S40" s="63">
        <v>2.4064688921417998</v>
      </c>
      <c r="T40" s="24">
        <v>0.74805921021226096</v>
      </c>
      <c r="U40" s="24">
        <v>0.57828250905665024</v>
      </c>
      <c r="V40" s="24">
        <v>0.66966123964730084</v>
      </c>
      <c r="W40" s="24">
        <v>1.132585426798723</v>
      </c>
      <c r="X40" s="24">
        <v>1.1928522613595196</v>
      </c>
      <c r="Y40" s="24">
        <v>1.602465582956988</v>
      </c>
      <c r="Z40" s="63">
        <v>1.0604502756565861</v>
      </c>
      <c r="AA40" s="63">
        <v>1.1692735408924042</v>
      </c>
      <c r="AB40" s="63">
        <v>0.89971561985609361</v>
      </c>
      <c r="AC40" s="63">
        <v>1.4437031702350536</v>
      </c>
      <c r="AD40" s="63">
        <v>1.3501555705841135</v>
      </c>
      <c r="AE40" s="63"/>
      <c r="AF40" s="63">
        <v>0.45419161419425608</v>
      </c>
      <c r="AG40" s="63">
        <v>1.0730917812698697</v>
      </c>
      <c r="AH40" s="63">
        <v>1.1105250798194677</v>
      </c>
      <c r="AI40" s="63">
        <v>1.5489138457215252</v>
      </c>
      <c r="AJ40" s="63">
        <v>0.45843239492465937</v>
      </c>
      <c r="AK40" s="63">
        <v>1.1827510160638854</v>
      </c>
    </row>
    <row r="41" spans="1:37">
      <c r="A41" s="23"/>
      <c r="B41" s="28" t="s">
        <v>13</v>
      </c>
      <c r="C41" s="29">
        <f t="shared" ref="C41:E41" si="4">AVERAGE(C38:C40)</f>
        <v>0.62063796789669823</v>
      </c>
      <c r="D41" s="29">
        <f t="shared" si="4"/>
        <v>1.4123877653145633</v>
      </c>
      <c r="E41" s="65">
        <f t="shared" si="4"/>
        <v>0.96697426678873855</v>
      </c>
      <c r="F41" s="65">
        <f>AVERAGE(F38:F40)</f>
        <v>402.18656808705146</v>
      </c>
      <c r="G41" s="66">
        <f>AVERAGE(G38:G40)</f>
        <v>21.902708863903637</v>
      </c>
      <c r="H41" s="67">
        <v>0.3167990657826818</v>
      </c>
      <c r="I41" s="67">
        <v>0.89976119710762958</v>
      </c>
      <c r="J41" s="67">
        <v>1.7757856249267012</v>
      </c>
      <c r="K41" s="67">
        <v>0.33203840485053498</v>
      </c>
      <c r="L41" s="67">
        <v>1.8546822155963463</v>
      </c>
      <c r="M41" s="67">
        <v>6.343864245469473E-2</v>
      </c>
      <c r="N41" s="68">
        <v>2.2310142647523019</v>
      </c>
      <c r="O41" s="68">
        <v>4.0921287655861978</v>
      </c>
      <c r="P41" s="68">
        <v>5.6413745912193134</v>
      </c>
      <c r="Q41" s="68">
        <v>1.6330145067972512</v>
      </c>
      <c r="R41" s="68">
        <v>3.0910814174346846</v>
      </c>
      <c r="S41" s="68">
        <v>1.8213750205166395</v>
      </c>
      <c r="T41" s="69">
        <f>AVERAGE(T38:T40)</f>
        <v>0.93490422862278699</v>
      </c>
      <c r="U41" s="69">
        <f>AVERAGE(U38:U40)</f>
        <v>1.1183139760042828</v>
      </c>
      <c r="V41" s="69">
        <f>AVERAGE(V38:V40)</f>
        <v>0.94678179537292984</v>
      </c>
      <c r="W41" s="70">
        <f t="shared" ref="W41:Y41" si="5">AVERAGE(W38:W40)</f>
        <v>1.4124093413555379</v>
      </c>
      <c r="X41" s="70">
        <f t="shared" si="5"/>
        <v>1.4748773924635188</v>
      </c>
      <c r="Y41" s="70">
        <f t="shared" si="5"/>
        <v>1.7385928311567078</v>
      </c>
      <c r="Z41" s="67">
        <v>1.067691757791551</v>
      </c>
      <c r="AA41" s="67">
        <v>1.0472990868248784</v>
      </c>
      <c r="AB41" s="67">
        <v>0.88500915538357017</v>
      </c>
      <c r="AC41" s="67">
        <v>1.3530781501436</v>
      </c>
      <c r="AD41" s="67">
        <v>1.3134421182648619</v>
      </c>
      <c r="AE41" s="67">
        <v>2.1959738730707512E-4</v>
      </c>
      <c r="AF41" s="68">
        <v>0.4469691462867913</v>
      </c>
      <c r="AG41" s="68">
        <v>1.17065825925787</v>
      </c>
      <c r="AH41" s="68">
        <v>1.0657819821953283</v>
      </c>
      <c r="AI41" s="68">
        <v>1.4839027720327858</v>
      </c>
      <c r="AJ41" s="68">
        <v>0.47573087528769209</v>
      </c>
      <c r="AK41" s="68">
        <v>1.1272464272113705</v>
      </c>
    </row>
    <row r="42" spans="1:37">
      <c r="A42" s="23"/>
      <c r="B42" s="31" t="s">
        <v>14</v>
      </c>
      <c r="C42" s="32">
        <f>AVERAGE(C41:E41)</f>
        <v>1.0000000000000002</v>
      </c>
      <c r="D42" s="33"/>
      <c r="E42" s="34"/>
      <c r="F42" s="32">
        <f>AVERAGE(F41:G41)</f>
        <v>212.04463847547754</v>
      </c>
      <c r="G42" s="34"/>
      <c r="H42" s="71">
        <v>1.0000000000000002</v>
      </c>
      <c r="I42" s="72"/>
      <c r="J42" s="72"/>
      <c r="K42" s="72"/>
      <c r="L42" s="72"/>
      <c r="M42" s="73"/>
      <c r="N42" s="71">
        <v>3.0849980943843982</v>
      </c>
      <c r="O42" s="72"/>
      <c r="P42" s="72"/>
      <c r="Q42" s="72"/>
      <c r="R42" s="72"/>
      <c r="S42" s="73"/>
      <c r="T42" s="32">
        <f>AVERAGE(T41:V41)</f>
        <v>0.99999999999999989</v>
      </c>
      <c r="U42" s="33"/>
      <c r="V42" s="34"/>
      <c r="W42" s="32">
        <f>AVERAGE(W41:Y41)</f>
        <v>1.5419598549919213</v>
      </c>
      <c r="X42" s="33"/>
      <c r="Y42" s="34"/>
      <c r="Z42" s="71">
        <v>1</v>
      </c>
      <c r="AA42" s="72"/>
      <c r="AB42" s="72"/>
      <c r="AC42" s="72"/>
      <c r="AD42" s="72"/>
      <c r="AE42" s="73"/>
      <c r="AF42" s="71">
        <v>0.96171491037863965</v>
      </c>
      <c r="AG42" s="72"/>
      <c r="AH42" s="72"/>
      <c r="AI42" s="72"/>
      <c r="AJ42" s="72"/>
      <c r="AK42" s="73"/>
    </row>
    <row r="43" spans="1:37">
      <c r="A43" s="23"/>
      <c r="B43" s="31" t="s">
        <v>15</v>
      </c>
      <c r="C43" s="38">
        <f>STDEV(C41:E41)/SQRT(3)</f>
        <v>0.22915421279014506</v>
      </c>
      <c r="D43" s="39"/>
      <c r="E43" s="40"/>
      <c r="F43" s="38">
        <f>STDEV(F41:G41)/SQRT(3)</f>
        <v>155.25023541885042</v>
      </c>
      <c r="G43" s="40"/>
      <c r="H43" s="74">
        <v>0.31816259754063125</v>
      </c>
      <c r="I43" s="75"/>
      <c r="J43" s="75"/>
      <c r="K43" s="75"/>
      <c r="L43" s="75"/>
      <c r="M43" s="76"/>
      <c r="N43" s="74">
        <v>0.63202579013758642</v>
      </c>
      <c r="O43" s="75"/>
      <c r="P43" s="75"/>
      <c r="Q43" s="75"/>
      <c r="R43" s="75"/>
      <c r="S43" s="76"/>
      <c r="T43" s="38">
        <f>STDEV(T41:V41)/SQRT(3)</f>
        <v>5.9256270656734597E-2</v>
      </c>
      <c r="U43" s="39"/>
      <c r="V43" s="40"/>
      <c r="W43" s="38">
        <f>STDEV(W41:Y41)/SQRT(3)</f>
        <v>9.9956590309449492E-2</v>
      </c>
      <c r="X43" s="39"/>
      <c r="Y43" s="40"/>
      <c r="Z43" s="74">
        <v>0.20199033647822492</v>
      </c>
      <c r="AA43" s="75"/>
      <c r="AB43" s="75"/>
      <c r="AC43" s="75"/>
      <c r="AD43" s="75"/>
      <c r="AE43" s="76"/>
      <c r="AF43" s="74">
        <v>0.16888968869403312</v>
      </c>
      <c r="AG43" s="75"/>
      <c r="AH43" s="75"/>
      <c r="AI43" s="75"/>
      <c r="AJ43" s="75"/>
      <c r="AK43" s="76"/>
    </row>
    <row r="44" spans="1:37">
      <c r="A44" s="44"/>
      <c r="B44" s="31" t="s">
        <v>16</v>
      </c>
      <c r="C44" s="48">
        <f>TTEST(F41:G41,C41:E41,2,2)</f>
        <v>0.23321004028570816</v>
      </c>
      <c r="D44" s="52"/>
      <c r="E44" s="53"/>
      <c r="F44" s="77"/>
      <c r="G44" s="53"/>
      <c r="I44" s="78"/>
      <c r="J44" s="78"/>
      <c r="K44" s="78"/>
      <c r="L44" s="78"/>
      <c r="M44" s="79"/>
      <c r="N44" s="80">
        <v>1.0781121611970122E-2</v>
      </c>
      <c r="O44" s="78"/>
      <c r="P44" s="78"/>
      <c r="Q44" s="78"/>
      <c r="R44" s="78"/>
      <c r="S44" s="79"/>
      <c r="U44" s="52"/>
      <c r="V44" s="53"/>
      <c r="W44" s="48">
        <f>TTEST(W41:Y41,T41:V41,2,2)</f>
        <v>9.5610274366595433E-3</v>
      </c>
      <c r="X44" s="52"/>
      <c r="Y44" s="53"/>
      <c r="AA44" s="78"/>
      <c r="AB44" s="78"/>
      <c r="AC44" s="78"/>
      <c r="AD44" s="78"/>
      <c r="AE44" s="79"/>
      <c r="AF44" s="80">
        <v>0.94903000906908086</v>
      </c>
      <c r="AG44" s="78"/>
      <c r="AH44" s="78"/>
      <c r="AI44" s="78"/>
      <c r="AJ44" s="78"/>
      <c r="AK44" s="79"/>
    </row>
    <row r="45" spans="1:37">
      <c r="A45" s="20" t="s">
        <v>17</v>
      </c>
      <c r="B45" s="13" t="s">
        <v>12</v>
      </c>
      <c r="C45" s="21">
        <v>1.5110032024549727</v>
      </c>
      <c r="D45" s="21">
        <v>1.2122604735219744</v>
      </c>
      <c r="E45" s="21">
        <v>0.78400823771449535</v>
      </c>
      <c r="F45" s="21">
        <v>13.19395073640586</v>
      </c>
      <c r="G45" s="21">
        <v>2.5854344327521099</v>
      </c>
      <c r="H45" s="62">
        <v>0.73642804213852486</v>
      </c>
      <c r="I45" s="62">
        <v>1.3126838252347715</v>
      </c>
      <c r="J45" s="62"/>
      <c r="K45" s="62">
        <v>0.57808988688432472</v>
      </c>
      <c r="L45" s="62">
        <v>0.52305796500974633</v>
      </c>
      <c r="M45" s="62">
        <v>2.1826540612374803</v>
      </c>
      <c r="N45" s="62">
        <v>2.4358616905714201</v>
      </c>
      <c r="O45" s="62">
        <v>1.0249623873186058</v>
      </c>
      <c r="P45" s="62">
        <v>0.68864433440506057</v>
      </c>
      <c r="Q45" s="62">
        <v>0.50383979795158274</v>
      </c>
      <c r="R45" s="62">
        <v>0.81999199968857284</v>
      </c>
      <c r="S45" s="62">
        <v>0.42471868626124437</v>
      </c>
      <c r="T45" s="21">
        <v>1.1222509136531096</v>
      </c>
      <c r="U45" s="21">
        <v>1.2547059271190371</v>
      </c>
      <c r="V45" s="21">
        <v>1.299451033715908</v>
      </c>
      <c r="W45" s="21">
        <v>1.3173756332658237</v>
      </c>
      <c r="X45" s="21">
        <v>1.1306256018284773</v>
      </c>
      <c r="Y45" s="21">
        <v>1.4997648024815473</v>
      </c>
      <c r="Z45" s="62">
        <v>0.77527289020652845</v>
      </c>
      <c r="AA45" s="62">
        <v>1.3080685270373913</v>
      </c>
      <c r="AB45" s="62">
        <v>1.5737224507586196</v>
      </c>
      <c r="AC45" s="62">
        <v>0.55530368377907935</v>
      </c>
      <c r="AD45" s="62">
        <v>0.98844210471613037</v>
      </c>
      <c r="AE45" s="62">
        <v>0.92612695017569069</v>
      </c>
      <c r="AF45" s="62">
        <v>0.90997834754288365</v>
      </c>
      <c r="AG45" s="62">
        <v>0.74296318130905337</v>
      </c>
      <c r="AH45" s="62">
        <v>1.2260910538731722</v>
      </c>
      <c r="AI45" s="62">
        <v>0.61649052281012717</v>
      </c>
      <c r="AJ45" s="62">
        <v>0.61026071303624041</v>
      </c>
      <c r="AK45" s="62">
        <v>0.51519093774001612</v>
      </c>
    </row>
    <row r="46" spans="1:37">
      <c r="A46" s="23"/>
      <c r="B46" s="14"/>
      <c r="C46" s="24">
        <v>1.2694633270165911</v>
      </c>
      <c r="D46" s="24">
        <v>0.99093732543860169</v>
      </c>
      <c r="E46" s="24">
        <v>0.6775332802877434</v>
      </c>
      <c r="F46" s="24">
        <v>12.127587792110456</v>
      </c>
      <c r="G46" s="24">
        <v>2.1786443702542511</v>
      </c>
      <c r="H46" s="63">
        <v>0.66746563643990608</v>
      </c>
      <c r="I46" s="63">
        <v>1.2150068677806483</v>
      </c>
      <c r="J46" s="63"/>
      <c r="K46" s="63">
        <v>0.47032624329659672</v>
      </c>
      <c r="L46" s="63">
        <v>0.46953764630338002</v>
      </c>
      <c r="M46" s="63">
        <v>2.0243089475061322</v>
      </c>
      <c r="N46" s="63">
        <v>2.2961521119726407</v>
      </c>
      <c r="O46" s="63">
        <v>1.2252846696439263</v>
      </c>
      <c r="P46" s="63">
        <v>0.6606270592378185</v>
      </c>
      <c r="Q46" s="63">
        <v>0.40885692723263006</v>
      </c>
      <c r="R46" s="63">
        <v>0.81683904793754758</v>
      </c>
      <c r="S46" s="63">
        <v>0.62312369756747665</v>
      </c>
      <c r="T46" s="24">
        <v>0.85268587945553165</v>
      </c>
      <c r="U46" s="24">
        <v>0.96544184970129487</v>
      </c>
      <c r="V46" s="24">
        <v>0.97857970703121944</v>
      </c>
      <c r="W46" s="24">
        <v>1.136793941392225</v>
      </c>
      <c r="X46" s="24">
        <v>0.93792617127560329</v>
      </c>
      <c r="Y46" s="24">
        <v>1.1998551672823377</v>
      </c>
      <c r="Z46" s="63">
        <v>0.20525654381967734</v>
      </c>
      <c r="AA46" s="63">
        <v>1.1425542140976541</v>
      </c>
      <c r="AB46" s="63">
        <v>1.3257071543694861</v>
      </c>
      <c r="AC46" s="63">
        <v>0.89882731401621374</v>
      </c>
      <c r="AD46" s="63">
        <v>0.95359949152142576</v>
      </c>
      <c r="AE46" s="63">
        <v>1.4710495798806813</v>
      </c>
      <c r="AF46" s="63">
        <v>1.2803188318963263</v>
      </c>
      <c r="AG46" s="63">
        <v>0.73620355565532436</v>
      </c>
      <c r="AH46" s="63">
        <v>1.0096051136213384</v>
      </c>
      <c r="AI46" s="63">
        <v>0.59410902998685244</v>
      </c>
      <c r="AJ46" s="63">
        <v>0.66009639383708085</v>
      </c>
      <c r="AK46" s="63">
        <v>0.49580616709447412</v>
      </c>
    </row>
    <row r="47" spans="1:37">
      <c r="A47" s="23"/>
      <c r="B47" s="15"/>
      <c r="C47" s="26">
        <v>1.0023808223056867</v>
      </c>
      <c r="D47" s="26">
        <v>0.85376191822543457</v>
      </c>
      <c r="E47" s="26">
        <v>0.69865141303450173</v>
      </c>
      <c r="F47" s="26">
        <v>10.303172430241018</v>
      </c>
      <c r="G47" s="26">
        <v>2.0762766963445478</v>
      </c>
      <c r="H47" s="63">
        <v>0.74041625255180699</v>
      </c>
      <c r="I47" s="63">
        <v>1.3279993758543434</v>
      </c>
      <c r="J47" s="63"/>
      <c r="K47" s="63">
        <v>0.52912545863431026</v>
      </c>
      <c r="L47" s="63">
        <v>0.43238121144958341</v>
      </c>
      <c r="M47" s="63">
        <v>1.7905185796784489</v>
      </c>
      <c r="N47" s="63">
        <v>2.4455487410733152</v>
      </c>
      <c r="O47" s="63">
        <v>1.0285450383986248</v>
      </c>
      <c r="P47" s="63">
        <v>0.71797970464720939</v>
      </c>
      <c r="Q47" s="63">
        <v>0.50920623483940541</v>
      </c>
      <c r="R47" s="63">
        <v>1.1044367039238019</v>
      </c>
      <c r="S47" s="63">
        <v>0.45812477479311003</v>
      </c>
      <c r="T47" s="26">
        <v>0.75372140562540035</v>
      </c>
      <c r="U47" s="26">
        <v>0.89221497689527596</v>
      </c>
      <c r="V47" s="26">
        <v>0.88094830680322056</v>
      </c>
      <c r="W47" s="26">
        <v>0.90672738989332546</v>
      </c>
      <c r="X47" s="26">
        <v>0.73232363884279617</v>
      </c>
      <c r="Y47" s="26">
        <v>1.0345219606424962</v>
      </c>
      <c r="Z47" s="63">
        <v>0.24395993177351244</v>
      </c>
      <c r="AA47" s="63">
        <v>1.1138134525907661</v>
      </c>
      <c r="AB47" s="63">
        <v>1.3116448353463661</v>
      </c>
      <c r="AC47" s="63">
        <v>0.77439195591254406</v>
      </c>
      <c r="AD47" s="63">
        <v>0.9533800698163436</v>
      </c>
      <c r="AE47" s="63">
        <v>1.478878850181891</v>
      </c>
      <c r="AF47" s="63">
        <v>1.2108071693239386</v>
      </c>
      <c r="AG47" s="63">
        <v>0.63506211928174128</v>
      </c>
      <c r="AH47" s="63">
        <v>0.98769952593791643</v>
      </c>
      <c r="AI47" s="63">
        <v>0.8022282198695132</v>
      </c>
      <c r="AJ47" s="63">
        <v>0.59355335326552427</v>
      </c>
      <c r="AK47" s="63">
        <v>0.56191901323531579</v>
      </c>
    </row>
    <row r="48" spans="1:37">
      <c r="A48" s="23"/>
      <c r="B48" s="28" t="s">
        <v>13</v>
      </c>
      <c r="C48" s="29">
        <f t="shared" ref="C48:E48" si="6">AVERAGE(C45:C47)</f>
        <v>1.2609491172590837</v>
      </c>
      <c r="D48" s="29">
        <f t="shared" si="6"/>
        <v>1.0189865723953371</v>
      </c>
      <c r="E48" s="65">
        <f t="shared" si="6"/>
        <v>0.72006431034558016</v>
      </c>
      <c r="F48" s="65">
        <f>AVERAGE(F45:F47)</f>
        <v>11.874903652919111</v>
      </c>
      <c r="G48" s="65">
        <f>AVERAGE(G45:G47)</f>
        <v>2.2801184997836366</v>
      </c>
      <c r="H48" s="81">
        <v>0.7147699770434125</v>
      </c>
      <c r="I48" s="81">
        <v>1.2852300229565878</v>
      </c>
      <c r="J48" s="81"/>
      <c r="K48" s="81">
        <v>0.52584719627174392</v>
      </c>
      <c r="L48" s="81">
        <v>0.47499227425423657</v>
      </c>
      <c r="M48" s="81">
        <v>1.9991605294740202</v>
      </c>
      <c r="N48" s="82">
        <v>2.3925208478724587</v>
      </c>
      <c r="O48" s="82">
        <v>1.092930698453719</v>
      </c>
      <c r="P48" s="82">
        <v>0.68908369943002956</v>
      </c>
      <c r="Q48" s="82">
        <v>0.47396765334120605</v>
      </c>
      <c r="R48" s="82">
        <v>0.91375591718330751</v>
      </c>
      <c r="S48" s="82">
        <v>0.50198905287394369</v>
      </c>
      <c r="T48" s="29">
        <f t="shared" ref="T48:Y48" si="7">AVERAGE(T45:T47)</f>
        <v>0.90955273291134719</v>
      </c>
      <c r="U48" s="29">
        <f t="shared" si="7"/>
        <v>1.0374542512385359</v>
      </c>
      <c r="V48" s="29">
        <f t="shared" si="7"/>
        <v>1.052993015850116</v>
      </c>
      <c r="W48" s="65">
        <f t="shared" si="7"/>
        <v>1.1202989881837915</v>
      </c>
      <c r="X48" s="65">
        <f t="shared" si="7"/>
        <v>0.93362513731562558</v>
      </c>
      <c r="Y48" s="65">
        <f t="shared" si="7"/>
        <v>1.2447139768021271</v>
      </c>
      <c r="Z48" s="81">
        <v>0.40816312193323939</v>
      </c>
      <c r="AA48" s="81">
        <v>1.1881453979086039</v>
      </c>
      <c r="AB48" s="81">
        <v>1.403691480158157</v>
      </c>
      <c r="AC48" s="81">
        <v>0.74284098456927905</v>
      </c>
      <c r="AD48" s="81">
        <v>0.96514055535129994</v>
      </c>
      <c r="AE48" s="81">
        <v>1.2920184600794211</v>
      </c>
      <c r="AF48" s="82">
        <v>1.133701449587716</v>
      </c>
      <c r="AG48" s="82">
        <v>0.70474295208203974</v>
      </c>
      <c r="AH48" s="82">
        <v>1.0744652311441423</v>
      </c>
      <c r="AI48" s="82">
        <v>0.6709425908888309</v>
      </c>
      <c r="AJ48" s="82">
        <v>0.62130348671294844</v>
      </c>
      <c r="AK48" s="82">
        <v>0.52430537268993527</v>
      </c>
    </row>
    <row r="49" spans="1:37">
      <c r="A49" s="23"/>
      <c r="B49" s="31" t="s">
        <v>14</v>
      </c>
      <c r="C49" s="32">
        <f>AVERAGE(C48:E48)</f>
        <v>1.0000000000000002</v>
      </c>
      <c r="D49" s="33"/>
      <c r="E49" s="33"/>
      <c r="F49" s="83">
        <f>AVERAGE(F48:G48)</f>
        <v>7.0775110763513736</v>
      </c>
      <c r="G49" s="34"/>
      <c r="H49" s="71">
        <v>1.0000000000000002</v>
      </c>
      <c r="I49" s="72"/>
      <c r="J49" s="72"/>
      <c r="K49" s="72"/>
      <c r="L49" s="72"/>
      <c r="M49" s="73"/>
      <c r="N49" s="71">
        <v>1.010707978192444</v>
      </c>
      <c r="O49" s="72"/>
      <c r="P49" s="72"/>
      <c r="Q49" s="72"/>
      <c r="R49" s="72"/>
      <c r="S49" s="73"/>
      <c r="T49" s="32">
        <f>AVERAGE(T48:V48)</f>
        <v>0.99999999999999967</v>
      </c>
      <c r="U49" s="33"/>
      <c r="V49" s="34"/>
      <c r="W49" s="32">
        <f>AVERAGE(W48:Y48)</f>
        <v>1.0995460341005148</v>
      </c>
      <c r="X49" s="33"/>
      <c r="Y49" s="34"/>
      <c r="Z49" s="71">
        <v>1.0000000000000002</v>
      </c>
      <c r="AA49" s="72"/>
      <c r="AB49" s="72"/>
      <c r="AC49" s="72"/>
      <c r="AD49" s="72"/>
      <c r="AE49" s="73"/>
      <c r="AF49" s="71">
        <v>0.7882435138509355</v>
      </c>
      <c r="AG49" s="72"/>
      <c r="AH49" s="72"/>
      <c r="AI49" s="72"/>
      <c r="AJ49" s="72"/>
      <c r="AK49" s="73"/>
    </row>
    <row r="50" spans="1:37">
      <c r="A50" s="23"/>
      <c r="B50" s="31" t="s">
        <v>15</v>
      </c>
      <c r="C50" s="84">
        <f>STDEV(C48:E48)/SQRT(3)</f>
        <v>0.15642832334752876</v>
      </c>
      <c r="D50" s="85"/>
      <c r="E50" s="85"/>
      <c r="F50" s="86">
        <f>STDEV(F48:G48)/SQRT(3)</f>
        <v>3.9170546361356129</v>
      </c>
      <c r="G50" s="87"/>
      <c r="H50" s="74">
        <v>0.28822630770165136</v>
      </c>
      <c r="I50" s="75"/>
      <c r="J50" s="75"/>
      <c r="K50" s="75"/>
      <c r="L50" s="75"/>
      <c r="M50" s="76"/>
      <c r="N50" s="74">
        <v>0.29302413908882824</v>
      </c>
      <c r="O50" s="75"/>
      <c r="P50" s="75"/>
      <c r="Q50" s="75"/>
      <c r="R50" s="75"/>
      <c r="S50" s="76"/>
      <c r="T50" s="38">
        <f>STDEV(T48:V48)/SQRT(3)</f>
        <v>4.5445551283075931E-2</v>
      </c>
      <c r="U50" s="85"/>
      <c r="V50" s="87"/>
      <c r="W50" s="38">
        <f>STDEV(W48:Y48)/SQRT(3)</f>
        <v>9.0401106815959559E-2</v>
      </c>
      <c r="X50" s="85"/>
      <c r="Y50" s="87"/>
      <c r="Z50" s="74">
        <v>0.15288962394179975</v>
      </c>
      <c r="AA50" s="75"/>
      <c r="AB50" s="75"/>
      <c r="AC50" s="75"/>
      <c r="AD50" s="75"/>
      <c r="AE50" s="76"/>
      <c r="AF50" s="74">
        <v>0.10320339499868338</v>
      </c>
      <c r="AG50" s="75"/>
      <c r="AH50" s="75"/>
      <c r="AI50" s="75"/>
      <c r="AJ50" s="75"/>
      <c r="AK50" s="76"/>
    </row>
    <row r="51" spans="1:37">
      <c r="A51" s="44"/>
      <c r="B51" s="31" t="s">
        <v>16</v>
      </c>
      <c r="C51" s="48">
        <f>TTEST(F48:G48,C48:E48,2,2)</f>
        <v>0.18827616701761812</v>
      </c>
      <c r="D51" s="52"/>
      <c r="E51" s="52"/>
      <c r="F51" s="52"/>
      <c r="G51" s="53"/>
      <c r="I51" s="78"/>
      <c r="J51" s="78"/>
      <c r="K51" s="78"/>
      <c r="L51" s="78"/>
      <c r="M51" s="79"/>
      <c r="N51" s="80">
        <v>0.98000176971485886</v>
      </c>
      <c r="O51" s="78"/>
      <c r="P51" s="78"/>
      <c r="Q51" s="78"/>
      <c r="R51" s="78"/>
      <c r="S51" s="79"/>
      <c r="U51" s="52"/>
      <c r="V51" s="53"/>
      <c r="W51" s="48">
        <f>TTEST(W48:Y48,T48:V48,2,2)</f>
        <v>0.38089585349656385</v>
      </c>
      <c r="X51" s="52"/>
      <c r="Y51" s="53"/>
      <c r="AA51" s="78"/>
      <c r="AB51" s="78"/>
      <c r="AC51" s="78"/>
      <c r="AD51" s="78"/>
      <c r="AE51" s="79"/>
      <c r="AF51" s="80">
        <v>0.27770200577049609</v>
      </c>
      <c r="AG51" s="78"/>
      <c r="AH51" s="78"/>
      <c r="AI51" s="78"/>
      <c r="AJ51" s="78"/>
      <c r="AK51" s="79"/>
    </row>
    <row r="52" spans="1:37">
      <c r="A52" s="20" t="s">
        <v>18</v>
      </c>
      <c r="B52" s="13" t="s">
        <v>12</v>
      </c>
      <c r="C52" s="21">
        <v>0.55836065014376257</v>
      </c>
      <c r="D52" s="21">
        <v>0.35870386064733278</v>
      </c>
      <c r="E52" s="21">
        <v>2.3733850506262577</v>
      </c>
      <c r="F52" s="21">
        <v>13.185278854707336</v>
      </c>
      <c r="G52" s="21">
        <v>0.89829186749377654</v>
      </c>
      <c r="H52" s="62">
        <v>1.5185708996726206</v>
      </c>
      <c r="I52" s="62">
        <v>0.82368536873889087</v>
      </c>
      <c r="J52" s="62">
        <v>0.97801653877289796</v>
      </c>
      <c r="K52" s="62">
        <v>0.82192452720044451</v>
      </c>
      <c r="L52" s="62">
        <v>0.31456538520949412</v>
      </c>
      <c r="M52" s="62">
        <v>2.2195459563047368</v>
      </c>
      <c r="N52" s="62">
        <v>0.75894645896739099</v>
      </c>
      <c r="O52" s="62">
        <v>8.180407815551316</v>
      </c>
      <c r="P52" s="62">
        <v>1.0503555485494305</v>
      </c>
      <c r="Q52" s="62">
        <v>1.0317447379214657</v>
      </c>
      <c r="R52" s="62">
        <v>1.2802005471954914</v>
      </c>
      <c r="S52" s="62">
        <v>0.24954252265272595</v>
      </c>
      <c r="T52" s="21">
        <v>1.0159209603624937</v>
      </c>
      <c r="U52" s="21">
        <v>0.98391675352296737</v>
      </c>
      <c r="V52" s="21">
        <v>0.91143972920254523</v>
      </c>
      <c r="W52" s="21">
        <v>1.2239890600882168</v>
      </c>
      <c r="X52" s="21">
        <v>1.2172657465242589</v>
      </c>
      <c r="Y52" s="21">
        <v>1.4656800073889289</v>
      </c>
      <c r="Z52" s="62">
        <v>1.4152069915016663</v>
      </c>
      <c r="AA52" s="62">
        <v>0.74251680360527128</v>
      </c>
      <c r="AB52" s="62">
        <v>0.69053243233888162</v>
      </c>
      <c r="AC52" s="62">
        <v>0.47641478069157839</v>
      </c>
      <c r="AD52" s="62">
        <v>0.94561877051989252</v>
      </c>
      <c r="AE52" s="62">
        <v>0.84050777983807079</v>
      </c>
      <c r="AF52" s="62">
        <v>0.36113748495500086</v>
      </c>
      <c r="AG52" s="62">
        <v>1.0614817596989676</v>
      </c>
      <c r="AH52" s="62">
        <v>0.62368785914378877</v>
      </c>
      <c r="AI52" s="62">
        <v>0.85555163211945029</v>
      </c>
      <c r="AJ52" s="62">
        <v>0.57110615111937735</v>
      </c>
      <c r="AK52" s="62">
        <v>0.63243421629875429</v>
      </c>
    </row>
    <row r="53" spans="1:37">
      <c r="A53" s="23"/>
      <c r="B53" s="14"/>
      <c r="C53" s="24">
        <v>0.63428106425167907</v>
      </c>
      <c r="D53" s="24">
        <v>0.34755812524561186</v>
      </c>
      <c r="E53" s="24">
        <v>2.0201706652565177</v>
      </c>
      <c r="F53" s="24">
        <v>11.68855091321308</v>
      </c>
      <c r="G53" s="24">
        <v>0.81128525776783822</v>
      </c>
      <c r="H53" s="63">
        <v>1.4541421097735465</v>
      </c>
      <c r="I53" s="63">
        <v>0.83995693500111734</v>
      </c>
      <c r="J53" s="63">
        <v>0.59528183122636757</v>
      </c>
      <c r="K53" s="63">
        <v>0.56823981677795532</v>
      </c>
      <c r="L53" s="63">
        <v>0.56684917722056261</v>
      </c>
      <c r="M53" s="63">
        <v>1.67800565801778</v>
      </c>
      <c r="N53" s="63">
        <v>0.82990437462172206</v>
      </c>
      <c r="O53" s="63">
        <v>8.1192179204054398</v>
      </c>
      <c r="P53" s="63">
        <v>1.1940413241849084</v>
      </c>
      <c r="Q53" s="63">
        <v>0.76695087636264592</v>
      </c>
      <c r="R53" s="63">
        <v>0.91003367076565189</v>
      </c>
      <c r="S53" s="63">
        <v>0.36806885432523262</v>
      </c>
      <c r="T53" s="24">
        <v>0.97641689494199901</v>
      </c>
      <c r="U53" s="24">
        <v>0.97906609595755634</v>
      </c>
      <c r="V53" s="24">
        <v>0.96028873807420678</v>
      </c>
      <c r="W53" s="24">
        <v>1.2294607373393633</v>
      </c>
      <c r="X53" s="24">
        <v>1.3872128458893498</v>
      </c>
      <c r="Y53" s="24">
        <v>1.8622492270156208</v>
      </c>
      <c r="Z53" s="63">
        <v>1.3897285169791889</v>
      </c>
      <c r="AA53" s="63">
        <v>1.2664389924335331</v>
      </c>
      <c r="AB53" s="63">
        <v>0.78760876980953398</v>
      </c>
      <c r="AC53" s="63">
        <v>0.86375022018965852</v>
      </c>
      <c r="AD53" s="63">
        <v>0.94750113618570053</v>
      </c>
      <c r="AE53" s="63">
        <v>1.4645212009851292</v>
      </c>
      <c r="AF53" s="63">
        <v>0.72778341523440393</v>
      </c>
      <c r="AG53" s="63">
        <v>1.2193071382631655</v>
      </c>
      <c r="AH53" s="63">
        <v>1.0435719562452732</v>
      </c>
      <c r="AI53" s="63">
        <v>0.97247146851595612</v>
      </c>
      <c r="AJ53" s="63">
        <v>0.87997462534529503</v>
      </c>
      <c r="AK53" s="63">
        <v>0.5806752015460237</v>
      </c>
    </row>
    <row r="54" spans="1:37">
      <c r="A54" s="23"/>
      <c r="B54" s="15"/>
      <c r="C54" s="26">
        <v>0.53524420570438414</v>
      </c>
      <c r="D54" s="26">
        <v>0.34166898019176328</v>
      </c>
      <c r="E54" s="26">
        <v>1.8306273979326899</v>
      </c>
      <c r="F54" s="26">
        <v>13.845249795577727</v>
      </c>
      <c r="G54" s="26">
        <v>0.86469855162161868</v>
      </c>
      <c r="H54" s="63">
        <v>1.2549694695452001</v>
      </c>
      <c r="I54" s="63">
        <v>0.79734459593651219</v>
      </c>
      <c r="J54" s="63">
        <v>0.73803225133284645</v>
      </c>
      <c r="K54" s="63">
        <v>0.40125598892225472</v>
      </c>
      <c r="L54" s="63">
        <v>0.74013781349848617</v>
      </c>
      <c r="M54" s="63">
        <v>1.6894756768482873</v>
      </c>
      <c r="N54" s="63">
        <v>0.37887661905936859</v>
      </c>
      <c r="O54" s="63">
        <v>8.0533764186645911</v>
      </c>
      <c r="P54" s="63">
        <v>1.1252088206138371</v>
      </c>
      <c r="Q54" s="63">
        <v>0.79038478506209597</v>
      </c>
      <c r="R54" s="63">
        <v>0.72115827398429699</v>
      </c>
      <c r="S54" s="63">
        <v>0.38108575343931039</v>
      </c>
      <c r="T54" s="26">
        <v>1.0557323759047912</v>
      </c>
      <c r="U54" s="26">
        <v>0.9713533882522819</v>
      </c>
      <c r="V54" s="26">
        <v>1.145865063781158</v>
      </c>
      <c r="W54" s="26">
        <v>1.3402569937375846</v>
      </c>
      <c r="X54" s="26">
        <v>1.4170907622746085</v>
      </c>
      <c r="Y54" s="26">
        <v>1.2037711644081721</v>
      </c>
      <c r="Z54" s="63">
        <v>1.4001089355084464</v>
      </c>
      <c r="AA54" s="63">
        <v>1.1385925621373654</v>
      </c>
      <c r="AB54" s="63">
        <v>0.16926599568611309</v>
      </c>
      <c r="AC54" s="63">
        <v>1.1746655714252259</v>
      </c>
      <c r="AD54" s="63"/>
      <c r="AE54" s="63">
        <v>1.2870205401647437</v>
      </c>
      <c r="AF54" s="63">
        <v>0.68155173620403608</v>
      </c>
      <c r="AG54" s="63">
        <v>1.4352545015059555</v>
      </c>
      <c r="AH54" s="63">
        <v>0.82483249802053116</v>
      </c>
      <c r="AI54" s="63"/>
      <c r="AJ54" s="63">
        <v>0.91417598677402989</v>
      </c>
      <c r="AK54" s="63">
        <v>0.87360700424421234</v>
      </c>
    </row>
    <row r="55" spans="1:37">
      <c r="A55" s="23"/>
      <c r="B55" s="28" t="s">
        <v>13</v>
      </c>
      <c r="C55" s="29">
        <f t="shared" ref="C55:E55" si="8">AVERAGE(C52:C54)</f>
        <v>0.57596197336660859</v>
      </c>
      <c r="D55" s="29">
        <f t="shared" si="8"/>
        <v>0.34931032202823592</v>
      </c>
      <c r="E55" s="65">
        <f t="shared" si="8"/>
        <v>2.0747277046051553</v>
      </c>
      <c r="F55" s="65">
        <f>AVERAGE(F52:F54)</f>
        <v>12.90635985449938</v>
      </c>
      <c r="G55" s="65">
        <f>AVERAGE(G52:G54)</f>
        <v>0.85809189229441118</v>
      </c>
      <c r="H55" s="81">
        <v>1.4092274929971225</v>
      </c>
      <c r="I55" s="81">
        <v>0.82032896655884002</v>
      </c>
      <c r="J55" s="81">
        <v>0.77044354044403729</v>
      </c>
      <c r="K55" s="81">
        <v>0.59714011096688491</v>
      </c>
      <c r="L55" s="81">
        <v>0.54051745864284761</v>
      </c>
      <c r="M55" s="81">
        <v>1.862342430390268</v>
      </c>
      <c r="N55" s="82">
        <v>0.65590915088282731</v>
      </c>
      <c r="O55" s="82">
        <v>8.1176673848737817</v>
      </c>
      <c r="P55" s="82">
        <v>1.1232018977827254</v>
      </c>
      <c r="Q55" s="82">
        <v>0.8630267997820692</v>
      </c>
      <c r="R55" s="82">
        <v>0.97046416398181334</v>
      </c>
      <c r="S55" s="82">
        <v>0.332899043472423</v>
      </c>
      <c r="T55" s="29">
        <f t="shared" ref="T55:Y55" si="9">AVERAGE(T52:T54)</f>
        <v>1.0160234104030945</v>
      </c>
      <c r="U55" s="29">
        <f t="shared" si="9"/>
        <v>0.97811207924426846</v>
      </c>
      <c r="V55" s="29">
        <f t="shared" si="9"/>
        <v>1.0058645103526367</v>
      </c>
      <c r="W55" s="65">
        <f t="shared" si="9"/>
        <v>1.2645689303883882</v>
      </c>
      <c r="X55" s="65">
        <f t="shared" si="9"/>
        <v>1.3405231182294057</v>
      </c>
      <c r="Y55" s="65">
        <f t="shared" si="9"/>
        <v>1.5105667996042407</v>
      </c>
      <c r="Z55" s="81">
        <v>1.4016814813297671</v>
      </c>
      <c r="AA55" s="81">
        <v>1.0491827860587233</v>
      </c>
      <c r="AB55" s="81">
        <v>0.54913573261150961</v>
      </c>
      <c r="AC55" s="81">
        <v>0.83827685743548752</v>
      </c>
      <c r="AD55" s="81">
        <v>0.94655995335279652</v>
      </c>
      <c r="AE55" s="81">
        <v>1.1973498403293146</v>
      </c>
      <c r="AF55" s="82">
        <v>0.59015754546448029</v>
      </c>
      <c r="AG55" s="82">
        <v>1.2386811331560297</v>
      </c>
      <c r="AH55" s="82">
        <v>0.83069743780319782</v>
      </c>
      <c r="AI55" s="82">
        <v>0.9140115503177032</v>
      </c>
      <c r="AJ55" s="82">
        <v>0.78841892107956735</v>
      </c>
      <c r="AK55" s="82">
        <v>0.69557214069633011</v>
      </c>
    </row>
    <row r="56" spans="1:37">
      <c r="A56" s="23"/>
      <c r="B56" s="31" t="s">
        <v>14</v>
      </c>
      <c r="C56" s="32">
        <f>AVERAGE(C55:E55)</f>
        <v>1</v>
      </c>
      <c r="D56" s="33"/>
      <c r="E56" s="33"/>
      <c r="F56" s="83">
        <f>AVERAGE(F55:G55)</f>
        <v>6.8822258733968953</v>
      </c>
      <c r="G56" s="34"/>
      <c r="H56" s="71">
        <v>1.0000000000000002</v>
      </c>
      <c r="I56" s="72"/>
      <c r="J56" s="72"/>
      <c r="K56" s="72"/>
      <c r="L56" s="72"/>
      <c r="M56" s="73"/>
      <c r="N56" s="71">
        <v>2.010528073462607</v>
      </c>
      <c r="O56" s="72"/>
      <c r="P56" s="72"/>
      <c r="Q56" s="72"/>
      <c r="R56" s="72"/>
      <c r="S56" s="73"/>
      <c r="T56" s="88">
        <f>AVERAGE(T55:V55)</f>
        <v>1</v>
      </c>
      <c r="U56" s="39"/>
      <c r="V56" s="39"/>
      <c r="W56" s="32">
        <f>AVERAGE(W55:Y55)</f>
        <v>1.3718862827406781</v>
      </c>
      <c r="X56" s="33"/>
      <c r="Y56" s="34"/>
      <c r="Z56" s="71">
        <v>1</v>
      </c>
      <c r="AA56" s="72"/>
      <c r="AB56" s="72"/>
      <c r="AC56" s="72"/>
      <c r="AD56" s="72"/>
      <c r="AE56" s="73"/>
      <c r="AF56" s="71">
        <v>0.8429231214195515</v>
      </c>
      <c r="AG56" s="72"/>
      <c r="AH56" s="72"/>
      <c r="AI56" s="72"/>
      <c r="AJ56" s="72"/>
      <c r="AK56" s="73"/>
    </row>
    <row r="57" spans="1:37">
      <c r="A57" s="23"/>
      <c r="B57" s="31" t="s">
        <v>15</v>
      </c>
      <c r="C57" s="38">
        <f>STDEV(C55:E55)/SQRT(3)</f>
        <v>0.5413324523950146</v>
      </c>
      <c r="D57" s="39"/>
      <c r="E57" s="39"/>
      <c r="F57" s="88">
        <f>STDEV(F55:G55)/SQRT(3)</f>
        <v>4.9186847986207098</v>
      </c>
      <c r="G57" s="40"/>
      <c r="H57" s="74">
        <v>0.21365858689831821</v>
      </c>
      <c r="I57" s="75"/>
      <c r="J57" s="75"/>
      <c r="K57" s="75"/>
      <c r="L57" s="75"/>
      <c r="M57" s="76"/>
      <c r="N57" s="74">
        <v>1.2265455828954528</v>
      </c>
      <c r="O57" s="75"/>
      <c r="P57" s="75"/>
      <c r="Q57" s="75"/>
      <c r="R57" s="75"/>
      <c r="S57" s="76"/>
      <c r="T57" s="88">
        <f>STDEV(T55:V55)/SQRT(3)</f>
        <v>1.1330072356575105E-2</v>
      </c>
      <c r="U57" s="39"/>
      <c r="V57" s="39"/>
      <c r="W57" s="38">
        <f>STDEV(W55:Y55)/SQRT(3)</f>
        <v>7.2724305842466377E-2</v>
      </c>
      <c r="X57" s="39"/>
      <c r="Y57" s="40"/>
      <c r="Z57" s="74">
        <v>0.12040900208600154</v>
      </c>
      <c r="AA57" s="75"/>
      <c r="AB57" s="75"/>
      <c r="AC57" s="75"/>
      <c r="AD57" s="75"/>
      <c r="AE57" s="76"/>
      <c r="AF57" s="74">
        <v>9.1360256070751697E-2</v>
      </c>
      <c r="AG57" s="75"/>
      <c r="AH57" s="75"/>
      <c r="AI57" s="75"/>
      <c r="AJ57" s="75"/>
      <c r="AK57" s="76"/>
    </row>
    <row r="58" spans="1:37">
      <c r="A58" s="44"/>
      <c r="B58" s="31" t="s">
        <v>16</v>
      </c>
      <c r="C58" s="48">
        <f>TTEST(F55:G55,C55:E55,2,2)</f>
        <v>0.28614160726242749</v>
      </c>
      <c r="D58" s="52"/>
      <c r="E58" s="52"/>
      <c r="F58" s="52"/>
      <c r="G58" s="53"/>
      <c r="I58" s="78"/>
      <c r="J58" s="78"/>
      <c r="K58" s="78"/>
      <c r="L58" s="78"/>
      <c r="M58" s="79"/>
      <c r="N58" s="80">
        <v>0.43588125584885129</v>
      </c>
      <c r="O58" s="78"/>
      <c r="P58" s="78"/>
      <c r="Q58" s="78"/>
      <c r="R58" s="78"/>
      <c r="S58" s="79"/>
      <c r="U58" s="85"/>
      <c r="V58" s="85"/>
      <c r="W58" s="89">
        <f>TTEST(W55:Y55,T55:V55,2,2)</f>
        <v>7.2174306101128773E-3</v>
      </c>
      <c r="X58" s="52"/>
      <c r="Y58" s="53"/>
      <c r="AA58" s="78"/>
      <c r="AB58" s="78"/>
      <c r="AC58" s="78"/>
      <c r="AD58" s="78"/>
      <c r="AE58" s="79"/>
      <c r="AF58" s="80">
        <v>0.33195184712539549</v>
      </c>
      <c r="AG58" s="78"/>
      <c r="AH58" s="78"/>
      <c r="AI58" s="78"/>
      <c r="AJ58" s="78"/>
      <c r="AK58" s="79"/>
    </row>
    <row r="59" spans="1:37">
      <c r="A59" s="20" t="s">
        <v>19</v>
      </c>
      <c r="B59" s="13" t="s">
        <v>12</v>
      </c>
      <c r="C59" s="21">
        <v>0.44387445974573297</v>
      </c>
      <c r="D59" s="21">
        <v>0.1910476748295433</v>
      </c>
      <c r="E59" s="21">
        <v>2.1287619142637477</v>
      </c>
      <c r="F59" s="21">
        <v>5.0627091494994598</v>
      </c>
      <c r="G59" s="21">
        <v>1.0318302191948532</v>
      </c>
      <c r="H59" s="62">
        <v>0.60302320268827658</v>
      </c>
      <c r="I59" s="62">
        <v>1.1595165558553686</v>
      </c>
      <c r="J59" s="62"/>
      <c r="K59" s="62">
        <v>2.7937501371801186</v>
      </c>
      <c r="L59" s="62">
        <v>0.27363525004428152</v>
      </c>
      <c r="M59" s="62">
        <v>0.5879318120882735</v>
      </c>
      <c r="N59" s="62">
        <v>3.8192971499892248</v>
      </c>
      <c r="O59" s="62">
        <v>2.7640867965689502</v>
      </c>
      <c r="P59" s="62">
        <v>2.2627056487994754</v>
      </c>
      <c r="Q59" s="62">
        <v>1.3527368783487244</v>
      </c>
      <c r="R59" s="62">
        <v>6.7275023841288508</v>
      </c>
      <c r="S59" s="62">
        <v>0.11113211919777707</v>
      </c>
      <c r="T59" s="21">
        <v>0.94269246910507887</v>
      </c>
      <c r="U59" s="21">
        <v>1.0502546023968895</v>
      </c>
      <c r="V59" s="21">
        <v>0.83099753808129473</v>
      </c>
      <c r="W59" s="21">
        <v>1.0958334961047729</v>
      </c>
      <c r="X59" s="21">
        <v>0.91803757432896727</v>
      </c>
      <c r="Y59" s="21">
        <v>1.5072242771094306</v>
      </c>
      <c r="Z59" s="62">
        <v>0.71042706122402921</v>
      </c>
      <c r="AA59" s="62">
        <v>0.90514381636379637</v>
      </c>
      <c r="AB59" s="62">
        <v>1.3682865951173069</v>
      </c>
      <c r="AC59" s="62">
        <v>0.71757457392121371</v>
      </c>
      <c r="AD59" s="62">
        <v>0.98290383367080925</v>
      </c>
      <c r="AE59" s="62">
        <v>1.4329136539396481</v>
      </c>
      <c r="AF59" s="62">
        <v>1.2468625553939801</v>
      </c>
      <c r="AG59" s="62">
        <v>0.59823446869250552</v>
      </c>
      <c r="AH59" s="62">
        <v>1.1438226999760777</v>
      </c>
      <c r="AI59" s="62">
        <v>0.36814434013397385</v>
      </c>
      <c r="AJ59" s="62">
        <v>0.60465890103646081</v>
      </c>
      <c r="AK59" s="62">
        <v>0.46763276656640451</v>
      </c>
    </row>
    <row r="60" spans="1:37">
      <c r="A60" s="23"/>
      <c r="B60" s="14"/>
      <c r="C60" s="24">
        <v>0.49549300796416584</v>
      </c>
      <c r="D60" s="24">
        <v>0.18163858452819209</v>
      </c>
      <c r="E60" s="24">
        <v>2.3420430655669771</v>
      </c>
      <c r="F60" s="24">
        <v>11.179591780207739</v>
      </c>
      <c r="G60" s="24">
        <v>1.5031141805914354</v>
      </c>
      <c r="H60" s="63">
        <v>0.73164738509584881</v>
      </c>
      <c r="I60" s="63">
        <v>1.4143737645229917</v>
      </c>
      <c r="J60" s="63"/>
      <c r="K60" s="63">
        <v>1.0755242077717571</v>
      </c>
      <c r="L60" s="63">
        <v>0.63564977132968692</v>
      </c>
      <c r="M60" s="63"/>
      <c r="N60" s="63">
        <v>3.4711631346819587</v>
      </c>
      <c r="O60" s="63">
        <v>3.1145892611488897</v>
      </c>
      <c r="P60" s="63">
        <v>2.3656537350305022</v>
      </c>
      <c r="Q60" s="63">
        <v>1.3311353269563428</v>
      </c>
      <c r="R60" s="63">
        <v>5.400653528476008</v>
      </c>
      <c r="S60" s="63">
        <v>9.7631854629736919E-2</v>
      </c>
      <c r="T60" s="24">
        <v>0.82059945886634367</v>
      </c>
      <c r="U60" s="24">
        <v>0.97975919183479609</v>
      </c>
      <c r="V60" s="24">
        <v>0.94834053522753747</v>
      </c>
      <c r="W60" s="24">
        <v>0.91825681796577574</v>
      </c>
      <c r="X60" s="24">
        <v>0.98582680083403373</v>
      </c>
      <c r="Y60" s="24">
        <v>1.3532065899194874</v>
      </c>
      <c r="Z60" s="63">
        <v>0.74881250984336978</v>
      </c>
      <c r="AA60" s="63">
        <v>0.86030488941588168</v>
      </c>
      <c r="AB60" s="63">
        <v>1.3327243744074058</v>
      </c>
      <c r="AC60" s="63">
        <v>0.66701896048999099</v>
      </c>
      <c r="AD60" s="63">
        <v>1.0194974569945523</v>
      </c>
      <c r="AE60" s="63">
        <v>1.3064851049045927</v>
      </c>
      <c r="AF60" s="63">
        <v>1.1484471300185277</v>
      </c>
      <c r="AG60" s="63">
        <v>0.64659978920414352</v>
      </c>
      <c r="AH60" s="63">
        <v>0.97227035740439127</v>
      </c>
      <c r="AI60" s="63">
        <v>0.37405424967892542</v>
      </c>
      <c r="AJ60" s="63">
        <v>0.54965924814853684</v>
      </c>
      <c r="AK60" s="63">
        <v>0.47697842858642819</v>
      </c>
    </row>
    <row r="61" spans="1:37">
      <c r="A61" s="23"/>
      <c r="B61" s="15"/>
      <c r="C61" s="26">
        <v>0.57396059760883023</v>
      </c>
      <c r="D61" s="26">
        <v>0.20419955175253648</v>
      </c>
      <c r="E61" s="26">
        <v>2.438981143740274</v>
      </c>
      <c r="F61" s="26">
        <v>12.398851662500192</v>
      </c>
      <c r="G61" s="26">
        <v>1.8324293863572496</v>
      </c>
      <c r="H61" s="63">
        <v>0.75877940127110977</v>
      </c>
      <c r="I61" s="63">
        <v>1.3326596905664039</v>
      </c>
      <c r="J61" s="63"/>
      <c r="K61" s="63">
        <v>2.117621866334467</v>
      </c>
      <c r="L61" s="63">
        <v>0.10407467779360258</v>
      </c>
      <c r="M61" s="63">
        <v>0.41181227745781163</v>
      </c>
      <c r="N61" s="63">
        <v>2.8925966590919523</v>
      </c>
      <c r="O61" s="63">
        <v>2.7485675179171398</v>
      </c>
      <c r="P61" s="63">
        <v>1.5045342186843464</v>
      </c>
      <c r="Q61" s="63">
        <v>1.9455745297271625</v>
      </c>
      <c r="R61" s="63">
        <v>7.3347052791334715</v>
      </c>
      <c r="S61" s="63">
        <v>0.1808130544428348</v>
      </c>
      <c r="T61" s="26">
        <v>1.0869036888280306</v>
      </c>
      <c r="U61" s="26">
        <v>1.1710836316326183</v>
      </c>
      <c r="V61" s="26">
        <v>1.1693688840274106</v>
      </c>
      <c r="W61" s="26">
        <v>1.3031811200676158</v>
      </c>
      <c r="X61" s="26">
        <v>1.1292329319355714</v>
      </c>
      <c r="Y61" s="26">
        <v>1.5775864964775546</v>
      </c>
      <c r="Z61" s="63">
        <v>0.65370400548969654</v>
      </c>
      <c r="AA61" s="63">
        <v>0.78961069850869248</v>
      </c>
      <c r="AB61" s="63">
        <v>1.630986049629823</v>
      </c>
      <c r="AC61" s="63">
        <v>0.79251144590328026</v>
      </c>
      <c r="AD61" s="63">
        <v>1.0172442860861022</v>
      </c>
      <c r="AE61" s="63">
        <v>1.0638506840898105</v>
      </c>
      <c r="AF61" s="63">
        <v>1.2750752945278068</v>
      </c>
      <c r="AG61" s="63">
        <v>0.61100281937095569</v>
      </c>
      <c r="AH61" s="63">
        <v>0.9837764618801601</v>
      </c>
      <c r="AI61" s="63">
        <v>0.38322283300699489</v>
      </c>
      <c r="AJ61" s="63">
        <v>0.50678805538195781</v>
      </c>
      <c r="AK61" s="63">
        <v>0.46766582984522953</v>
      </c>
    </row>
    <row r="62" spans="1:37">
      <c r="A62" s="23"/>
      <c r="B62" s="28" t="s">
        <v>13</v>
      </c>
      <c r="C62" s="29">
        <f t="shared" ref="C62:E62" si="10">AVERAGE(C59:C61)</f>
        <v>0.5044426884395764</v>
      </c>
      <c r="D62" s="29">
        <f t="shared" si="10"/>
        <v>0.19229527037009062</v>
      </c>
      <c r="E62" s="65">
        <f t="shared" si="10"/>
        <v>2.3032620411903326</v>
      </c>
      <c r="F62" s="65">
        <f>AVERAGE(F59:F61)</f>
        <v>9.5470508640691296</v>
      </c>
      <c r="G62" s="65">
        <f>AVERAGE(G59:G61)</f>
        <v>1.4557912620478461</v>
      </c>
      <c r="H62" s="81">
        <v>0.69781666301841172</v>
      </c>
      <c r="I62" s="81">
        <v>1.3021833369815881</v>
      </c>
      <c r="J62" s="81"/>
      <c r="K62" s="81">
        <v>1.9956320704287809</v>
      </c>
      <c r="L62" s="81">
        <v>0.33778656638919036</v>
      </c>
      <c r="M62" s="81">
        <v>0.49987204477304259</v>
      </c>
      <c r="N62" s="82">
        <v>3.3943523145877119</v>
      </c>
      <c r="O62" s="82">
        <v>2.8757478585449934</v>
      </c>
      <c r="P62" s="82">
        <v>2.0442978675047745</v>
      </c>
      <c r="Q62" s="82">
        <v>1.5431489116774098</v>
      </c>
      <c r="R62" s="82">
        <v>6.4876203972461104</v>
      </c>
      <c r="S62" s="82">
        <v>0.12985900942344961</v>
      </c>
      <c r="T62" s="29">
        <f t="shared" ref="T62:Y62" si="11">AVERAGE(T59:T61)</f>
        <v>0.95006520559981766</v>
      </c>
      <c r="U62" s="29">
        <f t="shared" si="11"/>
        <v>1.0670324752881013</v>
      </c>
      <c r="V62" s="29">
        <f t="shared" si="11"/>
        <v>0.98290231911208092</v>
      </c>
      <c r="W62" s="65">
        <f t="shared" si="11"/>
        <v>1.1057571447127215</v>
      </c>
      <c r="X62" s="65">
        <f t="shared" si="11"/>
        <v>1.0110324356995242</v>
      </c>
      <c r="Y62" s="65">
        <f t="shared" si="11"/>
        <v>1.479339121168824</v>
      </c>
      <c r="Z62" s="81">
        <v>0.70431452551903184</v>
      </c>
      <c r="AA62" s="81">
        <v>0.85168646809612347</v>
      </c>
      <c r="AB62" s="81">
        <v>1.4439990063848451</v>
      </c>
      <c r="AC62" s="81">
        <v>0.72570166010482839</v>
      </c>
      <c r="AD62" s="81">
        <v>1.0065485255838211</v>
      </c>
      <c r="AE62" s="81">
        <v>1.2677498143113504</v>
      </c>
      <c r="AF62" s="82">
        <v>1.2234616599801049</v>
      </c>
      <c r="AG62" s="82">
        <v>0.61861235908920154</v>
      </c>
      <c r="AH62" s="82">
        <v>1.033289839753543</v>
      </c>
      <c r="AI62" s="82">
        <v>0.37514047427329805</v>
      </c>
      <c r="AJ62" s="82">
        <v>0.55370206818898515</v>
      </c>
      <c r="AK62" s="82">
        <v>0.47075900833268741</v>
      </c>
    </row>
    <row r="63" spans="1:37">
      <c r="A63" s="23"/>
      <c r="B63" s="10" t="s">
        <v>14</v>
      </c>
      <c r="C63" s="32">
        <f>AVERAGE(C62:E62)</f>
        <v>0.99999999999999989</v>
      </c>
      <c r="D63" s="33"/>
      <c r="E63" s="34"/>
      <c r="F63" s="32">
        <f>AVERAGE(F62:G62)</f>
        <v>5.5014210630584879</v>
      </c>
      <c r="G63" s="34"/>
      <c r="H63" s="71">
        <v>0.99999999999999989</v>
      </c>
      <c r="I63" s="72"/>
      <c r="J63" s="72"/>
      <c r="K63" s="72"/>
      <c r="L63" s="72"/>
      <c r="M63" s="73"/>
      <c r="N63" s="71">
        <v>2.7458377264974079</v>
      </c>
      <c r="O63" s="72"/>
      <c r="P63" s="72"/>
      <c r="Q63" s="72"/>
      <c r="R63" s="72"/>
      <c r="S63" s="73"/>
      <c r="T63" s="32">
        <f>AVERAGE(T62:V62)</f>
        <v>1</v>
      </c>
      <c r="U63" s="33"/>
      <c r="V63" s="34"/>
      <c r="W63" s="32">
        <f>AVERAGE(W62:Y62)</f>
        <v>1.19870956719369</v>
      </c>
      <c r="X63" s="33"/>
      <c r="Y63" s="34"/>
      <c r="Z63" s="71">
        <v>1</v>
      </c>
      <c r="AA63" s="72"/>
      <c r="AB63" s="72"/>
      <c r="AC63" s="72"/>
      <c r="AD63" s="72"/>
      <c r="AE63" s="73"/>
      <c r="AF63" s="71">
        <v>0.71249423493630326</v>
      </c>
      <c r="AG63" s="72"/>
      <c r="AH63" s="72"/>
      <c r="AI63" s="72"/>
      <c r="AJ63" s="72"/>
      <c r="AK63" s="73"/>
    </row>
    <row r="64" spans="1:37">
      <c r="A64" s="23"/>
      <c r="B64" s="11" t="s">
        <v>15</v>
      </c>
      <c r="C64" s="38">
        <f>STDEV(C62:E62)/SQRT(3)</f>
        <v>0.65783178286893285</v>
      </c>
      <c r="D64" s="39"/>
      <c r="E64" s="40"/>
      <c r="F64" s="38">
        <f>STDEV(F62:G62)/SQRT(3)</f>
        <v>3.3032429002245056</v>
      </c>
      <c r="G64" s="40"/>
      <c r="H64" s="74">
        <v>0.30471371497277533</v>
      </c>
      <c r="I64" s="75"/>
      <c r="J64" s="75"/>
      <c r="K64" s="75"/>
      <c r="L64" s="75"/>
      <c r="M64" s="76"/>
      <c r="N64" s="74">
        <v>0.87977930141072491</v>
      </c>
      <c r="O64" s="75"/>
      <c r="P64" s="75"/>
      <c r="Q64" s="75"/>
      <c r="R64" s="75"/>
      <c r="S64" s="76"/>
      <c r="T64" s="38">
        <f>STDEV(T62:V62)/SQRT(3)</f>
        <v>3.4830942007510857E-2</v>
      </c>
      <c r="U64" s="39"/>
      <c r="V64" s="40"/>
      <c r="W64" s="38">
        <f>STDEV(W62:Y62)/SQRT(3)</f>
        <v>0.14295442461103985</v>
      </c>
      <c r="X64" s="39"/>
      <c r="Y64" s="40"/>
      <c r="Z64" s="74">
        <v>0.12295451011870202</v>
      </c>
      <c r="AA64" s="75"/>
      <c r="AB64" s="75"/>
      <c r="AC64" s="75"/>
      <c r="AD64" s="75"/>
      <c r="AE64" s="76"/>
      <c r="AF64" s="74">
        <v>0.13787310203872316</v>
      </c>
      <c r="AG64" s="75"/>
      <c r="AH64" s="75"/>
      <c r="AI64" s="75"/>
      <c r="AJ64" s="75"/>
      <c r="AK64" s="76"/>
    </row>
    <row r="65" spans="1:37">
      <c r="A65" s="44"/>
      <c r="B65" s="12" t="s">
        <v>16</v>
      </c>
      <c r="C65" s="48">
        <f>TTEST(F62:G62,C62:E62,2,2)</f>
        <v>0.24628977745825983</v>
      </c>
      <c r="D65" s="52"/>
      <c r="E65" s="53"/>
      <c r="F65" s="77"/>
      <c r="G65" s="53"/>
      <c r="H65" s="51"/>
      <c r="I65" s="78"/>
      <c r="J65" s="78"/>
      <c r="K65" s="78"/>
      <c r="L65" s="78"/>
      <c r="M65" s="79"/>
      <c r="N65" s="80">
        <v>0.11222514631544375</v>
      </c>
      <c r="O65" s="78"/>
      <c r="P65" s="78"/>
      <c r="Q65" s="78"/>
      <c r="R65" s="78"/>
      <c r="S65" s="79"/>
      <c r="T65" s="51"/>
      <c r="U65" s="52"/>
      <c r="V65" s="53"/>
      <c r="W65" s="48">
        <f>TTEST(W62:Y62,T62:V62,2,2)</f>
        <v>0.24820100996788108</v>
      </c>
      <c r="X65" s="52"/>
      <c r="Y65" s="53"/>
      <c r="Z65" s="51"/>
      <c r="AA65" s="78"/>
      <c r="AB65" s="78"/>
      <c r="AC65" s="78"/>
      <c r="AD65" s="78"/>
      <c r="AE65" s="79"/>
      <c r="AF65" s="80">
        <v>0.15068707852936666</v>
      </c>
      <c r="AG65" s="78"/>
      <c r="AH65" s="78"/>
      <c r="AI65" s="78"/>
      <c r="AJ65" s="78"/>
      <c r="AK65" s="79"/>
    </row>
  </sheetData>
  <mergeCells count="32">
    <mergeCell ref="A52:A58"/>
    <mergeCell ref="B52:B54"/>
    <mergeCell ref="A59:A65"/>
    <mergeCell ref="B59:B61"/>
    <mergeCell ref="Z37:AE37"/>
    <mergeCell ref="AF37:AK37"/>
    <mergeCell ref="A38:A44"/>
    <mergeCell ref="B38:B40"/>
    <mergeCell ref="A45:A51"/>
    <mergeCell ref="B45:B47"/>
    <mergeCell ref="C36:G36"/>
    <mergeCell ref="H36:S36"/>
    <mergeCell ref="T36:Y36"/>
    <mergeCell ref="Z36:AK36"/>
    <mergeCell ref="C37:D37"/>
    <mergeCell ref="E37:G37"/>
    <mergeCell ref="H37:M37"/>
    <mergeCell ref="N37:S37"/>
    <mergeCell ref="T37:V37"/>
    <mergeCell ref="W37:Y37"/>
    <mergeCell ref="A18:A24"/>
    <mergeCell ref="B18:B20"/>
    <mergeCell ref="A25:A31"/>
    <mergeCell ref="B25:B27"/>
    <mergeCell ref="C35:S35"/>
    <mergeCell ref="T35:AK35"/>
    <mergeCell ref="C3:E3"/>
    <mergeCell ref="F3:H3"/>
    <mergeCell ref="A4:A10"/>
    <mergeCell ref="B4:B6"/>
    <mergeCell ref="A11:A17"/>
    <mergeCell ref="B11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4a</vt:lpstr>
      <vt:lpstr>Fig. 4d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dcterms:created xsi:type="dcterms:W3CDTF">2017-03-13T20:53:51Z</dcterms:created>
  <dcterms:modified xsi:type="dcterms:W3CDTF">2017-03-17T19:15:41Z</dcterms:modified>
</cp:coreProperties>
</file>