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120" windowWidth="19125" windowHeight="11040"/>
  </bookViews>
  <sheets>
    <sheet name="גיליון1" sheetId="1" r:id="rId1"/>
    <sheet name="גיליון2" sheetId="2" r:id="rId2"/>
    <sheet name="גיליון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N59" i="1"/>
  <c r="M59"/>
  <c r="N58"/>
  <c r="M58"/>
  <c r="M57"/>
  <c r="L57"/>
  <c r="N53"/>
  <c r="M53"/>
  <c r="L53"/>
  <c r="L59" s="1"/>
  <c r="N52"/>
  <c r="M52"/>
  <c r="L52"/>
  <c r="L58" s="1"/>
  <c r="N51"/>
  <c r="N57" s="1"/>
  <c r="M51"/>
  <c r="L51"/>
  <c r="N47"/>
  <c r="M47"/>
  <c r="L47"/>
  <c r="N46"/>
  <c r="M46"/>
  <c r="L46"/>
  <c r="N45"/>
  <c r="M45"/>
  <c r="L45"/>
  <c r="BE39"/>
  <c r="BD39"/>
  <c r="BE38"/>
  <c r="BD38"/>
  <c r="BE37"/>
  <c r="BD37"/>
  <c r="BE34"/>
  <c r="AQ34"/>
  <c r="L34"/>
  <c r="AX33"/>
  <c r="AX34" s="1"/>
  <c r="AW33"/>
  <c r="AW34" s="1"/>
  <c r="AQ33"/>
  <c r="AP33"/>
  <c r="AP34" s="1"/>
  <c r="AX32"/>
  <c r="AW32"/>
  <c r="AQ32"/>
  <c r="AP32"/>
  <c r="AX29"/>
  <c r="AQ29"/>
  <c r="N29"/>
  <c r="N35" s="1"/>
  <c r="M29"/>
  <c r="M35" s="1"/>
  <c r="L29"/>
  <c r="L35" s="1"/>
  <c r="N28"/>
  <c r="N34" s="1"/>
  <c r="M28"/>
  <c r="M34" s="1"/>
  <c r="L28"/>
  <c r="U27"/>
  <c r="N27"/>
  <c r="N33" s="1"/>
  <c r="M27"/>
  <c r="M33" s="1"/>
  <c r="L27"/>
  <c r="L33" s="1"/>
  <c r="N23"/>
  <c r="M23"/>
  <c r="L23"/>
  <c r="N22"/>
  <c r="M22"/>
  <c r="L22"/>
  <c r="AJ21"/>
  <c r="N21"/>
  <c r="M21"/>
  <c r="L21"/>
  <c r="AL20"/>
  <c r="AL21" s="1"/>
  <c r="AK20"/>
  <c r="AK21" s="1"/>
  <c r="AJ20"/>
  <c r="Y20"/>
  <c r="AL19"/>
  <c r="AK19"/>
  <c r="AJ19"/>
  <c r="Z19"/>
  <c r="Z20" s="1"/>
  <c r="Y19"/>
  <c r="Z18"/>
  <c r="Y18"/>
  <c r="BM15"/>
  <c r="BL15"/>
  <c r="BK15"/>
  <c r="AS15"/>
  <c r="BK14"/>
  <c r="AS14"/>
  <c r="AR14"/>
  <c r="AQ14"/>
  <c r="BM10"/>
  <c r="BL10"/>
  <c r="BK10"/>
  <c r="AS10"/>
  <c r="AR10"/>
  <c r="AR15" s="1"/>
  <c r="AQ10"/>
  <c r="AQ15" s="1"/>
  <c r="BM9"/>
  <c r="BM14" s="1"/>
  <c r="BL9"/>
  <c r="BL14" s="1"/>
  <c r="BK9"/>
  <c r="AS9"/>
  <c r="AR9"/>
  <c r="AQ9"/>
  <c r="AA6"/>
  <c r="Z6"/>
  <c r="Y6"/>
  <c r="K6"/>
  <c r="BM5"/>
  <c r="BL5"/>
  <c r="BK5"/>
  <c r="AS5"/>
  <c r="AR5"/>
  <c r="AQ5"/>
  <c r="AA5"/>
  <c r="Z5"/>
  <c r="Y5"/>
  <c r="K5"/>
  <c r="J5"/>
  <c r="J6" s="1"/>
  <c r="I5"/>
  <c r="I6" s="1"/>
  <c r="BM4"/>
  <c r="BL4"/>
  <c r="BK4"/>
  <c r="AS4"/>
  <c r="AR4"/>
  <c r="AQ4"/>
  <c r="AA4"/>
  <c r="Z4"/>
  <c r="Y4"/>
  <c r="K4"/>
  <c r="J4"/>
  <c r="I4"/>
</calcChain>
</file>

<file path=xl/sharedStrings.xml><?xml version="1.0" encoding="utf-8"?>
<sst xmlns="http://schemas.openxmlformats.org/spreadsheetml/2006/main" count="381" uniqueCount="170">
  <si>
    <t>Ave</t>
  </si>
  <si>
    <t xml:space="preserve"> </t>
  </si>
  <si>
    <t>Fig 1c</t>
  </si>
  <si>
    <t>Cont</t>
  </si>
  <si>
    <t>D1 matrix</t>
  </si>
  <si>
    <t>D7 matrix</t>
  </si>
  <si>
    <t>Fig 1d</t>
  </si>
  <si>
    <t>ctrl</t>
  </si>
  <si>
    <t>d1m</t>
  </si>
  <si>
    <t>d7m</t>
  </si>
  <si>
    <t>Fig 1e</t>
  </si>
  <si>
    <t>No ECM </t>
  </si>
  <si>
    <t>1d ECM</t>
  </si>
  <si>
    <t>7d ECM</t>
  </si>
  <si>
    <t>No ECM + Marimastat</t>
  </si>
  <si>
    <t>1d ECM + Marimastat</t>
  </si>
  <si>
    <t>7d ECM + Marimastat</t>
  </si>
  <si>
    <t xml:space="preserve">No ECM </t>
  </si>
  <si>
    <t>Fig 1f</t>
  </si>
  <si>
    <t>Re1</t>
  </si>
  <si>
    <t>Rep1</t>
  </si>
  <si>
    <t>- Marimastat</t>
  </si>
  <si>
    <t>Re2</t>
  </si>
  <si>
    <t>Std</t>
  </si>
  <si>
    <t>Rep2</t>
  </si>
  <si>
    <t>+ Marimastat</t>
  </si>
  <si>
    <t>Re3</t>
  </si>
  <si>
    <t>SEM</t>
  </si>
  <si>
    <t>Rep3</t>
  </si>
  <si>
    <t>Dunnett's Multiple Comparison Test</t>
  </si>
  <si>
    <t>Mean Diff.</t>
  </si>
  <si>
    <t>q</t>
  </si>
  <si>
    <t>Significant? P &lt; 0.05?</t>
  </si>
  <si>
    <t>Summary</t>
  </si>
  <si>
    <t>95% CI of diff</t>
  </si>
  <si>
    <t>No ECM vs 1d ECM</t>
  </si>
  <si>
    <t>Yes</t>
  </si>
  <si>
    <t>*</t>
  </si>
  <si>
    <t>-4.890 to -0.1326</t>
  </si>
  <si>
    <t>No ECM  vs 1d ECM</t>
  </si>
  <si>
    <t>-0.6772 to -0.02727</t>
  </si>
  <si>
    <t>Cont vs D1 matrix</t>
  </si>
  <si>
    <t>***</t>
  </si>
  <si>
    <t>-2.917 to -1.693</t>
  </si>
  <si>
    <t>ctrl vs d1m</t>
  </si>
  <si>
    <t>-1.696 to -0.1405</t>
  </si>
  <si>
    <t>No ECM vs 7d ECM</t>
  </si>
  <si>
    <t>No</t>
  </si>
  <si>
    <t>ns</t>
  </si>
  <si>
    <t>-2.294 to 2.464</t>
  </si>
  <si>
    <t>No ECM  vs 7d ECM</t>
  </si>
  <si>
    <t>-0.4148 to 0.2351</t>
  </si>
  <si>
    <t>Cont vs D7 matrix</t>
  </si>
  <si>
    <t>-0.1776 to 1.047</t>
  </si>
  <si>
    <t>ctrl vs d7m</t>
  </si>
  <si>
    <t>-0.3636 to 1.192</t>
  </si>
  <si>
    <t>No ECM vs No ECM + Marimastat</t>
  </si>
  <si>
    <t>-2.499 to 2.258</t>
  </si>
  <si>
    <t>Sem</t>
  </si>
  <si>
    <t>No ECM  vs No ECM + Marimastat</t>
  </si>
  <si>
    <t>-0.3322 to 0.3177</t>
  </si>
  <si>
    <t>No ECM vs 1d ECM + Marimastat</t>
  </si>
  <si>
    <t>-3.201 to 1.556</t>
  </si>
  <si>
    <t>No ECM  vs 1d ECM + Marimastat</t>
  </si>
  <si>
    <t>-0.3888 to 0.2611</t>
  </si>
  <si>
    <t>No ECM vs 7d ECM + Marimastat</t>
  </si>
  <si>
    <t>-2.075 to 2.683</t>
  </si>
  <si>
    <t>No ECM  vs 7d ECM + Marimastat</t>
  </si>
  <si>
    <t>-0.3643 to 0.2856</t>
  </si>
  <si>
    <t>Fig 1i</t>
  </si>
  <si>
    <t>P1</t>
  </si>
  <si>
    <t>P8</t>
  </si>
  <si>
    <t>Fig 1g</t>
  </si>
  <si>
    <t>Fig 1l</t>
  </si>
  <si>
    <t>12 weeks</t>
  </si>
  <si>
    <t>Fig 1n</t>
  </si>
  <si>
    <t>ec</t>
  </si>
  <si>
    <t>no mmp</t>
  </si>
  <si>
    <t>mmp9</t>
  </si>
  <si>
    <t>mmp12</t>
  </si>
  <si>
    <t>no mmp - d1</t>
  </si>
  <si>
    <t>mmp9 - d1</t>
  </si>
  <si>
    <t>mmp12 - d1</t>
  </si>
  <si>
    <t>no mmp - d7</t>
  </si>
  <si>
    <t>mmp9 - d7</t>
  </si>
  <si>
    <t>mmp12 - d7</t>
  </si>
  <si>
    <t>1dm</t>
  </si>
  <si>
    <t>7dm</t>
  </si>
  <si>
    <t>cm1</t>
  </si>
  <si>
    <t>fb</t>
  </si>
  <si>
    <t>ec1</t>
  </si>
  <si>
    <t>no MMP</t>
  </si>
  <si>
    <t>cm2</t>
  </si>
  <si>
    <t>fb2</t>
  </si>
  <si>
    <t>ec2</t>
  </si>
  <si>
    <t>MMP9</t>
  </si>
  <si>
    <t>CM3</t>
  </si>
  <si>
    <t>FB3-1</t>
  </si>
  <si>
    <t>EC4</t>
  </si>
  <si>
    <t>MMP12</t>
  </si>
  <si>
    <t>Tukey's Multiple Comparison Test</t>
  </si>
  <si>
    <t>CM4</t>
  </si>
  <si>
    <t>FB4-2</t>
  </si>
  <si>
    <t>EC5</t>
  </si>
  <si>
    <t>P1 vs P8</t>
  </si>
  <si>
    <t>**</t>
  </si>
  <si>
    <t>0.2085 to 0.9574</t>
  </si>
  <si>
    <t>non cm 1</t>
  </si>
  <si>
    <t>non fb</t>
  </si>
  <si>
    <t>EC6</t>
  </si>
  <si>
    <t>std</t>
  </si>
  <si>
    <t>P1 vs 12 weeks</t>
  </si>
  <si>
    <t>0.5636 to 1.312</t>
  </si>
  <si>
    <t>non cm 2</t>
  </si>
  <si>
    <t>non fb2</t>
  </si>
  <si>
    <t>EC7</t>
  </si>
  <si>
    <t>P8 vs 12 weeks</t>
  </si>
  <si>
    <t>-0.01932 to 0.7295</t>
  </si>
  <si>
    <t>non cm 3</t>
  </si>
  <si>
    <t>non-FB3-1</t>
  </si>
  <si>
    <t>non ec</t>
  </si>
  <si>
    <t>one-tailed t test</t>
  </si>
  <si>
    <t>non cm 4</t>
  </si>
  <si>
    <t>non-FB4-2</t>
  </si>
  <si>
    <t>non ec1</t>
  </si>
  <si>
    <t>no mmp no ecm vs mmp9 no ecm</t>
  </si>
  <si>
    <t>-0.8988 to 0.6491</t>
  </si>
  <si>
    <t>non ec2</t>
  </si>
  <si>
    <t>no mmp no ecm vs mmp12 no ecm</t>
  </si>
  <si>
    <t>-1.114 to 0.4344</t>
  </si>
  <si>
    <t>non EC4</t>
  </si>
  <si>
    <t>no mmp no ecm vs no mmp 1d</t>
  </si>
  <si>
    <t>-0.8158 to 0.7321</t>
  </si>
  <si>
    <t>non EC5</t>
  </si>
  <si>
    <t>no mmp no ecm vs mmp9  1d</t>
  </si>
  <si>
    <t>-1.703 to -0.1550</t>
  </si>
  <si>
    <t>CM</t>
  </si>
  <si>
    <t>Non CM</t>
  </si>
  <si>
    <t>FB</t>
  </si>
  <si>
    <t>Non FB</t>
  </si>
  <si>
    <t>non-EC6</t>
  </si>
  <si>
    <t>no mmp no ecm vs mmp12  1d</t>
  </si>
  <si>
    <t>-0.7184 to 0.8295</t>
  </si>
  <si>
    <t>non-EC7</t>
  </si>
  <si>
    <t>no mmp no ecm vs no mmp 7d</t>
  </si>
  <si>
    <t>-0.9387 to 0.6092</t>
  </si>
  <si>
    <t>STD</t>
  </si>
  <si>
    <t>no mmp no ecm vs mmp9 7d</t>
  </si>
  <si>
    <t>-0.9066 to 0.6413</t>
  </si>
  <si>
    <t>no mmp no ecm vs mmp12 7d</t>
  </si>
  <si>
    <t>-0.8733 to 0.6746</t>
  </si>
  <si>
    <t>EC</t>
  </si>
  <si>
    <t>Non EC</t>
  </si>
  <si>
    <t>Fig 1h</t>
  </si>
  <si>
    <t>no mmp vs mmp9</t>
  </si>
  <si>
    <t>-0.6297 to 0.4238</t>
  </si>
  <si>
    <t>no mmp vs mmp12</t>
  </si>
  <si>
    <t>-0.7762 to 0.2772</t>
  </si>
  <si>
    <t>no mmp vs no mmp - d1</t>
  </si>
  <si>
    <t>-0.6840 to 0.3695</t>
  </si>
  <si>
    <t>no mmp vs mmp9 - d1</t>
  </si>
  <si>
    <t>-1.252 to -0.1986</t>
  </si>
  <si>
    <t>no mmp vs mmp12 - d1</t>
  </si>
  <si>
    <t>-0.6414 to 0.4120</t>
  </si>
  <si>
    <t>no mmp vs no mmp - d7</t>
  </si>
  <si>
    <t>-0.6088 to 0.4447</t>
  </si>
  <si>
    <t>no mmp vs mmp9 - d7</t>
  </si>
  <si>
    <t>-0.6149 to 0.4386</t>
  </si>
  <si>
    <t>no mmp vs mmp12 - d7</t>
  </si>
  <si>
    <t>-0.4969 to 0.5565</t>
  </si>
</sst>
</file>

<file path=xl/styles.xml><?xml version="1.0" encoding="utf-8"?>
<styleSheet xmlns="http://schemas.openxmlformats.org/spreadsheetml/2006/main">
  <fonts count="8">
    <font>
      <sz val="11"/>
      <color theme="1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  <font>
      <sz val="11"/>
      <name val="Arial"/>
      <family val="2"/>
      <scheme val="minor"/>
    </font>
    <font>
      <i/>
      <sz val="9"/>
      <name val="Arial"/>
      <family val="2"/>
      <scheme val="minor"/>
    </font>
    <font>
      <sz val="11"/>
      <color theme="1"/>
      <name val="Arial"/>
      <family val="2"/>
      <scheme val="minor"/>
    </font>
    <font>
      <i/>
      <sz val="9"/>
      <name val="Arial"/>
      <scheme val="minor"/>
    </font>
    <font>
      <sz val="1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0" xfId="0" applyFill="1" applyBorder="1"/>
    <xf numFmtId="0" fontId="0" fillId="0" borderId="0" xfId="0" quotePrefix="1" applyFill="1" applyBorder="1"/>
    <xf numFmtId="0" fontId="0" fillId="0" borderId="5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4" fillId="0" borderId="0" xfId="0" applyFont="1" applyFill="1" applyBorder="1"/>
    <xf numFmtId="0" fontId="2" fillId="0" borderId="0" xfId="0" applyFont="1" applyFill="1" applyBorder="1"/>
    <xf numFmtId="0" fontId="0" fillId="0" borderId="4" xfId="0" quotePrefix="1" applyFill="1" applyBorder="1"/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/>
    <xf numFmtId="0" fontId="5" fillId="0" borderId="4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/>
    <xf numFmtId="0" fontId="1" fillId="0" borderId="0" xfId="0" applyFont="1" applyFill="1" applyBorder="1"/>
    <xf numFmtId="0" fontId="5" fillId="0" borderId="1" xfId="0" applyFont="1" applyFill="1" applyBorder="1" applyAlignment="1">
      <alignment horizontal="left"/>
    </xf>
    <xf numFmtId="0" fontId="6" fillId="0" borderId="0" xfId="0" applyFont="1" applyFill="1" applyBorder="1"/>
    <xf numFmtId="2" fontId="6" fillId="0" borderId="0" xfId="0" applyNumberFormat="1" applyFont="1" applyFill="1" applyBorder="1" applyAlignment="1">
      <alignment horizontal="center"/>
    </xf>
    <xf numFmtId="0" fontId="7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e-IL"/>
  <c:chart>
    <c:autoTitleDeleted val="1"/>
    <c:plotArea>
      <c:layout/>
      <c:barChart>
        <c:barDir val="col"/>
        <c:grouping val="clustered"/>
        <c:ser>
          <c:idx val="0"/>
          <c:order val="0"/>
          <c:tx>
            <c:strRef>
              <c:f>'[1]Fig 1'!$H$4</c:f>
              <c:strCache>
                <c:ptCount val="1"/>
                <c:pt idx="0">
                  <c:v>Ave</c:v>
                </c:pt>
              </c:strCache>
            </c:strRef>
          </c:tx>
          <c:errBars>
            <c:errBarType val="both"/>
            <c:errValType val="cust"/>
            <c:plus>
              <c:numRef>
                <c:f>'[1]Fig 1'!$I$6:$K$6</c:f>
                <c:numCache>
                  <c:formatCode>General</c:formatCode>
                  <c:ptCount val="3"/>
                  <c:pt idx="0">
                    <c:v>0.18614745284830789</c:v>
                  </c:pt>
                  <c:pt idx="1">
                    <c:v>0.17957554015721916</c:v>
                  </c:pt>
                  <c:pt idx="2">
                    <c:v>4.1082093769411611E-2</c:v>
                  </c:pt>
                </c:numCache>
              </c:numRef>
            </c:plus>
            <c:minus>
              <c:numRef>
                <c:f>'[1]Fig 1'!$I$6:$K$6</c:f>
                <c:numCache>
                  <c:formatCode>General</c:formatCode>
                  <c:ptCount val="3"/>
                  <c:pt idx="0">
                    <c:v>0.18614745284830789</c:v>
                  </c:pt>
                  <c:pt idx="1">
                    <c:v>0.17957554015721916</c:v>
                  </c:pt>
                  <c:pt idx="2">
                    <c:v>4.1082093769411611E-2</c:v>
                  </c:pt>
                </c:numCache>
              </c:numRef>
            </c:minus>
          </c:errBars>
          <c:cat>
            <c:strRef>
              <c:f>'[1]Fig 1'!$I$3:$K$3</c:f>
              <c:strCache>
                <c:ptCount val="3"/>
                <c:pt idx="0">
                  <c:v>Cont</c:v>
                </c:pt>
                <c:pt idx="1">
                  <c:v>D1 matrix</c:v>
                </c:pt>
                <c:pt idx="2">
                  <c:v>D7 matrix</c:v>
                </c:pt>
              </c:strCache>
            </c:strRef>
          </c:cat>
          <c:val>
            <c:numRef>
              <c:f>'[1]Fig 1'!$I$4:$K$4</c:f>
              <c:numCache>
                <c:formatCode>General</c:formatCode>
                <c:ptCount val="3"/>
                <c:pt idx="0">
                  <c:v>1.4346853744815589</c:v>
                </c:pt>
                <c:pt idx="1">
                  <c:v>3.7395692553366131</c:v>
                </c:pt>
                <c:pt idx="2">
                  <c:v>1.0001706775900325</c:v>
                </c:pt>
              </c:numCache>
            </c:numRef>
          </c:val>
        </c:ser>
        <c:axId val="137747840"/>
        <c:axId val="137749632"/>
      </c:barChart>
      <c:catAx>
        <c:axId val="137747840"/>
        <c:scaling>
          <c:orientation val="minMax"/>
        </c:scaling>
        <c:axPos val="b"/>
        <c:tickLblPos val="nextTo"/>
        <c:crossAx val="137749632"/>
        <c:crosses val="autoZero"/>
        <c:auto val="1"/>
        <c:lblAlgn val="ctr"/>
        <c:lblOffset val="100"/>
      </c:catAx>
      <c:valAx>
        <c:axId val="137749632"/>
        <c:scaling>
          <c:orientation val="minMax"/>
        </c:scaling>
        <c:axPos val="l"/>
        <c:majorGridlines/>
        <c:numFmt formatCode="General" sourceLinked="1"/>
        <c:tickLblPos val="nextTo"/>
        <c:crossAx val="137747840"/>
        <c:crosses val="autoZero"/>
        <c:crossBetween val="between"/>
      </c:valAx>
    </c:plotArea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e-IL"/>
  <c:chart>
    <c:autoTitleDeleted val="1"/>
    <c:plotArea>
      <c:layout/>
      <c:barChart>
        <c:barDir val="col"/>
        <c:grouping val="clustered"/>
        <c:ser>
          <c:idx val="0"/>
          <c:order val="0"/>
          <c:tx>
            <c:strRef>
              <c:f>'[1]Fig 1'!$X$4</c:f>
              <c:strCache>
                <c:ptCount val="1"/>
                <c:pt idx="0">
                  <c:v>Ave</c:v>
                </c:pt>
              </c:strCache>
            </c:strRef>
          </c:tx>
          <c:errBars>
            <c:errBarType val="both"/>
            <c:errValType val="cust"/>
            <c:plus>
              <c:numRef>
                <c:f>'[1]Fig 1'!$Y$6:$AA$6</c:f>
                <c:numCache>
                  <c:formatCode>General</c:formatCode>
                  <c:ptCount val="3"/>
                  <c:pt idx="0">
                    <c:v>0.18295466381407161</c:v>
                  </c:pt>
                  <c:pt idx="1">
                    <c:v>0.3222348472067455</c:v>
                  </c:pt>
                  <c:pt idx="2">
                    <c:v>8.7391278076328793E-2</c:v>
                  </c:pt>
                </c:numCache>
              </c:numRef>
            </c:plus>
            <c:minus>
              <c:numRef>
                <c:f>'[1]Fig 1'!$Y$6:$AA$6</c:f>
                <c:numCache>
                  <c:formatCode>General</c:formatCode>
                  <c:ptCount val="3"/>
                  <c:pt idx="0">
                    <c:v>0.18295466381407161</c:v>
                  </c:pt>
                  <c:pt idx="1">
                    <c:v>0.3222348472067455</c:v>
                  </c:pt>
                  <c:pt idx="2">
                    <c:v>8.7391278076328793E-2</c:v>
                  </c:pt>
                </c:numCache>
              </c:numRef>
            </c:minus>
          </c:errBars>
          <c:cat>
            <c:strRef>
              <c:f>'[1]Fig 1'!$Y$3:$AA$3</c:f>
              <c:strCache>
                <c:ptCount val="3"/>
                <c:pt idx="0">
                  <c:v>Cont</c:v>
                </c:pt>
                <c:pt idx="1">
                  <c:v>D1 matrix</c:v>
                </c:pt>
                <c:pt idx="2">
                  <c:v>D7 matrix</c:v>
                </c:pt>
              </c:strCache>
            </c:strRef>
          </c:cat>
          <c:val>
            <c:numRef>
              <c:f>'[1]Fig 1'!$Y$4:$AA$4</c:f>
              <c:numCache>
                <c:formatCode>General</c:formatCode>
                <c:ptCount val="3"/>
                <c:pt idx="0">
                  <c:v>0.58301943219152863</c:v>
                </c:pt>
                <c:pt idx="1">
                  <c:v>1.5013749620604862</c:v>
                </c:pt>
                <c:pt idx="2">
                  <c:v>0.21089992945976718</c:v>
                </c:pt>
              </c:numCache>
            </c:numRef>
          </c:val>
        </c:ser>
        <c:axId val="127611264"/>
        <c:axId val="127612800"/>
      </c:barChart>
      <c:catAx>
        <c:axId val="127611264"/>
        <c:scaling>
          <c:orientation val="minMax"/>
        </c:scaling>
        <c:axPos val="b"/>
        <c:tickLblPos val="nextTo"/>
        <c:crossAx val="127612800"/>
        <c:crosses val="autoZero"/>
        <c:auto val="1"/>
        <c:lblAlgn val="ctr"/>
        <c:lblOffset val="100"/>
      </c:catAx>
      <c:valAx>
        <c:axId val="127612800"/>
        <c:scaling>
          <c:orientation val="minMax"/>
        </c:scaling>
        <c:axPos val="l"/>
        <c:majorGridlines/>
        <c:numFmt formatCode="General" sourceLinked="1"/>
        <c:tickLblPos val="nextTo"/>
        <c:crossAx val="127611264"/>
        <c:crosses val="autoZero"/>
        <c:crossBetween val="between"/>
      </c:valAx>
    </c:plotArea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e-IL"/>
  <c:chart>
    <c:plotArea>
      <c:layout>
        <c:manualLayout>
          <c:layoutTarget val="inner"/>
          <c:xMode val="edge"/>
          <c:yMode val="edge"/>
          <c:x val="0.12326357401608577"/>
          <c:y val="5.6401590649527003E-2"/>
          <c:w val="0.57505966644571083"/>
          <c:h val="0.79815403065068868"/>
        </c:manualLayout>
      </c:layout>
      <c:barChart>
        <c:barDir val="col"/>
        <c:grouping val="clustered"/>
        <c:ser>
          <c:idx val="0"/>
          <c:order val="0"/>
          <c:tx>
            <c:strRef>
              <c:f>'[1]Fig 1'!$BK$3</c:f>
              <c:strCache>
                <c:ptCount val="1"/>
                <c:pt idx="0">
                  <c:v>No ECM </c:v>
                </c:pt>
              </c:strCache>
            </c:strRef>
          </c:tx>
          <c:errBars>
            <c:errBarType val="both"/>
            <c:errValType val="cust"/>
            <c:plus>
              <c:numRef>
                <c:f>'[1]Fig 1'!$BK$14:$BK$15</c:f>
                <c:numCache>
                  <c:formatCode>General</c:formatCode>
                  <c:ptCount val="2"/>
                  <c:pt idx="0">
                    <c:v>1.5298355224051083E-2</c:v>
                  </c:pt>
                  <c:pt idx="1">
                    <c:v>4.0433312901941819E-2</c:v>
                  </c:pt>
                </c:numCache>
              </c:numRef>
            </c:plus>
            <c:minus>
              <c:numRef>
                <c:f>'[1]Fig 1'!$BK$14:$BK$15</c:f>
                <c:numCache>
                  <c:formatCode>General</c:formatCode>
                  <c:ptCount val="2"/>
                  <c:pt idx="0">
                    <c:v>1.5298355224051083E-2</c:v>
                  </c:pt>
                  <c:pt idx="1">
                    <c:v>4.0433312901941819E-2</c:v>
                  </c:pt>
                </c:numCache>
              </c:numRef>
            </c:minus>
          </c:errBars>
          <c:cat>
            <c:strRef>
              <c:f>'[1]Fig 1'!$BJ$4:$BJ$5</c:f>
              <c:strCache>
                <c:ptCount val="2"/>
                <c:pt idx="0">
                  <c:v>- Marimastat</c:v>
                </c:pt>
                <c:pt idx="1">
                  <c:v>+ Marimastat</c:v>
                </c:pt>
              </c:strCache>
            </c:strRef>
          </c:cat>
          <c:val>
            <c:numRef>
              <c:f>'[1]Fig 1'!$BK$4:$BK$5</c:f>
              <c:numCache>
                <c:formatCode>General</c:formatCode>
                <c:ptCount val="2"/>
                <c:pt idx="0">
                  <c:v>0.11666668483960842</c:v>
                </c:pt>
                <c:pt idx="1">
                  <c:v>0.12391966356026722</c:v>
                </c:pt>
              </c:numCache>
            </c:numRef>
          </c:val>
        </c:ser>
        <c:ser>
          <c:idx val="1"/>
          <c:order val="1"/>
          <c:tx>
            <c:strRef>
              <c:f>'[1]Fig 1'!$BL$3</c:f>
              <c:strCache>
                <c:ptCount val="1"/>
                <c:pt idx="0">
                  <c:v>1d ECM</c:v>
                </c:pt>
              </c:strCache>
            </c:strRef>
          </c:tx>
          <c:errBars>
            <c:errBarType val="both"/>
            <c:errValType val="cust"/>
            <c:plus>
              <c:numRef>
                <c:f>'[1]Fig 1'!$BL$14:$BL$15</c:f>
                <c:numCache>
                  <c:formatCode>General</c:formatCode>
                  <c:ptCount val="2"/>
                  <c:pt idx="0">
                    <c:v>7.6457964870391623E-2</c:v>
                  </c:pt>
                  <c:pt idx="1">
                    <c:v>0.15656875925974231</c:v>
                  </c:pt>
                </c:numCache>
              </c:numRef>
            </c:plus>
            <c:minus>
              <c:numRef>
                <c:f>'[1]Fig 1'!$BL$14:$BL$15</c:f>
                <c:numCache>
                  <c:formatCode>General</c:formatCode>
                  <c:ptCount val="2"/>
                  <c:pt idx="0">
                    <c:v>7.6457964870391623E-2</c:v>
                  </c:pt>
                  <c:pt idx="1">
                    <c:v>0.15656875925974231</c:v>
                  </c:pt>
                </c:numCache>
              </c:numRef>
            </c:minus>
          </c:errBars>
          <c:cat>
            <c:strRef>
              <c:f>'[1]Fig 1'!$BJ$4:$BJ$5</c:f>
              <c:strCache>
                <c:ptCount val="2"/>
                <c:pt idx="0">
                  <c:v>- Marimastat</c:v>
                </c:pt>
                <c:pt idx="1">
                  <c:v>+ Marimastat</c:v>
                </c:pt>
              </c:strCache>
            </c:strRef>
          </c:cat>
          <c:val>
            <c:numRef>
              <c:f>'[1]Fig 1'!$BL$4:$BL$5</c:f>
              <c:numCache>
                <c:formatCode>General</c:formatCode>
                <c:ptCount val="2"/>
                <c:pt idx="0">
                  <c:v>0.46889475133102204</c:v>
                </c:pt>
                <c:pt idx="1">
                  <c:v>0.18053888949492747</c:v>
                </c:pt>
              </c:numCache>
            </c:numRef>
          </c:val>
        </c:ser>
        <c:ser>
          <c:idx val="2"/>
          <c:order val="2"/>
          <c:tx>
            <c:strRef>
              <c:f>'[1]Fig 1'!$BM$3</c:f>
              <c:strCache>
                <c:ptCount val="1"/>
                <c:pt idx="0">
                  <c:v>7d ECM</c:v>
                </c:pt>
              </c:strCache>
            </c:strRef>
          </c:tx>
          <c:errBars>
            <c:errBarType val="both"/>
            <c:errValType val="cust"/>
            <c:plus>
              <c:numRef>
                <c:f>'[1]Fig 1'!$BM$14:$BM$15</c:f>
                <c:numCache>
                  <c:formatCode>General</c:formatCode>
                  <c:ptCount val="2"/>
                  <c:pt idx="0">
                    <c:v>4.6177647831847426E-2</c:v>
                  </c:pt>
                  <c:pt idx="1">
                    <c:v>8.4737062974421656E-2</c:v>
                  </c:pt>
                </c:numCache>
              </c:numRef>
            </c:plus>
            <c:minus>
              <c:numRef>
                <c:f>'[1]Fig 1'!$BM$14:$BM$15</c:f>
                <c:numCache>
                  <c:formatCode>General</c:formatCode>
                  <c:ptCount val="2"/>
                  <c:pt idx="0">
                    <c:v>4.6177647831847426E-2</c:v>
                  </c:pt>
                  <c:pt idx="1">
                    <c:v>8.4737062974421656E-2</c:v>
                  </c:pt>
                </c:numCache>
              </c:numRef>
            </c:minus>
          </c:errBars>
          <c:cat>
            <c:strRef>
              <c:f>'[1]Fig 1'!$BJ$4:$BJ$5</c:f>
              <c:strCache>
                <c:ptCount val="2"/>
                <c:pt idx="0">
                  <c:v>- Marimastat</c:v>
                </c:pt>
                <c:pt idx="1">
                  <c:v>+ Marimastat</c:v>
                </c:pt>
              </c:strCache>
            </c:strRef>
          </c:cat>
          <c:val>
            <c:numRef>
              <c:f>'[1]Fig 1'!$BM$4:$BM$5</c:f>
              <c:numCache>
                <c:formatCode>General</c:formatCode>
                <c:ptCount val="2"/>
                <c:pt idx="0">
                  <c:v>0.20651396243877998</c:v>
                </c:pt>
                <c:pt idx="1">
                  <c:v>0.15602425008885823</c:v>
                </c:pt>
              </c:numCache>
            </c:numRef>
          </c:val>
        </c:ser>
        <c:axId val="127659392"/>
        <c:axId val="137626752"/>
      </c:barChart>
      <c:catAx>
        <c:axId val="127659392"/>
        <c:scaling>
          <c:orientation val="minMax"/>
        </c:scaling>
        <c:axPos val="b"/>
        <c:tickLblPos val="nextTo"/>
        <c:crossAx val="137626752"/>
        <c:crosses val="autoZero"/>
        <c:auto val="1"/>
        <c:lblAlgn val="ctr"/>
        <c:lblOffset val="100"/>
      </c:catAx>
      <c:valAx>
        <c:axId val="137626752"/>
        <c:scaling>
          <c:orientation val="minMax"/>
        </c:scaling>
        <c:axPos val="l"/>
        <c:majorGridlines/>
        <c:numFmt formatCode="General" sourceLinked="1"/>
        <c:tickLblPos val="nextTo"/>
        <c:crossAx val="127659392"/>
        <c:crosses val="autoZero"/>
        <c:crossBetween val="between"/>
      </c:valAx>
    </c:plotArea>
    <c:legend>
      <c:legendPos val="l"/>
      <c:layout>
        <c:manualLayout>
          <c:xMode val="edge"/>
          <c:yMode val="edge"/>
          <c:x val="0.71342932395148362"/>
          <c:y val="0.3318177382215714"/>
          <c:w val="0.21308359347901493"/>
          <c:h val="0.30675233684390496"/>
        </c:manualLayout>
      </c:layout>
    </c:legend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e-IL"/>
  <c:chart>
    <c:plotArea>
      <c:layout>
        <c:manualLayout>
          <c:layoutTarget val="inner"/>
          <c:xMode val="edge"/>
          <c:yMode val="edge"/>
          <c:x val="0.13007416372800987"/>
          <c:y val="5.13585977626181E-2"/>
          <c:w val="0.47963984021676326"/>
          <c:h val="0.83275619472427198"/>
        </c:manualLayout>
      </c:layout>
      <c:barChart>
        <c:barDir val="col"/>
        <c:grouping val="clustered"/>
        <c:ser>
          <c:idx val="0"/>
          <c:order val="0"/>
          <c:tx>
            <c:strRef>
              <c:f>'[1]Fig 1'!$K$21</c:f>
              <c:strCache>
                <c:ptCount val="1"/>
                <c:pt idx="0">
                  <c:v>no MMP</c:v>
                </c:pt>
              </c:strCache>
            </c:strRef>
          </c:tx>
          <c:errBars>
            <c:errBarType val="both"/>
            <c:errValType val="cust"/>
            <c:plus>
              <c:numRef>
                <c:f>'[1]Fig 1'!$L$33:$N$33</c:f>
                <c:numCache>
                  <c:formatCode>General</c:formatCode>
                  <c:ptCount val="3"/>
                  <c:pt idx="0">
                    <c:v>9.6326502917065321E-2</c:v>
                  </c:pt>
                  <c:pt idx="1">
                    <c:v>0.14735632588903544</c:v>
                  </c:pt>
                  <c:pt idx="2">
                    <c:v>6.2340616360289307E-2</c:v>
                  </c:pt>
                </c:numCache>
              </c:numRef>
            </c:plus>
            <c:minus>
              <c:numRef>
                <c:f>'[1]Fig 1'!$L$33:$N$33</c:f>
                <c:numCache>
                  <c:formatCode>General</c:formatCode>
                  <c:ptCount val="3"/>
                  <c:pt idx="0">
                    <c:v>9.6326502917065321E-2</c:v>
                  </c:pt>
                  <c:pt idx="1">
                    <c:v>0.14735632588903544</c:v>
                  </c:pt>
                  <c:pt idx="2">
                    <c:v>6.2340616360289307E-2</c:v>
                  </c:pt>
                </c:numCache>
              </c:numRef>
            </c:minus>
          </c:errBars>
          <c:cat>
            <c:strRef>
              <c:f>'[1]Fig 1'!$L$20:$N$20</c:f>
              <c:strCache>
                <c:ptCount val="3"/>
                <c:pt idx="0">
                  <c:v>Cont</c:v>
                </c:pt>
                <c:pt idx="1">
                  <c:v>1dm</c:v>
                </c:pt>
                <c:pt idx="2">
                  <c:v>7dm</c:v>
                </c:pt>
              </c:strCache>
            </c:strRef>
          </c:cat>
          <c:val>
            <c:numRef>
              <c:f>'[1]Fig 1'!$L$21:$N$21</c:f>
              <c:numCache>
                <c:formatCode>General</c:formatCode>
                <c:ptCount val="3"/>
                <c:pt idx="0">
                  <c:v>0.87200869286578797</c:v>
                </c:pt>
                <c:pt idx="1">
                  <c:v>0.92376285408655279</c:v>
                </c:pt>
                <c:pt idx="2">
                  <c:v>1.0466170246665965</c:v>
                </c:pt>
              </c:numCache>
            </c:numRef>
          </c:val>
        </c:ser>
        <c:ser>
          <c:idx val="1"/>
          <c:order val="1"/>
          <c:tx>
            <c:strRef>
              <c:f>'[1]Fig 1'!$K$22</c:f>
              <c:strCache>
                <c:ptCount val="1"/>
                <c:pt idx="0">
                  <c:v>MMP9</c:v>
                </c:pt>
              </c:strCache>
            </c:strRef>
          </c:tx>
          <c:errBars>
            <c:errBarType val="both"/>
            <c:errValType val="cust"/>
            <c:plus>
              <c:numRef>
                <c:f>'[1]Fig 1'!$L$34:$N$34</c:f>
                <c:numCache>
                  <c:formatCode>General</c:formatCode>
                  <c:ptCount val="3"/>
                  <c:pt idx="0">
                    <c:v>0.27513787405664991</c:v>
                  </c:pt>
                  <c:pt idx="1">
                    <c:v>0.25788595018342686</c:v>
                  </c:pt>
                  <c:pt idx="2">
                    <c:v>0.19476093441076611</c:v>
                  </c:pt>
                </c:numCache>
              </c:numRef>
            </c:plus>
            <c:minus>
              <c:numRef>
                <c:f>'[1]Fig 1'!$L$34:$N$34</c:f>
                <c:numCache>
                  <c:formatCode>General</c:formatCode>
                  <c:ptCount val="3"/>
                  <c:pt idx="0">
                    <c:v>0.27513787405664991</c:v>
                  </c:pt>
                  <c:pt idx="1">
                    <c:v>0.25788595018342686</c:v>
                  </c:pt>
                  <c:pt idx="2">
                    <c:v>0.19476093441076611</c:v>
                  </c:pt>
                </c:numCache>
              </c:numRef>
            </c:minus>
          </c:errBars>
          <c:cat>
            <c:strRef>
              <c:f>'[1]Fig 1'!$L$20:$N$20</c:f>
              <c:strCache>
                <c:ptCount val="3"/>
                <c:pt idx="0">
                  <c:v>Cont</c:v>
                </c:pt>
                <c:pt idx="1">
                  <c:v>1dm</c:v>
                </c:pt>
                <c:pt idx="2">
                  <c:v>7dm</c:v>
                </c:pt>
              </c:strCache>
            </c:strRef>
          </c:cat>
          <c:val>
            <c:numRef>
              <c:f>'[1]Fig 1'!$L$22:$N$22</c:f>
              <c:numCache>
                <c:formatCode>General</c:formatCode>
                <c:ptCount val="3"/>
                <c:pt idx="0">
                  <c:v>1.0067537569194276</c:v>
                </c:pt>
                <c:pt idx="1">
                  <c:v>1.81091383120074</c:v>
                </c:pt>
                <c:pt idx="2">
                  <c:v>1.0145613293678841</c:v>
                </c:pt>
              </c:numCache>
            </c:numRef>
          </c:val>
        </c:ser>
        <c:ser>
          <c:idx val="2"/>
          <c:order val="2"/>
          <c:tx>
            <c:strRef>
              <c:f>'[1]Fig 1'!$K$23</c:f>
              <c:strCache>
                <c:ptCount val="1"/>
                <c:pt idx="0">
                  <c:v>MMP12</c:v>
                </c:pt>
              </c:strCache>
            </c:strRef>
          </c:tx>
          <c:errBars>
            <c:errBarType val="both"/>
            <c:errValType val="cust"/>
            <c:plus>
              <c:numRef>
                <c:f>'[1]Fig 1'!$L$35:$N$35</c:f>
                <c:numCache>
                  <c:formatCode>General</c:formatCode>
                  <c:ptCount val="3"/>
                  <c:pt idx="0">
                    <c:v>0.24979703184233526</c:v>
                  </c:pt>
                  <c:pt idx="1">
                    <c:v>0.15709358971950821</c:v>
                  </c:pt>
                  <c:pt idx="2">
                    <c:v>0.18031994578705002</c:v>
                  </c:pt>
                </c:numCache>
              </c:numRef>
            </c:plus>
            <c:minus>
              <c:numRef>
                <c:f>'[1]Fig 1'!$L$35:$N$35</c:f>
                <c:numCache>
                  <c:formatCode>General</c:formatCode>
                  <c:ptCount val="3"/>
                  <c:pt idx="0">
                    <c:v>0.24979703184233526</c:v>
                  </c:pt>
                  <c:pt idx="1">
                    <c:v>0.15709358971950821</c:v>
                  </c:pt>
                  <c:pt idx="2">
                    <c:v>0.18031994578705002</c:v>
                  </c:pt>
                </c:numCache>
              </c:numRef>
            </c:minus>
          </c:errBars>
          <c:cat>
            <c:strRef>
              <c:f>'[1]Fig 1'!$L$20:$N$20</c:f>
              <c:strCache>
                <c:ptCount val="3"/>
                <c:pt idx="0">
                  <c:v>Cont</c:v>
                </c:pt>
                <c:pt idx="1">
                  <c:v>1dm</c:v>
                </c:pt>
                <c:pt idx="2">
                  <c:v>7dm</c:v>
                </c:pt>
              </c:strCache>
            </c:strRef>
          </c:cat>
          <c:val>
            <c:numRef>
              <c:f>'[1]Fig 1'!$L$23:$N$23</c:f>
              <c:numCache>
                <c:formatCode>General</c:formatCode>
                <c:ptCount val="3"/>
                <c:pt idx="0">
                  <c:v>1.221482304708049</c:v>
                </c:pt>
                <c:pt idx="1">
                  <c:v>0.82638711757013972</c:v>
                </c:pt>
                <c:pt idx="2">
                  <c:v>0.98125567007686021</c:v>
                </c:pt>
              </c:numCache>
            </c:numRef>
          </c:val>
        </c:ser>
        <c:axId val="137669632"/>
        <c:axId val="137675520"/>
      </c:barChart>
      <c:catAx>
        <c:axId val="137669632"/>
        <c:scaling>
          <c:orientation val="minMax"/>
        </c:scaling>
        <c:axPos val="b"/>
        <c:tickLblPos val="nextTo"/>
        <c:crossAx val="137675520"/>
        <c:crosses val="autoZero"/>
        <c:auto val="1"/>
        <c:lblAlgn val="ctr"/>
        <c:lblOffset val="100"/>
      </c:catAx>
      <c:valAx>
        <c:axId val="137675520"/>
        <c:scaling>
          <c:orientation val="minMax"/>
        </c:scaling>
        <c:axPos val="l"/>
        <c:majorGridlines/>
        <c:numFmt formatCode="General" sourceLinked="1"/>
        <c:tickLblPos val="nextTo"/>
        <c:crossAx val="137669632"/>
        <c:crosses val="autoZero"/>
        <c:crossBetween val="between"/>
      </c:valAx>
    </c:plotArea>
    <c:legend>
      <c:legendPos val="l"/>
      <c:layout>
        <c:manualLayout>
          <c:xMode val="edge"/>
          <c:yMode val="edge"/>
          <c:x val="0.72217075422203625"/>
          <c:y val="0.38840426729257843"/>
          <c:w val="0.27782938566597343"/>
          <c:h val="0.25383277135564458"/>
        </c:manualLayout>
      </c:layout>
    </c:legend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e-IL"/>
  <c:chart>
    <c:autoTitleDeleted val="1"/>
    <c:plotArea>
      <c:layout/>
      <c:barChart>
        <c:barDir val="col"/>
        <c:grouping val="clustered"/>
        <c:ser>
          <c:idx val="0"/>
          <c:order val="0"/>
          <c:tx>
            <c:strRef>
              <c:f>'[1]Fig 1'!$X$18</c:f>
              <c:strCache>
                <c:ptCount val="1"/>
                <c:pt idx="0">
                  <c:v>Ave</c:v>
                </c:pt>
              </c:strCache>
            </c:strRef>
          </c:tx>
          <c:errBars>
            <c:errBarType val="both"/>
            <c:errValType val="cust"/>
            <c:plus>
              <c:numRef>
                <c:f>'[1]Fig 1'!$Y$20:$Z$20</c:f>
                <c:numCache>
                  <c:formatCode>General</c:formatCode>
                  <c:ptCount val="2"/>
                  <c:pt idx="0">
                    <c:v>0.10291717124075099</c:v>
                  </c:pt>
                  <c:pt idx="1">
                    <c:v>2.2080057455964908E-2</c:v>
                  </c:pt>
                </c:numCache>
              </c:numRef>
            </c:plus>
            <c:minus>
              <c:numRef>
                <c:f>'[1]Fig 1'!$Y$20:$Z$20</c:f>
                <c:numCache>
                  <c:formatCode>General</c:formatCode>
                  <c:ptCount val="2"/>
                  <c:pt idx="0">
                    <c:v>0.10291717124075099</c:v>
                  </c:pt>
                  <c:pt idx="1">
                    <c:v>2.2080057455964908E-2</c:v>
                  </c:pt>
                </c:numCache>
              </c:numRef>
            </c:minus>
          </c:errBars>
          <c:cat>
            <c:strRef>
              <c:f>'[1]Fig 1'!$Y$17:$Z$17</c:f>
              <c:strCache>
                <c:ptCount val="2"/>
                <c:pt idx="0">
                  <c:v>P1</c:v>
                </c:pt>
                <c:pt idx="1">
                  <c:v>P8</c:v>
                </c:pt>
              </c:strCache>
            </c:strRef>
          </c:cat>
          <c:val>
            <c:numRef>
              <c:f>'[1]Fig 1'!$Y$18:$Z$18</c:f>
              <c:numCache>
                <c:formatCode>General</c:formatCode>
                <c:ptCount val="2"/>
                <c:pt idx="0">
                  <c:v>1.0060931888727604</c:v>
                </c:pt>
                <c:pt idx="1">
                  <c:v>0.48185006680933012</c:v>
                </c:pt>
              </c:numCache>
            </c:numRef>
          </c:val>
        </c:ser>
        <c:axId val="137687424"/>
        <c:axId val="137688960"/>
      </c:barChart>
      <c:catAx>
        <c:axId val="137687424"/>
        <c:scaling>
          <c:orientation val="minMax"/>
        </c:scaling>
        <c:axPos val="b"/>
        <c:tickLblPos val="nextTo"/>
        <c:crossAx val="137688960"/>
        <c:crosses val="autoZero"/>
        <c:auto val="1"/>
        <c:lblAlgn val="ctr"/>
        <c:lblOffset val="100"/>
      </c:catAx>
      <c:valAx>
        <c:axId val="137688960"/>
        <c:scaling>
          <c:orientation val="minMax"/>
        </c:scaling>
        <c:axPos val="l"/>
        <c:majorGridlines/>
        <c:numFmt formatCode="General" sourceLinked="1"/>
        <c:tickLblPos val="nextTo"/>
        <c:crossAx val="137687424"/>
        <c:crosses val="autoZero"/>
        <c:crossBetween val="between"/>
      </c:valAx>
    </c:plotArea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e-IL"/>
  <c:chart>
    <c:autoTitleDeleted val="1"/>
    <c:plotArea>
      <c:layout/>
      <c:barChart>
        <c:barDir val="col"/>
        <c:grouping val="clustered"/>
        <c:ser>
          <c:idx val="0"/>
          <c:order val="0"/>
          <c:tx>
            <c:strRef>
              <c:f>'[1]Fig 1'!$AI$19</c:f>
              <c:strCache>
                <c:ptCount val="1"/>
                <c:pt idx="0">
                  <c:v>Ave</c:v>
                </c:pt>
              </c:strCache>
            </c:strRef>
          </c:tx>
          <c:errBars>
            <c:errBarType val="both"/>
            <c:errValType val="cust"/>
            <c:plus>
              <c:numRef>
                <c:f>'[1]Fig 1'!$AJ$21:$AL$21</c:f>
                <c:numCache>
                  <c:formatCode>General</c:formatCode>
                  <c:ptCount val="3"/>
                  <c:pt idx="0">
                    <c:v>0.13549582144691519</c:v>
                  </c:pt>
                  <c:pt idx="1">
                    <c:v>5.85413699777622E-2</c:v>
                  </c:pt>
                  <c:pt idx="2">
                    <c:v>2.3511951302682927E-2</c:v>
                  </c:pt>
                </c:numCache>
              </c:numRef>
            </c:plus>
            <c:minus>
              <c:numRef>
                <c:f>'[1]Fig 1'!$AJ$21:$AL$21</c:f>
                <c:numCache>
                  <c:formatCode>General</c:formatCode>
                  <c:ptCount val="3"/>
                  <c:pt idx="0">
                    <c:v>0.13549582144691519</c:v>
                  </c:pt>
                  <c:pt idx="1">
                    <c:v>5.85413699777622E-2</c:v>
                  </c:pt>
                  <c:pt idx="2">
                    <c:v>2.3511951302682927E-2</c:v>
                  </c:pt>
                </c:numCache>
              </c:numRef>
            </c:minus>
          </c:errBars>
          <c:cat>
            <c:strRef>
              <c:f>'[1]Fig 1'!$AJ$18:$AL$18</c:f>
              <c:strCache>
                <c:ptCount val="3"/>
                <c:pt idx="0">
                  <c:v>P1</c:v>
                </c:pt>
                <c:pt idx="1">
                  <c:v>P8</c:v>
                </c:pt>
                <c:pt idx="2">
                  <c:v>12 weeks</c:v>
                </c:pt>
              </c:strCache>
            </c:strRef>
          </c:cat>
          <c:val>
            <c:numRef>
              <c:f>'[1]Fig 1'!$AJ$19:$AL$19</c:f>
              <c:numCache>
                <c:formatCode>General</c:formatCode>
                <c:ptCount val="3"/>
                <c:pt idx="0">
                  <c:v>1</c:v>
                </c:pt>
                <c:pt idx="1">
                  <c:v>0.41705395633333336</c:v>
                </c:pt>
                <c:pt idx="2">
                  <c:v>6.1952255666666671E-2</c:v>
                </c:pt>
              </c:numCache>
            </c:numRef>
          </c:val>
        </c:ser>
        <c:axId val="137798784"/>
        <c:axId val="137800320"/>
      </c:barChart>
      <c:catAx>
        <c:axId val="137798784"/>
        <c:scaling>
          <c:orientation val="minMax"/>
        </c:scaling>
        <c:axPos val="b"/>
        <c:tickLblPos val="nextTo"/>
        <c:crossAx val="137800320"/>
        <c:crosses val="autoZero"/>
        <c:auto val="1"/>
        <c:lblAlgn val="ctr"/>
        <c:lblOffset val="100"/>
      </c:catAx>
      <c:valAx>
        <c:axId val="137800320"/>
        <c:scaling>
          <c:orientation val="minMax"/>
        </c:scaling>
        <c:axPos val="l"/>
        <c:majorGridlines/>
        <c:numFmt formatCode="General" sourceLinked="1"/>
        <c:tickLblPos val="nextTo"/>
        <c:crossAx val="137798784"/>
        <c:crosses val="autoZero"/>
        <c:crossBetween val="between"/>
      </c:valAx>
    </c:plotArea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e-IL"/>
  <c:chart>
    <c:autoTitleDeleted val="1"/>
    <c:plotArea>
      <c:layout/>
      <c:barChart>
        <c:barDir val="col"/>
        <c:grouping val="clustered"/>
        <c:ser>
          <c:idx val="0"/>
          <c:order val="0"/>
          <c:tx>
            <c:strRef>
              <c:f>'[1]Fig 1'!$AO$32</c:f>
              <c:strCache>
                <c:ptCount val="1"/>
                <c:pt idx="0">
                  <c:v>Ave</c:v>
                </c:pt>
              </c:strCache>
            </c:strRef>
          </c:tx>
          <c:errBars>
            <c:errBarType val="both"/>
            <c:errValType val="cust"/>
            <c:plus>
              <c:numRef>
                <c:f>'[1]Fig 1'!$AP$34:$AQ$34</c:f>
                <c:numCache>
                  <c:formatCode>General</c:formatCode>
                  <c:ptCount val="2"/>
                  <c:pt idx="0">
                    <c:v>2.8609991608798027E-2</c:v>
                  </c:pt>
                  <c:pt idx="1">
                    <c:v>0.31584227098290124</c:v>
                  </c:pt>
                </c:numCache>
              </c:numRef>
            </c:plus>
            <c:minus>
              <c:numRef>
                <c:f>'[1]Fig 1'!$AP$34:$AQ$34</c:f>
                <c:numCache>
                  <c:formatCode>General</c:formatCode>
                  <c:ptCount val="2"/>
                  <c:pt idx="0">
                    <c:v>2.8609991608798027E-2</c:v>
                  </c:pt>
                  <c:pt idx="1">
                    <c:v>0.31584227098290124</c:v>
                  </c:pt>
                </c:numCache>
              </c:numRef>
            </c:minus>
          </c:errBars>
          <c:cat>
            <c:strRef>
              <c:f>'[1]Fig 1'!$AP$31:$AQ$31</c:f>
              <c:strCache>
                <c:ptCount val="2"/>
                <c:pt idx="0">
                  <c:v>CM</c:v>
                </c:pt>
                <c:pt idx="1">
                  <c:v>Non CM</c:v>
                </c:pt>
              </c:strCache>
            </c:strRef>
          </c:cat>
          <c:val>
            <c:numRef>
              <c:f>'[1]Fig 1'!$AP$32:$AQ$32</c:f>
              <c:numCache>
                <c:formatCode>General</c:formatCode>
                <c:ptCount val="2"/>
                <c:pt idx="0">
                  <c:v>0.11718601528290229</c:v>
                </c:pt>
                <c:pt idx="1">
                  <c:v>1</c:v>
                </c:pt>
              </c:numCache>
            </c:numRef>
          </c:val>
        </c:ser>
        <c:axId val="137807744"/>
        <c:axId val="137809280"/>
      </c:barChart>
      <c:catAx>
        <c:axId val="137807744"/>
        <c:scaling>
          <c:orientation val="minMax"/>
        </c:scaling>
        <c:axPos val="b"/>
        <c:tickLblPos val="nextTo"/>
        <c:crossAx val="137809280"/>
        <c:crosses val="autoZero"/>
        <c:auto val="1"/>
        <c:lblAlgn val="ctr"/>
        <c:lblOffset val="100"/>
      </c:catAx>
      <c:valAx>
        <c:axId val="137809280"/>
        <c:scaling>
          <c:orientation val="minMax"/>
          <c:max val="1.5"/>
        </c:scaling>
        <c:axPos val="l"/>
        <c:majorGridlines/>
        <c:numFmt formatCode="General" sourceLinked="1"/>
        <c:tickLblPos val="nextTo"/>
        <c:crossAx val="137807744"/>
        <c:crosses val="autoZero"/>
        <c:crossBetween val="between"/>
        <c:majorUnit val="0.5"/>
      </c:valAx>
    </c:plotArea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e-IL"/>
  <c:chart>
    <c:autoTitleDeleted val="1"/>
    <c:plotArea>
      <c:layout/>
      <c:barChart>
        <c:barDir val="col"/>
        <c:grouping val="clustered"/>
        <c:ser>
          <c:idx val="0"/>
          <c:order val="0"/>
          <c:tx>
            <c:strRef>
              <c:f>'[1]Fig 1'!$AV$32</c:f>
              <c:strCache>
                <c:ptCount val="1"/>
                <c:pt idx="0">
                  <c:v>Ave</c:v>
                </c:pt>
              </c:strCache>
            </c:strRef>
          </c:tx>
          <c:errBars>
            <c:errBarType val="both"/>
            <c:errValType val="cust"/>
            <c:plus>
              <c:numRef>
                <c:f>'[1]Fig 1'!$AW$34:$AX$34</c:f>
                <c:numCache>
                  <c:formatCode>General</c:formatCode>
                  <c:ptCount val="2"/>
                  <c:pt idx="0">
                    <c:v>9.4324161863896597E-2</c:v>
                  </c:pt>
                  <c:pt idx="1">
                    <c:v>0.20516957664095617</c:v>
                  </c:pt>
                </c:numCache>
              </c:numRef>
            </c:plus>
            <c:minus>
              <c:numRef>
                <c:f>'[1]Fig 1'!$AW$34:$AX$34</c:f>
                <c:numCache>
                  <c:formatCode>General</c:formatCode>
                  <c:ptCount val="2"/>
                  <c:pt idx="0">
                    <c:v>9.4324161863896597E-2</c:v>
                  </c:pt>
                  <c:pt idx="1">
                    <c:v>0.20516957664095617</c:v>
                  </c:pt>
                </c:numCache>
              </c:numRef>
            </c:minus>
          </c:errBars>
          <c:cat>
            <c:strRef>
              <c:f>'[1]Fig 1'!$AW$31:$AX$31</c:f>
              <c:strCache>
                <c:ptCount val="2"/>
                <c:pt idx="0">
                  <c:v>FB</c:v>
                </c:pt>
                <c:pt idx="1">
                  <c:v>Non FB</c:v>
                </c:pt>
              </c:strCache>
            </c:strRef>
          </c:cat>
          <c:val>
            <c:numRef>
              <c:f>'[1]Fig 1'!$AW$32:$AX$32</c:f>
              <c:numCache>
                <c:formatCode>General</c:formatCode>
                <c:ptCount val="2"/>
                <c:pt idx="0">
                  <c:v>0.44156532607918664</c:v>
                </c:pt>
                <c:pt idx="1">
                  <c:v>0.99999999999999989</c:v>
                </c:pt>
              </c:numCache>
            </c:numRef>
          </c:val>
        </c:ser>
        <c:axId val="158542464"/>
        <c:axId val="158560640"/>
      </c:barChart>
      <c:catAx>
        <c:axId val="158542464"/>
        <c:scaling>
          <c:orientation val="minMax"/>
        </c:scaling>
        <c:axPos val="b"/>
        <c:tickLblPos val="nextTo"/>
        <c:crossAx val="158560640"/>
        <c:crosses val="autoZero"/>
        <c:auto val="1"/>
        <c:lblAlgn val="ctr"/>
        <c:lblOffset val="100"/>
      </c:catAx>
      <c:valAx>
        <c:axId val="158560640"/>
        <c:scaling>
          <c:orientation val="minMax"/>
          <c:max val="1.5"/>
        </c:scaling>
        <c:axPos val="l"/>
        <c:majorGridlines/>
        <c:numFmt formatCode="General" sourceLinked="1"/>
        <c:tickLblPos val="nextTo"/>
        <c:crossAx val="158542464"/>
        <c:crosses val="autoZero"/>
        <c:crossBetween val="between"/>
        <c:majorUnit val="0.5"/>
      </c:valAx>
    </c:plotArea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e-IL"/>
  <c:chart>
    <c:autoTitleDeleted val="1"/>
    <c:plotArea>
      <c:layout/>
      <c:barChart>
        <c:barDir val="col"/>
        <c:grouping val="clustered"/>
        <c:ser>
          <c:idx val="0"/>
          <c:order val="0"/>
          <c:tx>
            <c:strRef>
              <c:f>'[1]Fig 1'!$BC$37</c:f>
              <c:strCache>
                <c:ptCount val="1"/>
                <c:pt idx="0">
                  <c:v>Ave</c:v>
                </c:pt>
              </c:strCache>
            </c:strRef>
          </c:tx>
          <c:errBars>
            <c:errBarType val="both"/>
            <c:errValType val="cust"/>
            <c:plus>
              <c:numRef>
                <c:f>'[1]Fig 1'!$BD$39:$BE$39</c:f>
                <c:numCache>
                  <c:formatCode>General</c:formatCode>
                  <c:ptCount val="2"/>
                  <c:pt idx="0">
                    <c:v>0.9549093915055672</c:v>
                  </c:pt>
                  <c:pt idx="1">
                    <c:v>0.12864270715712067</c:v>
                  </c:pt>
                </c:numCache>
              </c:numRef>
            </c:plus>
            <c:minus>
              <c:numRef>
                <c:f>'[1]Fig 1'!$BD$39:$BE$39</c:f>
                <c:numCache>
                  <c:formatCode>General</c:formatCode>
                  <c:ptCount val="2"/>
                  <c:pt idx="0">
                    <c:v>0.9549093915055672</c:v>
                  </c:pt>
                  <c:pt idx="1">
                    <c:v>0.12864270715712067</c:v>
                  </c:pt>
                </c:numCache>
              </c:numRef>
            </c:minus>
          </c:errBars>
          <c:cat>
            <c:strRef>
              <c:f>'[1]Fig 1'!$BD$36:$BE$36</c:f>
              <c:strCache>
                <c:ptCount val="2"/>
                <c:pt idx="0">
                  <c:v>EC</c:v>
                </c:pt>
                <c:pt idx="1">
                  <c:v>Non EC</c:v>
                </c:pt>
              </c:strCache>
            </c:strRef>
          </c:cat>
          <c:val>
            <c:numRef>
              <c:f>'[1]Fig 1'!$BD$37:$BE$37</c:f>
              <c:numCache>
                <c:formatCode>General</c:formatCode>
                <c:ptCount val="2"/>
                <c:pt idx="0">
                  <c:v>4.8225094910005515</c:v>
                </c:pt>
                <c:pt idx="1">
                  <c:v>1</c:v>
                </c:pt>
              </c:numCache>
            </c:numRef>
          </c:val>
        </c:ser>
        <c:axId val="158567808"/>
        <c:axId val="158577792"/>
      </c:barChart>
      <c:catAx>
        <c:axId val="158567808"/>
        <c:scaling>
          <c:orientation val="minMax"/>
        </c:scaling>
        <c:axPos val="b"/>
        <c:tickLblPos val="nextTo"/>
        <c:crossAx val="158577792"/>
        <c:crosses val="autoZero"/>
        <c:auto val="1"/>
        <c:lblAlgn val="ctr"/>
        <c:lblOffset val="100"/>
      </c:catAx>
      <c:valAx>
        <c:axId val="158577792"/>
        <c:scaling>
          <c:orientation val="minMax"/>
        </c:scaling>
        <c:axPos val="l"/>
        <c:majorGridlines/>
        <c:numFmt formatCode="General" sourceLinked="1"/>
        <c:tickLblPos val="nextTo"/>
        <c:crossAx val="158567808"/>
        <c:crosses val="autoZero"/>
        <c:crossBetween val="between"/>
      </c:valAx>
    </c:plotArea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e-IL"/>
  <c:chart>
    <c:plotArea>
      <c:layout/>
      <c:barChart>
        <c:barDir val="col"/>
        <c:grouping val="clustered"/>
        <c:ser>
          <c:idx val="0"/>
          <c:order val="0"/>
          <c:tx>
            <c:strRef>
              <c:f>'[1]Fig 1'!$K$45</c:f>
              <c:strCache>
                <c:ptCount val="1"/>
                <c:pt idx="0">
                  <c:v>no MMP</c:v>
                </c:pt>
              </c:strCache>
            </c:strRef>
          </c:tx>
          <c:errBars>
            <c:errBarType val="both"/>
            <c:errValType val="cust"/>
            <c:plus>
              <c:numRef>
                <c:f>'[1]Fig 1'!$L$57:$N$57</c:f>
                <c:numCache>
                  <c:formatCode>General</c:formatCode>
                  <c:ptCount val="3"/>
                  <c:pt idx="0">
                    <c:v>7.3869527429904699E-2</c:v>
                  </c:pt>
                  <c:pt idx="1">
                    <c:v>0.22219411641464279</c:v>
                  </c:pt>
                  <c:pt idx="2">
                    <c:v>0.19683919665572441</c:v>
                  </c:pt>
                </c:numCache>
              </c:numRef>
            </c:plus>
            <c:minus>
              <c:numRef>
                <c:f>'[1]Fig 1'!$L$57:$N$57</c:f>
                <c:numCache>
                  <c:formatCode>General</c:formatCode>
                  <c:ptCount val="3"/>
                  <c:pt idx="0">
                    <c:v>7.3869527429904699E-2</c:v>
                  </c:pt>
                  <c:pt idx="1">
                    <c:v>0.22219411641464279</c:v>
                  </c:pt>
                  <c:pt idx="2">
                    <c:v>0.19683919665572441</c:v>
                  </c:pt>
                </c:numCache>
              </c:numRef>
            </c:minus>
          </c:errBars>
          <c:cat>
            <c:strRef>
              <c:f>'[1]Fig 1'!$L$44:$N$44</c:f>
              <c:strCache>
                <c:ptCount val="3"/>
                <c:pt idx="0">
                  <c:v>Cont</c:v>
                </c:pt>
                <c:pt idx="1">
                  <c:v>1dm</c:v>
                </c:pt>
                <c:pt idx="2">
                  <c:v>7dm</c:v>
                </c:pt>
              </c:strCache>
            </c:strRef>
          </c:cat>
          <c:val>
            <c:numRef>
              <c:f>'[1]Fig 1'!$L$45:$N$45</c:f>
              <c:numCache>
                <c:formatCode>General</c:formatCode>
                <c:ptCount val="3"/>
                <c:pt idx="0">
                  <c:v>0.20822759801343432</c:v>
                </c:pt>
                <c:pt idx="1">
                  <c:v>0.3654764137156325</c:v>
                </c:pt>
                <c:pt idx="2">
                  <c:v>0.29025759029468179</c:v>
                </c:pt>
              </c:numCache>
            </c:numRef>
          </c:val>
        </c:ser>
        <c:ser>
          <c:idx val="1"/>
          <c:order val="1"/>
          <c:tx>
            <c:strRef>
              <c:f>'[1]Fig 1'!$K$46</c:f>
              <c:strCache>
                <c:ptCount val="1"/>
                <c:pt idx="0">
                  <c:v>MMP9</c:v>
                </c:pt>
              </c:strCache>
            </c:strRef>
          </c:tx>
          <c:errBars>
            <c:errBarType val="both"/>
            <c:errValType val="cust"/>
            <c:plus>
              <c:numRef>
                <c:f>'[1]Fig 1'!$L$58:$N$58</c:f>
                <c:numCache>
                  <c:formatCode>General</c:formatCode>
                  <c:ptCount val="3"/>
                  <c:pt idx="0">
                    <c:v>4.4301517211489984E-2</c:v>
                  </c:pt>
                  <c:pt idx="1">
                    <c:v>0.10851490270291084</c:v>
                  </c:pt>
                  <c:pt idx="2">
                    <c:v>0.14415417704116643</c:v>
                  </c:pt>
                </c:numCache>
              </c:numRef>
            </c:plus>
            <c:minus>
              <c:numRef>
                <c:f>'[1]Fig 1'!$L$58:$N$58</c:f>
                <c:numCache>
                  <c:formatCode>General</c:formatCode>
                  <c:ptCount val="3"/>
                  <c:pt idx="0">
                    <c:v>4.4301517211489984E-2</c:v>
                  </c:pt>
                  <c:pt idx="1">
                    <c:v>0.10851490270291084</c:v>
                  </c:pt>
                  <c:pt idx="2">
                    <c:v>0.14415417704116643</c:v>
                  </c:pt>
                </c:numCache>
              </c:numRef>
            </c:minus>
          </c:errBars>
          <c:cat>
            <c:strRef>
              <c:f>'[1]Fig 1'!$L$44:$N$44</c:f>
              <c:strCache>
                <c:ptCount val="3"/>
                <c:pt idx="0">
                  <c:v>Cont</c:v>
                </c:pt>
                <c:pt idx="1">
                  <c:v>1dm</c:v>
                </c:pt>
                <c:pt idx="2">
                  <c:v>7dm</c:v>
                </c:pt>
              </c:strCache>
            </c:strRef>
          </c:cat>
          <c:val>
            <c:numRef>
              <c:f>'[1]Fig 1'!$L$46:$N$46</c:f>
              <c:numCache>
                <c:formatCode>General</c:formatCode>
                <c:ptCount val="3"/>
                <c:pt idx="0">
                  <c:v>0.3111716138080215</c:v>
                </c:pt>
                <c:pt idx="1">
                  <c:v>0.93357820031988048</c:v>
                </c:pt>
                <c:pt idx="2">
                  <c:v>0.29639300732094709</c:v>
                </c:pt>
              </c:numCache>
            </c:numRef>
          </c:val>
        </c:ser>
        <c:ser>
          <c:idx val="2"/>
          <c:order val="2"/>
          <c:tx>
            <c:strRef>
              <c:f>'[1]Fig 1'!$K$47</c:f>
              <c:strCache>
                <c:ptCount val="1"/>
                <c:pt idx="0">
                  <c:v>MMP12</c:v>
                </c:pt>
              </c:strCache>
            </c:strRef>
          </c:tx>
          <c:errBars>
            <c:errBarType val="both"/>
            <c:errValType val="cust"/>
            <c:plus>
              <c:numRef>
                <c:f>'[1]Fig 1'!$L$59:$N$59</c:f>
                <c:numCache>
                  <c:formatCode>General</c:formatCode>
                  <c:ptCount val="3"/>
                  <c:pt idx="0">
                    <c:v>9.8858640702952957E-2</c:v>
                  </c:pt>
                  <c:pt idx="1">
                    <c:v>7.1342558820090066E-2</c:v>
                  </c:pt>
                  <c:pt idx="2">
                    <c:v>0.10948632743490298</c:v>
                  </c:pt>
                </c:numCache>
              </c:numRef>
            </c:plus>
            <c:minus>
              <c:numRef>
                <c:f>'[1]Fig 1'!$L$59:$N$59</c:f>
                <c:numCache>
                  <c:formatCode>General</c:formatCode>
                  <c:ptCount val="3"/>
                  <c:pt idx="0">
                    <c:v>9.8858640702952957E-2</c:v>
                  </c:pt>
                  <c:pt idx="1">
                    <c:v>7.1342558820090066E-2</c:v>
                  </c:pt>
                  <c:pt idx="2">
                    <c:v>0.10948632743490298</c:v>
                  </c:pt>
                </c:numCache>
              </c:numRef>
            </c:minus>
          </c:errBars>
          <c:cat>
            <c:strRef>
              <c:f>'[1]Fig 1'!$L$44:$N$44</c:f>
              <c:strCache>
                <c:ptCount val="3"/>
                <c:pt idx="0">
                  <c:v>Cont</c:v>
                </c:pt>
                <c:pt idx="1">
                  <c:v>1dm</c:v>
                </c:pt>
                <c:pt idx="2">
                  <c:v>7dm</c:v>
                </c:pt>
              </c:strCache>
            </c:strRef>
          </c:cat>
          <c:val>
            <c:numRef>
              <c:f>'[1]Fig 1'!$L$47:$N$47</c:f>
              <c:numCache>
                <c:formatCode>General</c:formatCode>
                <c:ptCount val="3"/>
                <c:pt idx="0">
                  <c:v>0.4577206852693978</c:v>
                </c:pt>
                <c:pt idx="1">
                  <c:v>0.32293667508649304</c:v>
                </c:pt>
                <c:pt idx="2">
                  <c:v>0.17841675461051054</c:v>
                </c:pt>
              </c:numCache>
            </c:numRef>
          </c:val>
        </c:ser>
        <c:axId val="159218688"/>
        <c:axId val="159220480"/>
      </c:barChart>
      <c:catAx>
        <c:axId val="159218688"/>
        <c:scaling>
          <c:orientation val="minMax"/>
        </c:scaling>
        <c:axPos val="b"/>
        <c:tickLblPos val="nextTo"/>
        <c:crossAx val="159220480"/>
        <c:crosses val="autoZero"/>
        <c:auto val="1"/>
        <c:lblAlgn val="ctr"/>
        <c:lblOffset val="100"/>
      </c:catAx>
      <c:valAx>
        <c:axId val="159220480"/>
        <c:scaling>
          <c:orientation val="minMax"/>
        </c:scaling>
        <c:axPos val="l"/>
        <c:majorGridlines/>
        <c:numFmt formatCode="General" sourceLinked="1"/>
        <c:tickLblPos val="nextTo"/>
        <c:crossAx val="159218688"/>
        <c:crosses val="autoZero"/>
        <c:crossBetween val="between"/>
      </c:valAx>
    </c:plotArea>
    <c:legend>
      <c:legendPos val="l"/>
      <c:layout/>
    </c:legend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e-IL"/>
  <c:chart>
    <c:plotArea>
      <c:layout/>
      <c:barChart>
        <c:barDir val="col"/>
        <c:grouping val="clustered"/>
        <c:ser>
          <c:idx val="0"/>
          <c:order val="0"/>
          <c:tx>
            <c:strRef>
              <c:f>'[1]Fig 1'!$AQ$3</c:f>
              <c:strCache>
                <c:ptCount val="1"/>
                <c:pt idx="0">
                  <c:v>No ECM </c:v>
                </c:pt>
              </c:strCache>
            </c:strRef>
          </c:tx>
          <c:errBars>
            <c:errBarType val="both"/>
            <c:errValType val="cust"/>
            <c:plus>
              <c:numRef>
                <c:f>'[1]Fig 1'!$AQ$14:$AQ$15</c:f>
                <c:numCache>
                  <c:formatCode>General</c:formatCode>
                  <c:ptCount val="2"/>
                  <c:pt idx="0">
                    <c:v>0.17757122221476168</c:v>
                  </c:pt>
                  <c:pt idx="1">
                    <c:v>0.442981186193174</c:v>
                  </c:pt>
                </c:numCache>
              </c:numRef>
            </c:plus>
            <c:minus>
              <c:numRef>
                <c:f>'[1]Fig 1'!$AQ$14:$AQ$15</c:f>
                <c:numCache>
                  <c:formatCode>General</c:formatCode>
                  <c:ptCount val="2"/>
                  <c:pt idx="0">
                    <c:v>0.17757122221476168</c:v>
                  </c:pt>
                  <c:pt idx="1">
                    <c:v>0.442981186193174</c:v>
                  </c:pt>
                </c:numCache>
              </c:numRef>
            </c:minus>
          </c:errBars>
          <c:cat>
            <c:strRef>
              <c:f>'[1]Fig 1'!$AP$4:$AP$5</c:f>
              <c:strCache>
                <c:ptCount val="2"/>
                <c:pt idx="0">
                  <c:v>- Marimastat</c:v>
                </c:pt>
                <c:pt idx="1">
                  <c:v>+ Marimastat</c:v>
                </c:pt>
              </c:strCache>
            </c:strRef>
          </c:cat>
          <c:val>
            <c:numRef>
              <c:f>'[1]Fig 1'!$AQ$4:$AQ$5</c:f>
              <c:numCache>
                <c:formatCode>General</c:formatCode>
                <c:ptCount val="2"/>
                <c:pt idx="0">
                  <c:v>1.9429072922122632</c:v>
                </c:pt>
                <c:pt idx="1">
                  <c:v>2.0633767198145025</c:v>
                </c:pt>
              </c:numCache>
            </c:numRef>
          </c:val>
        </c:ser>
        <c:ser>
          <c:idx val="1"/>
          <c:order val="1"/>
          <c:tx>
            <c:strRef>
              <c:f>'[1]Fig 1'!$AR$3</c:f>
              <c:strCache>
                <c:ptCount val="1"/>
                <c:pt idx="0">
                  <c:v>1d ECM</c:v>
                </c:pt>
              </c:strCache>
            </c:strRef>
          </c:tx>
          <c:errBars>
            <c:errBarType val="both"/>
            <c:errValType val="cust"/>
            <c:plus>
              <c:numRef>
                <c:f>'[1]Fig 1'!$AR$14:$AR$15</c:f>
                <c:numCache>
                  <c:formatCode>General</c:formatCode>
                  <c:ptCount val="2"/>
                  <c:pt idx="0">
                    <c:v>0.92837935311263386</c:v>
                  </c:pt>
                  <c:pt idx="1">
                    <c:v>9.4578153387814848E-2</c:v>
                  </c:pt>
                </c:numCache>
              </c:numRef>
            </c:plus>
            <c:minus>
              <c:numRef>
                <c:f>'[1]Fig 1'!$AR$14:$AR$15</c:f>
                <c:numCache>
                  <c:formatCode>General</c:formatCode>
                  <c:ptCount val="2"/>
                  <c:pt idx="0">
                    <c:v>0.92837935311263386</c:v>
                  </c:pt>
                  <c:pt idx="1">
                    <c:v>9.4578153387814848E-2</c:v>
                  </c:pt>
                </c:numCache>
              </c:numRef>
            </c:minus>
          </c:errBars>
          <c:cat>
            <c:strRef>
              <c:f>'[1]Fig 1'!$AP$4:$AP$5</c:f>
              <c:strCache>
                <c:ptCount val="2"/>
                <c:pt idx="0">
                  <c:v>- Marimastat</c:v>
                </c:pt>
                <c:pt idx="1">
                  <c:v>+ Marimastat</c:v>
                </c:pt>
              </c:strCache>
            </c:strRef>
          </c:cat>
          <c:val>
            <c:numRef>
              <c:f>'[1]Fig 1'!$AR$4:$AR$5</c:f>
              <c:numCache>
                <c:formatCode>General</c:formatCode>
                <c:ptCount val="2"/>
                <c:pt idx="0">
                  <c:v>4.4543334286463443</c:v>
                </c:pt>
                <c:pt idx="1">
                  <c:v>2.7655497262926563</c:v>
                </c:pt>
              </c:numCache>
            </c:numRef>
          </c:val>
        </c:ser>
        <c:ser>
          <c:idx val="2"/>
          <c:order val="2"/>
          <c:tx>
            <c:strRef>
              <c:f>'[1]Fig 1'!$AS$3</c:f>
              <c:strCache>
                <c:ptCount val="1"/>
                <c:pt idx="0">
                  <c:v>7d ECM</c:v>
                </c:pt>
              </c:strCache>
            </c:strRef>
          </c:tx>
          <c:errBars>
            <c:errBarType val="both"/>
            <c:errValType val="cust"/>
            <c:plus>
              <c:numRef>
                <c:f>'[1]Fig 1'!$AS$14:$AS$15</c:f>
                <c:numCache>
                  <c:formatCode>General</c:formatCode>
                  <c:ptCount val="2"/>
                  <c:pt idx="0">
                    <c:v>0.45866180418195285</c:v>
                  </c:pt>
                  <c:pt idx="1">
                    <c:v>0.84135325036547859</c:v>
                  </c:pt>
                </c:numCache>
              </c:numRef>
            </c:plus>
            <c:minus>
              <c:numRef>
                <c:f>'[1]Fig 1'!$AS$14:$AS$15</c:f>
                <c:numCache>
                  <c:formatCode>General</c:formatCode>
                  <c:ptCount val="2"/>
                  <c:pt idx="0">
                    <c:v>0.45866180418195285</c:v>
                  </c:pt>
                  <c:pt idx="1">
                    <c:v>0.84135325036547859</c:v>
                  </c:pt>
                </c:numCache>
              </c:numRef>
            </c:minus>
          </c:errBars>
          <c:cat>
            <c:strRef>
              <c:f>'[1]Fig 1'!$AP$4:$AP$5</c:f>
              <c:strCache>
                <c:ptCount val="2"/>
                <c:pt idx="0">
                  <c:v>- Marimastat</c:v>
                </c:pt>
                <c:pt idx="1">
                  <c:v>+ Marimastat</c:v>
                </c:pt>
              </c:strCache>
            </c:strRef>
          </c:cat>
          <c:val>
            <c:numRef>
              <c:f>'[1]Fig 1'!$AS$4:$AS$5</c:f>
              <c:numCache>
                <c:formatCode>General</c:formatCode>
                <c:ptCount val="2"/>
                <c:pt idx="0">
                  <c:v>1.8581513995641448</c:v>
                </c:pt>
                <c:pt idx="1">
                  <c:v>1.6388347319940095</c:v>
                </c:pt>
              </c:numCache>
            </c:numRef>
          </c:val>
        </c:ser>
        <c:axId val="159324800"/>
        <c:axId val="159338880"/>
      </c:barChart>
      <c:catAx>
        <c:axId val="159324800"/>
        <c:scaling>
          <c:orientation val="minMax"/>
        </c:scaling>
        <c:axPos val="b"/>
        <c:tickLblPos val="nextTo"/>
        <c:crossAx val="159338880"/>
        <c:crosses val="autoZero"/>
        <c:auto val="1"/>
        <c:lblAlgn val="ctr"/>
        <c:lblOffset val="100"/>
      </c:catAx>
      <c:valAx>
        <c:axId val="159338880"/>
        <c:scaling>
          <c:orientation val="minMax"/>
        </c:scaling>
        <c:axPos val="l"/>
        <c:majorGridlines/>
        <c:numFmt formatCode="General" sourceLinked="1"/>
        <c:tickLblPos val="nextTo"/>
        <c:crossAx val="159324800"/>
        <c:crosses val="autoZero"/>
        <c:crossBetween val="between"/>
      </c:valAx>
    </c:plotArea>
    <c:legend>
      <c:legendPos val="l"/>
      <c:layout/>
    </c:legend>
    <c:plotVisOnly val="1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336177</xdr:colOff>
      <xdr:row>1</xdr:row>
      <xdr:rowOff>89648</xdr:rowOff>
    </xdr:from>
    <xdr:to>
      <xdr:col>14</xdr:col>
      <xdr:colOff>560293</xdr:colOff>
      <xdr:row>12</xdr:row>
      <xdr:rowOff>44825</xdr:rowOff>
    </xdr:to>
    <xdr:graphicFrame macro="">
      <xdr:nvGraphicFramePr>
        <xdr:cNvPr id="2" name="תרשים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27</xdr:col>
      <xdr:colOff>235323</xdr:colOff>
      <xdr:row>2</xdr:row>
      <xdr:rowOff>11207</xdr:rowOff>
    </xdr:from>
    <xdr:to>
      <xdr:col>30</xdr:col>
      <xdr:colOff>481852</xdr:colOff>
      <xdr:row>12</xdr:row>
      <xdr:rowOff>145677</xdr:rowOff>
    </xdr:to>
    <xdr:graphicFrame macro="">
      <xdr:nvGraphicFramePr>
        <xdr:cNvPr id="3" name="תרשים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65</xdr:col>
      <xdr:colOff>414618</xdr:colOff>
      <xdr:row>2</xdr:row>
      <xdr:rowOff>44826</xdr:rowOff>
    </xdr:from>
    <xdr:to>
      <xdr:col>70</xdr:col>
      <xdr:colOff>112058</xdr:colOff>
      <xdr:row>14</xdr:row>
      <xdr:rowOff>168090</xdr:rowOff>
    </xdr:to>
    <xdr:graphicFrame macro="">
      <xdr:nvGraphicFramePr>
        <xdr:cNvPr id="4" name="תרשים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358588</xdr:colOff>
      <xdr:row>19</xdr:row>
      <xdr:rowOff>156883</xdr:rowOff>
    </xdr:from>
    <xdr:to>
      <xdr:col>17</xdr:col>
      <xdr:colOff>549088</xdr:colOff>
      <xdr:row>35</xdr:row>
      <xdr:rowOff>0</xdr:rowOff>
    </xdr:to>
    <xdr:graphicFrame macro="">
      <xdr:nvGraphicFramePr>
        <xdr:cNvPr id="5" name="תרשים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44823</xdr:colOff>
      <xdr:row>21</xdr:row>
      <xdr:rowOff>56029</xdr:rowOff>
    </xdr:from>
    <xdr:to>
      <xdr:col>25</xdr:col>
      <xdr:colOff>515470</xdr:colOff>
      <xdr:row>31</xdr:row>
      <xdr:rowOff>168088</xdr:rowOff>
    </xdr:to>
    <xdr:graphicFrame macro="">
      <xdr:nvGraphicFramePr>
        <xdr:cNvPr id="6" name="תרשים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35</xdr:col>
      <xdr:colOff>123264</xdr:colOff>
      <xdr:row>22</xdr:row>
      <xdr:rowOff>123264</xdr:rowOff>
    </xdr:from>
    <xdr:to>
      <xdr:col>38</xdr:col>
      <xdr:colOff>156882</xdr:colOff>
      <xdr:row>34</xdr:row>
      <xdr:rowOff>145676</xdr:rowOff>
    </xdr:to>
    <xdr:graphicFrame macro="">
      <xdr:nvGraphicFramePr>
        <xdr:cNvPr id="7" name="תרשים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43</xdr:col>
      <xdr:colOff>201705</xdr:colOff>
      <xdr:row>21</xdr:row>
      <xdr:rowOff>44825</xdr:rowOff>
    </xdr:from>
    <xdr:to>
      <xdr:col>45</xdr:col>
      <xdr:colOff>224119</xdr:colOff>
      <xdr:row>31</xdr:row>
      <xdr:rowOff>145678</xdr:rowOff>
    </xdr:to>
    <xdr:graphicFrame macro="">
      <xdr:nvGraphicFramePr>
        <xdr:cNvPr id="8" name="תרשים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50</xdr:col>
      <xdr:colOff>235323</xdr:colOff>
      <xdr:row>20</xdr:row>
      <xdr:rowOff>156882</xdr:rowOff>
    </xdr:from>
    <xdr:to>
      <xdr:col>51</xdr:col>
      <xdr:colOff>638735</xdr:colOff>
      <xdr:row>32</xdr:row>
      <xdr:rowOff>44822</xdr:rowOff>
    </xdr:to>
    <xdr:graphicFrame macro="">
      <xdr:nvGraphicFramePr>
        <xdr:cNvPr id="9" name="תרשים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57</xdr:col>
      <xdr:colOff>347382</xdr:colOff>
      <xdr:row>19</xdr:row>
      <xdr:rowOff>0</xdr:rowOff>
    </xdr:from>
    <xdr:to>
      <xdr:col>59</xdr:col>
      <xdr:colOff>593911</xdr:colOff>
      <xdr:row>34</xdr:row>
      <xdr:rowOff>22411</xdr:rowOff>
    </xdr:to>
    <xdr:graphicFrame macro="">
      <xdr:nvGraphicFramePr>
        <xdr:cNvPr id="10" name="תרשים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14</xdr:col>
      <xdr:colOff>244928</xdr:colOff>
      <xdr:row>43</xdr:row>
      <xdr:rowOff>0</xdr:rowOff>
    </xdr:from>
    <xdr:to>
      <xdr:col>21</xdr:col>
      <xdr:colOff>54428</xdr:colOff>
      <xdr:row>58</xdr:row>
      <xdr:rowOff>95250</xdr:rowOff>
    </xdr:to>
    <xdr:graphicFrame macro="">
      <xdr:nvGraphicFramePr>
        <xdr:cNvPr id="11" name="תרשים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45</xdr:col>
      <xdr:colOff>326572</xdr:colOff>
      <xdr:row>1</xdr:row>
      <xdr:rowOff>122465</xdr:rowOff>
    </xdr:from>
    <xdr:to>
      <xdr:col>49</xdr:col>
      <xdr:colOff>309562</xdr:colOff>
      <xdr:row>14</xdr:row>
      <xdr:rowOff>136072</xdr:rowOff>
    </xdr:to>
    <xdr:graphicFrame macro="">
      <xdr:nvGraphicFramePr>
        <xdr:cNvPr id="12" name="תרשים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lad/Desktop/supp%20table/source%20data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ig 1"/>
      <sheetName val="Fig 2"/>
      <sheetName val="Fig 3"/>
      <sheetName val="Fig 4"/>
      <sheetName val="Fig 5"/>
      <sheetName val="ED1"/>
      <sheetName val="ED2"/>
      <sheetName val="ED3"/>
      <sheetName val="ED4"/>
      <sheetName val="ED5"/>
      <sheetName val="ED6"/>
      <sheetName val="ED7"/>
      <sheetName val="ED8"/>
    </sheetNames>
    <sheetDataSet>
      <sheetData sheetId="0">
        <row r="3">
          <cell r="I3" t="str">
            <v>Cont</v>
          </cell>
          <cell r="J3" t="str">
            <v>D1 matrix</v>
          </cell>
          <cell r="K3" t="str">
            <v>D7 matrix</v>
          </cell>
          <cell r="Y3" t="str">
            <v>Cont</v>
          </cell>
          <cell r="Z3" t="str">
            <v>D1 matrix</v>
          </cell>
          <cell r="AA3" t="str">
            <v>D7 matrix</v>
          </cell>
          <cell r="AQ3" t="str">
            <v xml:space="preserve">No ECM </v>
          </cell>
          <cell r="AR3" t="str">
            <v>1d ECM</v>
          </cell>
          <cell r="AS3" t="str">
            <v>7d ECM</v>
          </cell>
          <cell r="BK3" t="str">
            <v xml:space="preserve">No ECM </v>
          </cell>
          <cell r="BL3" t="str">
            <v>1d ECM</v>
          </cell>
          <cell r="BM3" t="str">
            <v>7d ECM</v>
          </cell>
        </row>
        <row r="4">
          <cell r="H4" t="str">
            <v>Ave</v>
          </cell>
          <cell r="I4">
            <v>1.4346853744815589</v>
          </cell>
          <cell r="J4">
            <v>3.7395692553366131</v>
          </cell>
          <cell r="K4">
            <v>1.0001706775900325</v>
          </cell>
          <cell r="X4" t="str">
            <v>Ave</v>
          </cell>
          <cell r="Y4">
            <v>0.58301943219152863</v>
          </cell>
          <cell r="Z4">
            <v>1.5013749620604862</v>
          </cell>
          <cell r="AA4">
            <v>0.21089992945976718</v>
          </cell>
          <cell r="AP4" t="str">
            <v>- Marimastat</v>
          </cell>
          <cell r="AQ4">
            <v>1.9429072922122632</v>
          </cell>
          <cell r="AR4">
            <v>4.4543334286463443</v>
          </cell>
          <cell r="AS4">
            <v>1.8581513995641448</v>
          </cell>
          <cell r="BJ4" t="str">
            <v>- Marimastat</v>
          </cell>
          <cell r="BK4">
            <v>0.11666668483960842</v>
          </cell>
          <cell r="BL4">
            <v>0.46889475133102204</v>
          </cell>
          <cell r="BM4">
            <v>0.20651396243877998</v>
          </cell>
        </row>
        <row r="5">
          <cell r="AP5" t="str">
            <v>+ Marimastat</v>
          </cell>
          <cell r="AQ5">
            <v>2.0633767198145025</v>
          </cell>
          <cell r="AR5">
            <v>2.7655497262926563</v>
          </cell>
          <cell r="AS5">
            <v>1.6388347319940095</v>
          </cell>
          <cell r="BJ5" t="str">
            <v>+ Marimastat</v>
          </cell>
          <cell r="BK5">
            <v>0.12391966356026722</v>
          </cell>
          <cell r="BL5">
            <v>0.18053888949492747</v>
          </cell>
          <cell r="BM5">
            <v>0.15602425008885823</v>
          </cell>
        </row>
        <row r="6">
          <cell r="I6">
            <v>0.18614745284830789</v>
          </cell>
          <cell r="J6">
            <v>0.17957554015721916</v>
          </cell>
          <cell r="K6">
            <v>4.1082093769411611E-2</v>
          </cell>
          <cell r="Y6">
            <v>0.18295466381407161</v>
          </cell>
          <cell r="Z6">
            <v>0.3222348472067455</v>
          </cell>
          <cell r="AA6">
            <v>8.7391278076328793E-2</v>
          </cell>
        </row>
        <row r="14">
          <cell r="AQ14">
            <v>0.17757122221476168</v>
          </cell>
          <cell r="AR14">
            <v>0.92837935311263386</v>
          </cell>
          <cell r="AS14">
            <v>0.45866180418195285</v>
          </cell>
          <cell r="BK14">
            <v>1.5298355224051083E-2</v>
          </cell>
          <cell r="BL14">
            <v>7.6457964870391623E-2</v>
          </cell>
          <cell r="BM14">
            <v>4.6177647831847426E-2</v>
          </cell>
        </row>
        <row r="15">
          <cell r="AQ15">
            <v>0.442981186193174</v>
          </cell>
          <cell r="AR15">
            <v>9.4578153387814848E-2</v>
          </cell>
          <cell r="AS15">
            <v>0.84135325036547859</v>
          </cell>
          <cell r="BK15">
            <v>4.0433312901941819E-2</v>
          </cell>
          <cell r="BL15">
            <v>0.15656875925974231</v>
          </cell>
          <cell r="BM15">
            <v>8.4737062974421656E-2</v>
          </cell>
        </row>
        <row r="17">
          <cell r="Y17" t="str">
            <v>P1</v>
          </cell>
          <cell r="Z17" t="str">
            <v>P8</v>
          </cell>
        </row>
        <row r="18">
          <cell r="X18" t="str">
            <v>Ave</v>
          </cell>
          <cell r="Y18">
            <v>1.0060931888727604</v>
          </cell>
          <cell r="Z18">
            <v>0.48185006680933012</v>
          </cell>
          <cell r="AJ18" t="str">
            <v>P1</v>
          </cell>
          <cell r="AK18" t="str">
            <v>P8</v>
          </cell>
          <cell r="AL18" t="str">
            <v>12 weeks</v>
          </cell>
        </row>
        <row r="19">
          <cell r="AI19" t="str">
            <v>Ave</v>
          </cell>
          <cell r="AJ19">
            <v>1</v>
          </cell>
          <cell r="AK19">
            <v>0.41705395633333336</v>
          </cell>
          <cell r="AL19">
            <v>6.1952255666666671E-2</v>
          </cell>
        </row>
        <row r="20">
          <cell r="L20" t="str">
            <v>Cont</v>
          </cell>
          <cell r="M20" t="str">
            <v>1dm</v>
          </cell>
          <cell r="N20" t="str">
            <v>7dm</v>
          </cell>
          <cell r="Y20">
            <v>0.10291717124075099</v>
          </cell>
          <cell r="Z20">
            <v>2.2080057455964908E-2</v>
          </cell>
        </row>
        <row r="21">
          <cell r="K21" t="str">
            <v>no MMP</v>
          </cell>
          <cell r="L21">
            <v>0.87200869286578797</v>
          </cell>
          <cell r="M21">
            <v>0.92376285408655279</v>
          </cell>
          <cell r="N21">
            <v>1.0466170246665965</v>
          </cell>
          <cell r="AJ21">
            <v>0.13549582144691519</v>
          </cell>
          <cell r="AK21">
            <v>5.85413699777622E-2</v>
          </cell>
          <cell r="AL21">
            <v>2.3511951302682927E-2</v>
          </cell>
        </row>
        <row r="22">
          <cell r="K22" t="str">
            <v>MMP9</v>
          </cell>
          <cell r="L22">
            <v>1.0067537569194276</v>
          </cell>
          <cell r="M22">
            <v>1.81091383120074</v>
          </cell>
          <cell r="N22">
            <v>1.0145613293678841</v>
          </cell>
        </row>
        <row r="23">
          <cell r="K23" t="str">
            <v>MMP12</v>
          </cell>
          <cell r="L23">
            <v>1.221482304708049</v>
          </cell>
          <cell r="M23">
            <v>0.82638711757013972</v>
          </cell>
          <cell r="N23">
            <v>0.98125567007686021</v>
          </cell>
        </row>
        <row r="31">
          <cell r="AP31" t="str">
            <v>CM</v>
          </cell>
          <cell r="AQ31" t="str">
            <v>Non CM</v>
          </cell>
          <cell r="AW31" t="str">
            <v>FB</v>
          </cell>
          <cell r="AX31" t="str">
            <v>Non FB</v>
          </cell>
        </row>
        <row r="32">
          <cell r="AO32" t="str">
            <v>Ave</v>
          </cell>
          <cell r="AP32">
            <v>0.11718601528290229</v>
          </cell>
          <cell r="AQ32">
            <v>1</v>
          </cell>
          <cell r="AV32" t="str">
            <v>Ave</v>
          </cell>
          <cell r="AW32">
            <v>0.44156532607918664</v>
          </cell>
          <cell r="AX32">
            <v>0.99999999999999989</v>
          </cell>
        </row>
        <row r="33">
          <cell r="L33">
            <v>9.6326502917065321E-2</v>
          </cell>
          <cell r="M33">
            <v>0.14735632588903544</v>
          </cell>
          <cell r="N33">
            <v>6.2340616360289307E-2</v>
          </cell>
        </row>
        <row r="34">
          <cell r="L34">
            <v>0.27513787405664991</v>
          </cell>
          <cell r="M34">
            <v>0.25788595018342686</v>
          </cell>
          <cell r="N34">
            <v>0.19476093441076611</v>
          </cell>
          <cell r="AP34">
            <v>2.8609991608798027E-2</v>
          </cell>
          <cell r="AQ34">
            <v>0.31584227098290124</v>
          </cell>
          <cell r="AW34">
            <v>9.4324161863896597E-2</v>
          </cell>
          <cell r="AX34">
            <v>0.20516957664095617</v>
          </cell>
        </row>
        <row r="35">
          <cell r="L35">
            <v>0.24979703184233526</v>
          </cell>
          <cell r="M35">
            <v>0.15709358971950821</v>
          </cell>
          <cell r="N35">
            <v>0.18031994578705002</v>
          </cell>
        </row>
        <row r="36">
          <cell r="BD36" t="str">
            <v>EC</v>
          </cell>
          <cell r="BE36" t="str">
            <v>Non EC</v>
          </cell>
        </row>
        <row r="37">
          <cell r="BC37" t="str">
            <v>Ave</v>
          </cell>
          <cell r="BD37">
            <v>4.8225094910005515</v>
          </cell>
          <cell r="BE37">
            <v>1</v>
          </cell>
        </row>
        <row r="39">
          <cell r="BD39">
            <v>0.9549093915055672</v>
          </cell>
          <cell r="BE39">
            <v>0.12864270715712067</v>
          </cell>
        </row>
        <row r="44">
          <cell r="L44" t="str">
            <v>Cont</v>
          </cell>
          <cell r="M44" t="str">
            <v>1dm</v>
          </cell>
          <cell r="N44" t="str">
            <v>7dm</v>
          </cell>
        </row>
        <row r="45">
          <cell r="K45" t="str">
            <v>no MMP</v>
          </cell>
          <cell r="L45">
            <v>0.20822759801343432</v>
          </cell>
          <cell r="M45">
            <v>0.3654764137156325</v>
          </cell>
          <cell r="N45">
            <v>0.29025759029468179</v>
          </cell>
        </row>
        <row r="46">
          <cell r="K46" t="str">
            <v>MMP9</v>
          </cell>
          <cell r="L46">
            <v>0.3111716138080215</v>
          </cell>
          <cell r="M46">
            <v>0.93357820031988048</v>
          </cell>
          <cell r="N46">
            <v>0.29639300732094709</v>
          </cell>
        </row>
        <row r="47">
          <cell r="K47" t="str">
            <v>MMP12</v>
          </cell>
          <cell r="L47">
            <v>0.4577206852693978</v>
          </cell>
          <cell r="M47">
            <v>0.32293667508649304</v>
          </cell>
          <cell r="N47">
            <v>0.17841675461051054</v>
          </cell>
        </row>
        <row r="57">
          <cell r="L57">
            <v>7.3869527429904699E-2</v>
          </cell>
          <cell r="M57">
            <v>0.22219411641464279</v>
          </cell>
          <cell r="N57">
            <v>0.19683919665572441</v>
          </cell>
        </row>
        <row r="58">
          <cell r="L58">
            <v>4.4301517211489984E-2</v>
          </cell>
          <cell r="M58">
            <v>0.10851490270291084</v>
          </cell>
          <cell r="N58">
            <v>0.14415417704116643</v>
          </cell>
        </row>
        <row r="59">
          <cell r="L59">
            <v>9.8858640702952957E-2</v>
          </cell>
          <cell r="M59">
            <v>7.1342558820090066E-2</v>
          </cell>
          <cell r="N59">
            <v>0.10948632743490298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S61"/>
  <sheetViews>
    <sheetView tabSelected="1" zoomScale="40" zoomScaleNormal="40" workbookViewId="0">
      <selection sqref="A1:XFD1048576"/>
    </sheetView>
  </sheetViews>
  <sheetFormatPr defaultRowHeight="14.25"/>
  <cols>
    <col min="1" max="16384" width="9" style="1"/>
  </cols>
  <sheetData>
    <row r="1" spans="1:71" ht="15" thickBot="1">
      <c r="AZ1" s="2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4"/>
    </row>
    <row r="2" spans="1:71" ht="15" thickBot="1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  <c r="R2" s="2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4"/>
      <c r="AG2" s="2"/>
      <c r="AH2" s="3"/>
      <c r="AI2" s="3"/>
      <c r="AJ2" s="3"/>
      <c r="AK2" s="3"/>
      <c r="AL2" s="3"/>
      <c r="AM2" s="3"/>
      <c r="AN2" s="3"/>
      <c r="AO2" s="3"/>
      <c r="AP2" s="3" t="s">
        <v>0</v>
      </c>
      <c r="AQ2" s="3"/>
      <c r="AR2" s="3"/>
      <c r="AS2" s="3"/>
      <c r="AT2" s="3" t="s">
        <v>1</v>
      </c>
      <c r="AU2" s="3"/>
      <c r="AV2" s="3"/>
      <c r="AW2" s="3"/>
      <c r="AX2" s="4"/>
      <c r="AZ2" s="5"/>
      <c r="BA2" s="6"/>
      <c r="BB2" s="7"/>
      <c r="BC2" s="6"/>
      <c r="BD2" s="6"/>
      <c r="BE2" s="7"/>
      <c r="BF2" s="6"/>
      <c r="BG2" s="6"/>
      <c r="BH2" s="6"/>
      <c r="BI2" s="6"/>
      <c r="BJ2" s="6" t="s">
        <v>0</v>
      </c>
      <c r="BK2" s="6"/>
      <c r="BL2" s="6"/>
      <c r="BM2" s="6"/>
      <c r="BN2" s="6"/>
      <c r="BO2" s="6"/>
      <c r="BP2" s="6"/>
      <c r="BQ2" s="6"/>
      <c r="BR2" s="6"/>
      <c r="BS2" s="8"/>
    </row>
    <row r="3" spans="1:71">
      <c r="A3" s="5" t="s">
        <v>2</v>
      </c>
      <c r="B3" s="2"/>
      <c r="C3" s="3" t="s">
        <v>3</v>
      </c>
      <c r="D3" s="3" t="s">
        <v>4</v>
      </c>
      <c r="E3" s="4" t="s">
        <v>5</v>
      </c>
      <c r="F3" s="6"/>
      <c r="G3" s="6"/>
      <c r="H3" s="6"/>
      <c r="I3" s="9" t="s">
        <v>3</v>
      </c>
      <c r="J3" s="9" t="s">
        <v>4</v>
      </c>
      <c r="K3" s="9" t="s">
        <v>5</v>
      </c>
      <c r="L3" s="6"/>
      <c r="M3" s="6"/>
      <c r="N3" s="6"/>
      <c r="O3" s="8"/>
      <c r="R3" s="5" t="s">
        <v>6</v>
      </c>
      <c r="S3" s="6" t="s">
        <v>7</v>
      </c>
      <c r="T3" s="6" t="s">
        <v>8</v>
      </c>
      <c r="U3" s="6" t="s">
        <v>9</v>
      </c>
      <c r="V3" s="6"/>
      <c r="W3" s="6"/>
      <c r="X3" s="6"/>
      <c r="Y3" s="9" t="s">
        <v>3</v>
      </c>
      <c r="Z3" s="9" t="s">
        <v>4</v>
      </c>
      <c r="AA3" s="9" t="s">
        <v>5</v>
      </c>
      <c r="AB3" s="6"/>
      <c r="AC3" s="6"/>
      <c r="AD3" s="6"/>
      <c r="AE3" s="8"/>
      <c r="AG3" s="5" t="s">
        <v>10</v>
      </c>
      <c r="AH3" s="10" t="s">
        <v>11</v>
      </c>
      <c r="AI3" s="10" t="s">
        <v>12</v>
      </c>
      <c r="AJ3" s="10" t="s">
        <v>13</v>
      </c>
      <c r="AK3" s="10" t="s">
        <v>14</v>
      </c>
      <c r="AL3" s="10" t="s">
        <v>15</v>
      </c>
      <c r="AM3" s="10" t="s">
        <v>16</v>
      </c>
      <c r="AN3" s="6"/>
      <c r="AO3" s="6"/>
      <c r="AP3" s="6"/>
      <c r="AQ3" s="6" t="s">
        <v>17</v>
      </c>
      <c r="AR3" s="6" t="s">
        <v>12</v>
      </c>
      <c r="AS3" s="6" t="s">
        <v>13</v>
      </c>
      <c r="AT3" s="6"/>
      <c r="AU3" s="6"/>
      <c r="AV3" s="6"/>
      <c r="AW3" s="6"/>
      <c r="AX3" s="8"/>
      <c r="AZ3" s="5" t="s">
        <v>18</v>
      </c>
      <c r="BA3" s="6"/>
      <c r="BB3" s="6" t="s">
        <v>17</v>
      </c>
      <c r="BC3" s="6" t="s">
        <v>12</v>
      </c>
      <c r="BD3" s="6" t="s">
        <v>13</v>
      </c>
      <c r="BE3" s="6" t="s">
        <v>14</v>
      </c>
      <c r="BF3" s="6" t="s">
        <v>15</v>
      </c>
      <c r="BG3" s="6" t="s">
        <v>16</v>
      </c>
      <c r="BH3" s="6"/>
      <c r="BI3" s="6"/>
      <c r="BJ3" s="6"/>
      <c r="BK3" s="6" t="s">
        <v>17</v>
      </c>
      <c r="BL3" s="6" t="s">
        <v>12</v>
      </c>
      <c r="BM3" s="6" t="s">
        <v>13</v>
      </c>
      <c r="BN3" s="6"/>
      <c r="BO3" s="6"/>
      <c r="BP3" s="6"/>
      <c r="BQ3" s="6"/>
      <c r="BR3" s="6"/>
      <c r="BS3" s="8"/>
    </row>
    <row r="4" spans="1:71">
      <c r="A4" s="5"/>
      <c r="B4" s="5" t="s">
        <v>19</v>
      </c>
      <c r="C4" s="6">
        <v>1.6348773841961852</v>
      </c>
      <c r="D4" s="6">
        <v>3.4129692832764507</v>
      </c>
      <c r="E4" s="8">
        <v>0.96618357487922701</v>
      </c>
      <c r="F4" s="6"/>
      <c r="G4" s="6"/>
      <c r="H4" s="6" t="s">
        <v>0</v>
      </c>
      <c r="I4" s="6">
        <f>AVERAGE(C4:C8)</f>
        <v>1.4346853744815589</v>
      </c>
      <c r="J4" s="6">
        <f t="shared" ref="J4:K4" si="0">AVERAGE(D4:D8)</f>
        <v>3.7395692553366131</v>
      </c>
      <c r="K4" s="6">
        <f t="shared" si="0"/>
        <v>1.0001706775900325</v>
      </c>
      <c r="L4" s="6"/>
      <c r="M4" s="6"/>
      <c r="N4" s="6"/>
      <c r="O4" s="8"/>
      <c r="R4" s="5"/>
      <c r="S4" s="6">
        <v>0.7959058667783</v>
      </c>
      <c r="T4" s="6">
        <v>2.5871440520114635</v>
      </c>
      <c r="U4" s="6">
        <v>0.47619047619047622</v>
      </c>
      <c r="V4" s="6"/>
      <c r="W4" s="6"/>
      <c r="X4" s="6" t="s">
        <v>0</v>
      </c>
      <c r="Y4" s="6">
        <f>AVERAGE(S4:S8)</f>
        <v>0.58301943219152863</v>
      </c>
      <c r="Z4" s="6">
        <f>AVERAGE(T4:T8)</f>
        <v>1.5013749620604862</v>
      </c>
      <c r="AA4" s="6">
        <f>AVERAGE(U4:U7)</f>
        <v>0.21089992945976718</v>
      </c>
      <c r="AB4" s="6"/>
      <c r="AC4" s="6"/>
      <c r="AD4" s="6"/>
      <c r="AE4" s="8"/>
      <c r="AG4" s="5" t="s">
        <v>20</v>
      </c>
      <c r="AH4" s="6">
        <v>1.6348773841961852</v>
      </c>
      <c r="AI4" s="6">
        <v>3.4129692832764507</v>
      </c>
      <c r="AJ4" s="6">
        <v>0.96618357487922701</v>
      </c>
      <c r="AK4" s="6">
        <v>1.179245283018868</v>
      </c>
      <c r="AL4" s="6">
        <v>2.7950310559006213</v>
      </c>
      <c r="AM4" s="6">
        <v>0</v>
      </c>
      <c r="AN4" s="6"/>
      <c r="AO4" s="6"/>
      <c r="AP4" s="7" t="s">
        <v>21</v>
      </c>
      <c r="AQ4" s="6">
        <f>AVERAGE(AH4:AH7)</f>
        <v>1.9429072922122632</v>
      </c>
      <c r="AR4" s="6">
        <f t="shared" ref="AR4:AS4" si="1">AVERAGE(AI4:AI7)</f>
        <v>4.4543334286463443</v>
      </c>
      <c r="AS4" s="6">
        <f t="shared" si="1"/>
        <v>1.8581513995641448</v>
      </c>
      <c r="AT4" s="6"/>
      <c r="AU4" s="6"/>
      <c r="AV4" s="6"/>
      <c r="AW4" s="6"/>
      <c r="AX4" s="8"/>
      <c r="AZ4" s="5"/>
      <c r="BA4" s="6">
        <v>1</v>
      </c>
      <c r="BB4" s="6">
        <v>9.7719869706840393E-2</v>
      </c>
      <c r="BC4" s="6">
        <v>0.69084628670120896</v>
      </c>
      <c r="BD4" s="6">
        <v>0.33149171270718231</v>
      </c>
      <c r="BE4" s="6">
        <v>0.21881838074398249</v>
      </c>
      <c r="BF4" s="6">
        <v>0</v>
      </c>
      <c r="BG4" s="6">
        <v>0</v>
      </c>
      <c r="BH4" s="6"/>
      <c r="BI4" s="6"/>
      <c r="BJ4" s="7" t="s">
        <v>21</v>
      </c>
      <c r="BK4" s="6">
        <f>AVERAGE(BB4:BB7)</f>
        <v>0.11666668483960842</v>
      </c>
      <c r="BL4" s="6">
        <f t="shared" ref="BL4:BM4" si="2">AVERAGE(BC4:BC7)</f>
        <v>0.46889475133102204</v>
      </c>
      <c r="BM4" s="6">
        <f t="shared" si="2"/>
        <v>0.20651396243877998</v>
      </c>
      <c r="BN4" s="6"/>
      <c r="BO4" s="6"/>
      <c r="BP4" s="6"/>
      <c r="BQ4" s="6"/>
      <c r="BR4" s="6"/>
      <c r="BS4" s="8"/>
    </row>
    <row r="5" spans="1:71">
      <c r="A5" s="5"/>
      <c r="B5" s="5" t="s">
        <v>22</v>
      </c>
      <c r="C5" s="6">
        <v>1.6064257028112447</v>
      </c>
      <c r="D5" s="6">
        <v>4.032258064516129</v>
      </c>
      <c r="E5" s="8">
        <v>0.95238095238095244</v>
      </c>
      <c r="F5" s="6"/>
      <c r="G5" s="6"/>
      <c r="H5" s="6" t="s">
        <v>23</v>
      </c>
      <c r="I5" s="6">
        <f>STDEV(C4:C8)</f>
        <v>0.32241684603280119</v>
      </c>
      <c r="J5" s="6">
        <f t="shared" ref="J5:K5" si="3">STDEV(D4:D8)</f>
        <v>0.3110339593489288</v>
      </c>
      <c r="K5" s="6">
        <f t="shared" si="3"/>
        <v>7.1156273689929717E-2</v>
      </c>
      <c r="L5" s="6"/>
      <c r="M5" s="6"/>
      <c r="N5" s="6"/>
      <c r="O5" s="8"/>
      <c r="R5" s="5"/>
      <c r="S5" s="6">
        <v>0.30830961604102813</v>
      </c>
      <c r="T5" s="6">
        <v>1.006424334103212</v>
      </c>
      <c r="U5" s="6">
        <v>0.20401054883813502</v>
      </c>
      <c r="V5" s="6"/>
      <c r="W5" s="6"/>
      <c r="X5" s="6" t="s">
        <v>23</v>
      </c>
      <c r="Y5" s="6">
        <f>STDEV(S4:S8)</f>
        <v>0.40909906508888505</v>
      </c>
      <c r="Z5" s="6">
        <f>STDEV(T4:T8)</f>
        <v>0.72053902307354123</v>
      </c>
      <c r="AA5" s="6">
        <f>STDEV(U4:U8)</f>
        <v>0.19541283841925824</v>
      </c>
      <c r="AB5" s="6"/>
      <c r="AC5" s="6"/>
      <c r="AD5" s="6"/>
      <c r="AE5" s="8"/>
      <c r="AG5" s="5" t="s">
        <v>24</v>
      </c>
      <c r="AH5" s="6">
        <v>2.25</v>
      </c>
      <c r="AI5" s="6">
        <v>3.6437246963562751</v>
      </c>
      <c r="AJ5" s="6">
        <v>2.4896265560165975</v>
      </c>
      <c r="AK5" s="6">
        <v>2.5547445255474455</v>
      </c>
      <c r="AL5" s="6">
        <v>2.5889967637540456</v>
      </c>
      <c r="AM5" s="6">
        <v>2.1276595744680851</v>
      </c>
      <c r="AN5" s="6"/>
      <c r="AO5" s="6"/>
      <c r="AP5" s="7" t="s">
        <v>25</v>
      </c>
      <c r="AQ5" s="6">
        <f>AVERAGE(AK4:AK7)</f>
        <v>2.0633767198145025</v>
      </c>
      <c r="AR5" s="6">
        <f t="shared" ref="AR5:AS5" si="4">AVERAGE(AL4:AL7)</f>
        <v>2.7655497262926563</v>
      </c>
      <c r="AS5" s="6">
        <f t="shared" si="4"/>
        <v>1.6388347319940095</v>
      </c>
      <c r="AT5" s="6"/>
      <c r="AU5" s="6"/>
      <c r="AV5" s="6"/>
      <c r="AW5" s="6"/>
      <c r="AX5" s="8"/>
      <c r="AZ5" s="5"/>
      <c r="BA5" s="6">
        <v>2</v>
      </c>
      <c r="BB5" s="6">
        <v>0.15408320493066258</v>
      </c>
      <c r="BC5" s="6">
        <v>0.34217279726261762</v>
      </c>
      <c r="BD5" s="6">
        <v>0.21621621621621623</v>
      </c>
      <c r="BE5" s="6">
        <v>0.14727540500736377</v>
      </c>
      <c r="BF5" s="6">
        <v>0.64724919093851141</v>
      </c>
      <c r="BG5" s="6">
        <v>0.390625</v>
      </c>
      <c r="BH5" s="6"/>
      <c r="BI5" s="6"/>
      <c r="BJ5" s="7" t="s">
        <v>25</v>
      </c>
      <c r="BK5" s="6">
        <f>AVERAGE(BE4:BE7)</f>
        <v>0.12391966356026722</v>
      </c>
      <c r="BL5" s="6">
        <f t="shared" ref="BL5:BM5" si="5">AVERAGE(BF4:BF7)</f>
        <v>0.18053888949492747</v>
      </c>
      <c r="BM5" s="6">
        <f t="shared" si="5"/>
        <v>0.15602425008885823</v>
      </c>
      <c r="BN5" s="6"/>
      <c r="BO5" s="6"/>
      <c r="BP5" s="6"/>
      <c r="BQ5" s="6"/>
      <c r="BR5" s="6"/>
      <c r="BS5" s="8"/>
    </row>
    <row r="6" spans="1:71" ht="15" thickBot="1">
      <c r="A6" s="5"/>
      <c r="B6" s="11" t="s">
        <v>26</v>
      </c>
      <c r="C6" s="12">
        <v>1.0627530364372468</v>
      </c>
      <c r="D6" s="12">
        <v>3.7734804182172601</v>
      </c>
      <c r="E6" s="13">
        <v>1.0819475055099179</v>
      </c>
      <c r="F6" s="6"/>
      <c r="G6" s="6"/>
      <c r="H6" s="6" t="s">
        <v>27</v>
      </c>
      <c r="I6" s="6">
        <f>I5/SQRT(3)</f>
        <v>0.18614745284830789</v>
      </c>
      <c r="J6" s="6">
        <f t="shared" ref="J6:K6" si="6">J5/SQRT(3)</f>
        <v>0.17957554015721916</v>
      </c>
      <c r="K6" s="6">
        <f t="shared" si="6"/>
        <v>4.1082093769411611E-2</v>
      </c>
      <c r="L6" s="6"/>
      <c r="M6" s="6"/>
      <c r="N6" s="6"/>
      <c r="O6" s="8"/>
      <c r="R6" s="5"/>
      <c r="S6" s="6">
        <v>0.92592592592592582</v>
      </c>
      <c r="T6" s="6">
        <v>0.82499702635454808</v>
      </c>
      <c r="U6" s="6">
        <v>0.16339869281045752</v>
      </c>
      <c r="V6" s="6"/>
      <c r="W6" s="6"/>
      <c r="X6" s="6" t="s">
        <v>27</v>
      </c>
      <c r="Y6" s="6">
        <f>Y5/SQRT(5)</f>
        <v>0.18295466381407161</v>
      </c>
      <c r="Z6" s="6">
        <f t="shared" ref="Z6:AA6" si="7">Z5/SQRT(5)</f>
        <v>0.3222348472067455</v>
      </c>
      <c r="AA6" s="6">
        <f t="shared" si="7"/>
        <v>8.7391278076328793E-2</v>
      </c>
      <c r="AB6" s="6"/>
      <c r="AC6" s="6"/>
      <c r="AD6" s="6"/>
      <c r="AE6" s="8"/>
      <c r="AG6" s="5" t="s">
        <v>28</v>
      </c>
      <c r="AH6" s="6">
        <v>1.9438444924406046</v>
      </c>
      <c r="AI6" s="6">
        <v>6.3063063063063058</v>
      </c>
      <c r="AJ6" s="6">
        <v>2.1186440677966099</v>
      </c>
      <c r="AK6" s="6">
        <v>2.4561403508771931</v>
      </c>
      <c r="AL6" s="6">
        <v>2.912621359223301</v>
      </c>
      <c r="AM6" s="6">
        <v>2.788844621513944</v>
      </c>
      <c r="AN6" s="6"/>
      <c r="AO6" s="6"/>
      <c r="AP6" s="6"/>
      <c r="AQ6" s="6"/>
      <c r="AR6" s="6"/>
      <c r="AS6" s="6"/>
      <c r="AT6" s="6"/>
      <c r="AU6" s="6"/>
      <c r="AV6" s="6"/>
      <c r="AW6" s="6"/>
      <c r="AX6" s="8"/>
      <c r="AZ6" s="5"/>
      <c r="BA6" s="6">
        <v>3</v>
      </c>
      <c r="BB6" s="6">
        <v>0.128395292126358</v>
      </c>
      <c r="BC6" s="6">
        <v>0.43341607274103661</v>
      </c>
      <c r="BD6" s="6">
        <v>0.1592435689817879</v>
      </c>
      <c r="BE6" s="6">
        <v>2.5581990278843694E-2</v>
      </c>
      <c r="BF6" s="6">
        <v>7.4906367041198504E-2</v>
      </c>
      <c r="BG6" s="6">
        <v>7.3746312684365781E-2</v>
      </c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8"/>
    </row>
    <row r="7" spans="1:71">
      <c r="A7" s="5"/>
      <c r="B7" s="14"/>
      <c r="C7" s="15"/>
      <c r="D7" s="15"/>
      <c r="E7" s="15"/>
      <c r="F7" s="6"/>
      <c r="G7" s="6"/>
      <c r="H7" s="6"/>
      <c r="I7" s="6"/>
      <c r="J7" s="6"/>
      <c r="K7" s="6"/>
      <c r="L7" s="6"/>
      <c r="M7" s="6"/>
      <c r="N7" s="6"/>
      <c r="O7" s="8"/>
      <c r="R7" s="5"/>
      <c r="S7" s="6">
        <v>0.88495575221238898</v>
      </c>
      <c r="T7" s="6">
        <v>1.8537414965986394</v>
      </c>
      <c r="U7" s="6">
        <v>0</v>
      </c>
      <c r="V7" s="6"/>
      <c r="W7" s="6"/>
      <c r="X7" s="6"/>
      <c r="Y7" s="6"/>
      <c r="Z7" s="6"/>
      <c r="AA7" s="6"/>
      <c r="AB7" s="6"/>
      <c r="AC7" s="6"/>
      <c r="AD7" s="6"/>
      <c r="AE7" s="8"/>
      <c r="AG7" s="16"/>
      <c r="AH7" s="6"/>
      <c r="AI7" s="6"/>
      <c r="AJ7" s="6"/>
      <c r="AK7" s="6"/>
      <c r="AL7" s="6"/>
      <c r="AM7" s="6"/>
      <c r="AN7" s="6"/>
      <c r="AO7" s="6"/>
      <c r="AP7" s="6" t="s">
        <v>23</v>
      </c>
      <c r="AQ7" s="6"/>
      <c r="AR7" s="6"/>
      <c r="AS7" s="6"/>
      <c r="AT7" s="6"/>
      <c r="AU7" s="6"/>
      <c r="AV7" s="6"/>
      <c r="AW7" s="6"/>
      <c r="AX7" s="8"/>
      <c r="AZ7" s="5"/>
      <c r="BA7" s="7">
        <v>4</v>
      </c>
      <c r="BB7" s="6">
        <v>8.6468372594572684E-2</v>
      </c>
      <c r="BC7" s="6">
        <v>0.4091438486192252</v>
      </c>
      <c r="BD7" s="6">
        <v>0.11910435184993336</v>
      </c>
      <c r="BE7" s="6">
        <v>0.10400287821087896</v>
      </c>
      <c r="BF7" s="6">
        <v>0</v>
      </c>
      <c r="BG7" s="6">
        <v>0.15972568767106715</v>
      </c>
      <c r="BH7" s="6"/>
      <c r="BI7" s="6"/>
      <c r="BJ7" s="6" t="s">
        <v>23</v>
      </c>
      <c r="BK7" s="6"/>
      <c r="BL7" s="6"/>
      <c r="BM7" s="6"/>
      <c r="BN7" s="6"/>
      <c r="BO7" s="6"/>
      <c r="BP7" s="6"/>
      <c r="BQ7" s="6"/>
      <c r="BR7" s="6"/>
      <c r="BS7" s="8"/>
    </row>
    <row r="8" spans="1:71">
      <c r="A8" s="5"/>
      <c r="B8" s="14"/>
      <c r="C8" s="15"/>
      <c r="D8" s="15"/>
      <c r="E8" s="15"/>
      <c r="F8" s="6"/>
      <c r="G8" s="6"/>
      <c r="H8" s="6"/>
      <c r="I8" s="6"/>
      <c r="J8" s="6"/>
      <c r="K8" s="6"/>
      <c r="L8" s="6"/>
      <c r="M8" s="6"/>
      <c r="N8" s="6"/>
      <c r="O8" s="8"/>
      <c r="R8" s="5"/>
      <c r="S8" s="6">
        <v>0</v>
      </c>
      <c r="T8" s="6">
        <v>1.2345679012345678</v>
      </c>
      <c r="U8" s="6">
        <v>0</v>
      </c>
      <c r="V8" s="6"/>
      <c r="W8" s="6"/>
      <c r="X8" s="6"/>
      <c r="Y8" s="6"/>
      <c r="Z8" s="6"/>
      <c r="AA8" s="6"/>
      <c r="AB8" s="6"/>
      <c r="AC8" s="6"/>
      <c r="AD8" s="6"/>
      <c r="AE8" s="8"/>
      <c r="AG8" s="5"/>
      <c r="AH8" s="6"/>
      <c r="AI8" s="6"/>
      <c r="AJ8" s="6"/>
      <c r="AK8" s="6"/>
      <c r="AL8" s="6"/>
      <c r="AM8" s="6"/>
      <c r="AN8" s="6"/>
      <c r="AO8" s="6"/>
      <c r="AP8" s="6"/>
      <c r="AQ8" s="6" t="s">
        <v>17</v>
      </c>
      <c r="AR8" s="6" t="s">
        <v>12</v>
      </c>
      <c r="AS8" s="6" t="s">
        <v>13</v>
      </c>
      <c r="AT8" s="6"/>
      <c r="AU8" s="6"/>
      <c r="AV8" s="6"/>
      <c r="AW8" s="6"/>
      <c r="AX8" s="8"/>
      <c r="AZ8" s="5"/>
      <c r="BA8" s="7"/>
      <c r="BB8" s="6"/>
      <c r="BC8" s="6"/>
      <c r="BD8" s="6"/>
      <c r="BE8" s="6"/>
      <c r="BF8" s="6"/>
      <c r="BG8" s="6"/>
      <c r="BH8" s="6"/>
      <c r="BI8" s="6"/>
      <c r="BJ8" s="6"/>
      <c r="BK8" s="6" t="s">
        <v>17</v>
      </c>
      <c r="BL8" s="6" t="s">
        <v>12</v>
      </c>
      <c r="BM8" s="6" t="s">
        <v>13</v>
      </c>
      <c r="BN8" s="6"/>
      <c r="BO8" s="6"/>
      <c r="BP8" s="6"/>
      <c r="BQ8" s="6"/>
      <c r="BR8" s="6"/>
      <c r="BS8" s="8"/>
    </row>
    <row r="9" spans="1:71">
      <c r="A9" s="5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8"/>
      <c r="R9" s="5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8"/>
      <c r="AG9" s="5"/>
      <c r="AH9" s="17" t="s">
        <v>29</v>
      </c>
      <c r="AI9" s="18" t="s">
        <v>30</v>
      </c>
      <c r="AJ9" s="18" t="s">
        <v>31</v>
      </c>
      <c r="AK9" s="18" t="s">
        <v>32</v>
      </c>
      <c r="AL9" s="18" t="s">
        <v>33</v>
      </c>
      <c r="AM9" s="18" t="s">
        <v>34</v>
      </c>
      <c r="AN9" s="6"/>
      <c r="AO9" s="6"/>
      <c r="AP9" s="7" t="s">
        <v>21</v>
      </c>
      <c r="AQ9" s="6">
        <f>STDEV(AH4:AH7)</f>
        <v>0.30756237883807053</v>
      </c>
      <c r="AR9" s="6">
        <f t="shared" ref="AR9:AS9" si="8">STDEV(AI4:AI7)</f>
        <v>1.6080002082890092</v>
      </c>
      <c r="AS9" s="6">
        <f t="shared" si="8"/>
        <v>0.79442554833434964</v>
      </c>
      <c r="AT9" s="6"/>
      <c r="AU9" s="6"/>
      <c r="AV9" s="6"/>
      <c r="AW9" s="6"/>
      <c r="AX9" s="8"/>
      <c r="AZ9" s="5"/>
      <c r="BA9" s="17" t="s">
        <v>29</v>
      </c>
      <c r="BB9" s="18" t="s">
        <v>30</v>
      </c>
      <c r="BC9" s="18" t="s">
        <v>31</v>
      </c>
      <c r="BD9" s="18" t="s">
        <v>32</v>
      </c>
      <c r="BE9" s="18" t="s">
        <v>33</v>
      </c>
      <c r="BF9" s="18" t="s">
        <v>34</v>
      </c>
      <c r="BG9" s="6"/>
      <c r="BH9" s="6"/>
      <c r="BI9" s="6"/>
      <c r="BJ9" s="7" t="s">
        <v>21</v>
      </c>
      <c r="BK9" s="6">
        <f>STDEV(BB4:BB7)</f>
        <v>3.0596710448102166E-2</v>
      </c>
      <c r="BL9" s="6">
        <f t="shared" ref="BL9:BM9" si="9">STDEV(BC4:BC7)</f>
        <v>0.15291592974078325</v>
      </c>
      <c r="BM9" s="6">
        <f t="shared" si="9"/>
        <v>9.2355295663694853E-2</v>
      </c>
      <c r="BN9" s="6"/>
      <c r="BO9" s="6"/>
      <c r="BP9" s="6"/>
      <c r="BQ9" s="6"/>
      <c r="BR9" s="6"/>
      <c r="BS9" s="8"/>
    </row>
    <row r="10" spans="1:71">
      <c r="A10" s="19" t="s">
        <v>29</v>
      </c>
      <c r="B10" s="18" t="s">
        <v>30</v>
      </c>
      <c r="C10" s="18" t="s">
        <v>31</v>
      </c>
      <c r="D10" s="18" t="s">
        <v>32</v>
      </c>
      <c r="E10" s="18" t="s">
        <v>33</v>
      </c>
      <c r="F10" s="18" t="s">
        <v>34</v>
      </c>
      <c r="G10" s="6"/>
      <c r="H10" s="6"/>
      <c r="I10" s="6"/>
      <c r="J10" s="6"/>
      <c r="K10" s="6"/>
      <c r="L10" s="6"/>
      <c r="M10" s="6"/>
      <c r="N10" s="6"/>
      <c r="O10" s="8"/>
      <c r="R10" s="5"/>
      <c r="S10" s="20" t="s">
        <v>29</v>
      </c>
      <c r="T10" s="21" t="s">
        <v>30</v>
      </c>
      <c r="U10" s="21" t="s">
        <v>31</v>
      </c>
      <c r="V10" s="21" t="s">
        <v>32</v>
      </c>
      <c r="W10" s="21" t="s">
        <v>33</v>
      </c>
      <c r="X10" s="21" t="s">
        <v>34</v>
      </c>
      <c r="Y10" s="6"/>
      <c r="Z10" s="6"/>
      <c r="AA10" s="6"/>
      <c r="AB10" s="6"/>
      <c r="AC10" s="6"/>
      <c r="AD10" s="6"/>
      <c r="AE10" s="8"/>
      <c r="AG10" s="5"/>
      <c r="AH10" s="17" t="s">
        <v>35</v>
      </c>
      <c r="AI10" s="18">
        <v>-2.5110000000000001</v>
      </c>
      <c r="AJ10" s="18">
        <v>3.0630000000000002</v>
      </c>
      <c r="AK10" s="18" t="s">
        <v>36</v>
      </c>
      <c r="AL10" s="18" t="s">
        <v>37</v>
      </c>
      <c r="AM10" s="18" t="s">
        <v>38</v>
      </c>
      <c r="AN10" s="6"/>
      <c r="AO10" s="6"/>
      <c r="AP10" s="7" t="s">
        <v>25</v>
      </c>
      <c r="AQ10" s="6">
        <f>STDEV(AK4:AK7)</f>
        <v>0.76726592128370619</v>
      </c>
      <c r="AR10" s="6">
        <f t="shared" ref="AR10:AS10" si="10">STDEV(AL4:AL7)</f>
        <v>0.16381416695373785</v>
      </c>
      <c r="AS10" s="6">
        <f t="shared" si="10"/>
        <v>1.4572665767462269</v>
      </c>
      <c r="AT10" s="6"/>
      <c r="AU10" s="6"/>
      <c r="AV10" s="6"/>
      <c r="AW10" s="6"/>
      <c r="AX10" s="8"/>
      <c r="AZ10" s="5"/>
      <c r="BA10" s="17" t="s">
        <v>39</v>
      </c>
      <c r="BB10" s="18">
        <v>-0.35220000000000001</v>
      </c>
      <c r="BC10" s="18">
        <v>2.9929999999999999</v>
      </c>
      <c r="BD10" s="18" t="s">
        <v>36</v>
      </c>
      <c r="BE10" s="18" t="s">
        <v>37</v>
      </c>
      <c r="BF10" s="18" t="s">
        <v>40</v>
      </c>
      <c r="BG10" s="6"/>
      <c r="BH10" s="6"/>
      <c r="BI10" s="6"/>
      <c r="BJ10" s="7" t="s">
        <v>25</v>
      </c>
      <c r="BK10" s="6">
        <f>STDEV(BE4:BE7)</f>
        <v>8.0866625803883638E-2</v>
      </c>
      <c r="BL10" s="6">
        <f t="shared" ref="BL10:BM10" si="11">STDEV(BF4:BF7)</f>
        <v>0.31313751851948463</v>
      </c>
      <c r="BM10" s="6">
        <f t="shared" si="11"/>
        <v>0.16947412594884331</v>
      </c>
      <c r="BN10" s="6"/>
      <c r="BO10" s="6"/>
      <c r="BP10" s="6"/>
      <c r="BQ10" s="6"/>
      <c r="BR10" s="6"/>
      <c r="BS10" s="8"/>
    </row>
    <row r="11" spans="1:71">
      <c r="A11" s="19" t="s">
        <v>41</v>
      </c>
      <c r="B11" s="18">
        <v>-2.3050000000000002</v>
      </c>
      <c r="C11" s="18">
        <v>10.78</v>
      </c>
      <c r="D11" s="18" t="s">
        <v>36</v>
      </c>
      <c r="E11" s="18" t="s">
        <v>42</v>
      </c>
      <c r="F11" s="18" t="s">
        <v>43</v>
      </c>
      <c r="G11" s="6"/>
      <c r="H11" s="6"/>
      <c r="I11" s="6"/>
      <c r="J11" s="6"/>
      <c r="K11" s="6"/>
      <c r="L11" s="6"/>
      <c r="M11" s="6"/>
      <c r="N11" s="6"/>
      <c r="O11" s="8"/>
      <c r="R11" s="5"/>
      <c r="S11" s="20" t="s">
        <v>44</v>
      </c>
      <c r="T11" s="21">
        <v>-0.91839999999999999</v>
      </c>
      <c r="U11" s="21">
        <v>2.9540000000000002</v>
      </c>
      <c r="V11" s="21" t="s">
        <v>36</v>
      </c>
      <c r="W11" s="21" t="s">
        <v>37</v>
      </c>
      <c r="X11" s="21" t="s">
        <v>45</v>
      </c>
      <c r="Y11" s="6"/>
      <c r="Z11" s="22"/>
      <c r="AA11" s="6"/>
      <c r="AB11" s="6"/>
      <c r="AC11" s="6"/>
      <c r="AD11" s="6"/>
      <c r="AE11" s="8"/>
      <c r="AG11" s="5"/>
      <c r="AH11" s="17" t="s">
        <v>46</v>
      </c>
      <c r="AI11" s="18">
        <v>8.4760000000000002E-2</v>
      </c>
      <c r="AJ11" s="18">
        <v>0.10340000000000001</v>
      </c>
      <c r="AK11" s="18" t="s">
        <v>47</v>
      </c>
      <c r="AL11" s="18" t="s">
        <v>48</v>
      </c>
      <c r="AM11" s="18" t="s">
        <v>49</v>
      </c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8"/>
      <c r="AZ11" s="5"/>
      <c r="BA11" s="17" t="s">
        <v>50</v>
      </c>
      <c r="BB11" s="18">
        <v>-8.9849999999999999E-2</v>
      </c>
      <c r="BC11" s="18">
        <v>0.76349999999999996</v>
      </c>
      <c r="BD11" s="18" t="s">
        <v>47</v>
      </c>
      <c r="BE11" s="18" t="s">
        <v>48</v>
      </c>
      <c r="BF11" s="18" t="s">
        <v>51</v>
      </c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8"/>
    </row>
    <row r="12" spans="1:71">
      <c r="A12" s="19" t="s">
        <v>52</v>
      </c>
      <c r="B12" s="18">
        <v>0.4345</v>
      </c>
      <c r="C12" s="18">
        <v>2.032</v>
      </c>
      <c r="D12" s="18" t="s">
        <v>47</v>
      </c>
      <c r="E12" s="18" t="s">
        <v>48</v>
      </c>
      <c r="F12" s="18" t="s">
        <v>53</v>
      </c>
      <c r="G12" s="6"/>
      <c r="H12" s="6"/>
      <c r="I12" s="22"/>
      <c r="J12" s="6"/>
      <c r="K12" s="6"/>
      <c r="L12" s="6"/>
      <c r="M12" s="6"/>
      <c r="N12" s="6"/>
      <c r="O12" s="8"/>
      <c r="R12" s="5"/>
      <c r="S12" s="20" t="s">
        <v>54</v>
      </c>
      <c r="T12" s="21">
        <v>0.4143</v>
      </c>
      <c r="U12" s="21">
        <v>1.333</v>
      </c>
      <c r="V12" s="21" t="s">
        <v>47</v>
      </c>
      <c r="W12" s="21" t="s">
        <v>48</v>
      </c>
      <c r="X12" s="21" t="s">
        <v>55</v>
      </c>
      <c r="Y12" s="6"/>
      <c r="Z12" s="6"/>
      <c r="AA12" s="6"/>
      <c r="AB12" s="6"/>
      <c r="AC12" s="6"/>
      <c r="AD12" s="6"/>
      <c r="AE12" s="8"/>
      <c r="AG12" s="5"/>
      <c r="AH12" s="17" t="s">
        <v>56</v>
      </c>
      <c r="AI12" s="18">
        <v>-0.1205</v>
      </c>
      <c r="AJ12" s="18">
        <v>0.1469</v>
      </c>
      <c r="AK12" s="18" t="s">
        <v>47</v>
      </c>
      <c r="AL12" s="18" t="s">
        <v>48</v>
      </c>
      <c r="AM12" s="18" t="s">
        <v>57</v>
      </c>
      <c r="AN12" s="6"/>
      <c r="AO12" s="6"/>
      <c r="AP12" s="6" t="s">
        <v>58</v>
      </c>
      <c r="AQ12" s="6"/>
      <c r="AR12" s="6"/>
      <c r="AS12" s="6"/>
      <c r="AT12" s="6"/>
      <c r="AU12" s="6"/>
      <c r="AV12" s="6"/>
      <c r="AW12" s="6"/>
      <c r="AX12" s="8"/>
      <c r="AZ12" s="5"/>
      <c r="BA12" s="17" t="s">
        <v>59</v>
      </c>
      <c r="BB12" s="18">
        <v>-7.2529999999999999E-3</v>
      </c>
      <c r="BC12" s="18">
        <v>6.164E-2</v>
      </c>
      <c r="BD12" s="18" t="s">
        <v>47</v>
      </c>
      <c r="BE12" s="18" t="s">
        <v>48</v>
      </c>
      <c r="BF12" s="18" t="s">
        <v>60</v>
      </c>
      <c r="BG12" s="6"/>
      <c r="BH12" s="6"/>
      <c r="BI12" s="6"/>
      <c r="BJ12" s="6" t="s">
        <v>58</v>
      </c>
      <c r="BK12" s="6"/>
      <c r="BL12" s="6"/>
      <c r="BM12" s="6"/>
      <c r="BN12" s="6"/>
      <c r="BO12" s="6"/>
      <c r="BP12" s="6"/>
      <c r="BQ12" s="6"/>
      <c r="BR12" s="6"/>
      <c r="BS12" s="8"/>
    </row>
    <row r="13" spans="1:71" ht="15" thickBot="1">
      <c r="A13" s="11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3"/>
      <c r="R13" s="5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8"/>
      <c r="AG13" s="5"/>
      <c r="AH13" s="17" t="s">
        <v>61</v>
      </c>
      <c r="AI13" s="18">
        <v>-0.8226</v>
      </c>
      <c r="AJ13" s="18">
        <v>1.0029999999999999</v>
      </c>
      <c r="AK13" s="18" t="s">
        <v>47</v>
      </c>
      <c r="AL13" s="18" t="s">
        <v>48</v>
      </c>
      <c r="AM13" s="18" t="s">
        <v>62</v>
      </c>
      <c r="AN13" s="6"/>
      <c r="AO13" s="6"/>
      <c r="AP13" s="6"/>
      <c r="AQ13" s="6" t="s">
        <v>17</v>
      </c>
      <c r="AR13" s="6" t="s">
        <v>12</v>
      </c>
      <c r="AS13" s="6" t="s">
        <v>13</v>
      </c>
      <c r="AT13" s="6"/>
      <c r="AU13" s="6"/>
      <c r="AV13" s="6"/>
      <c r="AW13" s="6"/>
      <c r="AX13" s="8"/>
      <c r="AZ13" s="5"/>
      <c r="BA13" s="17" t="s">
        <v>63</v>
      </c>
      <c r="BB13" s="18">
        <v>-6.3869999999999996E-2</v>
      </c>
      <c r="BC13" s="18">
        <v>0.54279999999999995</v>
      </c>
      <c r="BD13" s="18" t="s">
        <v>47</v>
      </c>
      <c r="BE13" s="18" t="s">
        <v>48</v>
      </c>
      <c r="BF13" s="18" t="s">
        <v>64</v>
      </c>
      <c r="BG13" s="6"/>
      <c r="BH13" s="6"/>
      <c r="BI13" s="6"/>
      <c r="BJ13" s="6"/>
      <c r="BK13" s="6" t="s">
        <v>17</v>
      </c>
      <c r="BL13" s="6" t="s">
        <v>12</v>
      </c>
      <c r="BM13" s="6" t="s">
        <v>13</v>
      </c>
      <c r="BN13" s="6"/>
      <c r="BO13" s="6"/>
      <c r="BP13" s="6"/>
      <c r="BQ13" s="6"/>
      <c r="BR13" s="6"/>
      <c r="BS13" s="8"/>
    </row>
    <row r="14" spans="1:71" ht="15" thickBot="1">
      <c r="R14" s="11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3"/>
      <c r="AG14" s="5"/>
      <c r="AH14" s="17" t="s">
        <v>65</v>
      </c>
      <c r="AI14" s="18">
        <v>0.30409999999999998</v>
      </c>
      <c r="AJ14" s="18">
        <v>0.37090000000000001</v>
      </c>
      <c r="AK14" s="18" t="s">
        <v>47</v>
      </c>
      <c r="AL14" s="18" t="s">
        <v>48</v>
      </c>
      <c r="AM14" s="18" t="s">
        <v>66</v>
      </c>
      <c r="AN14" s="6"/>
      <c r="AO14" s="6"/>
      <c r="AP14" s="7" t="s">
        <v>21</v>
      </c>
      <c r="AQ14" s="6">
        <f>AQ9/SQRT(3)</f>
        <v>0.17757122221476168</v>
      </c>
      <c r="AR14" s="6">
        <f t="shared" ref="AR14:AS15" si="12">AR9/SQRT(3)</f>
        <v>0.92837935311263386</v>
      </c>
      <c r="AS14" s="6">
        <f t="shared" si="12"/>
        <v>0.45866180418195285</v>
      </c>
      <c r="AT14" s="6"/>
      <c r="AU14" s="6"/>
      <c r="AV14" s="6"/>
      <c r="AW14" s="6"/>
      <c r="AX14" s="8"/>
      <c r="AZ14" s="5"/>
      <c r="BA14" s="17" t="s">
        <v>67</v>
      </c>
      <c r="BB14" s="18">
        <v>-3.9359999999999999E-2</v>
      </c>
      <c r="BC14" s="18">
        <v>0.33450000000000002</v>
      </c>
      <c r="BD14" s="18" t="s">
        <v>47</v>
      </c>
      <c r="BE14" s="18" t="s">
        <v>48</v>
      </c>
      <c r="BF14" s="18" t="s">
        <v>68</v>
      </c>
      <c r="BG14" s="6"/>
      <c r="BH14" s="6"/>
      <c r="BI14" s="6"/>
      <c r="BJ14" s="7" t="s">
        <v>21</v>
      </c>
      <c r="BK14" s="6">
        <f>BK9/SQRT(4)</f>
        <v>1.5298355224051083E-2</v>
      </c>
      <c r="BL14" s="6">
        <f t="shared" ref="BL14:BM15" si="13">BL9/SQRT(4)</f>
        <v>7.6457964870391623E-2</v>
      </c>
      <c r="BM14" s="6">
        <f t="shared" si="13"/>
        <v>4.6177647831847426E-2</v>
      </c>
      <c r="BN14" s="6"/>
      <c r="BO14" s="6"/>
      <c r="BP14" s="6"/>
      <c r="BQ14" s="6"/>
      <c r="BR14" s="6"/>
      <c r="BS14" s="8"/>
    </row>
    <row r="15" spans="1:71">
      <c r="AG15" s="5"/>
      <c r="AH15" s="6"/>
      <c r="AI15" s="6"/>
      <c r="AJ15" s="6"/>
      <c r="AK15" s="6"/>
      <c r="AL15" s="6"/>
      <c r="AM15" s="6"/>
      <c r="AN15" s="6"/>
      <c r="AO15" s="6"/>
      <c r="AP15" s="7" t="s">
        <v>25</v>
      </c>
      <c r="AQ15" s="6">
        <f>AQ10/SQRT(3)</f>
        <v>0.442981186193174</v>
      </c>
      <c r="AR15" s="6">
        <f t="shared" si="12"/>
        <v>9.4578153387814848E-2</v>
      </c>
      <c r="AS15" s="6">
        <f t="shared" si="12"/>
        <v>0.84135325036547859</v>
      </c>
      <c r="AT15" s="6"/>
      <c r="AU15" s="6"/>
      <c r="AV15" s="6"/>
      <c r="AW15" s="6"/>
      <c r="AX15" s="8"/>
      <c r="AZ15" s="5"/>
      <c r="BA15" s="6"/>
      <c r="BB15" s="6"/>
      <c r="BC15" s="6"/>
      <c r="BD15" s="6"/>
      <c r="BE15" s="6"/>
      <c r="BF15" s="6"/>
      <c r="BG15" s="6"/>
      <c r="BH15" s="6"/>
      <c r="BI15" s="6"/>
      <c r="BJ15" s="7" t="s">
        <v>25</v>
      </c>
      <c r="BK15" s="6">
        <f>BK10/SQRT(4)</f>
        <v>4.0433312901941819E-2</v>
      </c>
      <c r="BL15" s="6">
        <f t="shared" si="13"/>
        <v>0.15656875925974231</v>
      </c>
      <c r="BM15" s="6">
        <f t="shared" si="13"/>
        <v>8.4737062974421656E-2</v>
      </c>
      <c r="BN15" s="6"/>
      <c r="BO15" s="6"/>
      <c r="BP15" s="6"/>
      <c r="BQ15" s="6"/>
      <c r="BR15" s="6"/>
      <c r="BS15" s="8"/>
    </row>
    <row r="16" spans="1:71" ht="15" thickBot="1">
      <c r="AG16" s="11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3"/>
      <c r="AZ16" s="11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3"/>
    </row>
    <row r="17" spans="1:61">
      <c r="A17" s="2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4"/>
      <c r="S17" s="3"/>
      <c r="T17" s="3" t="s">
        <v>69</v>
      </c>
      <c r="U17" s="3" t="s">
        <v>70</v>
      </c>
      <c r="V17" s="3" t="s">
        <v>71</v>
      </c>
      <c r="W17" s="3"/>
      <c r="X17" s="3"/>
      <c r="Y17" s="3" t="s">
        <v>70</v>
      </c>
      <c r="Z17" s="3" t="s">
        <v>71</v>
      </c>
      <c r="AA17" s="4"/>
      <c r="AC17" s="2"/>
      <c r="AD17" s="3"/>
      <c r="AE17" s="3"/>
      <c r="AF17" s="3"/>
      <c r="AG17" s="6"/>
      <c r="AH17" s="6"/>
      <c r="AI17" s="6"/>
      <c r="AJ17" s="6"/>
      <c r="AK17" s="6"/>
      <c r="AL17" s="6"/>
      <c r="AM17" s="8"/>
      <c r="BC17" s="5"/>
      <c r="BD17" s="6"/>
      <c r="BE17" s="6"/>
      <c r="BF17" s="6"/>
      <c r="BG17" s="6"/>
      <c r="BH17" s="6"/>
      <c r="BI17" s="8"/>
    </row>
    <row r="18" spans="1:61" ht="15" thickBot="1">
      <c r="A18" s="5" t="s">
        <v>72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8"/>
      <c r="S18" s="6"/>
      <c r="T18" s="6"/>
      <c r="U18" s="24">
        <v>1</v>
      </c>
      <c r="V18" s="25">
        <v>0.495193715616842</v>
      </c>
      <c r="W18" s="6"/>
      <c r="X18" s="6" t="s">
        <v>0</v>
      </c>
      <c r="Y18" s="6">
        <f>AVERAGE(U18:U25)</f>
        <v>1.0060931888727604</v>
      </c>
      <c r="Z18" s="6">
        <f>AVERAGE(V18:V25)</f>
        <v>0.48185006680933012</v>
      </c>
      <c r="AA18" s="8"/>
      <c r="AC18" s="5" t="s">
        <v>73</v>
      </c>
      <c r="AD18" s="6" t="s">
        <v>70</v>
      </c>
      <c r="AE18" s="6" t="s">
        <v>71</v>
      </c>
      <c r="AF18" s="6" t="s">
        <v>74</v>
      </c>
      <c r="AG18" s="6"/>
      <c r="AH18" s="6"/>
      <c r="AI18" s="6"/>
      <c r="AJ18" s="6" t="s">
        <v>70</v>
      </c>
      <c r="AK18" s="6" t="s">
        <v>71</v>
      </c>
      <c r="AL18" s="6" t="s">
        <v>74</v>
      </c>
      <c r="AM18" s="8"/>
      <c r="BC18" s="5"/>
      <c r="BD18" s="6"/>
      <c r="BE18" s="6"/>
      <c r="BF18" s="6"/>
      <c r="BG18" s="6"/>
      <c r="BH18" s="6"/>
      <c r="BI18" s="8"/>
    </row>
    <row r="19" spans="1:61">
      <c r="A19" s="5"/>
      <c r="B19" s="6"/>
      <c r="C19" s="6"/>
      <c r="D19" s="6"/>
      <c r="E19" s="6"/>
      <c r="F19" s="6"/>
      <c r="G19" s="6"/>
      <c r="H19" s="6"/>
      <c r="I19" s="6"/>
      <c r="J19" s="6"/>
      <c r="K19" s="6" t="s">
        <v>0</v>
      </c>
      <c r="L19" s="6"/>
      <c r="M19" s="6"/>
      <c r="N19" s="6"/>
      <c r="O19" s="6"/>
      <c r="P19" s="6"/>
      <c r="Q19" s="6"/>
      <c r="R19" s="8"/>
      <c r="S19" s="6"/>
      <c r="T19" s="6"/>
      <c r="U19" s="25">
        <v>0.65481929550254436</v>
      </c>
      <c r="V19" s="25">
        <v>0.511634340512098</v>
      </c>
      <c r="W19" s="6"/>
      <c r="X19" s="6" t="s">
        <v>23</v>
      </c>
      <c r="Y19" s="6">
        <f>STDEV(U18:U25)</f>
        <v>0.29109371873948864</v>
      </c>
      <c r="Z19" s="6">
        <f>STDEV(V18:V25)</f>
        <v>3.8243781347771226E-2</v>
      </c>
      <c r="AA19" s="8"/>
      <c r="AC19" s="5"/>
      <c r="AD19" s="6">
        <v>0.77858887300000001</v>
      </c>
      <c r="AE19" s="6">
        <v>0.50059941100000005</v>
      </c>
      <c r="AF19" s="6">
        <v>0.100937348</v>
      </c>
      <c r="AG19" s="6"/>
      <c r="AH19" s="6"/>
      <c r="AI19" s="6" t="s">
        <v>0</v>
      </c>
      <c r="AJ19" s="6">
        <f>AVERAGE(AD19:AD21)</f>
        <v>1</v>
      </c>
      <c r="AK19" s="6">
        <f t="shared" ref="AK19:AL19" si="14">AVERAGE(AE19:AE21)</f>
        <v>0.41705395633333336</v>
      </c>
      <c r="AL19" s="6">
        <f t="shared" si="14"/>
        <v>6.1952255666666671E-2</v>
      </c>
      <c r="AM19" s="8"/>
      <c r="AO19" s="2" t="s">
        <v>75</v>
      </c>
      <c r="AP19" s="3"/>
      <c r="AQ19" s="3"/>
      <c r="AR19" s="3"/>
      <c r="AS19" s="3"/>
      <c r="AT19" s="4"/>
      <c r="AV19" s="2"/>
      <c r="AW19" s="3"/>
      <c r="AX19" s="3"/>
      <c r="AY19" s="3"/>
      <c r="AZ19" s="3"/>
      <c r="BA19" s="4"/>
      <c r="BC19" s="5"/>
      <c r="BD19" s="6" t="s">
        <v>76</v>
      </c>
      <c r="BE19" s="6">
        <v>1.6646341030584202</v>
      </c>
      <c r="BF19" s="6"/>
      <c r="BG19" s="6"/>
      <c r="BH19" s="6"/>
      <c r="BI19" s="8"/>
    </row>
    <row r="20" spans="1:61">
      <c r="A20" s="5" t="s">
        <v>77</v>
      </c>
      <c r="B20" s="6" t="s">
        <v>78</v>
      </c>
      <c r="C20" s="6" t="s">
        <v>79</v>
      </c>
      <c r="D20" s="6" t="s">
        <v>80</v>
      </c>
      <c r="E20" s="6" t="s">
        <v>81</v>
      </c>
      <c r="F20" s="6" t="s">
        <v>82</v>
      </c>
      <c r="G20" s="6" t="s">
        <v>83</v>
      </c>
      <c r="H20" s="6" t="s">
        <v>84</v>
      </c>
      <c r="I20" s="6" t="s">
        <v>85</v>
      </c>
      <c r="J20" s="6"/>
      <c r="K20" s="6"/>
      <c r="L20" s="6" t="s">
        <v>3</v>
      </c>
      <c r="M20" s="6" t="s">
        <v>86</v>
      </c>
      <c r="N20" s="6" t="s">
        <v>87</v>
      </c>
      <c r="O20" s="6"/>
      <c r="P20" s="6"/>
      <c r="Q20" s="6"/>
      <c r="R20" s="8"/>
      <c r="S20" s="6"/>
      <c r="T20" s="6"/>
      <c r="U20" s="25">
        <v>1</v>
      </c>
      <c r="V20" s="25">
        <v>0.43872214429905027</v>
      </c>
      <c r="W20" s="6"/>
      <c r="X20" s="6" t="s">
        <v>58</v>
      </c>
      <c r="Y20" s="6">
        <f>Y19/SQRT(8)</f>
        <v>0.10291717124075099</v>
      </c>
      <c r="Z20" s="6">
        <f>Z19/SQRT(3)</f>
        <v>2.2080057455964908E-2</v>
      </c>
      <c r="AA20" s="8"/>
      <c r="AC20" s="5"/>
      <c r="AD20" s="6">
        <v>0.97539042200000003</v>
      </c>
      <c r="AE20" s="6">
        <v>0.446319203</v>
      </c>
      <c r="AF20" s="6">
        <v>6.5231567000000004E-2</v>
      </c>
      <c r="AG20" s="6"/>
      <c r="AH20" s="6"/>
      <c r="AI20" s="6" t="s">
        <v>23</v>
      </c>
      <c r="AJ20" s="6">
        <f>STDEV(AD19:AD21)</f>
        <v>0.23468564695933783</v>
      </c>
      <c r="AK20" s="6">
        <f t="shared" ref="AK20:AL20" si="15">STDEV(AE19:AE21)</f>
        <v>0.10139662714617144</v>
      </c>
      <c r="AL20" s="6">
        <f t="shared" si="15"/>
        <v>4.0723894241332076E-2</v>
      </c>
      <c r="AM20" s="8"/>
      <c r="AO20" s="5"/>
      <c r="AP20" s="6" t="s">
        <v>88</v>
      </c>
      <c r="AQ20" s="6">
        <v>0.18171471444126339</v>
      </c>
      <c r="AR20" s="6"/>
      <c r="AS20" s="6"/>
      <c r="AT20" s="8"/>
      <c r="AV20" s="5"/>
      <c r="AW20" s="6" t="s">
        <v>89</v>
      </c>
      <c r="AX20" s="6">
        <v>0.58722260946880778</v>
      </c>
      <c r="AY20" s="6"/>
      <c r="AZ20" s="6"/>
      <c r="BA20" s="8"/>
      <c r="BC20" s="5"/>
      <c r="BD20" s="6" t="s">
        <v>90</v>
      </c>
      <c r="BE20" s="6">
        <v>5.3018381716778169</v>
      </c>
      <c r="BF20" s="6"/>
      <c r="BG20" s="6"/>
      <c r="BH20" s="6"/>
      <c r="BI20" s="8"/>
    </row>
    <row r="21" spans="1:61">
      <c r="A21" s="5">
        <v>0.84580673563724418</v>
      </c>
      <c r="B21" s="6">
        <v>1.12483069929878</v>
      </c>
      <c r="C21" s="6">
        <v>1.9208241095033547</v>
      </c>
      <c r="D21" s="6">
        <v>1.2640586867526744</v>
      </c>
      <c r="E21" s="6">
        <v>2.3400572497743011</v>
      </c>
      <c r="F21" s="6">
        <v>1.2585653130703187</v>
      </c>
      <c r="G21" s="6">
        <v>1.1837665823173069</v>
      </c>
      <c r="H21" s="6">
        <v>1.5199992257739841</v>
      </c>
      <c r="I21" s="6">
        <v>1.5082868027131393</v>
      </c>
      <c r="J21" s="6"/>
      <c r="K21" s="6" t="s">
        <v>91</v>
      </c>
      <c r="L21" s="6">
        <f>AVERAGE(A21:A24)</f>
        <v>0.87200869286578797</v>
      </c>
      <c r="M21" s="6">
        <f>AVERAGE(D21:D24)</f>
        <v>0.92376285408655279</v>
      </c>
      <c r="N21" s="6">
        <f>AVERAGE(G21:G24)</f>
        <v>1.0466170246665965</v>
      </c>
      <c r="O21" s="6"/>
      <c r="P21" s="6"/>
      <c r="Q21" s="6"/>
      <c r="R21" s="8"/>
      <c r="S21" s="6"/>
      <c r="T21" s="6"/>
      <c r="U21" s="25">
        <v>1.0294739402075961</v>
      </c>
      <c r="V21" s="24"/>
      <c r="W21" s="6"/>
      <c r="X21" s="6"/>
      <c r="Y21" s="6"/>
      <c r="Z21" s="6"/>
      <c r="AA21" s="8"/>
      <c r="AC21" s="5"/>
      <c r="AD21" s="6">
        <v>1.2460207050000001</v>
      </c>
      <c r="AE21" s="6">
        <v>0.30424325499999999</v>
      </c>
      <c r="AF21" s="6">
        <v>1.9687851999999999E-2</v>
      </c>
      <c r="AG21" s="6"/>
      <c r="AH21" s="6"/>
      <c r="AI21" s="6" t="s">
        <v>58</v>
      </c>
      <c r="AJ21" s="6">
        <f>AJ20/SQRT(3)</f>
        <v>0.13549582144691519</v>
      </c>
      <c r="AK21" s="6">
        <f t="shared" ref="AK21:AL21" si="16">AK20/SQRT(3)</f>
        <v>5.85413699777622E-2</v>
      </c>
      <c r="AL21" s="6">
        <f t="shared" si="16"/>
        <v>2.3511951302682927E-2</v>
      </c>
      <c r="AM21" s="8"/>
      <c r="AO21" s="5"/>
      <c r="AP21" s="6" t="s">
        <v>92</v>
      </c>
      <c r="AQ21" s="6">
        <v>0.14343320525173206</v>
      </c>
      <c r="AR21" s="6"/>
      <c r="AS21" s="6"/>
      <c r="AT21" s="8"/>
      <c r="AV21" s="5"/>
      <c r="AW21" s="6" t="s">
        <v>93</v>
      </c>
      <c r="AX21" s="6">
        <v>0.54646050621884856</v>
      </c>
      <c r="AY21" s="6"/>
      <c r="AZ21" s="6"/>
      <c r="BA21" s="8"/>
      <c r="BC21" s="5"/>
      <c r="BD21" s="6" t="s">
        <v>94</v>
      </c>
      <c r="BE21" s="6">
        <v>9.7777631124117299</v>
      </c>
      <c r="BF21" s="6"/>
      <c r="BG21" s="6"/>
      <c r="BH21" s="6"/>
      <c r="BI21" s="8"/>
    </row>
    <row r="22" spans="1:61">
      <c r="A22" s="5">
        <v>1.1442939244663384</v>
      </c>
      <c r="B22" s="6">
        <v>0.36111111111111116</v>
      </c>
      <c r="C22" s="6">
        <v>0.75783536803027063</v>
      </c>
      <c r="D22" s="6">
        <v>0.57387057387057394</v>
      </c>
      <c r="E22" s="6">
        <v>2.1311249137336095</v>
      </c>
      <c r="F22" s="6">
        <v>0.77310924369747902</v>
      </c>
      <c r="G22" s="6">
        <v>1.0974025974025974</v>
      </c>
      <c r="H22" s="6">
        <v>0.60439560439560436</v>
      </c>
      <c r="I22" s="6">
        <v>0.88319088319088312</v>
      </c>
      <c r="J22" s="6"/>
      <c r="K22" s="6" t="s">
        <v>95</v>
      </c>
      <c r="L22" s="6">
        <f>AVERAGE(B21:B24)</f>
        <v>1.0067537569194276</v>
      </c>
      <c r="M22" s="6">
        <f>AVERAGE(E21:E24)</f>
        <v>1.81091383120074</v>
      </c>
      <c r="N22" s="6">
        <f>AVERAGE(H21:H24)</f>
        <v>1.0145613293678841</v>
      </c>
      <c r="O22" s="6"/>
      <c r="P22" s="6"/>
      <c r="Q22" s="6"/>
      <c r="R22" s="8"/>
      <c r="S22" s="6"/>
      <c r="T22" s="6"/>
      <c r="U22" s="25">
        <v>1.5864279216338486</v>
      </c>
      <c r="V22" s="24"/>
      <c r="W22" s="6"/>
      <c r="X22" s="6"/>
      <c r="Y22" s="6"/>
      <c r="Z22" s="6"/>
      <c r="AA22" s="8"/>
      <c r="AC22" s="5"/>
      <c r="AD22" s="6"/>
      <c r="AE22" s="6"/>
      <c r="AF22" s="6"/>
      <c r="AG22" s="6"/>
      <c r="AH22" s="6"/>
      <c r="AI22" s="6"/>
      <c r="AJ22" s="6"/>
      <c r="AK22" s="6"/>
      <c r="AL22" s="6"/>
      <c r="AM22" s="8"/>
      <c r="AO22" s="5"/>
      <c r="AP22" s="6" t="s">
        <v>96</v>
      </c>
      <c r="AQ22" s="6">
        <v>9.2406083948628454E-2</v>
      </c>
      <c r="AR22" s="6"/>
      <c r="AS22" s="6"/>
      <c r="AT22" s="8"/>
      <c r="AV22" s="5"/>
      <c r="AW22" s="6" t="s">
        <v>97</v>
      </c>
      <c r="AX22" s="6">
        <v>0.16939243229555009</v>
      </c>
      <c r="AY22" s="6"/>
      <c r="AZ22" s="6"/>
      <c r="BA22" s="8"/>
      <c r="BC22" s="5"/>
      <c r="BD22" s="6" t="s">
        <v>98</v>
      </c>
      <c r="BE22" s="6">
        <v>5.1471973542109639</v>
      </c>
      <c r="BF22" s="6"/>
      <c r="BG22" s="6"/>
      <c r="BH22" s="6"/>
      <c r="BI22" s="8"/>
    </row>
    <row r="23" spans="1:61">
      <c r="A23" s="5">
        <v>0.6931044425222348</v>
      </c>
      <c r="B23" s="6">
        <v>1.6819067708720612</v>
      </c>
      <c r="C23" s="6">
        <v>1.1957196363637468</v>
      </c>
      <c r="D23" s="6">
        <v>1.0341421698399504</v>
      </c>
      <c r="E23" s="6">
        <v>1.22065800330033</v>
      </c>
      <c r="F23" s="6">
        <v>0.5051388160323288</v>
      </c>
      <c r="G23" s="6">
        <v>1.0142418583529895</v>
      </c>
      <c r="H23" s="6">
        <v>1.0829857375331307</v>
      </c>
      <c r="I23" s="6">
        <v>0.69329183955739981</v>
      </c>
      <c r="J23" s="6"/>
      <c r="K23" s="6" t="s">
        <v>99</v>
      </c>
      <c r="L23" s="6">
        <f>AVERAGE(C21:C24)</f>
        <v>1.221482304708049</v>
      </c>
      <c r="M23" s="6">
        <f>AVERAGE(F21:F24)</f>
        <v>0.82638711757013972</v>
      </c>
      <c r="N23" s="6">
        <f>AVERAGE(I21:I24)</f>
        <v>0.98125567007686021</v>
      </c>
      <c r="O23" s="6"/>
      <c r="P23" s="6"/>
      <c r="Q23" s="6"/>
      <c r="R23" s="8"/>
      <c r="S23" s="6"/>
      <c r="T23" s="6"/>
      <c r="U23" s="25">
        <v>0.66</v>
      </c>
      <c r="V23" s="24"/>
      <c r="W23" s="6"/>
      <c r="X23" s="6"/>
      <c r="Y23" s="6"/>
      <c r="Z23" s="6"/>
      <c r="AA23" s="8"/>
      <c r="AC23" s="19" t="s">
        <v>100</v>
      </c>
      <c r="AD23" s="18" t="s">
        <v>30</v>
      </c>
      <c r="AE23" s="18" t="s">
        <v>31</v>
      </c>
      <c r="AF23" s="18" t="s">
        <v>32</v>
      </c>
      <c r="AG23" s="18" t="s">
        <v>33</v>
      </c>
      <c r="AH23" s="18" t="s">
        <v>34</v>
      </c>
      <c r="AI23" s="6"/>
      <c r="AJ23" s="6"/>
      <c r="AK23" s="6"/>
      <c r="AL23" s="6"/>
      <c r="AM23" s="8"/>
      <c r="AO23" s="5"/>
      <c r="AP23" s="6" t="s">
        <v>101</v>
      </c>
      <c r="AQ23" s="6">
        <v>5.1190057489985299E-2</v>
      </c>
      <c r="AR23" s="6"/>
      <c r="AS23" s="6"/>
      <c r="AT23" s="8"/>
      <c r="AV23" s="5"/>
      <c r="AW23" s="6" t="s">
        <v>102</v>
      </c>
      <c r="AX23" s="6">
        <v>0.4631857563335402</v>
      </c>
      <c r="AY23" s="6"/>
      <c r="AZ23" s="6"/>
      <c r="BA23" s="8"/>
      <c r="BC23" s="5"/>
      <c r="BD23" s="6" t="s">
        <v>103</v>
      </c>
      <c r="BE23" s="6">
        <v>4.531106429573879</v>
      </c>
      <c r="BF23" s="6"/>
      <c r="BG23" s="6"/>
      <c r="BH23" s="6"/>
      <c r="BI23" s="8"/>
    </row>
    <row r="24" spans="1:61">
      <c r="A24" s="5">
        <v>0.80482966883733487</v>
      </c>
      <c r="B24" s="6">
        <v>0.85916644639575801</v>
      </c>
      <c r="C24" s="6">
        <v>1.0115501049348241</v>
      </c>
      <c r="D24" s="6">
        <v>0.82297998588301269</v>
      </c>
      <c r="E24" s="6">
        <v>1.5518151579947201</v>
      </c>
      <c r="F24" s="6">
        <v>0.76873509748043212</v>
      </c>
      <c r="G24" s="6">
        <v>0.89105706059349221</v>
      </c>
      <c r="H24" s="6">
        <v>0.8508647497688171</v>
      </c>
      <c r="I24" s="6">
        <v>0.84025315484601859</v>
      </c>
      <c r="J24" s="6"/>
      <c r="K24" s="6"/>
      <c r="L24" s="6"/>
      <c r="M24" s="6"/>
      <c r="N24" s="6"/>
      <c r="O24" s="6"/>
      <c r="P24" s="6"/>
      <c r="Q24" s="6"/>
      <c r="R24" s="8"/>
      <c r="S24" s="6"/>
      <c r="T24" s="6"/>
      <c r="U24" s="25">
        <v>1</v>
      </c>
      <c r="V24" s="24"/>
      <c r="W24" s="6"/>
      <c r="X24" s="6"/>
      <c r="Y24" s="6"/>
      <c r="Z24" s="6"/>
      <c r="AA24" s="8"/>
      <c r="AC24" s="19" t="s">
        <v>104</v>
      </c>
      <c r="AD24" s="18">
        <v>0.58289999999999997</v>
      </c>
      <c r="AE24" s="18">
        <v>6.7549999999999999</v>
      </c>
      <c r="AF24" s="18" t="s">
        <v>36</v>
      </c>
      <c r="AG24" s="18" t="s">
        <v>105</v>
      </c>
      <c r="AH24" s="18" t="s">
        <v>106</v>
      </c>
      <c r="AI24" s="6"/>
      <c r="AJ24" s="6"/>
      <c r="AK24" s="6"/>
      <c r="AL24" s="6"/>
      <c r="AM24" s="8"/>
      <c r="AO24" s="5"/>
      <c r="AP24" s="6" t="s">
        <v>107</v>
      </c>
      <c r="AQ24" s="6">
        <v>1.3650578814026002</v>
      </c>
      <c r="AR24" s="6"/>
      <c r="AS24" s="6"/>
      <c r="AT24" s="8"/>
      <c r="AV24" s="5"/>
      <c r="AW24" s="6" t="s">
        <v>108</v>
      </c>
      <c r="AX24" s="6">
        <v>1.1582330407080468</v>
      </c>
      <c r="AY24" s="6"/>
      <c r="AZ24" s="6"/>
      <c r="BA24" s="8"/>
      <c r="BC24" s="5"/>
      <c r="BD24" s="6" t="s">
        <v>109</v>
      </c>
      <c r="BE24" s="6">
        <v>4.2518686246440494</v>
      </c>
      <c r="BF24" s="6"/>
      <c r="BG24" s="6"/>
      <c r="BH24" s="6"/>
      <c r="BI24" s="8"/>
    </row>
    <row r="25" spans="1:61">
      <c r="A25" s="5"/>
      <c r="B25" s="6"/>
      <c r="C25" s="6"/>
      <c r="D25" s="6"/>
      <c r="E25" s="6"/>
      <c r="F25" s="6"/>
      <c r="G25" s="6"/>
      <c r="H25" s="6"/>
      <c r="I25" s="6"/>
      <c r="J25" s="6"/>
      <c r="K25" s="6" t="s">
        <v>110</v>
      </c>
      <c r="L25" s="6"/>
      <c r="M25" s="6"/>
      <c r="N25" s="6"/>
      <c r="O25" s="6"/>
      <c r="P25" s="6"/>
      <c r="Q25" s="6"/>
      <c r="R25" s="8"/>
      <c r="S25" s="6"/>
      <c r="T25" s="6"/>
      <c r="U25" s="25">
        <v>1.1180243536380938</v>
      </c>
      <c r="V25" s="24"/>
      <c r="W25" s="6"/>
      <c r="X25" s="6"/>
      <c r="Y25" s="6"/>
      <c r="Z25" s="6"/>
      <c r="AA25" s="8"/>
      <c r="AC25" s="19" t="s">
        <v>111</v>
      </c>
      <c r="AD25" s="18">
        <v>0.93799999999999994</v>
      </c>
      <c r="AE25" s="18">
        <v>10.87</v>
      </c>
      <c r="AF25" s="18" t="s">
        <v>36</v>
      </c>
      <c r="AG25" s="18" t="s">
        <v>42</v>
      </c>
      <c r="AH25" s="18" t="s">
        <v>112</v>
      </c>
      <c r="AI25" s="6"/>
      <c r="AJ25" s="6"/>
      <c r="AK25" s="6"/>
      <c r="AL25" s="6"/>
      <c r="AM25" s="8"/>
      <c r="AO25" s="5"/>
      <c r="AP25" s="6" t="s">
        <v>113</v>
      </c>
      <c r="AQ25" s="6">
        <v>1.7026018669803891</v>
      </c>
      <c r="AR25" s="6"/>
      <c r="AS25" s="6"/>
      <c r="AT25" s="8"/>
      <c r="AV25" s="5"/>
      <c r="AW25" s="6" t="s">
        <v>114</v>
      </c>
      <c r="AX25" s="6">
        <v>1.4964924309046197</v>
      </c>
      <c r="AY25" s="6"/>
      <c r="AZ25" s="6"/>
      <c r="BA25" s="8"/>
      <c r="BC25" s="5"/>
      <c r="BD25" s="6" t="s">
        <v>115</v>
      </c>
      <c r="BE25" s="6">
        <v>3.0831586414270014</v>
      </c>
      <c r="BF25" s="6"/>
      <c r="BG25" s="6"/>
      <c r="BH25" s="6"/>
      <c r="BI25" s="8"/>
    </row>
    <row r="26" spans="1:61">
      <c r="A26" s="5"/>
      <c r="B26" s="6"/>
      <c r="C26" s="6"/>
      <c r="D26" s="6"/>
      <c r="E26" s="6"/>
      <c r="F26" s="6"/>
      <c r="G26" s="6"/>
      <c r="H26" s="6"/>
      <c r="I26" s="6"/>
      <c r="J26" s="6"/>
      <c r="K26" s="6"/>
      <c r="L26" s="6" t="s">
        <v>3</v>
      </c>
      <c r="M26" s="6" t="s">
        <v>86</v>
      </c>
      <c r="N26" s="6" t="s">
        <v>87</v>
      </c>
      <c r="O26" s="6"/>
      <c r="P26" s="6"/>
      <c r="Q26" s="6"/>
      <c r="R26" s="8"/>
      <c r="S26" s="6"/>
      <c r="T26" s="6"/>
      <c r="U26" s="6"/>
      <c r="V26" s="22"/>
      <c r="W26" s="6"/>
      <c r="X26" s="6"/>
      <c r="Y26" s="6"/>
      <c r="Z26" s="6"/>
      <c r="AA26" s="8"/>
      <c r="AC26" s="19" t="s">
        <v>116</v>
      </c>
      <c r="AD26" s="18">
        <v>0.35510000000000003</v>
      </c>
      <c r="AE26" s="18">
        <v>4.1150000000000002</v>
      </c>
      <c r="AF26" s="18" t="s">
        <v>47</v>
      </c>
      <c r="AG26" s="18" t="s">
        <v>48</v>
      </c>
      <c r="AH26" s="18" t="s">
        <v>117</v>
      </c>
      <c r="AI26" s="6"/>
      <c r="AJ26" s="6"/>
      <c r="AK26" s="6"/>
      <c r="AL26" s="6"/>
      <c r="AM26" s="8"/>
      <c r="AO26" s="5"/>
      <c r="AP26" s="6" t="s">
        <v>118</v>
      </c>
      <c r="AQ26" s="6">
        <v>0.4559043511533612</v>
      </c>
      <c r="AR26" s="6"/>
      <c r="AS26" s="6"/>
      <c r="AT26" s="8"/>
      <c r="AV26" s="5"/>
      <c r="AW26" s="6" t="s">
        <v>119</v>
      </c>
      <c r="AX26" s="6">
        <v>0.57450594543700728</v>
      </c>
      <c r="AY26" s="6"/>
      <c r="AZ26" s="6"/>
      <c r="BA26" s="8"/>
      <c r="BC26" s="5"/>
      <c r="BD26" s="6" t="s">
        <v>120</v>
      </c>
      <c r="BE26" s="6">
        <v>0.65320474129977868</v>
      </c>
      <c r="BF26" s="6"/>
      <c r="BG26" s="6"/>
      <c r="BH26" s="6"/>
      <c r="BI26" s="8"/>
    </row>
    <row r="27" spans="1:61" ht="15">
      <c r="A27" s="19" t="s">
        <v>29</v>
      </c>
      <c r="B27" s="18" t="s">
        <v>30</v>
      </c>
      <c r="C27" s="18" t="s">
        <v>31</v>
      </c>
      <c r="D27" s="18" t="s">
        <v>32</v>
      </c>
      <c r="E27" s="18" t="s">
        <v>33</v>
      </c>
      <c r="F27" s="18" t="s">
        <v>34</v>
      </c>
      <c r="G27" s="6"/>
      <c r="H27" s="6"/>
      <c r="I27" s="6"/>
      <c r="J27" s="6"/>
      <c r="K27" s="6" t="s">
        <v>91</v>
      </c>
      <c r="L27" s="6">
        <f>STDEV(A21:A24)</f>
        <v>0.19265300583413064</v>
      </c>
      <c r="M27" s="6">
        <f>STDEV(D21:D24)</f>
        <v>0.29471265177807088</v>
      </c>
      <c r="N27" s="6">
        <f>STDEV(G21:G24)</f>
        <v>0.12468123272057861</v>
      </c>
      <c r="O27" s="6"/>
      <c r="P27" s="6"/>
      <c r="Q27" s="6"/>
      <c r="R27" s="8"/>
      <c r="S27" s="6"/>
      <c r="T27" s="26" t="s">
        <v>121</v>
      </c>
      <c r="U27" s="6">
        <f>TTEST(U18:U25,V18:V20,1,2)</f>
        <v>7.3706080643196371E-3</v>
      </c>
      <c r="V27" s="6"/>
      <c r="W27" s="6"/>
      <c r="X27" s="6"/>
      <c r="Y27" s="6"/>
      <c r="Z27" s="6"/>
      <c r="AA27" s="8"/>
      <c r="AC27" s="5"/>
      <c r="AD27" s="6"/>
      <c r="AE27" s="6"/>
      <c r="AF27" s="6"/>
      <c r="AG27" s="6"/>
      <c r="AH27" s="6"/>
      <c r="AI27" s="6"/>
      <c r="AJ27" s="6"/>
      <c r="AK27" s="6"/>
      <c r="AL27" s="6"/>
      <c r="AM27" s="8"/>
      <c r="AO27" s="5"/>
      <c r="AP27" s="6" t="s">
        <v>122</v>
      </c>
      <c r="AQ27" s="6">
        <v>0.47643590046364931</v>
      </c>
      <c r="AR27" s="6"/>
      <c r="AS27" s="6"/>
      <c r="AT27" s="8"/>
      <c r="AV27" s="5"/>
      <c r="AW27" s="6" t="s">
        <v>123</v>
      </c>
      <c r="AX27" s="6">
        <v>0.77076858295032624</v>
      </c>
      <c r="AY27" s="6"/>
      <c r="AZ27" s="6"/>
      <c r="BA27" s="8"/>
      <c r="BC27" s="5"/>
      <c r="BD27" s="6" t="s">
        <v>124</v>
      </c>
      <c r="BE27" s="6">
        <v>1.2383528872515897</v>
      </c>
      <c r="BF27" s="6"/>
      <c r="BG27" s="6"/>
      <c r="BH27" s="6"/>
      <c r="BI27" s="8"/>
    </row>
    <row r="28" spans="1:61">
      <c r="A28" s="19" t="s">
        <v>125</v>
      </c>
      <c r="B28" s="18">
        <v>-0.12479999999999999</v>
      </c>
      <c r="C28" s="18">
        <v>0.45789999999999997</v>
      </c>
      <c r="D28" s="18" t="s">
        <v>47</v>
      </c>
      <c r="E28" s="18" t="s">
        <v>48</v>
      </c>
      <c r="F28" s="18" t="s">
        <v>126</v>
      </c>
      <c r="G28" s="6"/>
      <c r="H28" s="6"/>
      <c r="I28" s="6"/>
      <c r="J28" s="6"/>
      <c r="K28" s="6" t="s">
        <v>95</v>
      </c>
      <c r="L28" s="6">
        <f>STDEV(B21:B24)</f>
        <v>0.55027574811329982</v>
      </c>
      <c r="M28" s="6">
        <f>STDEV(E21:E24)</f>
        <v>0.51577190036685372</v>
      </c>
      <c r="N28" s="6">
        <f>STDEV(H21:H24)</f>
        <v>0.38952186882153222</v>
      </c>
      <c r="O28" s="6"/>
      <c r="P28" s="6"/>
      <c r="Q28" s="6"/>
      <c r="R28" s="8"/>
      <c r="S28" s="6"/>
      <c r="T28" s="6"/>
      <c r="U28" s="6"/>
      <c r="V28" s="6"/>
      <c r="W28" s="6"/>
      <c r="X28" s="6"/>
      <c r="Y28" s="6"/>
      <c r="Z28" s="6"/>
      <c r="AA28" s="8"/>
      <c r="AC28" s="5"/>
      <c r="AD28" s="6"/>
      <c r="AE28" s="6"/>
      <c r="AF28" s="6"/>
      <c r="AG28" s="6"/>
      <c r="AH28" s="6"/>
      <c r="AI28" s="6"/>
      <c r="AJ28" s="6"/>
      <c r="AK28" s="6"/>
      <c r="AL28" s="6"/>
      <c r="AM28" s="8"/>
      <c r="AO28" s="5"/>
      <c r="AP28" s="6"/>
      <c r="AQ28" s="6"/>
      <c r="AR28" s="6"/>
      <c r="AS28" s="6"/>
      <c r="AT28" s="8"/>
      <c r="AV28" s="5"/>
      <c r="AW28" s="6"/>
      <c r="AX28" s="6"/>
      <c r="AY28" s="6"/>
      <c r="AZ28" s="6"/>
      <c r="BA28" s="8"/>
      <c r="BC28" s="5"/>
      <c r="BD28" s="6" t="s">
        <v>127</v>
      </c>
      <c r="BE28" s="6">
        <v>1.4034863452331421</v>
      </c>
      <c r="BF28" s="6"/>
      <c r="BG28" s="6"/>
      <c r="BH28" s="6"/>
      <c r="BI28" s="8"/>
    </row>
    <row r="29" spans="1:61" ht="15">
      <c r="A29" s="19" t="s">
        <v>128</v>
      </c>
      <c r="B29" s="18">
        <v>-0.33960000000000001</v>
      </c>
      <c r="C29" s="18">
        <v>1.2450000000000001</v>
      </c>
      <c r="D29" s="18" t="s">
        <v>47</v>
      </c>
      <c r="E29" s="18" t="s">
        <v>48</v>
      </c>
      <c r="F29" s="18" t="s">
        <v>129</v>
      </c>
      <c r="G29" s="6"/>
      <c r="H29" s="22"/>
      <c r="I29" s="6"/>
      <c r="J29" s="6"/>
      <c r="K29" s="6" t="s">
        <v>99</v>
      </c>
      <c r="L29" s="6">
        <f>STDEV(C21:C24)</f>
        <v>0.49959406368467052</v>
      </c>
      <c r="M29" s="6">
        <f>STDEV(F21:F24)</f>
        <v>0.31418717943901642</v>
      </c>
      <c r="N29" s="6">
        <f>STDEV(I21:I24)</f>
        <v>0.36063989157410004</v>
      </c>
      <c r="O29" s="6"/>
      <c r="P29" s="6"/>
      <c r="Q29" s="6"/>
      <c r="R29" s="8"/>
      <c r="S29" s="6"/>
      <c r="T29" s="6"/>
      <c r="U29" s="6"/>
      <c r="V29" s="6"/>
      <c r="W29" s="6"/>
      <c r="X29" s="6"/>
      <c r="Y29" s="6"/>
      <c r="Z29" s="6"/>
      <c r="AA29" s="8"/>
      <c r="AC29" s="5"/>
      <c r="AD29" s="6"/>
      <c r="AE29" s="6"/>
      <c r="AF29" s="6"/>
      <c r="AG29" s="6"/>
      <c r="AH29" s="6"/>
      <c r="AI29" s="6"/>
      <c r="AJ29" s="6"/>
      <c r="AK29" s="6"/>
      <c r="AL29" s="6"/>
      <c r="AM29" s="8"/>
      <c r="AO29" s="5"/>
      <c r="AP29" s="26" t="s">
        <v>121</v>
      </c>
      <c r="AQ29" s="26">
        <f>TTEST(AQ20:AQ23,AQ24:AQ27,1,2)</f>
        <v>1.5920279325945003E-2</v>
      </c>
      <c r="AR29" s="6"/>
      <c r="AS29" s="6"/>
      <c r="AT29" s="8"/>
      <c r="AV29" s="5"/>
      <c r="AW29" s="26" t="s">
        <v>121</v>
      </c>
      <c r="AX29" s="26">
        <f>TTEST(AX20:AX23,AX24:AX27,1,2)</f>
        <v>2.4130709903111915E-2</v>
      </c>
      <c r="AY29" s="6"/>
      <c r="AZ29" s="6"/>
      <c r="BA29" s="8"/>
      <c r="BC29" s="5"/>
      <c r="BD29" s="6" t="s">
        <v>130</v>
      </c>
      <c r="BE29" s="6">
        <v>1.2662826447743178</v>
      </c>
      <c r="BF29" s="6"/>
      <c r="BG29" s="6"/>
      <c r="BH29" s="6"/>
      <c r="BI29" s="8"/>
    </row>
    <row r="30" spans="1:61">
      <c r="A30" s="19" t="s">
        <v>131</v>
      </c>
      <c r="B30" s="18">
        <v>-4.1860000000000001E-2</v>
      </c>
      <c r="C30" s="18">
        <v>0.1535</v>
      </c>
      <c r="D30" s="18" t="s">
        <v>47</v>
      </c>
      <c r="E30" s="18" t="s">
        <v>48</v>
      </c>
      <c r="F30" s="18" t="s">
        <v>132</v>
      </c>
      <c r="G30" s="6"/>
      <c r="H30" s="22"/>
      <c r="I30" s="6"/>
      <c r="J30" s="6"/>
      <c r="K30" s="6"/>
      <c r="L30" s="6"/>
      <c r="M30" s="6"/>
      <c r="N30" s="6"/>
      <c r="O30" s="6"/>
      <c r="P30" s="6"/>
      <c r="Q30" s="6"/>
      <c r="R30" s="8"/>
      <c r="S30" s="6"/>
      <c r="T30" s="6"/>
      <c r="U30" s="6"/>
      <c r="V30" s="6"/>
      <c r="W30" s="6"/>
      <c r="X30" s="6"/>
      <c r="Y30" s="6"/>
      <c r="Z30" s="6"/>
      <c r="AA30" s="8"/>
      <c r="AC30" s="5"/>
      <c r="AD30" s="6"/>
      <c r="AE30" s="6"/>
      <c r="AF30" s="6"/>
      <c r="AG30" s="6"/>
      <c r="AH30" s="6"/>
      <c r="AI30" s="6"/>
      <c r="AJ30" s="6"/>
      <c r="AK30" s="6"/>
      <c r="AL30" s="6"/>
      <c r="AM30" s="8"/>
      <c r="AO30" s="5"/>
      <c r="AP30" s="6"/>
      <c r="AQ30" s="6"/>
      <c r="AR30" s="6"/>
      <c r="AS30" s="6"/>
      <c r="AT30" s="8"/>
      <c r="AV30" s="5"/>
      <c r="AW30" s="6"/>
      <c r="AX30" s="6"/>
      <c r="AY30" s="6"/>
      <c r="AZ30" s="6"/>
      <c r="BA30" s="8"/>
      <c r="BC30" s="5"/>
      <c r="BD30" s="6" t="s">
        <v>133</v>
      </c>
      <c r="BE30" s="6">
        <v>1.1582279628236658</v>
      </c>
      <c r="BF30" s="6"/>
      <c r="BG30" s="6"/>
      <c r="BH30" s="6"/>
      <c r="BI30" s="8"/>
    </row>
    <row r="31" spans="1:61">
      <c r="A31" s="19" t="s">
        <v>134</v>
      </c>
      <c r="B31" s="18">
        <v>-0.92900000000000005</v>
      </c>
      <c r="C31" s="18">
        <v>3.407</v>
      </c>
      <c r="D31" s="18" t="s">
        <v>36</v>
      </c>
      <c r="E31" s="18" t="s">
        <v>37</v>
      </c>
      <c r="F31" s="18" t="s">
        <v>135</v>
      </c>
      <c r="G31" s="6"/>
      <c r="H31" s="6"/>
      <c r="I31" s="6"/>
      <c r="J31" s="6"/>
      <c r="K31" s="6" t="s">
        <v>58</v>
      </c>
      <c r="L31" s="6"/>
      <c r="M31" s="6"/>
      <c r="N31" s="6"/>
      <c r="O31" s="6"/>
      <c r="P31" s="6"/>
      <c r="Q31" s="6"/>
      <c r="R31" s="8"/>
      <c r="S31" s="6"/>
      <c r="T31" s="6"/>
      <c r="U31" s="6"/>
      <c r="V31" s="6"/>
      <c r="W31" s="6"/>
      <c r="X31" s="6"/>
      <c r="Y31" s="6"/>
      <c r="Z31" s="6"/>
      <c r="AA31" s="8"/>
      <c r="AC31" s="5"/>
      <c r="AD31" s="6"/>
      <c r="AE31" s="6"/>
      <c r="AF31" s="6"/>
      <c r="AG31" s="6"/>
      <c r="AH31" s="6"/>
      <c r="AI31" s="6"/>
      <c r="AJ31" s="6"/>
      <c r="AK31" s="6"/>
      <c r="AL31" s="6"/>
      <c r="AM31" s="8"/>
      <c r="AO31" s="5"/>
      <c r="AP31" s="6" t="s">
        <v>136</v>
      </c>
      <c r="AQ31" s="6" t="s">
        <v>137</v>
      </c>
      <c r="AR31" s="6"/>
      <c r="AS31" s="6"/>
      <c r="AT31" s="8"/>
      <c r="AV31" s="5"/>
      <c r="AW31" s="6" t="s">
        <v>138</v>
      </c>
      <c r="AX31" s="6" t="s">
        <v>139</v>
      </c>
      <c r="AY31" s="6"/>
      <c r="AZ31" s="6"/>
      <c r="BA31" s="8"/>
      <c r="BC31" s="5"/>
      <c r="BD31" s="6" t="s">
        <v>140</v>
      </c>
      <c r="BE31" s="6">
        <v>0.65351786573152637</v>
      </c>
      <c r="BF31" s="6"/>
      <c r="BG31" s="6"/>
      <c r="BH31" s="6"/>
      <c r="BI31" s="8"/>
    </row>
    <row r="32" spans="1:61">
      <c r="A32" s="19" t="s">
        <v>141</v>
      </c>
      <c r="B32" s="18">
        <v>5.552E-2</v>
      </c>
      <c r="C32" s="18">
        <v>0.2036</v>
      </c>
      <c r="D32" s="18" t="s">
        <v>47</v>
      </c>
      <c r="E32" s="18" t="s">
        <v>48</v>
      </c>
      <c r="F32" s="18" t="s">
        <v>142</v>
      </c>
      <c r="G32" s="6"/>
      <c r="H32" s="6"/>
      <c r="I32" s="6"/>
      <c r="J32" s="6"/>
      <c r="K32" s="6"/>
      <c r="L32" s="6" t="s">
        <v>3</v>
      </c>
      <c r="M32" s="6" t="s">
        <v>86</v>
      </c>
      <c r="N32" s="6" t="s">
        <v>87</v>
      </c>
      <c r="O32" s="6"/>
      <c r="P32" s="6"/>
      <c r="Q32" s="6"/>
      <c r="R32" s="8"/>
      <c r="S32" s="6"/>
      <c r="T32" s="6"/>
      <c r="U32" s="6"/>
      <c r="V32" s="6"/>
      <c r="W32" s="6"/>
      <c r="X32" s="6"/>
      <c r="Y32" s="6"/>
      <c r="Z32" s="6"/>
      <c r="AA32" s="8"/>
      <c r="AC32" s="5"/>
      <c r="AD32" s="6"/>
      <c r="AE32" s="6"/>
      <c r="AF32" s="6"/>
      <c r="AG32" s="6"/>
      <c r="AH32" s="6"/>
      <c r="AI32" s="6"/>
      <c r="AJ32" s="6"/>
      <c r="AK32" s="6"/>
      <c r="AL32" s="6"/>
      <c r="AM32" s="8"/>
      <c r="AO32" s="5" t="s">
        <v>0</v>
      </c>
      <c r="AP32" s="6">
        <f>AVERAGE(AQ20:AQ23)</f>
        <v>0.11718601528290229</v>
      </c>
      <c r="AQ32" s="6">
        <f>AVERAGE(AQ24:AQ27)</f>
        <v>1</v>
      </c>
      <c r="AR32" s="6"/>
      <c r="AS32" s="6"/>
      <c r="AT32" s="8"/>
      <c r="AV32" s="5" t="s">
        <v>0</v>
      </c>
      <c r="AW32" s="6">
        <f>AVERAGE(AX20:AX23)</f>
        <v>0.44156532607918664</v>
      </c>
      <c r="AX32" s="6">
        <f>AVERAGE(AX24:AX27)</f>
        <v>0.99999999999999989</v>
      </c>
      <c r="AY32" s="6"/>
      <c r="AZ32" s="6"/>
      <c r="BA32" s="8"/>
      <c r="BC32" s="5"/>
      <c r="BD32" s="6" t="s">
        <v>143</v>
      </c>
      <c r="BE32" s="6">
        <v>0.62692755288597923</v>
      </c>
      <c r="BF32" s="6"/>
      <c r="BG32" s="6"/>
      <c r="BH32" s="6"/>
      <c r="BI32" s="8"/>
    </row>
    <row r="33" spans="1:61" ht="15" thickBot="1">
      <c r="A33" s="19" t="s">
        <v>144</v>
      </c>
      <c r="B33" s="18">
        <v>-0.16470000000000001</v>
      </c>
      <c r="C33" s="18">
        <v>0.60409999999999997</v>
      </c>
      <c r="D33" s="18" t="s">
        <v>47</v>
      </c>
      <c r="E33" s="18" t="s">
        <v>48</v>
      </c>
      <c r="F33" s="18" t="s">
        <v>145</v>
      </c>
      <c r="G33" s="6"/>
      <c r="H33" s="6"/>
      <c r="I33" s="6"/>
      <c r="J33" s="6"/>
      <c r="K33" s="6" t="s">
        <v>91</v>
      </c>
      <c r="L33" s="6">
        <f>L27/SQRT(4)</f>
        <v>9.6326502917065321E-2</v>
      </c>
      <c r="M33" s="6">
        <f t="shared" ref="M33:N33" si="17">M27/SQRT(4)</f>
        <v>0.14735632588903544</v>
      </c>
      <c r="N33" s="6">
        <f t="shared" si="17"/>
        <v>6.2340616360289307E-2</v>
      </c>
      <c r="O33" s="6"/>
      <c r="P33" s="6"/>
      <c r="Q33" s="6"/>
      <c r="R33" s="8"/>
      <c r="S33" s="12"/>
      <c r="T33" s="12"/>
      <c r="U33" s="12"/>
      <c r="V33" s="12"/>
      <c r="W33" s="12"/>
      <c r="X33" s="12"/>
      <c r="Y33" s="12"/>
      <c r="Z33" s="12"/>
      <c r="AA33" s="13"/>
      <c r="AC33" s="5"/>
      <c r="AD33" s="6"/>
      <c r="AE33" s="6"/>
      <c r="AF33" s="6"/>
      <c r="AG33" s="6"/>
      <c r="AH33" s="6"/>
      <c r="AI33" s="6"/>
      <c r="AJ33" s="6"/>
      <c r="AK33" s="6"/>
      <c r="AL33" s="6"/>
      <c r="AM33" s="8"/>
      <c r="AO33" s="5" t="s">
        <v>146</v>
      </c>
      <c r="AP33" s="6">
        <f>STDEV(AQ20:AQ23)</f>
        <v>5.7219983217596054E-2</v>
      </c>
      <c r="AQ33" s="6">
        <f>STDEV(AQ24:AQ27)</f>
        <v>0.63168454196580248</v>
      </c>
      <c r="AR33" s="6"/>
      <c r="AS33" s="6"/>
      <c r="AT33" s="8"/>
      <c r="AV33" s="5" t="s">
        <v>146</v>
      </c>
      <c r="AW33" s="6">
        <f>STDEV(AX20:AX23)</f>
        <v>0.18864832372779319</v>
      </c>
      <c r="AX33" s="6">
        <f>STDEV(AX24:AX27)</f>
        <v>0.41033915328191234</v>
      </c>
      <c r="AY33" s="6"/>
      <c r="AZ33" s="6"/>
      <c r="BA33" s="8"/>
      <c r="BC33" s="5"/>
      <c r="BD33" s="6"/>
      <c r="BE33" s="6"/>
      <c r="BF33" s="6"/>
      <c r="BG33" s="6"/>
      <c r="BH33" s="6"/>
      <c r="BI33" s="8"/>
    </row>
    <row r="34" spans="1:61" ht="15">
      <c r="A34" s="19" t="s">
        <v>147</v>
      </c>
      <c r="B34" s="18">
        <v>-0.13270000000000001</v>
      </c>
      <c r="C34" s="18">
        <v>0.48649999999999999</v>
      </c>
      <c r="D34" s="18" t="s">
        <v>47</v>
      </c>
      <c r="E34" s="18" t="s">
        <v>48</v>
      </c>
      <c r="F34" s="18" t="s">
        <v>148</v>
      </c>
      <c r="G34" s="6"/>
      <c r="H34" s="6"/>
      <c r="I34" s="6"/>
      <c r="J34" s="6"/>
      <c r="K34" s="6" t="s">
        <v>95</v>
      </c>
      <c r="L34" s="6">
        <f t="shared" ref="L34:N35" si="18">L28/SQRT(4)</f>
        <v>0.27513787405664991</v>
      </c>
      <c r="M34" s="6">
        <f t="shared" si="18"/>
        <v>0.25788595018342686</v>
      </c>
      <c r="N34" s="6">
        <f t="shared" si="18"/>
        <v>0.19476093441076611</v>
      </c>
      <c r="O34" s="6"/>
      <c r="P34" s="6"/>
      <c r="Q34" s="6"/>
      <c r="R34" s="8"/>
      <c r="AC34" s="5"/>
      <c r="AD34" s="6"/>
      <c r="AE34" s="6"/>
      <c r="AF34" s="6"/>
      <c r="AG34" s="6"/>
      <c r="AH34" s="6"/>
      <c r="AI34" s="6"/>
      <c r="AJ34" s="6"/>
      <c r="AK34" s="6"/>
      <c r="AL34" s="6"/>
      <c r="AM34" s="8"/>
      <c r="AO34" s="5" t="s">
        <v>58</v>
      </c>
      <c r="AP34" s="6">
        <f>AP33/SQRT(4)</f>
        <v>2.8609991608798027E-2</v>
      </c>
      <c r="AQ34" s="6">
        <f>AQ33/SQRT(4)</f>
        <v>0.31584227098290124</v>
      </c>
      <c r="AR34" s="6"/>
      <c r="AS34" s="22"/>
      <c r="AT34" s="8"/>
      <c r="AV34" s="5" t="s">
        <v>58</v>
      </c>
      <c r="AW34" s="6">
        <f>AW33/SQRT(4)</f>
        <v>9.4324161863896597E-2</v>
      </c>
      <c r="AX34" s="6">
        <f>AX33/SQRT(4)</f>
        <v>0.20516957664095617</v>
      </c>
      <c r="AY34" s="6"/>
      <c r="AZ34" s="6"/>
      <c r="BA34" s="8"/>
      <c r="BC34" s="5"/>
      <c r="BD34" s="26" t="s">
        <v>121</v>
      </c>
      <c r="BE34" s="26">
        <f>TTEST(BE19:BE25,BE26:BE32,1,2)</f>
        <v>9.3450285109893214E-4</v>
      </c>
      <c r="BF34" s="6"/>
      <c r="BG34" s="6"/>
      <c r="BH34" s="6"/>
      <c r="BI34" s="8"/>
    </row>
    <row r="35" spans="1:61" ht="15" thickBot="1">
      <c r="A35" s="19" t="s">
        <v>149</v>
      </c>
      <c r="B35" s="18">
        <v>-9.9349999999999994E-2</v>
      </c>
      <c r="C35" s="18">
        <v>0.3644</v>
      </c>
      <c r="D35" s="18" t="s">
        <v>47</v>
      </c>
      <c r="E35" s="18" t="s">
        <v>48</v>
      </c>
      <c r="F35" s="18" t="s">
        <v>150</v>
      </c>
      <c r="G35" s="6"/>
      <c r="H35" s="6"/>
      <c r="I35" s="6"/>
      <c r="J35" s="6"/>
      <c r="K35" s="6" t="s">
        <v>99</v>
      </c>
      <c r="L35" s="6">
        <f t="shared" si="18"/>
        <v>0.24979703184233526</v>
      </c>
      <c r="M35" s="6">
        <f t="shared" si="18"/>
        <v>0.15709358971950821</v>
      </c>
      <c r="N35" s="6">
        <f t="shared" si="18"/>
        <v>0.18031994578705002</v>
      </c>
      <c r="O35" s="6"/>
      <c r="P35" s="6"/>
      <c r="Q35" s="6"/>
      <c r="R35" s="8"/>
      <c r="AC35" s="5"/>
      <c r="AD35" s="6"/>
      <c r="AE35" s="6"/>
      <c r="AF35" s="6"/>
      <c r="AG35" s="6"/>
      <c r="AH35" s="6"/>
      <c r="AI35" s="6"/>
      <c r="AJ35" s="6"/>
      <c r="AK35" s="6"/>
      <c r="AL35" s="6"/>
      <c r="AM35" s="8"/>
      <c r="AO35" s="11"/>
      <c r="AP35" s="12"/>
      <c r="AQ35" s="12"/>
      <c r="AR35" s="12"/>
      <c r="AS35" s="12"/>
      <c r="AT35" s="13"/>
      <c r="AV35" s="11"/>
      <c r="AW35" s="12"/>
      <c r="AX35" s="12"/>
      <c r="AY35" s="12"/>
      <c r="AZ35" s="12"/>
      <c r="BA35" s="13"/>
      <c r="BC35" s="5"/>
      <c r="BD35" s="6"/>
      <c r="BE35" s="6"/>
      <c r="BF35" s="6"/>
      <c r="BG35" s="6"/>
      <c r="BH35" s="6"/>
      <c r="BI35" s="8"/>
    </row>
    <row r="36" spans="1:61" ht="15" thickBot="1">
      <c r="A36" s="5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8"/>
      <c r="AC36" s="11"/>
      <c r="AD36" s="12"/>
      <c r="AE36" s="12"/>
      <c r="AF36" s="12"/>
      <c r="AG36" s="12"/>
      <c r="AH36" s="12"/>
      <c r="AI36" s="12"/>
      <c r="AJ36" s="12"/>
      <c r="AK36" s="12"/>
      <c r="AL36" s="12"/>
      <c r="AM36" s="13"/>
      <c r="BC36" s="5"/>
      <c r="BD36" s="6" t="s">
        <v>151</v>
      </c>
      <c r="BE36" s="6" t="s">
        <v>152</v>
      </c>
      <c r="BF36" s="6"/>
      <c r="BG36" s="6"/>
      <c r="BH36" s="6"/>
      <c r="BI36" s="8"/>
    </row>
    <row r="37" spans="1:61">
      <c r="A37" s="5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8"/>
      <c r="BC37" s="5" t="s">
        <v>0</v>
      </c>
      <c r="BD37" s="6">
        <f>AVERAGE(BE19:BE25)</f>
        <v>4.8225094910005515</v>
      </c>
      <c r="BE37" s="6">
        <f>AVERAGE(BE26:BE32)</f>
        <v>1</v>
      </c>
      <c r="BF37" s="6"/>
      <c r="BG37" s="22"/>
      <c r="BH37" s="6"/>
      <c r="BI37" s="8"/>
    </row>
    <row r="38" spans="1:61" ht="15" thickBot="1">
      <c r="A38" s="11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3"/>
      <c r="BC38" s="5" t="s">
        <v>146</v>
      </c>
      <c r="BD38" s="6">
        <f>STDEV(BE19:BE25)</f>
        <v>2.5264527745237451</v>
      </c>
      <c r="BE38" s="6">
        <f>STDEV(BE26:BE32)</f>
        <v>0.34035661111985022</v>
      </c>
      <c r="BF38" s="6"/>
      <c r="BG38" s="6"/>
      <c r="BH38" s="6"/>
      <c r="BI38" s="8"/>
    </row>
    <row r="39" spans="1:61">
      <c r="BC39" s="5" t="s">
        <v>58</v>
      </c>
      <c r="BD39" s="6">
        <f>BD38/SQRT(7)</f>
        <v>0.9549093915055672</v>
      </c>
      <c r="BE39" s="6">
        <f>BE38/SQRT(7)</f>
        <v>0.12864270715712067</v>
      </c>
      <c r="BF39" s="6"/>
      <c r="BG39" s="6"/>
      <c r="BH39" s="6"/>
      <c r="BI39" s="8"/>
    </row>
    <row r="40" spans="1:61" ht="15" thickBot="1">
      <c r="BC40" s="11"/>
      <c r="BD40" s="12"/>
      <c r="BE40" s="12"/>
      <c r="BF40" s="12"/>
      <c r="BG40" s="12"/>
      <c r="BH40" s="12"/>
      <c r="BI40" s="13"/>
    </row>
    <row r="41" spans="1:61">
      <c r="A41" s="2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4"/>
    </row>
    <row r="42" spans="1:61">
      <c r="A42" s="5" t="s">
        <v>153</v>
      </c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8"/>
    </row>
    <row r="43" spans="1:61">
      <c r="A43" s="5"/>
      <c r="B43" s="6"/>
      <c r="C43" s="6"/>
      <c r="D43" s="6"/>
      <c r="E43" s="6"/>
      <c r="F43" s="6"/>
      <c r="G43" s="6"/>
      <c r="H43" s="6"/>
      <c r="I43" s="6"/>
      <c r="J43" s="6"/>
      <c r="K43" s="6" t="s">
        <v>0</v>
      </c>
      <c r="L43" s="6"/>
      <c r="M43" s="6"/>
      <c r="N43" s="6"/>
      <c r="O43" s="6"/>
      <c r="P43" s="6"/>
      <c r="Q43" s="6"/>
      <c r="R43" s="6"/>
      <c r="S43" s="6"/>
      <c r="T43" s="6"/>
      <c r="U43" s="6"/>
      <c r="V43" s="8"/>
    </row>
    <row r="44" spans="1:61">
      <c r="A44" s="5" t="s">
        <v>77</v>
      </c>
      <c r="B44" s="6" t="s">
        <v>78</v>
      </c>
      <c r="C44" s="6" t="s">
        <v>79</v>
      </c>
      <c r="D44" s="6" t="s">
        <v>80</v>
      </c>
      <c r="E44" s="6" t="s">
        <v>81</v>
      </c>
      <c r="F44" s="6" t="s">
        <v>82</v>
      </c>
      <c r="G44" s="6" t="s">
        <v>83</v>
      </c>
      <c r="H44" s="6" t="s">
        <v>84</v>
      </c>
      <c r="I44" s="6" t="s">
        <v>85</v>
      </c>
      <c r="J44" s="6"/>
      <c r="K44" s="6"/>
      <c r="L44" s="6" t="s">
        <v>3</v>
      </c>
      <c r="M44" s="6" t="s">
        <v>86</v>
      </c>
      <c r="N44" s="6" t="s">
        <v>87</v>
      </c>
      <c r="O44" s="6"/>
      <c r="P44" s="6"/>
      <c r="Q44" s="6"/>
      <c r="R44" s="6"/>
      <c r="S44" s="6"/>
      <c r="T44" s="6"/>
      <c r="U44" s="6"/>
      <c r="V44" s="8"/>
    </row>
    <row r="45" spans="1:61">
      <c r="A45" s="5">
        <v>0.34260943641260183</v>
      </c>
      <c r="B45" s="6">
        <v>0.32707365578378061</v>
      </c>
      <c r="C45" s="6">
        <v>0.50771850357785731</v>
      </c>
      <c r="D45" s="6">
        <v>0.20895636837665821</v>
      </c>
      <c r="E45" s="6">
        <v>1.1991271343532297</v>
      </c>
      <c r="F45" s="6">
        <v>0.46068306549672999</v>
      </c>
      <c r="G45" s="6">
        <v>0.3275822278270259</v>
      </c>
      <c r="H45" s="6">
        <v>0.69130408019217271</v>
      </c>
      <c r="I45" s="6">
        <v>0.44770957163353148</v>
      </c>
      <c r="J45" s="6"/>
      <c r="K45" s="6" t="s">
        <v>91</v>
      </c>
      <c r="L45" s="6">
        <f>AVERAGE(A45:A48)</f>
        <v>0.20822759801343432</v>
      </c>
      <c r="M45" s="6">
        <f>AVERAGE(D45:D48)</f>
        <v>0.3654764137156325</v>
      </c>
      <c r="N45" s="6">
        <f>AVERAGE(G45:G48)</f>
        <v>0.29025759029468179</v>
      </c>
      <c r="O45" s="6"/>
      <c r="P45" s="6"/>
      <c r="Q45" s="6"/>
      <c r="R45" s="6"/>
      <c r="S45" s="6"/>
      <c r="T45" s="6"/>
      <c r="U45" s="6"/>
      <c r="V45" s="8"/>
    </row>
    <row r="46" spans="1:61">
      <c r="A46" s="5">
        <v>0.2710027100271003</v>
      </c>
      <c r="B46" s="6">
        <v>0.22831050228310501</v>
      </c>
      <c r="C46" s="6">
        <v>0.24154589371980675</v>
      </c>
      <c r="D46" s="6">
        <v>0</v>
      </c>
      <c r="E46" s="6">
        <v>0.80402596940005699</v>
      </c>
      <c r="F46" s="6">
        <v>0.20833333333333334</v>
      </c>
      <c r="G46" s="6">
        <v>0.83344813335170131</v>
      </c>
      <c r="H46" s="6">
        <v>0.22831050228310501</v>
      </c>
      <c r="I46" s="6">
        <v>0</v>
      </c>
      <c r="J46" s="6"/>
      <c r="K46" s="6" t="s">
        <v>95</v>
      </c>
      <c r="L46" s="6">
        <f>AVERAGE(B45:B48)</f>
        <v>0.3111716138080215</v>
      </c>
      <c r="M46" s="6">
        <f>AVERAGE(E45:E48)</f>
        <v>0.93357820031988048</v>
      </c>
      <c r="N46" s="6">
        <f>AVERAGE(H45:H48)</f>
        <v>0.29639300732094709</v>
      </c>
      <c r="O46" s="6"/>
      <c r="P46" s="6"/>
      <c r="Q46" s="6"/>
      <c r="R46" s="6"/>
      <c r="S46" s="6"/>
      <c r="T46" s="6"/>
      <c r="U46" s="6"/>
      <c r="V46" s="8"/>
    </row>
    <row r="47" spans="1:61">
      <c r="A47" s="5">
        <v>0</v>
      </c>
      <c r="B47" s="6">
        <v>0.26041666666666669</v>
      </c>
      <c r="C47" s="6">
        <v>0.70548712206047026</v>
      </c>
      <c r="D47" s="6">
        <v>1.0125646711012564</v>
      </c>
      <c r="E47" s="6">
        <v>0.71598332344912297</v>
      </c>
      <c r="F47" s="6">
        <v>0.19157088122605362</v>
      </c>
      <c r="G47" s="6">
        <v>0</v>
      </c>
      <c r="H47" s="6">
        <v>0</v>
      </c>
      <c r="I47" s="6">
        <v>0</v>
      </c>
      <c r="J47" s="6"/>
      <c r="K47" s="6" t="s">
        <v>99</v>
      </c>
      <c r="L47" s="6">
        <f>AVERAGE(C45:C48)</f>
        <v>0.4577206852693978</v>
      </c>
      <c r="M47" s="6">
        <f>AVERAGE(F45:F48)</f>
        <v>0.32293667508649304</v>
      </c>
      <c r="N47" s="6">
        <f>AVERAGE(I45:I48)</f>
        <v>0.17841675461051054</v>
      </c>
      <c r="O47" s="6"/>
      <c r="P47" s="6"/>
      <c r="Q47" s="6"/>
      <c r="R47" s="6"/>
      <c r="S47" s="6"/>
      <c r="T47" s="6"/>
      <c r="U47" s="6"/>
      <c r="V47" s="8"/>
    </row>
    <row r="48" spans="1:61">
      <c r="A48" s="5">
        <v>0.21929824561403508</v>
      </c>
      <c r="B48" s="6">
        <v>0.42888563049853368</v>
      </c>
      <c r="C48" s="6">
        <v>0.37613122171945701</v>
      </c>
      <c r="D48" s="6">
        <v>0.24038461538461539</v>
      </c>
      <c r="E48" s="6">
        <v>1.0151763740771123</v>
      </c>
      <c r="F48" s="6">
        <v>0.4311594202898551</v>
      </c>
      <c r="G48" s="6">
        <v>0</v>
      </c>
      <c r="H48" s="6">
        <v>0.26595744680851063</v>
      </c>
      <c r="I48" s="6">
        <v>0.26595744680851063</v>
      </c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8"/>
    </row>
    <row r="49" spans="1:22">
      <c r="A49" s="5"/>
      <c r="B49" s="6"/>
      <c r="C49" s="6"/>
      <c r="D49" s="6"/>
      <c r="E49" s="6"/>
      <c r="F49" s="6"/>
      <c r="G49" s="6"/>
      <c r="H49" s="6"/>
      <c r="I49" s="6"/>
      <c r="J49" s="6"/>
      <c r="K49" s="6" t="s">
        <v>110</v>
      </c>
      <c r="L49" s="6"/>
      <c r="M49" s="6"/>
      <c r="N49" s="6"/>
      <c r="O49" s="6"/>
      <c r="P49" s="6"/>
      <c r="Q49" s="6"/>
      <c r="R49" s="6"/>
      <c r="S49" s="6"/>
      <c r="T49" s="6"/>
      <c r="U49" s="6"/>
      <c r="V49" s="8"/>
    </row>
    <row r="50" spans="1:22">
      <c r="A50" s="5"/>
      <c r="B50" s="6"/>
      <c r="C50" s="6"/>
      <c r="D50" s="6"/>
      <c r="E50" s="6"/>
      <c r="F50" s="6"/>
      <c r="G50" s="6"/>
      <c r="H50" s="6"/>
      <c r="I50" s="6"/>
      <c r="J50" s="6"/>
      <c r="K50" s="6"/>
      <c r="L50" s="6" t="s">
        <v>3</v>
      </c>
      <c r="M50" s="6" t="s">
        <v>86</v>
      </c>
      <c r="N50" s="6" t="s">
        <v>87</v>
      </c>
      <c r="O50" s="6"/>
      <c r="P50" s="6"/>
      <c r="Q50" s="6"/>
      <c r="R50" s="6"/>
      <c r="S50" s="6"/>
      <c r="T50" s="6"/>
      <c r="U50" s="6"/>
      <c r="V50" s="8"/>
    </row>
    <row r="51" spans="1:22">
      <c r="A51" s="19" t="s">
        <v>29</v>
      </c>
      <c r="B51" s="18" t="s">
        <v>30</v>
      </c>
      <c r="C51" s="18" t="s">
        <v>31</v>
      </c>
      <c r="D51" s="18" t="s">
        <v>32</v>
      </c>
      <c r="E51" s="18" t="s">
        <v>33</v>
      </c>
      <c r="F51" s="18" t="s">
        <v>34</v>
      </c>
      <c r="G51" s="6"/>
      <c r="H51" s="6"/>
      <c r="I51" s="6"/>
      <c r="J51" s="6"/>
      <c r="K51" s="6" t="s">
        <v>91</v>
      </c>
      <c r="L51" s="6">
        <f>STDEV(A45:A48)</f>
        <v>0.1477390548598094</v>
      </c>
      <c r="M51" s="6">
        <f>STDEV(D45:D48)</f>
        <v>0.44438823282928558</v>
      </c>
      <c r="N51" s="6">
        <f>STDEV(G45:G48)</f>
        <v>0.39367839331144883</v>
      </c>
      <c r="O51" s="6"/>
      <c r="P51" s="6"/>
      <c r="Q51" s="6"/>
      <c r="R51" s="6"/>
      <c r="S51" s="6"/>
      <c r="T51" s="6"/>
      <c r="U51" s="6"/>
      <c r="V51" s="8"/>
    </row>
    <row r="52" spans="1:22">
      <c r="A52" s="19" t="s">
        <v>154</v>
      </c>
      <c r="B52" s="18">
        <v>-0.10290000000000001</v>
      </c>
      <c r="C52" s="18">
        <v>0.55479999999999996</v>
      </c>
      <c r="D52" s="18" t="s">
        <v>47</v>
      </c>
      <c r="E52" s="18" t="s">
        <v>48</v>
      </c>
      <c r="F52" s="18" t="s">
        <v>155</v>
      </c>
      <c r="G52" s="6"/>
      <c r="H52" s="6"/>
      <c r="I52" s="6"/>
      <c r="J52" s="6"/>
      <c r="K52" s="6" t="s">
        <v>95</v>
      </c>
      <c r="L52" s="6">
        <f>STDEV(B45:B48)</f>
        <v>8.8603034422979968E-2</v>
      </c>
      <c r="M52" s="6">
        <f>STDEV(E45:E48)</f>
        <v>0.21702980540582167</v>
      </c>
      <c r="N52" s="6">
        <f>STDEV(H45:H48)</f>
        <v>0.28830835408233285</v>
      </c>
      <c r="O52" s="6"/>
      <c r="P52" s="6"/>
      <c r="Q52" s="6"/>
      <c r="R52" s="6"/>
      <c r="S52" s="6"/>
      <c r="T52" s="6"/>
      <c r="U52" s="6"/>
      <c r="V52" s="8"/>
    </row>
    <row r="53" spans="1:22">
      <c r="A53" s="19" t="s">
        <v>156</v>
      </c>
      <c r="B53" s="18">
        <v>-0.2495</v>
      </c>
      <c r="C53" s="18">
        <v>1.345</v>
      </c>
      <c r="D53" s="18" t="s">
        <v>47</v>
      </c>
      <c r="E53" s="18" t="s">
        <v>48</v>
      </c>
      <c r="F53" s="18" t="s">
        <v>157</v>
      </c>
      <c r="G53" s="6"/>
      <c r="H53" s="22"/>
      <c r="I53" s="6"/>
      <c r="J53" s="6"/>
      <c r="K53" s="6" t="s">
        <v>99</v>
      </c>
      <c r="L53" s="6">
        <f>STDEV(C45:C48)</f>
        <v>0.19771728140590591</v>
      </c>
      <c r="M53" s="6">
        <f>STDEV(F45:F48)</f>
        <v>0.14268511764018013</v>
      </c>
      <c r="N53" s="6">
        <f>STDEV(I45:I48)</f>
        <v>0.21897265486980597</v>
      </c>
      <c r="O53" s="6"/>
      <c r="P53" s="6"/>
      <c r="Q53" s="6"/>
      <c r="R53" s="6"/>
      <c r="S53" s="6"/>
      <c r="T53" s="6"/>
      <c r="U53" s="6"/>
      <c r="V53" s="8"/>
    </row>
    <row r="54" spans="1:22">
      <c r="A54" s="19" t="s">
        <v>158</v>
      </c>
      <c r="B54" s="18">
        <v>-0.15720000000000001</v>
      </c>
      <c r="C54" s="18">
        <v>0.84740000000000004</v>
      </c>
      <c r="D54" s="18" t="s">
        <v>47</v>
      </c>
      <c r="E54" s="18" t="s">
        <v>48</v>
      </c>
      <c r="F54" s="18" t="s">
        <v>159</v>
      </c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8"/>
    </row>
    <row r="55" spans="1:22">
      <c r="A55" s="19" t="s">
        <v>160</v>
      </c>
      <c r="B55" s="18">
        <v>-0.72540000000000004</v>
      </c>
      <c r="C55" s="18">
        <v>3.9089999999999998</v>
      </c>
      <c r="D55" s="18" t="s">
        <v>36</v>
      </c>
      <c r="E55" s="18" t="s">
        <v>105</v>
      </c>
      <c r="F55" s="18" t="s">
        <v>161</v>
      </c>
      <c r="G55" s="6"/>
      <c r="H55" s="6"/>
      <c r="I55" s="6"/>
      <c r="J55" s="6"/>
      <c r="K55" s="6" t="s">
        <v>58</v>
      </c>
      <c r="L55" s="6"/>
      <c r="M55" s="6"/>
      <c r="N55" s="6"/>
      <c r="O55" s="6"/>
      <c r="P55" s="6"/>
      <c r="Q55" s="6"/>
      <c r="R55" s="6"/>
      <c r="S55" s="6"/>
      <c r="T55" s="6"/>
      <c r="U55" s="6"/>
      <c r="V55" s="8"/>
    </row>
    <row r="56" spans="1:22">
      <c r="A56" s="19" t="s">
        <v>162</v>
      </c>
      <c r="B56" s="18">
        <v>-0.1147</v>
      </c>
      <c r="C56" s="18">
        <v>0.61819999999999997</v>
      </c>
      <c r="D56" s="18" t="s">
        <v>47</v>
      </c>
      <c r="E56" s="18" t="s">
        <v>48</v>
      </c>
      <c r="F56" s="18" t="s">
        <v>163</v>
      </c>
      <c r="G56" s="6"/>
      <c r="H56" s="6"/>
      <c r="I56" s="6"/>
      <c r="J56" s="6"/>
      <c r="K56" s="6"/>
      <c r="L56" s="6" t="s">
        <v>3</v>
      </c>
      <c r="M56" s="6" t="s">
        <v>86</v>
      </c>
      <c r="N56" s="6" t="s">
        <v>87</v>
      </c>
      <c r="O56" s="6"/>
      <c r="P56" s="6"/>
      <c r="Q56" s="6"/>
      <c r="R56" s="6"/>
      <c r="S56" s="6"/>
      <c r="T56" s="6"/>
      <c r="U56" s="6"/>
      <c r="V56" s="8"/>
    </row>
    <row r="57" spans="1:22">
      <c r="A57" s="19" t="s">
        <v>164</v>
      </c>
      <c r="B57" s="18">
        <v>-8.2030000000000006E-2</v>
      </c>
      <c r="C57" s="18">
        <v>0.44209999999999999</v>
      </c>
      <c r="D57" s="18" t="s">
        <v>47</v>
      </c>
      <c r="E57" s="18" t="s">
        <v>48</v>
      </c>
      <c r="F57" s="18" t="s">
        <v>165</v>
      </c>
      <c r="G57" s="6"/>
      <c r="H57" s="6"/>
      <c r="I57" s="6"/>
      <c r="J57" s="6"/>
      <c r="K57" s="6" t="s">
        <v>91</v>
      </c>
      <c r="L57" s="6">
        <f>L51/SQRT(4)</f>
        <v>7.3869527429904699E-2</v>
      </c>
      <c r="M57" s="6">
        <f t="shared" ref="M57:N57" si="19">M51/SQRT(4)</f>
        <v>0.22219411641464279</v>
      </c>
      <c r="N57" s="6">
        <f t="shared" si="19"/>
        <v>0.19683919665572441</v>
      </c>
      <c r="O57" s="6"/>
      <c r="P57" s="6"/>
      <c r="Q57" s="6"/>
      <c r="R57" s="6"/>
      <c r="S57" s="6"/>
      <c r="T57" s="6"/>
      <c r="U57" s="6"/>
      <c r="V57" s="8"/>
    </row>
    <row r="58" spans="1:22">
      <c r="A58" s="19" t="s">
        <v>166</v>
      </c>
      <c r="B58" s="18">
        <v>-8.8169999999999998E-2</v>
      </c>
      <c r="C58" s="18">
        <v>0.47510000000000002</v>
      </c>
      <c r="D58" s="18" t="s">
        <v>47</v>
      </c>
      <c r="E58" s="18" t="s">
        <v>48</v>
      </c>
      <c r="F58" s="18" t="s">
        <v>167</v>
      </c>
      <c r="G58" s="6"/>
      <c r="H58" s="6"/>
      <c r="I58" s="6"/>
      <c r="J58" s="6"/>
      <c r="K58" s="6" t="s">
        <v>95</v>
      </c>
      <c r="L58" s="6">
        <f t="shared" ref="L58:N59" si="20">L52/SQRT(4)</f>
        <v>4.4301517211489984E-2</v>
      </c>
      <c r="M58" s="6">
        <f t="shared" si="20"/>
        <v>0.10851490270291084</v>
      </c>
      <c r="N58" s="6">
        <f t="shared" si="20"/>
        <v>0.14415417704116643</v>
      </c>
      <c r="O58" s="6"/>
      <c r="P58" s="6"/>
      <c r="Q58" s="6"/>
      <c r="R58" s="6"/>
      <c r="S58" s="6"/>
      <c r="T58" s="6"/>
      <c r="U58" s="6"/>
      <c r="V58" s="8"/>
    </row>
    <row r="59" spans="1:22">
      <c r="A59" s="19" t="s">
        <v>168</v>
      </c>
      <c r="B59" s="18">
        <v>2.981E-2</v>
      </c>
      <c r="C59" s="18">
        <v>0.16070000000000001</v>
      </c>
      <c r="D59" s="18" t="s">
        <v>47</v>
      </c>
      <c r="E59" s="18" t="s">
        <v>48</v>
      </c>
      <c r="F59" s="18" t="s">
        <v>169</v>
      </c>
      <c r="G59" s="6"/>
      <c r="H59" s="6"/>
      <c r="I59" s="6"/>
      <c r="J59" s="6"/>
      <c r="K59" s="6" t="s">
        <v>99</v>
      </c>
      <c r="L59" s="6">
        <f t="shared" si="20"/>
        <v>9.8858640702952957E-2</v>
      </c>
      <c r="M59" s="6">
        <f t="shared" si="20"/>
        <v>7.1342558820090066E-2</v>
      </c>
      <c r="N59" s="6">
        <f t="shared" si="20"/>
        <v>0.10948632743490298</v>
      </c>
      <c r="O59" s="6"/>
      <c r="P59" s="6"/>
      <c r="Q59" s="6"/>
      <c r="R59" s="6"/>
      <c r="S59" s="6"/>
      <c r="T59" s="6"/>
      <c r="U59" s="6"/>
      <c r="V59" s="8"/>
    </row>
    <row r="60" spans="1:22">
      <c r="A60" s="5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8"/>
    </row>
    <row r="61" spans="1:22" ht="15" thickBot="1">
      <c r="A61" s="11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3"/>
    </row>
  </sheetData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2006-09-13T11:28:12Z</dcterms:created>
  <dcterms:modified xsi:type="dcterms:W3CDTF">2017-05-10T18:18:31Z</dcterms:modified>
</cp:coreProperties>
</file>