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andersen/Dropbox/BRE_GRP/Moonshiner_2016/Moonshiner_revision_Nature/Source Data/"/>
    </mc:Choice>
  </mc:AlternateContent>
  <bookViews>
    <workbookView xWindow="0" yWindow="460" windowWidth="24920" windowHeight="15540" tabRatio="500"/>
  </bookViews>
  <sheets>
    <sheet name="Source Data Ext Data Figure 5a" sheetId="1" r:id="rId1"/>
    <sheet name="Source Data Ext Data Figure 5c" sheetId="2" r:id="rId2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" l="1"/>
  <c r="I8" i="1"/>
  <c r="N8" i="1"/>
  <c r="S8" i="1"/>
  <c r="V8" i="1"/>
  <c r="D9" i="1"/>
  <c r="I9" i="1"/>
  <c r="N9" i="1"/>
  <c r="S9" i="1"/>
  <c r="V9" i="1"/>
  <c r="D10" i="1"/>
  <c r="I10" i="1"/>
  <c r="N10" i="1"/>
  <c r="S10" i="1"/>
  <c r="V10" i="1"/>
  <c r="D11" i="1"/>
  <c r="I11" i="1"/>
  <c r="N11" i="1"/>
  <c r="S11" i="1"/>
  <c r="V11" i="1"/>
  <c r="D7" i="1"/>
  <c r="V7" i="1"/>
  <c r="A18" i="1"/>
  <c r="A19" i="1"/>
  <c r="A20" i="1"/>
  <c r="A21" i="1"/>
  <c r="A22" i="1"/>
  <c r="E7" i="1"/>
  <c r="B18" i="1"/>
  <c r="E8" i="1"/>
  <c r="J8" i="1"/>
  <c r="O8" i="1"/>
  <c r="T8" i="1"/>
  <c r="B19" i="1"/>
  <c r="C19" i="1"/>
  <c r="D19" i="1"/>
  <c r="E19" i="1"/>
  <c r="E9" i="1"/>
  <c r="J9" i="1"/>
  <c r="O9" i="1"/>
  <c r="T9" i="1"/>
  <c r="B20" i="1"/>
  <c r="C20" i="1"/>
  <c r="D20" i="1"/>
  <c r="E20" i="1"/>
  <c r="E10" i="1"/>
  <c r="J10" i="1"/>
  <c r="O10" i="1"/>
  <c r="T10" i="1"/>
  <c r="B21" i="1"/>
  <c r="C21" i="1"/>
  <c r="D21" i="1"/>
  <c r="E21" i="1"/>
  <c r="E11" i="1"/>
  <c r="J11" i="1"/>
  <c r="O11" i="1"/>
  <c r="T11" i="1"/>
  <c r="B22" i="1"/>
  <c r="C22" i="1"/>
  <c r="D22" i="1"/>
  <c r="E22" i="1"/>
  <c r="C18" i="1"/>
  <c r="D18" i="1"/>
  <c r="E18" i="1"/>
  <c r="F19" i="1"/>
  <c r="F20" i="1"/>
  <c r="F21" i="1"/>
  <c r="F22" i="1"/>
  <c r="F18" i="1"/>
  <c r="S7" i="1"/>
  <c r="T7" i="1"/>
  <c r="N7" i="1"/>
  <c r="O7" i="1"/>
  <c r="I7" i="1"/>
  <c r="J7" i="1"/>
</calcChain>
</file>

<file path=xl/sharedStrings.xml><?xml version="1.0" encoding="utf-8"?>
<sst xmlns="http://schemas.openxmlformats.org/spreadsheetml/2006/main" count="114" uniqueCount="93">
  <si>
    <t>white sh</t>
  </si>
  <si>
    <t>rhino sh</t>
  </si>
  <si>
    <t>moon sh</t>
  </si>
  <si>
    <t>TFIIS-S sh</t>
  </si>
  <si>
    <t>Trf2 sh</t>
  </si>
  <si>
    <t>Hatched</t>
  </si>
  <si>
    <t>Not hatched</t>
  </si>
  <si>
    <t>Hatching rate</t>
  </si>
  <si>
    <t>Repeat 1</t>
  </si>
  <si>
    <t>Repeat 2</t>
  </si>
  <si>
    <t>n</t>
  </si>
  <si>
    <t>Repeat 3</t>
  </si>
  <si>
    <t>Repeat 4</t>
  </si>
  <si>
    <t>Average</t>
  </si>
  <si>
    <t>Measurements</t>
  </si>
  <si>
    <t>Total n</t>
  </si>
  <si>
    <t>Summary statistics</t>
  </si>
  <si>
    <t>Primary counting data</t>
  </si>
  <si>
    <t>Degrees of freedom (df)</t>
  </si>
  <si>
    <t>Std. Dev.</t>
  </si>
  <si>
    <t>Std. error of mean</t>
  </si>
  <si>
    <t>SD</t>
  </si>
  <si>
    <t>SEM</t>
  </si>
  <si>
    <t>DF</t>
  </si>
  <si>
    <t xml:space="preserve">Note: in addition to  rare events of larval hatching upon Trf2 depletion (see repeat 3) we note that Trf2 depletion seems to results in embryonic arrest at a later stage than the other pathway knock-downs as evident by numerous brown embryos </t>
  </si>
  <si>
    <t>Counting of hatching rates in MTD x sh crosses</t>
  </si>
  <si>
    <t>Source Data for Extended Data Figure 5a</t>
  </si>
  <si>
    <t>Source Data for Extended Data Figure 5c</t>
  </si>
  <si>
    <t>The below data was used to plot the graph shown in Extended Data Figure 5c</t>
  </si>
  <si>
    <t>Numbers denote log2 fold-change values relative to wildtype</t>
  </si>
  <si>
    <t>TE</t>
  </si>
  <si>
    <t>mRNA (RNAseq sense)</t>
  </si>
  <si>
    <t>Antisense piRNAs (sRNAseq)</t>
  </si>
  <si>
    <t>TFIIA-S sh</t>
  </si>
  <si>
    <t>F-element</t>
  </si>
  <si>
    <t>Repbase_Rt1a</t>
  </si>
  <si>
    <t>R1A1-element</t>
  </si>
  <si>
    <t>Dsim_ninja</t>
  </si>
  <si>
    <t>hobo</t>
  </si>
  <si>
    <t>1731</t>
  </si>
  <si>
    <t>Repbase_Rt1b</t>
  </si>
  <si>
    <t>Doc</t>
  </si>
  <si>
    <t>Tirant</t>
  </si>
  <si>
    <t>Copia1</t>
  </si>
  <si>
    <t>opus</t>
  </si>
  <si>
    <t>gypsy</t>
  </si>
  <si>
    <t>accord</t>
  </si>
  <si>
    <t>jockey</t>
  </si>
  <si>
    <t>1360</t>
  </si>
  <si>
    <t>Tabor</t>
  </si>
  <si>
    <t>I-element_new</t>
  </si>
  <si>
    <t>Stalker</t>
  </si>
  <si>
    <t>micropia</t>
  </si>
  <si>
    <t>springer</t>
  </si>
  <si>
    <t>Cr1a</t>
  </si>
  <si>
    <t>Doc3-element</t>
  </si>
  <si>
    <t>mdg3</t>
  </si>
  <si>
    <t>invader4</t>
  </si>
  <si>
    <t>Repbase_DNAREP1</t>
  </si>
  <si>
    <t>Tc1</t>
  </si>
  <si>
    <t>pogo</t>
  </si>
  <si>
    <t>flea</t>
  </si>
  <si>
    <t>TART-A</t>
  </si>
  <si>
    <t>Tc1-2</t>
  </si>
  <si>
    <t>transib3</t>
  </si>
  <si>
    <t>roo</t>
  </si>
  <si>
    <t>mdg1</t>
  </si>
  <si>
    <t>GATE</t>
  </si>
  <si>
    <t>Quasimodo</t>
  </si>
  <si>
    <t>Repbase_FB4</t>
  </si>
  <si>
    <t>invader2</t>
  </si>
  <si>
    <t>S-element</t>
  </si>
  <si>
    <t>Dm88</t>
  </si>
  <si>
    <t>Juan</t>
  </si>
  <si>
    <t>412</t>
  </si>
  <si>
    <t>invader1</t>
  </si>
  <si>
    <t>gypsy12</t>
  </si>
  <si>
    <t>invader3</t>
  </si>
  <si>
    <t>copia</t>
  </si>
  <si>
    <t>Repbase_Chimpo</t>
  </si>
  <si>
    <t>Transpac</t>
  </si>
  <si>
    <t>Repbase_Bica</t>
  </si>
  <si>
    <t>diver</t>
  </si>
  <si>
    <t>Bari1</t>
  </si>
  <si>
    <t>R2-element</t>
  </si>
  <si>
    <t>HMS-Beagle</t>
  </si>
  <si>
    <t>TAHRE</t>
  </si>
  <si>
    <t>rover</t>
  </si>
  <si>
    <t>Max-element</t>
  </si>
  <si>
    <t>3S18</t>
  </si>
  <si>
    <t>Burdock</t>
  </si>
  <si>
    <t>HeT-A</t>
  </si>
  <si>
    <t>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</si>
</sst>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i/>
      <sz val="12"/>
      <color theme="1"/>
      <name val="Helvetica"/>
    </font>
    <font>
      <i/>
      <u/>
      <sz val="12"/>
      <color theme="1"/>
      <name val="Helvetica"/>
    </font>
    <font>
      <i/>
      <sz val="12"/>
      <color theme="1"/>
      <name val="Helvetica"/>
    </font>
    <font>
      <b/>
      <i/>
      <sz val="14"/>
      <color theme="1"/>
      <name val="Helvetica"/>
    </font>
    <font>
      <sz val="11"/>
      <color indexed="8"/>
      <name val="Calibri"/>
      <family val="2"/>
      <scheme val="minor"/>
    </font>
    <font>
      <sz val="12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NumberFormat="1" applyFont="1"/>
    <xf numFmtId="0" fontId="1" fillId="0" borderId="0" xfId="0" applyFont="1" applyAlignment="1">
      <alignment horizontal="right"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0" fontId="5" fillId="0" borderId="0" xfId="0" applyFont="1"/>
    <xf numFmtId="0" fontId="1" fillId="0" borderId="1" xfId="0" applyFont="1" applyBorder="1"/>
    <xf numFmtId="14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9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9" fontId="1" fillId="0" borderId="8" xfId="0" applyNumberFormat="1" applyFont="1" applyBorder="1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0" borderId="0" xfId="1" applyFont="1"/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right" vertical="center"/>
    </xf>
    <xf numFmtId="0" fontId="4" fillId="3" borderId="14" xfId="0" applyFont="1" applyFill="1" applyBorder="1"/>
    <xf numFmtId="2" fontId="1" fillId="3" borderId="14" xfId="0" applyNumberFormat="1" applyFont="1" applyFill="1" applyBorder="1"/>
    <xf numFmtId="0" fontId="1" fillId="3" borderId="14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Extended</a:t>
            </a:r>
            <a:r>
              <a:rPr lang="en-US" baseline="0"/>
              <a:t> Data Figure 5a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Figure 5a'!$C$18:$C$22</c:f>
                <c:numCache>
                  <c:formatCode>General</c:formatCode>
                  <c:ptCount val="5"/>
                  <c:pt idx="0">
                    <c:v>0.0188226038887745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0.0</c:v>
                  </c:pt>
                  <c:pt idx="4">
                    <c:v>0.00309597523219814</c:v>
                  </c:pt>
                </c:numCache>
              </c:numRef>
            </c:plus>
            <c:minus>
              <c:numRef>
                <c:f>'Source Data Ext Data Figure 5a'!$C$18:$C$22</c:f>
                <c:numCache>
                  <c:formatCode>General</c:formatCode>
                  <c:ptCount val="5"/>
                  <c:pt idx="0">
                    <c:v>0.0188226038887745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0.0</c:v>
                  </c:pt>
                  <c:pt idx="4">
                    <c:v>0.00309597523219814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Figure 5a'!$A$18:$A$22</c:f>
              <c:strCache>
                <c:ptCount val="5"/>
                <c:pt idx="0">
                  <c:v>white sh</c:v>
                </c:pt>
                <c:pt idx="1">
                  <c:v>rhino sh</c:v>
                </c:pt>
                <c:pt idx="2">
                  <c:v>moon sh</c:v>
                </c:pt>
                <c:pt idx="3">
                  <c:v>TFIIS-S sh</c:v>
                </c:pt>
                <c:pt idx="4">
                  <c:v>Trf2 sh</c:v>
                </c:pt>
              </c:strCache>
            </c:strRef>
          </c:cat>
          <c:val>
            <c:numRef>
              <c:f>'Source Data Ext Data Figure 5a'!$B$18:$B$22</c:f>
              <c:numCache>
                <c:formatCode>0.00</c:formatCode>
                <c:ptCount val="5"/>
                <c:pt idx="0">
                  <c:v>0.924284079166605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0.00154798761609907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-2079614944"/>
        <c:axId val="-2112970048"/>
      </c:barChart>
      <c:catAx>
        <c:axId val="-2079614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2970048"/>
        <c:crosses val="autoZero"/>
        <c:auto val="1"/>
        <c:lblAlgn val="ctr"/>
        <c:lblOffset val="100"/>
        <c:noMultiLvlLbl val="0"/>
      </c:catAx>
      <c:valAx>
        <c:axId val="-2112970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961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5c'!$B$5:$B$6</c:f>
              <c:strCache>
                <c:ptCount val="2"/>
                <c:pt idx="0">
                  <c:v>mRNA (RNAseq sense)</c:v>
                </c:pt>
                <c:pt idx="1">
                  <c:v>rhino sh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5c'!$B$7:$B$65</c:f>
              <c:numCache>
                <c:formatCode>General</c:formatCode>
                <c:ptCount val="59"/>
                <c:pt idx="0">
                  <c:v>-1.703281169642629</c:v>
                </c:pt>
                <c:pt idx="1">
                  <c:v>-1.017418889506383</c:v>
                </c:pt>
                <c:pt idx="2">
                  <c:v>-2.581647173666228</c:v>
                </c:pt>
                <c:pt idx="3">
                  <c:v>1.223123230211059</c:v>
                </c:pt>
                <c:pt idx="4">
                  <c:v>-1.087436940218935</c:v>
                </c:pt>
                <c:pt idx="5">
                  <c:v>2.582808957930586</c:v>
                </c:pt>
                <c:pt idx="6">
                  <c:v>0.333759818618491</c:v>
                </c:pt>
                <c:pt idx="7">
                  <c:v>2.197294000584025</c:v>
                </c:pt>
                <c:pt idx="8">
                  <c:v>-1.159063693978915</c:v>
                </c:pt>
                <c:pt idx="9">
                  <c:v>1.286960963652906</c:v>
                </c:pt>
                <c:pt idx="10">
                  <c:v>-0.830422866016862</c:v>
                </c:pt>
                <c:pt idx="11">
                  <c:v>0.369058181807338</c:v>
                </c:pt>
                <c:pt idx="12">
                  <c:v>2.734868753904895</c:v>
                </c:pt>
                <c:pt idx="13">
                  <c:v>0.623715733034451</c:v>
                </c:pt>
                <c:pt idx="14">
                  <c:v>0.449493856851798</c:v>
                </c:pt>
                <c:pt idx="15">
                  <c:v>0.148995389946631</c:v>
                </c:pt>
                <c:pt idx="16">
                  <c:v>1.534065685415636</c:v>
                </c:pt>
                <c:pt idx="17">
                  <c:v>-0.046648006785113</c:v>
                </c:pt>
                <c:pt idx="18">
                  <c:v>3.716204848198842</c:v>
                </c:pt>
                <c:pt idx="19">
                  <c:v>0.169222250312162</c:v>
                </c:pt>
                <c:pt idx="20">
                  <c:v>0.25377410825864</c:v>
                </c:pt>
                <c:pt idx="21">
                  <c:v>0.3745213361838</c:v>
                </c:pt>
                <c:pt idx="22">
                  <c:v>2.931730044469846</c:v>
                </c:pt>
                <c:pt idx="23">
                  <c:v>0.804441403807147</c:v>
                </c:pt>
                <c:pt idx="24">
                  <c:v>0.198599663316164</c:v>
                </c:pt>
                <c:pt idx="25">
                  <c:v>-0.0749314303564482</c:v>
                </c:pt>
                <c:pt idx="26">
                  <c:v>1.911498394196305</c:v>
                </c:pt>
                <c:pt idx="27">
                  <c:v>3.522647245315192</c:v>
                </c:pt>
                <c:pt idx="28">
                  <c:v>2.163461418375416</c:v>
                </c:pt>
                <c:pt idx="29">
                  <c:v>0.85938013154848</c:v>
                </c:pt>
                <c:pt idx="30">
                  <c:v>3.40416360313948</c:v>
                </c:pt>
                <c:pt idx="31">
                  <c:v>0.315776710604106</c:v>
                </c:pt>
                <c:pt idx="32">
                  <c:v>0.330198242432451</c:v>
                </c:pt>
                <c:pt idx="33">
                  <c:v>2.875277822613826</c:v>
                </c:pt>
                <c:pt idx="34">
                  <c:v>4.335739290634867</c:v>
                </c:pt>
                <c:pt idx="35">
                  <c:v>0.290727464245014</c:v>
                </c:pt>
                <c:pt idx="36">
                  <c:v>2.883157145517458</c:v>
                </c:pt>
                <c:pt idx="37">
                  <c:v>0.702080140311774</c:v>
                </c:pt>
                <c:pt idx="38">
                  <c:v>3.279145309355293</c:v>
                </c:pt>
                <c:pt idx="39">
                  <c:v>2.904333705960612</c:v>
                </c:pt>
                <c:pt idx="40">
                  <c:v>1.044114426180425</c:v>
                </c:pt>
                <c:pt idx="41">
                  <c:v>-0.827272267055543</c:v>
                </c:pt>
                <c:pt idx="42">
                  <c:v>6.895316507876705</c:v>
                </c:pt>
                <c:pt idx="43">
                  <c:v>3.961465128180008</c:v>
                </c:pt>
                <c:pt idx="44">
                  <c:v>3.162619541594418</c:v>
                </c:pt>
                <c:pt idx="45">
                  <c:v>1.375253540419026</c:v>
                </c:pt>
                <c:pt idx="46">
                  <c:v>7.505153695730268</c:v>
                </c:pt>
                <c:pt idx="47">
                  <c:v>2.397494439132239</c:v>
                </c:pt>
                <c:pt idx="48">
                  <c:v>3.085315081869012</c:v>
                </c:pt>
                <c:pt idx="49">
                  <c:v>2.770663711656101</c:v>
                </c:pt>
                <c:pt idx="50">
                  <c:v>0.614852508827918</c:v>
                </c:pt>
                <c:pt idx="51">
                  <c:v>4.781028335892613</c:v>
                </c:pt>
                <c:pt idx="52">
                  <c:v>2.745886128138223</c:v>
                </c:pt>
                <c:pt idx="53">
                  <c:v>5.253454556691499</c:v>
                </c:pt>
                <c:pt idx="54">
                  <c:v>4.333396804365441</c:v>
                </c:pt>
                <c:pt idx="55">
                  <c:v>5.430668415550785</c:v>
                </c:pt>
                <c:pt idx="56">
                  <c:v>7.25801787780716</c:v>
                </c:pt>
                <c:pt idx="57">
                  <c:v>4.745934309894879</c:v>
                </c:pt>
                <c:pt idx="58">
                  <c:v>7.159188479394103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86781632"/>
        <c:axId val="-2106217184"/>
      </c:barChart>
      <c:catAx>
        <c:axId val="-208678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6217184"/>
        <c:crosses val="autoZero"/>
        <c:auto val="1"/>
        <c:lblAlgn val="ctr"/>
        <c:lblOffset val="100"/>
        <c:noMultiLvlLbl val="0"/>
      </c:catAx>
      <c:valAx>
        <c:axId val="-2106217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678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5c'!$C$5:$C$6</c:f>
              <c:strCache>
                <c:ptCount val="2"/>
                <c:pt idx="0">
                  <c:v>mRNA (RNAseq sense)</c:v>
                </c:pt>
                <c:pt idx="1">
                  <c:v>moon sh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5c'!$C$7:$C$65</c:f>
              <c:numCache>
                <c:formatCode>General</c:formatCode>
                <c:ptCount val="59"/>
                <c:pt idx="0">
                  <c:v>-1.788878097301836</c:v>
                </c:pt>
                <c:pt idx="1">
                  <c:v>-1.251473178580221</c:v>
                </c:pt>
                <c:pt idx="2">
                  <c:v>-1.249029959198302</c:v>
                </c:pt>
                <c:pt idx="3">
                  <c:v>-1.066910098409661</c:v>
                </c:pt>
                <c:pt idx="4">
                  <c:v>-0.955058566536696</c:v>
                </c:pt>
                <c:pt idx="5">
                  <c:v>-0.910846732236773</c:v>
                </c:pt>
                <c:pt idx="6">
                  <c:v>-0.858289136942556</c:v>
                </c:pt>
                <c:pt idx="7">
                  <c:v>-0.852402391831105</c:v>
                </c:pt>
                <c:pt idx="8">
                  <c:v>-0.850915588961588</c:v>
                </c:pt>
                <c:pt idx="9">
                  <c:v>-0.714960975708053</c:v>
                </c:pt>
                <c:pt idx="10">
                  <c:v>-0.630853650930313</c:v>
                </c:pt>
                <c:pt idx="11">
                  <c:v>-0.445605686662464</c:v>
                </c:pt>
                <c:pt idx="12">
                  <c:v>-0.331804308022719</c:v>
                </c:pt>
                <c:pt idx="13">
                  <c:v>-0.270746452237525</c:v>
                </c:pt>
                <c:pt idx="14">
                  <c:v>-0.215319573535638</c:v>
                </c:pt>
                <c:pt idx="15">
                  <c:v>-0.212565385028419</c:v>
                </c:pt>
                <c:pt idx="16">
                  <c:v>-0.172361087087582</c:v>
                </c:pt>
                <c:pt idx="17">
                  <c:v>-0.15744567827085</c:v>
                </c:pt>
                <c:pt idx="18">
                  <c:v>-0.148421375802791</c:v>
                </c:pt>
                <c:pt idx="19">
                  <c:v>-0.141559849678271</c:v>
                </c:pt>
                <c:pt idx="20">
                  <c:v>-0.113471528425321</c:v>
                </c:pt>
                <c:pt idx="21">
                  <c:v>-0.0358199284840967</c:v>
                </c:pt>
                <c:pt idx="22">
                  <c:v>-0.0227540047810635</c:v>
                </c:pt>
                <c:pt idx="23">
                  <c:v>0.0111049415764574</c:v>
                </c:pt>
                <c:pt idx="24">
                  <c:v>0.0119784911557627</c:v>
                </c:pt>
                <c:pt idx="25">
                  <c:v>0.0204388073623789</c:v>
                </c:pt>
                <c:pt idx="26">
                  <c:v>0.0299464433341785</c:v>
                </c:pt>
                <c:pt idx="27">
                  <c:v>0.13498141768599</c:v>
                </c:pt>
                <c:pt idx="28">
                  <c:v>0.18220020626453</c:v>
                </c:pt>
                <c:pt idx="29">
                  <c:v>0.282548208678658</c:v>
                </c:pt>
                <c:pt idx="30">
                  <c:v>0.311270572991643</c:v>
                </c:pt>
                <c:pt idx="31">
                  <c:v>0.360357021393291</c:v>
                </c:pt>
                <c:pt idx="32">
                  <c:v>0.366945136908603</c:v>
                </c:pt>
                <c:pt idx="33">
                  <c:v>0.37019490113385</c:v>
                </c:pt>
                <c:pt idx="34">
                  <c:v>0.393470610881435</c:v>
                </c:pt>
                <c:pt idx="35">
                  <c:v>0.42932537406253</c:v>
                </c:pt>
                <c:pt idx="36">
                  <c:v>0.601652386077286</c:v>
                </c:pt>
                <c:pt idx="37">
                  <c:v>0.607069926613421</c:v>
                </c:pt>
                <c:pt idx="38">
                  <c:v>0.687602106396638</c:v>
                </c:pt>
                <c:pt idx="39">
                  <c:v>0.696342305050421</c:v>
                </c:pt>
                <c:pt idx="40">
                  <c:v>0.728620089929236</c:v>
                </c:pt>
                <c:pt idx="41">
                  <c:v>0.775270199252549</c:v>
                </c:pt>
                <c:pt idx="42">
                  <c:v>0.856293580663159</c:v>
                </c:pt>
                <c:pt idx="43">
                  <c:v>0.858453868295761</c:v>
                </c:pt>
                <c:pt idx="44">
                  <c:v>0.865081114822476</c:v>
                </c:pt>
                <c:pt idx="45">
                  <c:v>1.495686898082408</c:v>
                </c:pt>
                <c:pt idx="46">
                  <c:v>1.655239037280336</c:v>
                </c:pt>
                <c:pt idx="47">
                  <c:v>1.677769236870503</c:v>
                </c:pt>
                <c:pt idx="48">
                  <c:v>1.885681185280881</c:v>
                </c:pt>
                <c:pt idx="49">
                  <c:v>2.085821619009655</c:v>
                </c:pt>
                <c:pt idx="50">
                  <c:v>2.410965930805041</c:v>
                </c:pt>
                <c:pt idx="51">
                  <c:v>2.641776639665483</c:v>
                </c:pt>
                <c:pt idx="52">
                  <c:v>3.206565472433968</c:v>
                </c:pt>
                <c:pt idx="53">
                  <c:v>3.452906550269998</c:v>
                </c:pt>
                <c:pt idx="54">
                  <c:v>3.705535342146551</c:v>
                </c:pt>
                <c:pt idx="55">
                  <c:v>4.196296082046084</c:v>
                </c:pt>
                <c:pt idx="56">
                  <c:v>4.849118778430157</c:v>
                </c:pt>
                <c:pt idx="57">
                  <c:v>5.180172322387811</c:v>
                </c:pt>
                <c:pt idx="58">
                  <c:v>5.257039538305726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14364000"/>
        <c:axId val="1915062368"/>
      </c:barChart>
      <c:catAx>
        <c:axId val="191436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5062368"/>
        <c:crosses val="autoZero"/>
        <c:auto val="1"/>
        <c:lblAlgn val="ctr"/>
        <c:lblOffset val="100"/>
        <c:noMultiLvlLbl val="0"/>
      </c:catAx>
      <c:valAx>
        <c:axId val="19150623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436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5c'!$D$5:$D$6</c:f>
              <c:strCache>
                <c:ptCount val="2"/>
                <c:pt idx="0">
                  <c:v>mRNA (RNAseq sense)</c:v>
                </c:pt>
                <c:pt idx="1">
                  <c:v>TFIIA-S sh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5c'!$D$7:$D$65</c:f>
              <c:numCache>
                <c:formatCode>General</c:formatCode>
                <c:ptCount val="59"/>
                <c:pt idx="0">
                  <c:v>-1.335524365797196</c:v>
                </c:pt>
                <c:pt idx="1">
                  <c:v>-0.987168420913911</c:v>
                </c:pt>
                <c:pt idx="2">
                  <c:v>-2.813288657221862</c:v>
                </c:pt>
                <c:pt idx="3">
                  <c:v>-0.644843515939888</c:v>
                </c:pt>
                <c:pt idx="4">
                  <c:v>-0.15584934364316</c:v>
                </c:pt>
                <c:pt idx="5">
                  <c:v>-0.898242810304654</c:v>
                </c:pt>
                <c:pt idx="6">
                  <c:v>-0.461873576340854</c:v>
                </c:pt>
                <c:pt idx="7">
                  <c:v>-0.0605041247514511</c:v>
                </c:pt>
                <c:pt idx="8">
                  <c:v>0.556085518880598</c:v>
                </c:pt>
                <c:pt idx="9">
                  <c:v>-0.638295659139251</c:v>
                </c:pt>
                <c:pt idx="10">
                  <c:v>-0.556896407916348</c:v>
                </c:pt>
                <c:pt idx="11">
                  <c:v>1.509194640101525</c:v>
                </c:pt>
                <c:pt idx="12">
                  <c:v>0.505438170407847</c:v>
                </c:pt>
                <c:pt idx="13">
                  <c:v>0.280487678677216</c:v>
                </c:pt>
                <c:pt idx="14">
                  <c:v>-0.214862372371736</c:v>
                </c:pt>
                <c:pt idx="15">
                  <c:v>-0.371429416541182</c:v>
                </c:pt>
                <c:pt idx="16">
                  <c:v>0.207447649168452</c:v>
                </c:pt>
                <c:pt idx="17">
                  <c:v>0.816521628033632</c:v>
                </c:pt>
                <c:pt idx="18">
                  <c:v>-0.179284146669699</c:v>
                </c:pt>
                <c:pt idx="19">
                  <c:v>0.90078053690046</c:v>
                </c:pt>
                <c:pt idx="20">
                  <c:v>-0.106466907239996</c:v>
                </c:pt>
                <c:pt idx="21">
                  <c:v>-0.0392930928141427</c:v>
                </c:pt>
                <c:pt idx="22">
                  <c:v>0.158038132974922</c:v>
                </c:pt>
                <c:pt idx="23">
                  <c:v>-0.305605668886097</c:v>
                </c:pt>
                <c:pt idx="24">
                  <c:v>0.201184923204304</c:v>
                </c:pt>
                <c:pt idx="25">
                  <c:v>0.178964226790665</c:v>
                </c:pt>
                <c:pt idx="26">
                  <c:v>0.687770546119338</c:v>
                </c:pt>
                <c:pt idx="27">
                  <c:v>0.769596184749113</c:v>
                </c:pt>
                <c:pt idx="28">
                  <c:v>-0.311903741679749</c:v>
                </c:pt>
                <c:pt idx="29">
                  <c:v>0.118922372930639</c:v>
                </c:pt>
                <c:pt idx="30">
                  <c:v>-1.250295463230754</c:v>
                </c:pt>
                <c:pt idx="31">
                  <c:v>0.336115054067682</c:v>
                </c:pt>
                <c:pt idx="32">
                  <c:v>0.995098123780614</c:v>
                </c:pt>
                <c:pt idx="33">
                  <c:v>0.86046189146977</c:v>
                </c:pt>
                <c:pt idx="34">
                  <c:v>0.0562202746774719</c:v>
                </c:pt>
                <c:pt idx="35">
                  <c:v>0.741797112004346</c:v>
                </c:pt>
                <c:pt idx="36">
                  <c:v>0.224536015901465</c:v>
                </c:pt>
                <c:pt idx="37">
                  <c:v>0.679572909878979</c:v>
                </c:pt>
                <c:pt idx="38">
                  <c:v>0.843739918799409</c:v>
                </c:pt>
                <c:pt idx="39">
                  <c:v>1.067627566764302</c:v>
                </c:pt>
                <c:pt idx="40">
                  <c:v>0.999662688867165</c:v>
                </c:pt>
                <c:pt idx="41">
                  <c:v>1.054882921536883</c:v>
                </c:pt>
                <c:pt idx="42">
                  <c:v>0.816376979223767</c:v>
                </c:pt>
                <c:pt idx="43">
                  <c:v>0.849158996196879</c:v>
                </c:pt>
                <c:pt idx="44">
                  <c:v>1.024355476305913</c:v>
                </c:pt>
                <c:pt idx="45">
                  <c:v>1.152414709329121</c:v>
                </c:pt>
                <c:pt idx="46">
                  <c:v>2.117204374102853</c:v>
                </c:pt>
                <c:pt idx="47">
                  <c:v>1.808529360025998</c:v>
                </c:pt>
                <c:pt idx="48">
                  <c:v>2.383772690446201</c:v>
                </c:pt>
                <c:pt idx="49">
                  <c:v>1.530683426253588</c:v>
                </c:pt>
                <c:pt idx="50">
                  <c:v>0.119444855710435</c:v>
                </c:pt>
                <c:pt idx="51">
                  <c:v>2.349929309165223</c:v>
                </c:pt>
                <c:pt idx="52">
                  <c:v>1.697838557539897</c:v>
                </c:pt>
                <c:pt idx="53">
                  <c:v>2.49307532904247</c:v>
                </c:pt>
                <c:pt idx="54">
                  <c:v>3.448821064406692</c:v>
                </c:pt>
                <c:pt idx="55">
                  <c:v>3.716799952486316</c:v>
                </c:pt>
                <c:pt idx="56">
                  <c:v>1.573242049668218</c:v>
                </c:pt>
                <c:pt idx="57">
                  <c:v>3.934336493539027</c:v>
                </c:pt>
                <c:pt idx="58">
                  <c:v>4.462534863913291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16906048"/>
        <c:axId val="-2112914768"/>
      </c:barChart>
      <c:catAx>
        <c:axId val="191690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2914768"/>
        <c:crosses val="autoZero"/>
        <c:auto val="1"/>
        <c:lblAlgn val="ctr"/>
        <c:lblOffset val="100"/>
        <c:noMultiLvlLbl val="0"/>
      </c:catAx>
      <c:valAx>
        <c:axId val="-2112914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690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5c'!$E$5:$E$6</c:f>
              <c:strCache>
                <c:ptCount val="2"/>
                <c:pt idx="0">
                  <c:v>mRNA (RNAseq sense)</c:v>
                </c:pt>
                <c:pt idx="1">
                  <c:v>Trf2 sh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5c'!$E$7:$E$65</c:f>
              <c:numCache>
                <c:formatCode>General</c:formatCode>
                <c:ptCount val="59"/>
                <c:pt idx="0">
                  <c:v>-1.879108850810816</c:v>
                </c:pt>
                <c:pt idx="1">
                  <c:v>-1.063729095063206</c:v>
                </c:pt>
                <c:pt idx="2">
                  <c:v>-2.212543123008012</c:v>
                </c:pt>
                <c:pt idx="3">
                  <c:v>-1.069361175521761</c:v>
                </c:pt>
                <c:pt idx="4">
                  <c:v>-1.467148917203603</c:v>
                </c:pt>
                <c:pt idx="5">
                  <c:v>-0.829919515972085</c:v>
                </c:pt>
                <c:pt idx="6">
                  <c:v>-0.515904469745784</c:v>
                </c:pt>
                <c:pt idx="7">
                  <c:v>-1.003619082351633</c:v>
                </c:pt>
                <c:pt idx="8">
                  <c:v>-3.750747743930875</c:v>
                </c:pt>
                <c:pt idx="9">
                  <c:v>-0.9150551651892</c:v>
                </c:pt>
                <c:pt idx="10">
                  <c:v>-0.933636515183422</c:v>
                </c:pt>
                <c:pt idx="11">
                  <c:v>-0.671194152802978</c:v>
                </c:pt>
                <c:pt idx="12">
                  <c:v>-0.866785593739346</c:v>
                </c:pt>
                <c:pt idx="13">
                  <c:v>-0.830321857622256</c:v>
                </c:pt>
                <c:pt idx="14">
                  <c:v>0.472613934911551</c:v>
                </c:pt>
                <c:pt idx="15">
                  <c:v>-0.265626787104289</c:v>
                </c:pt>
                <c:pt idx="16">
                  <c:v>2.807918522856155</c:v>
                </c:pt>
                <c:pt idx="17">
                  <c:v>-0.32160464281524</c:v>
                </c:pt>
                <c:pt idx="18">
                  <c:v>-0.849708473009562</c:v>
                </c:pt>
                <c:pt idx="19">
                  <c:v>-0.827664690961846</c:v>
                </c:pt>
                <c:pt idx="20">
                  <c:v>-0.753586401052607</c:v>
                </c:pt>
                <c:pt idx="21">
                  <c:v>-0.340768297911216</c:v>
                </c:pt>
                <c:pt idx="22">
                  <c:v>0.0478877646024904</c:v>
                </c:pt>
                <c:pt idx="23">
                  <c:v>-0.557633534618596</c:v>
                </c:pt>
                <c:pt idx="24">
                  <c:v>0.0263448479713126</c:v>
                </c:pt>
                <c:pt idx="25">
                  <c:v>-0.220009280561734</c:v>
                </c:pt>
                <c:pt idx="26">
                  <c:v>-0.0986176944716459</c:v>
                </c:pt>
                <c:pt idx="27">
                  <c:v>-0.191198218803664</c:v>
                </c:pt>
                <c:pt idx="28">
                  <c:v>-1.057110332063101</c:v>
                </c:pt>
                <c:pt idx="29">
                  <c:v>0.262675999896626</c:v>
                </c:pt>
                <c:pt idx="30">
                  <c:v>-0.000144945766803535</c:v>
                </c:pt>
                <c:pt idx="31">
                  <c:v>0.431085915727118</c:v>
                </c:pt>
                <c:pt idx="32">
                  <c:v>0.273133217084771</c:v>
                </c:pt>
                <c:pt idx="33">
                  <c:v>-1.37312645509302</c:v>
                </c:pt>
                <c:pt idx="34">
                  <c:v>-0.0372546772599326</c:v>
                </c:pt>
                <c:pt idx="35">
                  <c:v>0.058809650511353</c:v>
                </c:pt>
                <c:pt idx="36">
                  <c:v>-0.464097797305792</c:v>
                </c:pt>
                <c:pt idx="37">
                  <c:v>-0.257085533658326</c:v>
                </c:pt>
                <c:pt idx="38">
                  <c:v>0.489143840575139</c:v>
                </c:pt>
                <c:pt idx="39">
                  <c:v>-0.101378753150917</c:v>
                </c:pt>
                <c:pt idx="40">
                  <c:v>-0.0361048064551261</c:v>
                </c:pt>
                <c:pt idx="41">
                  <c:v>0.700066657206276</c:v>
                </c:pt>
                <c:pt idx="42">
                  <c:v>-0.69282863730523</c:v>
                </c:pt>
                <c:pt idx="43">
                  <c:v>-0.631440032855197</c:v>
                </c:pt>
                <c:pt idx="44">
                  <c:v>0.455950916822165</c:v>
                </c:pt>
                <c:pt idx="45">
                  <c:v>0.417885842748397</c:v>
                </c:pt>
                <c:pt idx="46">
                  <c:v>1.567376405990613</c:v>
                </c:pt>
                <c:pt idx="47">
                  <c:v>-1.130007346540692</c:v>
                </c:pt>
                <c:pt idx="48">
                  <c:v>0.586752584777923</c:v>
                </c:pt>
                <c:pt idx="49">
                  <c:v>0.45954845723313</c:v>
                </c:pt>
                <c:pt idx="50">
                  <c:v>1.936523481382258</c:v>
                </c:pt>
                <c:pt idx="51">
                  <c:v>1.442388192634704</c:v>
                </c:pt>
                <c:pt idx="52">
                  <c:v>0.648356516314216</c:v>
                </c:pt>
                <c:pt idx="53">
                  <c:v>0.712062134924554</c:v>
                </c:pt>
                <c:pt idx="54">
                  <c:v>0.436536628718849</c:v>
                </c:pt>
                <c:pt idx="55">
                  <c:v>3.515332315975428</c:v>
                </c:pt>
                <c:pt idx="56">
                  <c:v>3.015645226711743</c:v>
                </c:pt>
                <c:pt idx="57">
                  <c:v>2.664195785152703</c:v>
                </c:pt>
                <c:pt idx="58">
                  <c:v>5.10612338571279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106540608"/>
        <c:axId val="-2115908864"/>
      </c:barChart>
      <c:catAx>
        <c:axId val="-210654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908864"/>
        <c:crosses val="autoZero"/>
        <c:auto val="1"/>
        <c:lblAlgn val="ctr"/>
        <c:lblOffset val="100"/>
        <c:noMultiLvlLbl val="0"/>
      </c:catAx>
      <c:valAx>
        <c:axId val="-211590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654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5c'!$F$5:$F$6</c:f>
              <c:strCache>
                <c:ptCount val="2"/>
                <c:pt idx="0">
                  <c:v>Antisense piRNAs (sRNAseq)</c:v>
                </c:pt>
                <c:pt idx="1">
                  <c:v>rhino sh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5c'!$F$7:$F$65</c:f>
              <c:numCache>
                <c:formatCode>General</c:formatCode>
                <c:ptCount val="59"/>
                <c:pt idx="0">
                  <c:v>-3.9375313900513</c:v>
                </c:pt>
                <c:pt idx="1">
                  <c:v>-7.734955690777366</c:v>
                </c:pt>
                <c:pt idx="2">
                  <c:v>-7.384983717181578</c:v>
                </c:pt>
                <c:pt idx="3">
                  <c:v>-7.10228237651464</c:v>
                </c:pt>
                <c:pt idx="4">
                  <c:v>-4.949860792409372</c:v>
                </c:pt>
                <c:pt idx="5">
                  <c:v>-5.8645745961699</c:v>
                </c:pt>
                <c:pt idx="6">
                  <c:v>-6.781879338136046</c:v>
                </c:pt>
                <c:pt idx="7">
                  <c:v>-4.090755276724817</c:v>
                </c:pt>
                <c:pt idx="8">
                  <c:v>-0.760812092021565</c:v>
                </c:pt>
                <c:pt idx="9">
                  <c:v>-1.11899432411369</c:v>
                </c:pt>
                <c:pt idx="10">
                  <c:v>-1.902172302518299</c:v>
                </c:pt>
                <c:pt idx="11">
                  <c:v>-1.152166888120351</c:v>
                </c:pt>
                <c:pt idx="12">
                  <c:v>-5.031089640224665</c:v>
                </c:pt>
                <c:pt idx="13">
                  <c:v>-4.155181173271532</c:v>
                </c:pt>
                <c:pt idx="14">
                  <c:v>-1.036142145006651</c:v>
                </c:pt>
                <c:pt idx="15">
                  <c:v>-0.0353363271013698</c:v>
                </c:pt>
                <c:pt idx="16">
                  <c:v>-4.832447037421435</c:v>
                </c:pt>
                <c:pt idx="17">
                  <c:v>-0.194072587132318</c:v>
                </c:pt>
                <c:pt idx="18">
                  <c:v>-5.716660708217302</c:v>
                </c:pt>
                <c:pt idx="19">
                  <c:v>-1.883604494898686</c:v>
                </c:pt>
                <c:pt idx="20">
                  <c:v>-3.399426981162026</c:v>
                </c:pt>
                <c:pt idx="21">
                  <c:v>-4.971330889802472</c:v>
                </c:pt>
                <c:pt idx="22">
                  <c:v>-2.658765887758224</c:v>
                </c:pt>
                <c:pt idx="23">
                  <c:v>-4.724856257306856</c:v>
                </c:pt>
                <c:pt idx="24">
                  <c:v>-4.1130288089867</c:v>
                </c:pt>
                <c:pt idx="25">
                  <c:v>0.157668214561829</c:v>
                </c:pt>
                <c:pt idx="26">
                  <c:v>-3.196321629581872</c:v>
                </c:pt>
                <c:pt idx="27">
                  <c:v>-0.833154718176207</c:v>
                </c:pt>
                <c:pt idx="28">
                  <c:v>-4.786504117176138</c:v>
                </c:pt>
                <c:pt idx="29">
                  <c:v>-5.3106910538376</c:v>
                </c:pt>
                <c:pt idx="30">
                  <c:v>-2.053046704158467</c:v>
                </c:pt>
                <c:pt idx="31">
                  <c:v>-0.639629908972613</c:v>
                </c:pt>
                <c:pt idx="32">
                  <c:v>0.108602175751029</c:v>
                </c:pt>
                <c:pt idx="33">
                  <c:v>-2.729357207232384</c:v>
                </c:pt>
                <c:pt idx="34">
                  <c:v>-1.242322873420471</c:v>
                </c:pt>
                <c:pt idx="35">
                  <c:v>-1.164639839427246</c:v>
                </c:pt>
                <c:pt idx="36">
                  <c:v>-4.143570311114289</c:v>
                </c:pt>
                <c:pt idx="37">
                  <c:v>-3.470458418984992</c:v>
                </c:pt>
                <c:pt idx="38">
                  <c:v>-4.277192914296887</c:v>
                </c:pt>
                <c:pt idx="39">
                  <c:v>-4.534405419158438</c:v>
                </c:pt>
                <c:pt idx="40">
                  <c:v>-0.220698105330823</c:v>
                </c:pt>
                <c:pt idx="41">
                  <c:v>-5.900328121455644</c:v>
                </c:pt>
                <c:pt idx="42">
                  <c:v>-7.312204178833825</c:v>
                </c:pt>
                <c:pt idx="43">
                  <c:v>-6.272845914065768</c:v>
                </c:pt>
                <c:pt idx="44">
                  <c:v>-4.624259052204164</c:v>
                </c:pt>
                <c:pt idx="45">
                  <c:v>-6.823345662288197</c:v>
                </c:pt>
                <c:pt idx="46">
                  <c:v>-4.344055659372981</c:v>
                </c:pt>
                <c:pt idx="47">
                  <c:v>-4.385895427223572</c:v>
                </c:pt>
                <c:pt idx="48">
                  <c:v>-4.964057574000021</c:v>
                </c:pt>
                <c:pt idx="49">
                  <c:v>-3.850035889114028</c:v>
                </c:pt>
                <c:pt idx="50">
                  <c:v>-6.659176017194848</c:v>
                </c:pt>
                <c:pt idx="51">
                  <c:v>-3.137224820687738</c:v>
                </c:pt>
                <c:pt idx="52">
                  <c:v>-6.514417831170805</c:v>
                </c:pt>
                <c:pt idx="53">
                  <c:v>-0.720544229589399</c:v>
                </c:pt>
                <c:pt idx="54">
                  <c:v>-7.021951712986132</c:v>
                </c:pt>
                <c:pt idx="55">
                  <c:v>-4.829608829816749</c:v>
                </c:pt>
                <c:pt idx="56">
                  <c:v>-6.814688403217</c:v>
                </c:pt>
                <c:pt idx="57">
                  <c:v>-6.025749019478522</c:v>
                </c:pt>
                <c:pt idx="58">
                  <c:v>-0.935894923531345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106345168"/>
        <c:axId val="-2106184416"/>
      </c:barChart>
      <c:catAx>
        <c:axId val="-2106345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106184416"/>
        <c:crosses val="autoZero"/>
        <c:auto val="1"/>
        <c:lblAlgn val="ctr"/>
        <c:lblOffset val="100"/>
        <c:noMultiLvlLbl val="0"/>
      </c:catAx>
      <c:valAx>
        <c:axId val="-21061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634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5c'!$G$5:$G$6</c:f>
              <c:strCache>
                <c:ptCount val="2"/>
                <c:pt idx="0">
                  <c:v>Antisense piRNAs (sRNAseq)</c:v>
                </c:pt>
                <c:pt idx="1">
                  <c:v>moon sh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5c'!$G$7:$G$65</c:f>
              <c:numCache>
                <c:formatCode>General</c:formatCode>
                <c:ptCount val="59"/>
                <c:pt idx="0">
                  <c:v>-0.735035687784814</c:v>
                </c:pt>
                <c:pt idx="1">
                  <c:v>-2.06438306509797</c:v>
                </c:pt>
                <c:pt idx="2">
                  <c:v>-0.249830595079882</c:v>
                </c:pt>
                <c:pt idx="3">
                  <c:v>-0.463896126393203</c:v>
                </c:pt>
                <c:pt idx="4">
                  <c:v>1.90612311060879</c:v>
                </c:pt>
                <c:pt idx="5">
                  <c:v>-1.543069219410788</c:v>
                </c:pt>
                <c:pt idx="6">
                  <c:v>-2.530514533196411</c:v>
                </c:pt>
                <c:pt idx="7">
                  <c:v>-0.379155010612516</c:v>
                </c:pt>
                <c:pt idx="8">
                  <c:v>-0.54233905610132</c:v>
                </c:pt>
                <c:pt idx="9">
                  <c:v>-1.229121941592435</c:v>
                </c:pt>
                <c:pt idx="10">
                  <c:v>-1.246499610053233</c:v>
                </c:pt>
                <c:pt idx="11">
                  <c:v>-1.124568841449744</c:v>
                </c:pt>
                <c:pt idx="12">
                  <c:v>-0.0124643880482627</c:v>
                </c:pt>
                <c:pt idx="13">
                  <c:v>-1.102631208236104</c:v>
                </c:pt>
                <c:pt idx="14">
                  <c:v>0.604033495197804</c:v>
                </c:pt>
                <c:pt idx="15">
                  <c:v>-0.27408554532954</c:v>
                </c:pt>
                <c:pt idx="16">
                  <c:v>-1.932773644187237</c:v>
                </c:pt>
                <c:pt idx="17">
                  <c:v>0.0650345435542565</c:v>
                </c:pt>
                <c:pt idx="18">
                  <c:v>-1.996474632543596</c:v>
                </c:pt>
                <c:pt idx="19">
                  <c:v>-1.674154135998463</c:v>
                </c:pt>
                <c:pt idx="20">
                  <c:v>-1.497200550470729</c:v>
                </c:pt>
                <c:pt idx="21">
                  <c:v>-1.739376826008465</c:v>
                </c:pt>
                <c:pt idx="22">
                  <c:v>0.769557594231212</c:v>
                </c:pt>
                <c:pt idx="23">
                  <c:v>-1.384054738262067</c:v>
                </c:pt>
                <c:pt idx="24">
                  <c:v>-1.666881868945938</c:v>
                </c:pt>
                <c:pt idx="25">
                  <c:v>0.0175531441921824</c:v>
                </c:pt>
                <c:pt idx="26">
                  <c:v>0.883055844776663</c:v>
                </c:pt>
                <c:pt idx="27">
                  <c:v>0.179769412514106</c:v>
                </c:pt>
                <c:pt idx="28">
                  <c:v>-2.764524443148484</c:v>
                </c:pt>
                <c:pt idx="29">
                  <c:v>0.446057785086892</c:v>
                </c:pt>
                <c:pt idx="30">
                  <c:v>-1.237724201622429</c:v>
                </c:pt>
                <c:pt idx="31">
                  <c:v>-0.188498657021383</c:v>
                </c:pt>
                <c:pt idx="32">
                  <c:v>-0.107718039676481</c:v>
                </c:pt>
                <c:pt idx="33">
                  <c:v>-1.356565690137599</c:v>
                </c:pt>
                <c:pt idx="34">
                  <c:v>-0.690486359316599</c:v>
                </c:pt>
                <c:pt idx="35">
                  <c:v>1.027702122248695</c:v>
                </c:pt>
                <c:pt idx="36">
                  <c:v>-1.50904363936333</c:v>
                </c:pt>
                <c:pt idx="37">
                  <c:v>-0.581879299959992</c:v>
                </c:pt>
                <c:pt idx="38">
                  <c:v>-1.817077578309215</c:v>
                </c:pt>
                <c:pt idx="39">
                  <c:v>0.0125442803881009</c:v>
                </c:pt>
                <c:pt idx="40">
                  <c:v>-0.385236668384684</c:v>
                </c:pt>
                <c:pt idx="41">
                  <c:v>-0.815800824052947</c:v>
                </c:pt>
                <c:pt idx="42">
                  <c:v>-2.176693184073643</c:v>
                </c:pt>
                <c:pt idx="43">
                  <c:v>1.531439222549544</c:v>
                </c:pt>
                <c:pt idx="44">
                  <c:v>1.66244888504567</c:v>
                </c:pt>
                <c:pt idx="45">
                  <c:v>-1.968879572071605</c:v>
                </c:pt>
                <c:pt idx="46">
                  <c:v>-1.018921879083354</c:v>
                </c:pt>
                <c:pt idx="47">
                  <c:v>-1.904952916450035</c:v>
                </c:pt>
                <c:pt idx="48">
                  <c:v>-2.175248372996766</c:v>
                </c:pt>
                <c:pt idx="49">
                  <c:v>-2.192645663029285</c:v>
                </c:pt>
                <c:pt idx="50">
                  <c:v>-3.403869658249734</c:v>
                </c:pt>
                <c:pt idx="51">
                  <c:v>-1.606081152622009</c:v>
                </c:pt>
                <c:pt idx="52">
                  <c:v>-3.81398805694376</c:v>
                </c:pt>
                <c:pt idx="53">
                  <c:v>-0.825137018309605</c:v>
                </c:pt>
                <c:pt idx="54">
                  <c:v>-2.757889651815081</c:v>
                </c:pt>
                <c:pt idx="55">
                  <c:v>-2.672997892335494</c:v>
                </c:pt>
                <c:pt idx="56">
                  <c:v>-3.332873514463207</c:v>
                </c:pt>
                <c:pt idx="57">
                  <c:v>-3.665413406703083</c:v>
                </c:pt>
                <c:pt idx="58">
                  <c:v>-0.966704836741542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107608336"/>
        <c:axId val="1912687664"/>
      </c:barChart>
      <c:catAx>
        <c:axId val="-2107608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12687664"/>
        <c:crosses val="autoZero"/>
        <c:auto val="1"/>
        <c:lblAlgn val="ctr"/>
        <c:lblOffset val="100"/>
        <c:noMultiLvlLbl val="0"/>
      </c:catAx>
      <c:valAx>
        <c:axId val="19126876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760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5c'!$H$5:$H$6</c:f>
              <c:strCache>
                <c:ptCount val="2"/>
                <c:pt idx="0">
                  <c:v>Antisense piRNAs (sRNAseq)</c:v>
                </c:pt>
                <c:pt idx="1">
                  <c:v>TFIIA-S sh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5c'!$H$7:$H$65</c:f>
              <c:numCache>
                <c:formatCode>General</c:formatCode>
                <c:ptCount val="59"/>
                <c:pt idx="0">
                  <c:v>-1.932006338775344</c:v>
                </c:pt>
                <c:pt idx="1">
                  <c:v>-2.575132467769827</c:v>
                </c:pt>
                <c:pt idx="2">
                  <c:v>-1.078976412753753</c:v>
                </c:pt>
                <c:pt idx="3">
                  <c:v>-2.36910698407085</c:v>
                </c:pt>
                <c:pt idx="4">
                  <c:v>-1.680856146924916</c:v>
                </c:pt>
                <c:pt idx="5">
                  <c:v>-2.180997907501485</c:v>
                </c:pt>
                <c:pt idx="6">
                  <c:v>-2.765291995087464</c:v>
                </c:pt>
                <c:pt idx="7">
                  <c:v>-1.578298699484081</c:v>
                </c:pt>
                <c:pt idx="8">
                  <c:v>-0.807909389725329</c:v>
                </c:pt>
                <c:pt idx="9">
                  <c:v>-1.661607237809162</c:v>
                </c:pt>
                <c:pt idx="10">
                  <c:v>-0.813679994592816</c:v>
                </c:pt>
                <c:pt idx="11">
                  <c:v>-0.729181891106736</c:v>
                </c:pt>
                <c:pt idx="12">
                  <c:v>-1.227457149281873</c:v>
                </c:pt>
                <c:pt idx="13">
                  <c:v>-1.539271226645912</c:v>
                </c:pt>
                <c:pt idx="14">
                  <c:v>-1.078511611579197</c:v>
                </c:pt>
                <c:pt idx="15">
                  <c:v>-0.142174596865598</c:v>
                </c:pt>
                <c:pt idx="16">
                  <c:v>-1.899858225839815</c:v>
                </c:pt>
                <c:pt idx="17">
                  <c:v>-0.507557588606289</c:v>
                </c:pt>
                <c:pt idx="18">
                  <c:v>-1.603015569688144</c:v>
                </c:pt>
                <c:pt idx="19">
                  <c:v>-1.316934581527852</c:v>
                </c:pt>
                <c:pt idx="20">
                  <c:v>-1.770548786242236</c:v>
                </c:pt>
                <c:pt idx="21">
                  <c:v>-1.623116117823759</c:v>
                </c:pt>
                <c:pt idx="22">
                  <c:v>-0.841588540571967</c:v>
                </c:pt>
                <c:pt idx="23">
                  <c:v>-1.150217505178752</c:v>
                </c:pt>
                <c:pt idx="24">
                  <c:v>-1.374446933160369</c:v>
                </c:pt>
                <c:pt idx="25">
                  <c:v>0.286318078455173</c:v>
                </c:pt>
                <c:pt idx="26">
                  <c:v>-0.558862490518844</c:v>
                </c:pt>
                <c:pt idx="27">
                  <c:v>-0.468695770303892</c:v>
                </c:pt>
                <c:pt idx="28">
                  <c:v>-1.84518056752316</c:v>
                </c:pt>
                <c:pt idx="29">
                  <c:v>-0.375586242256628</c:v>
                </c:pt>
                <c:pt idx="30">
                  <c:v>-0.858187831587832</c:v>
                </c:pt>
                <c:pt idx="31">
                  <c:v>-1.193551420702763</c:v>
                </c:pt>
                <c:pt idx="32">
                  <c:v>-0.203882319621696</c:v>
                </c:pt>
                <c:pt idx="33">
                  <c:v>-2.024948321470536</c:v>
                </c:pt>
                <c:pt idx="34">
                  <c:v>-0.588127520910427</c:v>
                </c:pt>
                <c:pt idx="35">
                  <c:v>-0.593433017162154</c:v>
                </c:pt>
                <c:pt idx="36">
                  <c:v>-1.518930598431959</c:v>
                </c:pt>
                <c:pt idx="37">
                  <c:v>-1.320438293976611</c:v>
                </c:pt>
                <c:pt idx="38">
                  <c:v>-1.335323784377576</c:v>
                </c:pt>
                <c:pt idx="39">
                  <c:v>-1.816669614398393</c:v>
                </c:pt>
                <c:pt idx="40">
                  <c:v>-0.274638951511907</c:v>
                </c:pt>
                <c:pt idx="41">
                  <c:v>-1.515514075105723</c:v>
                </c:pt>
                <c:pt idx="42">
                  <c:v>-3.351177104328724</c:v>
                </c:pt>
                <c:pt idx="43">
                  <c:v>0.192542771044666</c:v>
                </c:pt>
                <c:pt idx="44">
                  <c:v>-1.101730756967761</c:v>
                </c:pt>
                <c:pt idx="45">
                  <c:v>-1.261394126813637</c:v>
                </c:pt>
                <c:pt idx="46">
                  <c:v>-1.275969486183905</c:v>
                </c:pt>
                <c:pt idx="47">
                  <c:v>-1.172263420000753</c:v>
                </c:pt>
                <c:pt idx="48">
                  <c:v>-1.899883062103568</c:v>
                </c:pt>
                <c:pt idx="49">
                  <c:v>-1.424295427832721</c:v>
                </c:pt>
                <c:pt idx="50">
                  <c:v>-1.422671217983592</c:v>
                </c:pt>
                <c:pt idx="51">
                  <c:v>-1.352425860096263</c:v>
                </c:pt>
                <c:pt idx="52">
                  <c:v>-2.110282873950857</c:v>
                </c:pt>
                <c:pt idx="53">
                  <c:v>-0.630899031534981</c:v>
                </c:pt>
                <c:pt idx="54">
                  <c:v>-2.324713612469282</c:v>
                </c:pt>
                <c:pt idx="55">
                  <c:v>-2.004978400225462</c:v>
                </c:pt>
                <c:pt idx="56">
                  <c:v>-2.068934632514667</c:v>
                </c:pt>
                <c:pt idx="57">
                  <c:v>-2.14569134178559</c:v>
                </c:pt>
                <c:pt idx="58">
                  <c:v>-0.944053142772796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66274528"/>
        <c:axId val="1913318864"/>
      </c:barChart>
      <c:catAx>
        <c:axId val="-2066274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13318864"/>
        <c:crosses val="autoZero"/>
        <c:auto val="1"/>
        <c:lblAlgn val="ctr"/>
        <c:lblOffset val="100"/>
        <c:noMultiLvlLbl val="0"/>
      </c:catAx>
      <c:valAx>
        <c:axId val="191331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27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5c'!$I$5:$I$6</c:f>
              <c:strCache>
                <c:ptCount val="2"/>
                <c:pt idx="0">
                  <c:v>Antisense piRNAs (sRNAseq)</c:v>
                </c:pt>
                <c:pt idx="1">
                  <c:v>Trf2 sh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5c'!$A$7:$A$65</c:f>
              <c:strCache>
                <c:ptCount val="59"/>
                <c:pt idx="0">
                  <c:v>F-element</c:v>
                </c:pt>
                <c:pt idx="1">
                  <c:v>Repbase_Rt1a</c:v>
                </c:pt>
                <c:pt idx="2">
                  <c:v>R1A1-element</c:v>
                </c:pt>
                <c:pt idx="3">
                  <c:v>Dsim_ninja</c:v>
                </c:pt>
                <c:pt idx="4">
                  <c:v>hobo</c:v>
                </c:pt>
                <c:pt idx="5">
                  <c:v>1731</c:v>
                </c:pt>
                <c:pt idx="6">
                  <c:v>Repbase_Rt1b</c:v>
                </c:pt>
                <c:pt idx="7">
                  <c:v>Doc</c:v>
                </c:pt>
                <c:pt idx="8">
                  <c:v>Tirant</c:v>
                </c:pt>
                <c:pt idx="9">
                  <c:v>Copia1</c:v>
                </c:pt>
                <c:pt idx="10">
                  <c:v>opus</c:v>
                </c:pt>
                <c:pt idx="11">
                  <c:v>gypsy</c:v>
                </c:pt>
                <c:pt idx="12">
                  <c:v>accord</c:v>
                </c:pt>
                <c:pt idx="13">
                  <c:v>jockey</c:v>
                </c:pt>
                <c:pt idx="14">
                  <c:v>1360</c:v>
                </c:pt>
                <c:pt idx="15">
                  <c:v>Tabor</c:v>
                </c:pt>
                <c:pt idx="16">
                  <c:v>I-element_new</c:v>
                </c:pt>
                <c:pt idx="17">
                  <c:v>Stalker</c:v>
                </c:pt>
                <c:pt idx="18">
                  <c:v>micropia</c:v>
                </c:pt>
                <c:pt idx="19">
                  <c:v>springer</c:v>
                </c:pt>
                <c:pt idx="20">
                  <c:v>Cr1a</c:v>
                </c:pt>
                <c:pt idx="21">
                  <c:v>Doc3-element</c:v>
                </c:pt>
                <c:pt idx="22">
                  <c:v>mdg3</c:v>
                </c:pt>
                <c:pt idx="23">
                  <c:v>invader4</c:v>
                </c:pt>
                <c:pt idx="24">
                  <c:v>Repbase_DNAREP1</c:v>
                </c:pt>
                <c:pt idx="25">
                  <c:v>Tc1</c:v>
                </c:pt>
                <c:pt idx="26">
                  <c:v>pogo</c:v>
                </c:pt>
                <c:pt idx="27">
                  <c:v>flea</c:v>
                </c:pt>
                <c:pt idx="28">
                  <c:v>TART-A</c:v>
                </c:pt>
                <c:pt idx="29">
                  <c:v>Tc1-2</c:v>
                </c:pt>
                <c:pt idx="30">
                  <c:v>transib3</c:v>
                </c:pt>
                <c:pt idx="31">
                  <c:v>roo</c:v>
                </c:pt>
                <c:pt idx="32">
                  <c:v>mdg1</c:v>
                </c:pt>
                <c:pt idx="33">
                  <c:v>GATE</c:v>
                </c:pt>
                <c:pt idx="34">
                  <c:v>Quasimodo</c:v>
                </c:pt>
                <c:pt idx="35">
                  <c:v>Repbase_FB4</c:v>
                </c:pt>
                <c:pt idx="36">
                  <c:v>invader2</c:v>
                </c:pt>
                <c:pt idx="37">
                  <c:v>S-element</c:v>
                </c:pt>
                <c:pt idx="38">
                  <c:v>Dm88</c:v>
                </c:pt>
                <c:pt idx="39">
                  <c:v>Juan</c:v>
                </c:pt>
                <c:pt idx="40">
                  <c:v>412</c:v>
                </c:pt>
                <c:pt idx="41">
                  <c:v>invader1</c:v>
                </c:pt>
                <c:pt idx="42">
                  <c:v>gypsy12</c:v>
                </c:pt>
                <c:pt idx="43">
                  <c:v>invader3</c:v>
                </c:pt>
                <c:pt idx="44">
                  <c:v>copia</c:v>
                </c:pt>
                <c:pt idx="45">
                  <c:v>Repbase_Chimpo</c:v>
                </c:pt>
                <c:pt idx="46">
                  <c:v>Transpac</c:v>
                </c:pt>
                <c:pt idx="47">
                  <c:v>Repbase_Bica</c:v>
                </c:pt>
                <c:pt idx="48">
                  <c:v>diver</c:v>
                </c:pt>
                <c:pt idx="49">
                  <c:v>Bari1</c:v>
                </c:pt>
                <c:pt idx="50">
                  <c:v>R2-element</c:v>
                </c:pt>
                <c:pt idx="51">
                  <c:v>HMS-Beagle</c:v>
                </c:pt>
                <c:pt idx="52">
                  <c:v>TAHRE</c:v>
                </c:pt>
                <c:pt idx="53">
                  <c:v>rover</c:v>
                </c:pt>
                <c:pt idx="54">
                  <c:v>Max-element</c:v>
                </c:pt>
                <c:pt idx="55">
                  <c:v>3S18</c:v>
                </c:pt>
                <c:pt idx="56">
                  <c:v>Burdock</c:v>
                </c:pt>
                <c:pt idx="57">
                  <c:v>HeT-A</c:v>
                </c:pt>
                <c:pt idx="58">
                  <c:v>blood</c:v>
                </c:pt>
              </c:strCache>
            </c:strRef>
          </c:cat>
          <c:val>
            <c:numRef>
              <c:f>'Source Data Ext Data Figure 5c'!$I$7:$I$65</c:f>
              <c:numCache>
                <c:formatCode>General</c:formatCode>
                <c:ptCount val="59"/>
                <c:pt idx="0">
                  <c:v>-1.152376505341505</c:v>
                </c:pt>
                <c:pt idx="1">
                  <c:v>-1.761776007675488</c:v>
                </c:pt>
                <c:pt idx="2">
                  <c:v>0.160274951883277</c:v>
                </c:pt>
                <c:pt idx="3">
                  <c:v>-0.881385395405434</c:v>
                </c:pt>
                <c:pt idx="4">
                  <c:v>0.88952256060352</c:v>
                </c:pt>
                <c:pt idx="5">
                  <c:v>-1.403723866160931</c:v>
                </c:pt>
                <c:pt idx="6">
                  <c:v>-1.681685700281184</c:v>
                </c:pt>
                <c:pt idx="7">
                  <c:v>-1.092962318945438</c:v>
                </c:pt>
                <c:pt idx="8">
                  <c:v>-0.811541563676262</c:v>
                </c:pt>
                <c:pt idx="9">
                  <c:v>-1.434369892768766</c:v>
                </c:pt>
                <c:pt idx="10">
                  <c:v>-1.216663174416298</c:v>
                </c:pt>
                <c:pt idx="11">
                  <c:v>-0.922149673900992</c:v>
                </c:pt>
                <c:pt idx="12">
                  <c:v>-0.388310489675012</c:v>
                </c:pt>
                <c:pt idx="13">
                  <c:v>-1.736201617613147</c:v>
                </c:pt>
                <c:pt idx="14">
                  <c:v>0.0436925047126232</c:v>
                </c:pt>
                <c:pt idx="15">
                  <c:v>-0.100931562235474</c:v>
                </c:pt>
                <c:pt idx="16">
                  <c:v>-1.738305509724327</c:v>
                </c:pt>
                <c:pt idx="17">
                  <c:v>0.32627962035046</c:v>
                </c:pt>
                <c:pt idx="18">
                  <c:v>-1.380017194397304</c:v>
                </c:pt>
                <c:pt idx="19">
                  <c:v>-1.446753152799229</c:v>
                </c:pt>
                <c:pt idx="20">
                  <c:v>-1.296297766632998</c:v>
                </c:pt>
                <c:pt idx="21">
                  <c:v>-1.4667459780495</c:v>
                </c:pt>
                <c:pt idx="22">
                  <c:v>-0.0104181555923848</c:v>
                </c:pt>
                <c:pt idx="23">
                  <c:v>-1.720659301106159</c:v>
                </c:pt>
                <c:pt idx="24">
                  <c:v>-1.275337767066258</c:v>
                </c:pt>
                <c:pt idx="25">
                  <c:v>-0.28723985612255</c:v>
                </c:pt>
                <c:pt idx="26">
                  <c:v>0.773684880659703</c:v>
                </c:pt>
                <c:pt idx="27">
                  <c:v>-0.614094762513554</c:v>
                </c:pt>
                <c:pt idx="28">
                  <c:v>-1.340468088053486</c:v>
                </c:pt>
                <c:pt idx="29">
                  <c:v>-0.596781428570216</c:v>
                </c:pt>
                <c:pt idx="30">
                  <c:v>-1.001354511160718</c:v>
                </c:pt>
                <c:pt idx="31">
                  <c:v>0.112606359811</c:v>
                </c:pt>
                <c:pt idx="32">
                  <c:v>0.0147119726106362</c:v>
                </c:pt>
                <c:pt idx="33">
                  <c:v>-1.147810156395853</c:v>
                </c:pt>
                <c:pt idx="34">
                  <c:v>-0.798531360576579</c:v>
                </c:pt>
                <c:pt idx="35">
                  <c:v>-0.342690489824117</c:v>
                </c:pt>
                <c:pt idx="36">
                  <c:v>-1.527291373496179</c:v>
                </c:pt>
                <c:pt idx="37">
                  <c:v>-0.744912518751692</c:v>
                </c:pt>
                <c:pt idx="38">
                  <c:v>-1.475623958443178</c:v>
                </c:pt>
                <c:pt idx="39">
                  <c:v>-1.753924709926692</c:v>
                </c:pt>
                <c:pt idx="40">
                  <c:v>-0.360276099808171</c:v>
                </c:pt>
                <c:pt idx="41">
                  <c:v>-0.878251350018584</c:v>
                </c:pt>
                <c:pt idx="42">
                  <c:v>-1.419422382736452</c:v>
                </c:pt>
                <c:pt idx="43">
                  <c:v>0.242144128492241</c:v>
                </c:pt>
                <c:pt idx="44">
                  <c:v>1.306181491075913</c:v>
                </c:pt>
                <c:pt idx="45">
                  <c:v>-1.441452148424781</c:v>
                </c:pt>
                <c:pt idx="46">
                  <c:v>-1.568549758442394</c:v>
                </c:pt>
                <c:pt idx="47">
                  <c:v>-1.835676480818592</c:v>
                </c:pt>
                <c:pt idx="48">
                  <c:v>-1.998366959905028</c:v>
                </c:pt>
                <c:pt idx="49">
                  <c:v>-0.682878332047211</c:v>
                </c:pt>
                <c:pt idx="50">
                  <c:v>-1.03945171942582</c:v>
                </c:pt>
                <c:pt idx="51">
                  <c:v>-1.513267259353099</c:v>
                </c:pt>
                <c:pt idx="52">
                  <c:v>-1.980931074031812</c:v>
                </c:pt>
                <c:pt idx="53">
                  <c:v>-0.395533514928592</c:v>
                </c:pt>
                <c:pt idx="54">
                  <c:v>-1.305560706166188</c:v>
                </c:pt>
                <c:pt idx="55">
                  <c:v>-2.359597240961193</c:v>
                </c:pt>
                <c:pt idx="56">
                  <c:v>-2.589965715763721</c:v>
                </c:pt>
                <c:pt idx="57">
                  <c:v>-1.922816285668131</c:v>
                </c:pt>
                <c:pt idx="58">
                  <c:v>-0.74603426116798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105607424"/>
        <c:axId val="-2106205360"/>
      </c:barChart>
      <c:catAx>
        <c:axId val="-2105607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106205360"/>
        <c:crosses val="autoZero"/>
        <c:auto val="1"/>
        <c:lblAlgn val="ctr"/>
        <c:lblOffset val="100"/>
        <c:noMultiLvlLbl val="0"/>
      </c:catAx>
      <c:valAx>
        <c:axId val="-2106205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5607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6" Type="http://schemas.openxmlformats.org/officeDocument/2006/relationships/chart" Target="../charts/chart7.xml"/><Relationship Id="rId7" Type="http://schemas.openxmlformats.org/officeDocument/2006/relationships/chart" Target="../charts/chart8.xml"/><Relationship Id="rId8" Type="http://schemas.openxmlformats.org/officeDocument/2006/relationships/chart" Target="../charts/chart9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393700</xdr:colOff>
      <xdr:row>13</xdr:row>
      <xdr:rowOff>88900</xdr:rowOff>
    </xdr:from>
    <xdr:to>
      <xdr:col>10</xdr:col>
      <xdr:colOff>901700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14</xdr:col>
      <xdr:colOff>292100</xdr:colOff>
      <xdr:row>12</xdr:row>
      <xdr:rowOff>203200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0</xdr:rowOff>
    </xdr:from>
    <xdr:to>
      <xdr:col>19</xdr:col>
      <xdr:colOff>292100</xdr:colOff>
      <xdr:row>12</xdr:row>
      <xdr:rowOff>203200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4</xdr:row>
      <xdr:rowOff>0</xdr:rowOff>
    </xdr:from>
    <xdr:to>
      <xdr:col>24</xdr:col>
      <xdr:colOff>292100</xdr:colOff>
      <xdr:row>12</xdr:row>
      <xdr:rowOff>203200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0</xdr:colOff>
      <xdr:row>4</xdr:row>
      <xdr:rowOff>0</xdr:rowOff>
    </xdr:from>
    <xdr:to>
      <xdr:col>29</xdr:col>
      <xdr:colOff>292100</xdr:colOff>
      <xdr:row>12</xdr:row>
      <xdr:rowOff>203200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14</xdr:row>
      <xdr:rowOff>0</xdr:rowOff>
    </xdr:from>
    <xdr:to>
      <xdr:col>14</xdr:col>
      <xdr:colOff>292100</xdr:colOff>
      <xdr:row>22</xdr:row>
      <xdr:rowOff>203200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19</xdr:col>
      <xdr:colOff>292100</xdr:colOff>
      <xdr:row>22</xdr:row>
      <xdr:rowOff>203200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14</xdr:row>
      <xdr:rowOff>0</xdr:rowOff>
    </xdr:from>
    <xdr:to>
      <xdr:col>24</xdr:col>
      <xdr:colOff>292100</xdr:colOff>
      <xdr:row>22</xdr:row>
      <xdr:rowOff>203200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0</xdr:colOff>
      <xdr:row>14</xdr:row>
      <xdr:rowOff>0</xdr:rowOff>
    </xdr:from>
    <xdr:to>
      <xdr:col>29</xdr:col>
      <xdr:colOff>292100</xdr:colOff>
      <xdr:row>22</xdr:row>
      <xdr:rowOff>203200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topLeftCell="C1" workbookViewId="0">
      <selection activeCell="E31" sqref="E31"/>
    </sheetView>
  </sheetViews>
  <sheetFormatPr baseColWidth="10" defaultRowHeight="16" x14ac:dyDescent="0.2"/>
  <cols>
    <col min="1" max="22" width="13.33203125" style="1" customWidth="1"/>
    <col min="23" max="16384" width="10.83203125" style="1"/>
  </cols>
  <sheetData>
    <row r="1" spans="1:27" s="3" customFormat="1" ht="23" customHeight="1" x14ac:dyDescent="0.2">
      <c r="A1" s="11" t="s">
        <v>26</v>
      </c>
    </row>
    <row r="2" spans="1:27" s="3" customFormat="1" ht="23" customHeight="1" x14ac:dyDescent="0.2">
      <c r="A2" s="1" t="s">
        <v>25</v>
      </c>
    </row>
    <row r="3" spans="1:27" s="3" customFormat="1" ht="23" customHeight="1" x14ac:dyDescent="0.2">
      <c r="A3" s="1"/>
    </row>
    <row r="4" spans="1:27" s="3" customFormat="1" ht="23" customHeight="1" x14ac:dyDescent="0.2">
      <c r="A4" s="4" t="s">
        <v>17</v>
      </c>
    </row>
    <row r="5" spans="1:27" ht="23" customHeight="1" x14ac:dyDescent="0.2">
      <c r="B5" s="12" t="s">
        <v>8</v>
      </c>
      <c r="C5" s="13">
        <v>42798</v>
      </c>
      <c r="D5" s="14"/>
      <c r="E5" s="15"/>
      <c r="G5" s="12" t="s">
        <v>9</v>
      </c>
      <c r="H5" s="13">
        <v>42798</v>
      </c>
      <c r="I5" s="14"/>
      <c r="J5" s="15"/>
      <c r="L5" s="12" t="s">
        <v>11</v>
      </c>
      <c r="M5" s="13">
        <v>42801</v>
      </c>
      <c r="N5" s="14"/>
      <c r="O5" s="15"/>
      <c r="Q5" s="12" t="s">
        <v>12</v>
      </c>
      <c r="R5" s="13">
        <v>42801</v>
      </c>
      <c r="S5" s="14"/>
      <c r="T5" s="15"/>
    </row>
    <row r="6" spans="1:27" ht="23" customHeight="1" x14ac:dyDescent="0.2">
      <c r="B6" s="16" t="s">
        <v>5</v>
      </c>
      <c r="C6" s="17" t="s">
        <v>6</v>
      </c>
      <c r="D6" s="17" t="s">
        <v>10</v>
      </c>
      <c r="E6" s="18" t="s">
        <v>7</v>
      </c>
      <c r="G6" s="16" t="s">
        <v>5</v>
      </c>
      <c r="H6" s="17" t="s">
        <v>6</v>
      </c>
      <c r="I6" s="17" t="s">
        <v>10</v>
      </c>
      <c r="J6" s="18" t="s">
        <v>7</v>
      </c>
      <c r="L6" s="16" t="s">
        <v>5</v>
      </c>
      <c r="M6" s="17" t="s">
        <v>6</v>
      </c>
      <c r="N6" s="17" t="s">
        <v>10</v>
      </c>
      <c r="O6" s="18" t="s">
        <v>7</v>
      </c>
      <c r="Q6" s="16" t="s">
        <v>5</v>
      </c>
      <c r="R6" s="17" t="s">
        <v>6</v>
      </c>
      <c r="S6" s="17" t="s">
        <v>10</v>
      </c>
      <c r="T6" s="18" t="s">
        <v>7</v>
      </c>
      <c r="V6" s="1" t="s">
        <v>15</v>
      </c>
    </row>
    <row r="7" spans="1:27" ht="23" customHeight="1" x14ac:dyDescent="0.2">
      <c r="A7" s="5" t="s">
        <v>0</v>
      </c>
      <c r="B7" s="16">
        <v>146</v>
      </c>
      <c r="C7" s="17">
        <v>16</v>
      </c>
      <c r="D7" s="17">
        <f>SUM(B7:C7)</f>
        <v>162</v>
      </c>
      <c r="E7" s="19">
        <f>B7/D7</f>
        <v>0.90123456790123457</v>
      </c>
      <c r="F7" s="2"/>
      <c r="G7" s="16">
        <v>207</v>
      </c>
      <c r="H7" s="17">
        <v>13</v>
      </c>
      <c r="I7" s="17">
        <f>SUM(G7:H7)</f>
        <v>220</v>
      </c>
      <c r="J7" s="19">
        <f>G7/I7</f>
        <v>0.94090909090909092</v>
      </c>
      <c r="L7" s="16">
        <v>213</v>
      </c>
      <c r="M7" s="17">
        <v>14</v>
      </c>
      <c r="N7" s="17">
        <f>SUM(L7:M7)</f>
        <v>227</v>
      </c>
      <c r="O7" s="19">
        <f>L7/N7</f>
        <v>0.93832599118942728</v>
      </c>
      <c r="P7" s="2"/>
      <c r="Q7" s="16">
        <v>209</v>
      </c>
      <c r="R7" s="17">
        <v>19</v>
      </c>
      <c r="S7" s="17">
        <f>SUM(Q7:R7)</f>
        <v>228</v>
      </c>
      <c r="T7" s="19">
        <f>Q7/S7</f>
        <v>0.91666666666666663</v>
      </c>
      <c r="U7" s="2"/>
      <c r="V7" s="6">
        <f>SUM(D7,I7,N7,S7)</f>
        <v>837</v>
      </c>
      <c r="AA7" s="2"/>
    </row>
    <row r="8" spans="1:27" ht="23" customHeight="1" x14ac:dyDescent="0.2">
      <c r="A8" s="5" t="s">
        <v>1</v>
      </c>
      <c r="B8" s="16">
        <v>0</v>
      </c>
      <c r="C8" s="17">
        <v>159</v>
      </c>
      <c r="D8" s="17">
        <f t="shared" ref="D8:D11" si="0">SUM(B8:C8)</f>
        <v>159</v>
      </c>
      <c r="E8" s="19">
        <f>B8/D8</f>
        <v>0</v>
      </c>
      <c r="F8" s="2"/>
      <c r="G8" s="16">
        <v>0</v>
      </c>
      <c r="H8" s="17">
        <v>172</v>
      </c>
      <c r="I8" s="17">
        <f t="shared" ref="I8:I11" si="1">SUM(G8:H8)</f>
        <v>172</v>
      </c>
      <c r="J8" s="19">
        <f>G8/I8</f>
        <v>0</v>
      </c>
      <c r="L8" s="16">
        <v>0</v>
      </c>
      <c r="M8" s="17">
        <v>182</v>
      </c>
      <c r="N8" s="17">
        <f t="shared" ref="N8:N11" si="2">SUM(L8:M8)</f>
        <v>182</v>
      </c>
      <c r="O8" s="19">
        <f>L8/N8</f>
        <v>0</v>
      </c>
      <c r="P8" s="2"/>
      <c r="Q8" s="16">
        <v>0</v>
      </c>
      <c r="R8" s="17">
        <v>177</v>
      </c>
      <c r="S8" s="17">
        <f t="shared" ref="S8:S11" si="3">SUM(Q8:R8)</f>
        <v>177</v>
      </c>
      <c r="T8" s="19">
        <f>Q8/S8</f>
        <v>0</v>
      </c>
      <c r="U8" s="2"/>
      <c r="V8" s="6">
        <f t="shared" ref="V8:V11" si="4">SUM(D8,I8,N8,S8)</f>
        <v>690</v>
      </c>
      <c r="AA8" s="2"/>
    </row>
    <row r="9" spans="1:27" ht="23" customHeight="1" x14ac:dyDescent="0.2">
      <c r="A9" s="5" t="s">
        <v>2</v>
      </c>
      <c r="B9" s="16">
        <v>0</v>
      </c>
      <c r="C9" s="17">
        <v>162</v>
      </c>
      <c r="D9" s="17">
        <f t="shared" si="0"/>
        <v>162</v>
      </c>
      <c r="E9" s="19">
        <f>B9/D9</f>
        <v>0</v>
      </c>
      <c r="F9" s="2"/>
      <c r="G9" s="16">
        <v>0</v>
      </c>
      <c r="H9" s="17">
        <v>171</v>
      </c>
      <c r="I9" s="17">
        <f t="shared" si="1"/>
        <v>171</v>
      </c>
      <c r="J9" s="19">
        <f>G9/I9</f>
        <v>0</v>
      </c>
      <c r="L9" s="16">
        <v>0</v>
      </c>
      <c r="M9" s="17">
        <v>186</v>
      </c>
      <c r="N9" s="17">
        <f t="shared" si="2"/>
        <v>186</v>
      </c>
      <c r="O9" s="19">
        <f>L9/N9</f>
        <v>0</v>
      </c>
      <c r="P9" s="2"/>
      <c r="Q9" s="16">
        <v>0</v>
      </c>
      <c r="R9" s="17">
        <v>176</v>
      </c>
      <c r="S9" s="17">
        <f t="shared" si="3"/>
        <v>176</v>
      </c>
      <c r="T9" s="19">
        <f>Q9/S9</f>
        <v>0</v>
      </c>
      <c r="U9" s="2"/>
      <c r="V9" s="6">
        <f t="shared" si="4"/>
        <v>695</v>
      </c>
      <c r="AA9" s="2"/>
    </row>
    <row r="10" spans="1:27" ht="23" customHeight="1" x14ac:dyDescent="0.2">
      <c r="A10" s="5" t="s">
        <v>3</v>
      </c>
      <c r="B10" s="16">
        <v>0</v>
      </c>
      <c r="C10" s="17">
        <v>164</v>
      </c>
      <c r="D10" s="17">
        <f t="shared" si="0"/>
        <v>164</v>
      </c>
      <c r="E10" s="19">
        <f>B10/D10</f>
        <v>0</v>
      </c>
      <c r="F10" s="2"/>
      <c r="G10" s="16">
        <v>0</v>
      </c>
      <c r="H10" s="17">
        <v>167</v>
      </c>
      <c r="I10" s="17">
        <f t="shared" si="1"/>
        <v>167</v>
      </c>
      <c r="J10" s="19">
        <f>G10/I10</f>
        <v>0</v>
      </c>
      <c r="L10" s="16">
        <v>0</v>
      </c>
      <c r="M10" s="17">
        <v>185</v>
      </c>
      <c r="N10" s="17">
        <f t="shared" si="2"/>
        <v>185</v>
      </c>
      <c r="O10" s="19">
        <f>L10/N10</f>
        <v>0</v>
      </c>
      <c r="P10" s="2"/>
      <c r="Q10" s="16">
        <v>0</v>
      </c>
      <c r="R10" s="17">
        <v>180</v>
      </c>
      <c r="S10" s="17">
        <f t="shared" si="3"/>
        <v>180</v>
      </c>
      <c r="T10" s="19">
        <f>Q10/S10</f>
        <v>0</v>
      </c>
      <c r="U10" s="2"/>
      <c r="V10" s="6">
        <f t="shared" si="4"/>
        <v>696</v>
      </c>
      <c r="AA10" s="2"/>
    </row>
    <row r="11" spans="1:27" ht="23" customHeight="1" x14ac:dyDescent="0.2">
      <c r="A11" s="5" t="s">
        <v>4</v>
      </c>
      <c r="B11" s="20">
        <v>0</v>
      </c>
      <c r="C11" s="21">
        <v>166</v>
      </c>
      <c r="D11" s="21">
        <f t="shared" si="0"/>
        <v>166</v>
      </c>
      <c r="E11" s="22">
        <f>B11/D11</f>
        <v>0</v>
      </c>
      <c r="F11" s="2"/>
      <c r="G11" s="20">
        <v>0</v>
      </c>
      <c r="H11" s="21">
        <v>162</v>
      </c>
      <c r="I11" s="21">
        <f t="shared" si="1"/>
        <v>162</v>
      </c>
      <c r="J11" s="22">
        <f>G11/I11</f>
        <v>0</v>
      </c>
      <c r="L11" s="20">
        <v>2</v>
      </c>
      <c r="M11" s="21">
        <v>321</v>
      </c>
      <c r="N11" s="21">
        <f t="shared" si="2"/>
        <v>323</v>
      </c>
      <c r="O11" s="22">
        <f>L11/N11</f>
        <v>6.1919504643962852E-3</v>
      </c>
      <c r="P11" s="2"/>
      <c r="Q11" s="20">
        <v>0</v>
      </c>
      <c r="R11" s="21">
        <v>183</v>
      </c>
      <c r="S11" s="21">
        <f t="shared" si="3"/>
        <v>183</v>
      </c>
      <c r="T11" s="22">
        <f>Q11/S11</f>
        <v>0</v>
      </c>
      <c r="U11" s="2"/>
      <c r="V11" s="6">
        <f t="shared" si="4"/>
        <v>834</v>
      </c>
      <c r="AA11" s="2"/>
    </row>
    <row r="12" spans="1:27" ht="23" customHeight="1" x14ac:dyDescent="0.2">
      <c r="A12" s="1" t="s">
        <v>24</v>
      </c>
    </row>
    <row r="13" spans="1:27" ht="23" customHeight="1" x14ac:dyDescent="0.2"/>
    <row r="14" spans="1:27" ht="23" customHeight="1" x14ac:dyDescent="0.2"/>
    <row r="15" spans="1:27" ht="23" customHeight="1" x14ac:dyDescent="0.2">
      <c r="A15" s="4" t="s">
        <v>16</v>
      </c>
    </row>
    <row r="16" spans="1:27" s="7" customFormat="1" ht="23" customHeight="1" x14ac:dyDescent="0.2">
      <c r="B16" s="7" t="s">
        <v>13</v>
      </c>
      <c r="C16" s="7" t="s">
        <v>19</v>
      </c>
      <c r="D16" s="7" t="s">
        <v>14</v>
      </c>
      <c r="E16" s="7" t="s">
        <v>20</v>
      </c>
      <c r="F16" s="7" t="s">
        <v>18</v>
      </c>
      <c r="L16" s="8"/>
    </row>
    <row r="17" spans="1:12" s="9" customFormat="1" ht="23" customHeight="1" x14ac:dyDescent="0.2">
      <c r="A17" s="34"/>
      <c r="B17" s="34" t="s">
        <v>13</v>
      </c>
      <c r="C17" s="34" t="s">
        <v>21</v>
      </c>
      <c r="D17" s="9" t="s">
        <v>10</v>
      </c>
      <c r="E17" s="9" t="s">
        <v>22</v>
      </c>
      <c r="F17" s="9" t="s">
        <v>23</v>
      </c>
      <c r="L17" s="10"/>
    </row>
    <row r="18" spans="1:12" ht="23" customHeight="1" x14ac:dyDescent="0.2">
      <c r="A18" s="35" t="str">
        <f>A7</f>
        <v>white sh</v>
      </c>
      <c r="B18" s="36">
        <f>AVERAGE(E7,J7,O7,T7)</f>
        <v>0.92428407916660482</v>
      </c>
      <c r="C18" s="37">
        <f>STDEV(E7,J7,O7,T7)</f>
        <v>1.882260388877454E-2</v>
      </c>
      <c r="D18" s="1">
        <f>COUNT(E7,J7,O7,T7)</f>
        <v>4</v>
      </c>
      <c r="E18" s="1">
        <f>C18/SQRT(D18)</f>
        <v>9.4113019443872702E-3</v>
      </c>
      <c r="F18" s="1">
        <f>D18-1</f>
        <v>3</v>
      </c>
    </row>
    <row r="19" spans="1:12" ht="23" customHeight="1" x14ac:dyDescent="0.2">
      <c r="A19" s="35" t="str">
        <f>A8</f>
        <v>rhino sh</v>
      </c>
      <c r="B19" s="36">
        <f>AVERAGE(E8,J8,O8,T8)</f>
        <v>0</v>
      </c>
      <c r="C19" s="37">
        <f>STDEV(E8,J8,O8,T8)</f>
        <v>0</v>
      </c>
      <c r="D19" s="1">
        <f>COUNT(E8,J8,O8,T8)</f>
        <v>4</v>
      </c>
      <c r="E19" s="1">
        <f t="shared" ref="E19:E22" si="5">C19/SQRT(D19)</f>
        <v>0</v>
      </c>
      <c r="F19" s="1">
        <f t="shared" ref="F19:F22" si="6">D19-1</f>
        <v>3</v>
      </c>
    </row>
    <row r="20" spans="1:12" ht="23" customHeight="1" x14ac:dyDescent="0.2">
      <c r="A20" s="35" t="str">
        <f>A9</f>
        <v>moon sh</v>
      </c>
      <c r="B20" s="36">
        <f>AVERAGE(E9,J9,O9,T9)</f>
        <v>0</v>
      </c>
      <c r="C20" s="37">
        <f>STDEV(E9,J9,O9,T9)</f>
        <v>0</v>
      </c>
      <c r="D20" s="1">
        <f>COUNT(E9,J9,O9,T9)</f>
        <v>4</v>
      </c>
      <c r="E20" s="1">
        <f t="shared" si="5"/>
        <v>0</v>
      </c>
      <c r="F20" s="1">
        <f t="shared" si="6"/>
        <v>3</v>
      </c>
    </row>
    <row r="21" spans="1:12" ht="23" customHeight="1" x14ac:dyDescent="0.2">
      <c r="A21" s="35" t="str">
        <f>A10</f>
        <v>TFIIS-S sh</v>
      </c>
      <c r="B21" s="36">
        <f>AVERAGE(E10,J10,O10,T10)</f>
        <v>0</v>
      </c>
      <c r="C21" s="37">
        <f>STDEV(E10,J10,O10,T10)</f>
        <v>0</v>
      </c>
      <c r="D21" s="1">
        <f>COUNT(E10,J10,O10,T10)</f>
        <v>4</v>
      </c>
      <c r="E21" s="1">
        <f t="shared" si="5"/>
        <v>0</v>
      </c>
      <c r="F21" s="1">
        <f t="shared" si="6"/>
        <v>3</v>
      </c>
    </row>
    <row r="22" spans="1:12" ht="23" customHeight="1" x14ac:dyDescent="0.2">
      <c r="A22" s="35" t="str">
        <f>A11</f>
        <v>Trf2 sh</v>
      </c>
      <c r="B22" s="36">
        <f>AVERAGE(E11,J11,O11,T11)</f>
        <v>1.5479876160990713E-3</v>
      </c>
      <c r="C22" s="37">
        <f>STDEV(E11,J11,O11,T11)</f>
        <v>3.0959752321981426E-3</v>
      </c>
      <c r="D22" s="1">
        <f>COUNT(E11,J11,O11,T11)</f>
        <v>4</v>
      </c>
      <c r="E22" s="1">
        <f t="shared" si="5"/>
        <v>1.5479876160990713E-3</v>
      </c>
      <c r="F22" s="1">
        <f t="shared" si="6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A2" sqref="A2"/>
    </sheetView>
  </sheetViews>
  <sheetFormatPr baseColWidth="10" defaultColWidth="22.83203125" defaultRowHeight="25" customHeight="1" x14ac:dyDescent="0.2"/>
  <cols>
    <col min="1" max="9" width="22.83203125" style="26"/>
    <col min="10" max="34" width="12.5" style="26" customWidth="1"/>
    <col min="35" max="16384" width="22.83203125" style="26"/>
  </cols>
  <sheetData>
    <row r="1" spans="1:9" s="24" customFormat="1" ht="25" customHeight="1" x14ac:dyDescent="0.2">
      <c r="A1" s="23" t="s">
        <v>27</v>
      </c>
    </row>
    <row r="2" spans="1:9" s="24" customFormat="1" ht="25" customHeight="1" x14ac:dyDescent="0.2">
      <c r="A2" s="24" t="s">
        <v>28</v>
      </c>
    </row>
    <row r="3" spans="1:9" s="24" customFormat="1" ht="25" customHeight="1" x14ac:dyDescent="0.2">
      <c r="A3" s="24" t="s">
        <v>29</v>
      </c>
    </row>
    <row r="4" spans="1:9" s="24" customFormat="1" ht="25" customHeight="1" thickBot="1" x14ac:dyDescent="0.25"/>
    <row r="5" spans="1:9" ht="25" customHeight="1" x14ac:dyDescent="0.2">
      <c r="A5" s="25" t="s">
        <v>30</v>
      </c>
      <c r="B5" s="31" t="s">
        <v>31</v>
      </c>
      <c r="C5" s="32"/>
      <c r="D5" s="32"/>
      <c r="E5" s="33"/>
      <c r="F5" s="31" t="s">
        <v>32</v>
      </c>
      <c r="G5" s="32"/>
      <c r="H5" s="32"/>
      <c r="I5" s="33"/>
    </row>
    <row r="6" spans="1:9" ht="25" customHeight="1" x14ac:dyDescent="0.2">
      <c r="A6" s="27"/>
      <c r="B6" s="27" t="s">
        <v>1</v>
      </c>
      <c r="C6" s="28" t="s">
        <v>2</v>
      </c>
      <c r="D6" s="28" t="s">
        <v>33</v>
      </c>
      <c r="E6" s="29" t="s">
        <v>4</v>
      </c>
      <c r="F6" s="27" t="s">
        <v>1</v>
      </c>
      <c r="G6" s="28" t="s">
        <v>2</v>
      </c>
      <c r="H6" s="28" t="s">
        <v>33</v>
      </c>
      <c r="I6" s="29" t="s">
        <v>4</v>
      </c>
    </row>
    <row r="7" spans="1:9" ht="25" customHeight="1" x14ac:dyDescent="0.2">
      <c r="A7" s="26" t="s">
        <v>34</v>
      </c>
      <c r="B7" s="26">
        <v>-1.7032811696426289</v>
      </c>
      <c r="C7" s="26">
        <v>-1.7888780973018363</v>
      </c>
      <c r="D7" s="26">
        <v>-1.3355243657971962</v>
      </c>
      <c r="E7" s="26">
        <v>-1.8791088508108158</v>
      </c>
      <c r="F7" s="30">
        <v>-3.9375313900513005</v>
      </c>
      <c r="G7" s="30">
        <v>-0.73503568778481443</v>
      </c>
      <c r="H7" s="30">
        <v>-1.9320063387753443</v>
      </c>
      <c r="I7" s="30">
        <v>-1.1523765053415049</v>
      </c>
    </row>
    <row r="8" spans="1:9" ht="25" customHeight="1" x14ac:dyDescent="0.2">
      <c r="A8" s="26" t="s">
        <v>35</v>
      </c>
      <c r="B8" s="26">
        <v>-1.0174188895063832</v>
      </c>
      <c r="C8" s="26">
        <v>-1.2514731785802209</v>
      </c>
      <c r="D8" s="26">
        <v>-0.98716842091391077</v>
      </c>
      <c r="E8" s="26">
        <v>-1.0637290950632063</v>
      </c>
      <c r="F8" s="30">
        <v>-7.7349556907773662</v>
      </c>
      <c r="G8" s="30">
        <v>-2.0643830650979695</v>
      </c>
      <c r="H8" s="30">
        <v>-2.5751324677698273</v>
      </c>
      <c r="I8" s="30">
        <v>-1.7617760076754878</v>
      </c>
    </row>
    <row r="9" spans="1:9" ht="25" customHeight="1" x14ac:dyDescent="0.2">
      <c r="A9" s="26" t="s">
        <v>36</v>
      </c>
      <c r="B9" s="26">
        <v>-2.5816471736662279</v>
      </c>
      <c r="C9" s="26">
        <v>-1.2490299591983016</v>
      </c>
      <c r="D9" s="26">
        <v>-2.8132886572218623</v>
      </c>
      <c r="E9" s="26">
        <v>-2.2125431230080119</v>
      </c>
      <c r="F9" s="30">
        <v>-7.3849837171815782</v>
      </c>
      <c r="G9" s="30">
        <v>-0.24983059507988239</v>
      </c>
      <c r="H9" s="30">
        <v>-1.0789764127537533</v>
      </c>
      <c r="I9" s="30">
        <v>0.16027495188327751</v>
      </c>
    </row>
    <row r="10" spans="1:9" ht="25" customHeight="1" x14ac:dyDescent="0.2">
      <c r="A10" s="26" t="s">
        <v>37</v>
      </c>
      <c r="B10" s="26">
        <v>1.2231232302110591</v>
      </c>
      <c r="C10" s="26">
        <v>-1.0669100984096607</v>
      </c>
      <c r="D10" s="26">
        <v>-0.64484351593988809</v>
      </c>
      <c r="E10" s="26">
        <v>-1.0693611755217614</v>
      </c>
      <c r="F10" s="30">
        <v>-7.1022823765146397</v>
      </c>
      <c r="G10" s="30">
        <v>-0.46389612639320343</v>
      </c>
      <c r="H10" s="30">
        <v>-2.3691069840708501</v>
      </c>
      <c r="I10" s="30">
        <v>-0.88138539540543359</v>
      </c>
    </row>
    <row r="11" spans="1:9" ht="25" customHeight="1" x14ac:dyDescent="0.2">
      <c r="A11" s="26" t="s">
        <v>38</v>
      </c>
      <c r="B11" s="26">
        <v>-1.0874369402189348</v>
      </c>
      <c r="C11" s="26">
        <v>-0.9550585665366963</v>
      </c>
      <c r="D11" s="26">
        <v>-0.1558493436431603</v>
      </c>
      <c r="E11" s="26">
        <v>-1.4671489172036027</v>
      </c>
      <c r="F11" s="30">
        <v>-4.9498607924093729</v>
      </c>
      <c r="G11" s="30">
        <v>1.906123110608789</v>
      </c>
      <c r="H11" s="30">
        <v>-1.6808561469249164</v>
      </c>
      <c r="I11" s="30">
        <v>0.88952256060351997</v>
      </c>
    </row>
    <row r="12" spans="1:9" ht="25" customHeight="1" x14ac:dyDescent="0.2">
      <c r="A12" s="26" t="s">
        <v>39</v>
      </c>
      <c r="B12" s="26">
        <v>2.5828089579305864</v>
      </c>
      <c r="C12" s="26">
        <v>-0.91084673223677337</v>
      </c>
      <c r="D12" s="26">
        <v>-0.89824281030465425</v>
      </c>
      <c r="E12" s="26">
        <v>-0.82991951597208524</v>
      </c>
      <c r="F12" s="30">
        <v>-5.8645745961699003</v>
      </c>
      <c r="G12" s="30">
        <v>-1.5430692194107876</v>
      </c>
      <c r="H12" s="30">
        <v>-2.1809979075014856</v>
      </c>
      <c r="I12" s="30">
        <v>-1.4037238661609306</v>
      </c>
    </row>
    <row r="13" spans="1:9" ht="25" customHeight="1" x14ac:dyDescent="0.2">
      <c r="A13" s="26" t="s">
        <v>40</v>
      </c>
      <c r="B13" s="26">
        <v>0.33375981861849058</v>
      </c>
      <c r="C13" s="26">
        <v>-0.85828913694255615</v>
      </c>
      <c r="D13" s="26">
        <v>-0.46187357634085385</v>
      </c>
      <c r="E13" s="26">
        <v>-0.51590446974578397</v>
      </c>
      <c r="F13" s="30">
        <v>-6.7818793381360463</v>
      </c>
      <c r="G13" s="30">
        <v>-2.5305145331964107</v>
      </c>
      <c r="H13" s="30">
        <v>-2.7652919950874644</v>
      </c>
      <c r="I13" s="30">
        <v>-1.681685700281184</v>
      </c>
    </row>
    <row r="14" spans="1:9" ht="25" customHeight="1" x14ac:dyDescent="0.2">
      <c r="A14" s="26" t="s">
        <v>41</v>
      </c>
      <c r="B14" s="26">
        <v>2.1972940005840251</v>
      </c>
      <c r="C14" s="26">
        <v>-0.85240239183110522</v>
      </c>
      <c r="D14" s="26">
        <v>-6.0504124751451109E-2</v>
      </c>
      <c r="E14" s="26">
        <v>-1.0036190823516327</v>
      </c>
      <c r="F14" s="30">
        <v>-4.090755276724817</v>
      </c>
      <c r="G14" s="30">
        <v>-0.37915501061251611</v>
      </c>
      <c r="H14" s="30">
        <v>-1.5782986994840809</v>
      </c>
      <c r="I14" s="30">
        <v>-1.0929623189454376</v>
      </c>
    </row>
    <row r="15" spans="1:9" ht="25" customHeight="1" x14ac:dyDescent="0.2">
      <c r="A15" s="26" t="s">
        <v>42</v>
      </c>
      <c r="B15" s="26">
        <v>-1.1590636939789154</v>
      </c>
      <c r="C15" s="26">
        <v>-0.85091558896158803</v>
      </c>
      <c r="D15" s="26">
        <v>0.55608551888059787</v>
      </c>
      <c r="E15" s="26">
        <v>-3.7507477439308752</v>
      </c>
      <c r="F15" s="30">
        <v>-0.76081209202156497</v>
      </c>
      <c r="G15" s="30">
        <v>-0.54233905610132016</v>
      </c>
      <c r="H15" s="30">
        <v>-0.80790938972532911</v>
      </c>
      <c r="I15" s="30">
        <v>-0.81154156367626162</v>
      </c>
    </row>
    <row r="16" spans="1:9" ht="25" customHeight="1" x14ac:dyDescent="0.2">
      <c r="A16" s="26" t="s">
        <v>43</v>
      </c>
      <c r="B16" s="26">
        <v>1.2869609636529056</v>
      </c>
      <c r="C16" s="26">
        <v>-0.71496097570805262</v>
      </c>
      <c r="D16" s="26">
        <v>-0.6382956591392509</v>
      </c>
      <c r="E16" s="26">
        <v>-0.91505516518920027</v>
      </c>
      <c r="F16" s="30">
        <v>-1.1189943241136904</v>
      </c>
      <c r="G16" s="30">
        <v>-1.229121941592435</v>
      </c>
      <c r="H16" s="30">
        <v>-1.6616072378091622</v>
      </c>
      <c r="I16" s="30">
        <v>-1.4343698927687663</v>
      </c>
    </row>
    <row r="17" spans="1:9" ht="25" customHeight="1" x14ac:dyDescent="0.2">
      <c r="A17" s="26" t="s">
        <v>44</v>
      </c>
      <c r="B17" s="26">
        <v>-0.8304228660168621</v>
      </c>
      <c r="C17" s="26">
        <v>-0.63085365093031331</v>
      </c>
      <c r="D17" s="26">
        <v>-0.55689640791634787</v>
      </c>
      <c r="E17" s="26">
        <v>-0.93363651518342183</v>
      </c>
      <c r="F17" s="30">
        <v>-1.9021723025182995</v>
      </c>
      <c r="G17" s="30">
        <v>-1.2464996100532326</v>
      </c>
      <c r="H17" s="30">
        <v>-0.8136799945928157</v>
      </c>
      <c r="I17" s="30">
        <v>-1.2166631744162981</v>
      </c>
    </row>
    <row r="18" spans="1:9" ht="25" customHeight="1" x14ac:dyDescent="0.2">
      <c r="A18" s="26" t="s">
        <v>45</v>
      </c>
      <c r="B18" s="26">
        <v>0.36905818180733829</v>
      </c>
      <c r="C18" s="26">
        <v>-0.44560568666246364</v>
      </c>
      <c r="D18" s="26">
        <v>1.5091946401015253</v>
      </c>
      <c r="E18" s="26">
        <v>-0.67119415280297812</v>
      </c>
      <c r="F18" s="30">
        <v>-1.1521668881203506</v>
      </c>
      <c r="G18" s="30">
        <v>-1.1245688414497437</v>
      </c>
      <c r="H18" s="30">
        <v>-0.72918189110673592</v>
      </c>
      <c r="I18" s="30">
        <v>-0.92214967390099234</v>
      </c>
    </row>
    <row r="19" spans="1:9" ht="25" customHeight="1" x14ac:dyDescent="0.2">
      <c r="A19" s="26" t="s">
        <v>46</v>
      </c>
      <c r="B19" s="26">
        <v>2.7348687539048955</v>
      </c>
      <c r="C19" s="26">
        <v>-0.33180430802271871</v>
      </c>
      <c r="D19" s="26">
        <v>0.50543817040784655</v>
      </c>
      <c r="E19" s="26">
        <v>-0.86678559373934594</v>
      </c>
      <c r="F19" s="30">
        <v>-5.0310896402246659</v>
      </c>
      <c r="G19" s="30">
        <v>-1.2464388048262677E-2</v>
      </c>
      <c r="H19" s="30">
        <v>-1.2274571492818729</v>
      </c>
      <c r="I19" s="30">
        <v>-0.38831048967501186</v>
      </c>
    </row>
    <row r="20" spans="1:9" ht="25" customHeight="1" x14ac:dyDescent="0.2">
      <c r="A20" s="26" t="s">
        <v>47</v>
      </c>
      <c r="B20" s="26">
        <v>0.6237157330344506</v>
      </c>
      <c r="C20" s="26">
        <v>-0.27074645223752486</v>
      </c>
      <c r="D20" s="26">
        <v>0.28048767867721619</v>
      </c>
      <c r="E20" s="26">
        <v>-0.83032185762225597</v>
      </c>
      <c r="F20" s="30">
        <v>-4.155181173271532</v>
      </c>
      <c r="G20" s="30">
        <v>-1.1026312082361036</v>
      </c>
      <c r="H20" s="30">
        <v>-1.5392712266459123</v>
      </c>
      <c r="I20" s="30">
        <v>-1.7362016176131474</v>
      </c>
    </row>
    <row r="21" spans="1:9" ht="25" customHeight="1" x14ac:dyDescent="0.2">
      <c r="A21" s="26" t="s">
        <v>48</v>
      </c>
      <c r="B21" s="26">
        <v>0.44949385685179755</v>
      </c>
      <c r="C21" s="26">
        <v>-0.21531957353563752</v>
      </c>
      <c r="D21" s="26">
        <v>-0.21486237237173633</v>
      </c>
      <c r="E21" s="26">
        <v>0.47261393491155151</v>
      </c>
      <c r="F21" s="30">
        <v>-1.0361421450066512</v>
      </c>
      <c r="G21" s="30">
        <v>0.60403349519780436</v>
      </c>
      <c r="H21" s="30">
        <v>-1.0785116115791966</v>
      </c>
      <c r="I21" s="30">
        <v>4.3692504712623176E-2</v>
      </c>
    </row>
    <row r="22" spans="1:9" ht="25" customHeight="1" x14ac:dyDescent="0.2">
      <c r="A22" s="26" t="s">
        <v>49</v>
      </c>
      <c r="B22" s="26">
        <v>0.14899538994663122</v>
      </c>
      <c r="C22" s="26">
        <v>-0.21256538502841885</v>
      </c>
      <c r="D22" s="26">
        <v>-0.37142941654118217</v>
      </c>
      <c r="E22" s="26">
        <v>-0.26562678710428861</v>
      </c>
      <c r="F22" s="30">
        <v>-3.5336327101369795E-2</v>
      </c>
      <c r="G22" s="30">
        <v>-0.27408554532954038</v>
      </c>
      <c r="H22" s="30">
        <v>-0.14217459686559755</v>
      </c>
      <c r="I22" s="30">
        <v>-0.10093156223547368</v>
      </c>
    </row>
    <row r="23" spans="1:9" ht="25" customHeight="1" x14ac:dyDescent="0.2">
      <c r="A23" s="26" t="s">
        <v>50</v>
      </c>
      <c r="B23" s="26">
        <v>1.534065685415636</v>
      </c>
      <c r="C23" s="26">
        <v>-0.17236108708758247</v>
      </c>
      <c r="D23" s="26">
        <v>0.20744764916845215</v>
      </c>
      <c r="E23" s="26">
        <v>2.8079185228561552</v>
      </c>
      <c r="F23" s="30">
        <v>-4.832447037421435</v>
      </c>
      <c r="G23" s="30">
        <v>-1.9327736441872372</v>
      </c>
      <c r="H23" s="30">
        <v>-1.8998582258398151</v>
      </c>
      <c r="I23" s="30">
        <v>-1.7383055097243274</v>
      </c>
    </row>
    <row r="24" spans="1:9" ht="25" customHeight="1" x14ac:dyDescent="0.2">
      <c r="A24" s="26" t="s">
        <v>51</v>
      </c>
      <c r="B24" s="26">
        <v>-4.6648006785113008E-2</v>
      </c>
      <c r="C24" s="26">
        <v>-0.15744567827085032</v>
      </c>
      <c r="D24" s="26">
        <v>0.8165216280336316</v>
      </c>
      <c r="E24" s="26">
        <v>-0.32160464281524043</v>
      </c>
      <c r="F24" s="30">
        <v>-0.19407258713231762</v>
      </c>
      <c r="G24" s="30">
        <v>6.5034543554256488E-2</v>
      </c>
      <c r="H24" s="30">
        <v>-0.50755758860628941</v>
      </c>
      <c r="I24" s="30">
        <v>0.32627962035046049</v>
      </c>
    </row>
    <row r="25" spans="1:9" ht="25" customHeight="1" x14ac:dyDescent="0.2">
      <c r="A25" s="26" t="s">
        <v>52</v>
      </c>
      <c r="B25" s="26">
        <v>3.7162048481988421</v>
      </c>
      <c r="C25" s="26">
        <v>-0.14842137580279138</v>
      </c>
      <c r="D25" s="26">
        <v>-0.17928414666969933</v>
      </c>
      <c r="E25" s="26">
        <v>-0.84970847300956198</v>
      </c>
      <c r="F25" s="30">
        <v>-5.7166607082173027</v>
      </c>
      <c r="G25" s="30">
        <v>-1.9964746325435963</v>
      </c>
      <c r="H25" s="30">
        <v>-1.6030155696881441</v>
      </c>
      <c r="I25" s="30">
        <v>-1.3800171943973041</v>
      </c>
    </row>
    <row r="26" spans="1:9" ht="25" customHeight="1" x14ac:dyDescent="0.2">
      <c r="A26" s="26" t="s">
        <v>53</v>
      </c>
      <c r="B26" s="26">
        <v>0.1692222503121619</v>
      </c>
      <c r="C26" s="26">
        <v>-0.14155984967827104</v>
      </c>
      <c r="D26" s="26">
        <v>0.90078053690046045</v>
      </c>
      <c r="E26" s="26">
        <v>-0.82766469096184592</v>
      </c>
      <c r="F26" s="30">
        <v>-1.8836044948986861</v>
      </c>
      <c r="G26" s="30">
        <v>-1.6741541359984633</v>
      </c>
      <c r="H26" s="30">
        <v>-1.3169345815278519</v>
      </c>
      <c r="I26" s="30">
        <v>-1.4467531527992292</v>
      </c>
    </row>
    <row r="27" spans="1:9" ht="25" customHeight="1" x14ac:dyDescent="0.2">
      <c r="A27" s="26" t="s">
        <v>54</v>
      </c>
      <c r="B27" s="26">
        <v>0.25377410825863972</v>
      </c>
      <c r="C27" s="26">
        <v>-0.11347152842532104</v>
      </c>
      <c r="D27" s="26">
        <v>-0.10646690723999609</v>
      </c>
      <c r="E27" s="26">
        <v>-0.75358640105260721</v>
      </c>
      <c r="F27" s="30">
        <v>-3.3994269811620259</v>
      </c>
      <c r="G27" s="30">
        <v>-1.4972005504707289</v>
      </c>
      <c r="H27" s="30">
        <v>-1.7705487862422358</v>
      </c>
      <c r="I27" s="30">
        <v>-1.296297766632998</v>
      </c>
    </row>
    <row r="28" spans="1:9" ht="25" customHeight="1" x14ac:dyDescent="0.2">
      <c r="A28" s="26" t="s">
        <v>55</v>
      </c>
      <c r="B28" s="26">
        <v>0.37452133618380012</v>
      </c>
      <c r="C28" s="26">
        <v>-3.5819928484096743E-2</v>
      </c>
      <c r="D28" s="26">
        <v>-3.9293092814142699E-2</v>
      </c>
      <c r="E28" s="26">
        <v>-0.3407682979112156</v>
      </c>
      <c r="F28" s="30">
        <v>-4.9713308898024726</v>
      </c>
      <c r="G28" s="30">
        <v>-1.7393768260084654</v>
      </c>
      <c r="H28" s="30">
        <v>-1.6231161178237588</v>
      </c>
      <c r="I28" s="30">
        <v>-1.4667459780495</v>
      </c>
    </row>
    <row r="29" spans="1:9" ht="25" customHeight="1" x14ac:dyDescent="0.2">
      <c r="A29" s="26" t="s">
        <v>56</v>
      </c>
      <c r="B29" s="26">
        <v>2.9317300444698464</v>
      </c>
      <c r="C29" s="26">
        <v>-2.2754004781063465E-2</v>
      </c>
      <c r="D29" s="26">
        <v>0.1580381329749217</v>
      </c>
      <c r="E29" s="26">
        <v>4.788776460249039E-2</v>
      </c>
      <c r="F29" s="30">
        <v>-2.6587658877582236</v>
      </c>
      <c r="G29" s="30">
        <v>0.76955759423121228</v>
      </c>
      <c r="H29" s="30">
        <v>-0.84158854057196708</v>
      </c>
      <c r="I29" s="30">
        <v>-1.0418155592384754E-2</v>
      </c>
    </row>
    <row r="30" spans="1:9" ht="25" customHeight="1" x14ac:dyDescent="0.2">
      <c r="A30" s="26" t="s">
        <v>57</v>
      </c>
      <c r="B30" s="26">
        <v>0.80444140380714724</v>
      </c>
      <c r="C30" s="26">
        <v>1.1104941576457385E-2</v>
      </c>
      <c r="D30" s="26">
        <v>-0.30560566888609714</v>
      </c>
      <c r="E30" s="26">
        <v>-0.55763353461859622</v>
      </c>
      <c r="F30" s="30">
        <v>-4.7248562573068558</v>
      </c>
      <c r="G30" s="30">
        <v>-1.3840547382620667</v>
      </c>
      <c r="H30" s="30">
        <v>-1.150217505178752</v>
      </c>
      <c r="I30" s="30">
        <v>-1.7206593011061586</v>
      </c>
    </row>
    <row r="31" spans="1:9" ht="25" customHeight="1" x14ac:dyDescent="0.2">
      <c r="A31" s="26" t="s">
        <v>58</v>
      </c>
      <c r="B31" s="26">
        <v>0.19859966331616399</v>
      </c>
      <c r="C31" s="26">
        <v>1.1978491155762725E-2</v>
      </c>
      <c r="D31" s="26">
        <v>0.20118492320430437</v>
      </c>
      <c r="E31" s="26">
        <v>2.6344847971312643E-2</v>
      </c>
      <c r="F31" s="30">
        <v>-4.1130288089866998</v>
      </c>
      <c r="G31" s="30">
        <v>-1.6668818689459381</v>
      </c>
      <c r="H31" s="30">
        <v>-1.3744469331603686</v>
      </c>
      <c r="I31" s="30">
        <v>-1.275337767066258</v>
      </c>
    </row>
    <row r="32" spans="1:9" ht="25" customHeight="1" x14ac:dyDescent="0.2">
      <c r="A32" s="26" t="s">
        <v>59</v>
      </c>
      <c r="B32" s="26">
        <v>-7.4931430356448239E-2</v>
      </c>
      <c r="C32" s="26">
        <v>2.0438807362378894E-2</v>
      </c>
      <c r="D32" s="26">
        <v>0.17896422679066526</v>
      </c>
      <c r="E32" s="26">
        <v>-0.22000928056173419</v>
      </c>
      <c r="F32" s="30">
        <v>0.15766821456182922</v>
      </c>
      <c r="G32" s="30">
        <v>1.7553144192182416E-2</v>
      </c>
      <c r="H32" s="30">
        <v>0.28631807845517332</v>
      </c>
      <c r="I32" s="30">
        <v>-0.28723985612254954</v>
      </c>
    </row>
    <row r="33" spans="1:9" ht="25" customHeight="1" x14ac:dyDescent="0.2">
      <c r="A33" s="26" t="s">
        <v>60</v>
      </c>
      <c r="B33" s="26">
        <v>1.9114983941963051</v>
      </c>
      <c r="C33" s="26">
        <v>2.9946443334178511E-2</v>
      </c>
      <c r="D33" s="26">
        <v>0.68777054611933852</v>
      </c>
      <c r="E33" s="26">
        <v>-9.8617694471645895E-2</v>
      </c>
      <c r="F33" s="30">
        <v>-3.1963216295818722</v>
      </c>
      <c r="G33" s="30">
        <v>0.88305584477666343</v>
      </c>
      <c r="H33" s="30">
        <v>-0.55886249051884374</v>
      </c>
      <c r="I33" s="30">
        <v>0.77368488065970309</v>
      </c>
    </row>
    <row r="34" spans="1:9" ht="25" customHeight="1" x14ac:dyDescent="0.2">
      <c r="A34" s="26" t="s">
        <v>61</v>
      </c>
      <c r="B34" s="26">
        <v>3.5226472453151922</v>
      </c>
      <c r="C34" s="26">
        <v>0.1349814176859899</v>
      </c>
      <c r="D34" s="26">
        <v>0.76959618474911262</v>
      </c>
      <c r="E34" s="26">
        <v>-0.19119821880366444</v>
      </c>
      <c r="F34" s="30">
        <v>-0.8331547181762069</v>
      </c>
      <c r="G34" s="30">
        <v>0.17976941251410591</v>
      </c>
      <c r="H34" s="30">
        <v>-0.46869577030389176</v>
      </c>
      <c r="I34" s="30">
        <v>-0.61409476251355444</v>
      </c>
    </row>
    <row r="35" spans="1:9" ht="25" customHeight="1" x14ac:dyDescent="0.2">
      <c r="A35" s="26" t="s">
        <v>62</v>
      </c>
      <c r="B35" s="26">
        <v>2.1634614183754159</v>
      </c>
      <c r="C35" s="26">
        <v>0.18220020626452973</v>
      </c>
      <c r="D35" s="26">
        <v>-0.31190374167974938</v>
      </c>
      <c r="E35" s="26">
        <v>-1.0571103320631012</v>
      </c>
      <c r="F35" s="30">
        <v>-4.786504117176138</v>
      </c>
      <c r="G35" s="30">
        <v>-2.7645244431484839</v>
      </c>
      <c r="H35" s="30">
        <v>-1.8451805675231596</v>
      </c>
      <c r="I35" s="30">
        <v>-1.3404680880534865</v>
      </c>
    </row>
    <row r="36" spans="1:9" ht="25" customHeight="1" x14ac:dyDescent="0.2">
      <c r="A36" s="26" t="s">
        <v>63</v>
      </c>
      <c r="B36" s="26">
        <v>0.8593801315484797</v>
      </c>
      <c r="C36" s="26">
        <v>0.2825482086786581</v>
      </c>
      <c r="D36" s="26">
        <v>0.11892237293063945</v>
      </c>
      <c r="E36" s="26">
        <v>0.26267599989662621</v>
      </c>
      <c r="F36" s="30">
        <v>-5.3106910538376004</v>
      </c>
      <c r="G36" s="30">
        <v>0.44605778508689242</v>
      </c>
      <c r="H36" s="30">
        <v>-0.37558624225662768</v>
      </c>
      <c r="I36" s="30">
        <v>-0.59678142857021566</v>
      </c>
    </row>
    <row r="37" spans="1:9" ht="25" customHeight="1" x14ac:dyDescent="0.2">
      <c r="A37" s="26" t="s">
        <v>64</v>
      </c>
      <c r="B37" s="26">
        <v>3.4041636031394802</v>
      </c>
      <c r="C37" s="26">
        <v>0.31127057299164329</v>
      </c>
      <c r="D37" s="26">
        <v>-1.2502954632307537</v>
      </c>
      <c r="E37" s="26">
        <v>-1.4494576680353471E-4</v>
      </c>
      <c r="F37" s="30">
        <v>-2.0530467041584672</v>
      </c>
      <c r="G37" s="30">
        <v>-1.2377242016224286</v>
      </c>
      <c r="H37" s="30">
        <v>-0.85818783158783229</v>
      </c>
      <c r="I37" s="30">
        <v>-1.0013545111607183</v>
      </c>
    </row>
    <row r="38" spans="1:9" ht="25" customHeight="1" x14ac:dyDescent="0.2">
      <c r="A38" s="26" t="s">
        <v>65</v>
      </c>
      <c r="B38" s="26">
        <v>0.31577671060410567</v>
      </c>
      <c r="C38" s="26">
        <v>0.3603570213932914</v>
      </c>
      <c r="D38" s="26">
        <v>0.33611505406768205</v>
      </c>
      <c r="E38" s="26">
        <v>0.43108591572711769</v>
      </c>
      <c r="F38" s="30">
        <v>-0.63962990897261351</v>
      </c>
      <c r="G38" s="30">
        <v>-0.18849865702138272</v>
      </c>
      <c r="H38" s="30">
        <v>-1.1935514207027631</v>
      </c>
      <c r="I38" s="30">
        <v>0.1126063598109998</v>
      </c>
    </row>
    <row r="39" spans="1:9" ht="25" customHeight="1" x14ac:dyDescent="0.2">
      <c r="A39" s="26" t="s">
        <v>66</v>
      </c>
      <c r="B39" s="26">
        <v>0.33019824243245149</v>
      </c>
      <c r="C39" s="26">
        <v>0.36694513690860309</v>
      </c>
      <c r="D39" s="26">
        <v>0.9950981237806138</v>
      </c>
      <c r="E39" s="26">
        <v>0.27313321708477062</v>
      </c>
      <c r="F39" s="30">
        <v>0.10860217575102912</v>
      </c>
      <c r="G39" s="30">
        <v>-0.10771803967648087</v>
      </c>
      <c r="H39" s="30">
        <v>-0.20388231962169626</v>
      </c>
      <c r="I39" s="30">
        <v>1.4711972610636193E-2</v>
      </c>
    </row>
    <row r="40" spans="1:9" ht="25" customHeight="1" x14ac:dyDescent="0.2">
      <c r="A40" s="26" t="s">
        <v>67</v>
      </c>
      <c r="B40" s="26">
        <v>2.8752778226138265</v>
      </c>
      <c r="C40" s="26">
        <v>0.3701949011338499</v>
      </c>
      <c r="D40" s="26">
        <v>0.86046189146976981</v>
      </c>
      <c r="E40" s="26">
        <v>-1.37312645509302</v>
      </c>
      <c r="F40" s="30">
        <v>-2.7293572072323848</v>
      </c>
      <c r="G40" s="30">
        <v>-1.3565656901375989</v>
      </c>
      <c r="H40" s="30">
        <v>-2.0249483214705357</v>
      </c>
      <c r="I40" s="30">
        <v>-1.1478101563958534</v>
      </c>
    </row>
    <row r="41" spans="1:9" ht="25" customHeight="1" x14ac:dyDescent="0.2">
      <c r="A41" s="26" t="s">
        <v>68</v>
      </c>
      <c r="B41" s="26">
        <v>4.3357392906348675</v>
      </c>
      <c r="C41" s="26">
        <v>0.39347061088143553</v>
      </c>
      <c r="D41" s="26">
        <v>5.6220274677471878E-2</v>
      </c>
      <c r="E41" s="26">
        <v>-3.7254677259932589E-2</v>
      </c>
      <c r="F41" s="30">
        <v>-1.2423228734204705</v>
      </c>
      <c r="G41" s="30">
        <v>-0.69048635931659885</v>
      </c>
      <c r="H41" s="30">
        <v>-0.58812752091042686</v>
      </c>
      <c r="I41" s="30">
        <v>-0.79853136057657925</v>
      </c>
    </row>
    <row r="42" spans="1:9" ht="25" customHeight="1" x14ac:dyDescent="0.2">
      <c r="A42" s="26" t="s">
        <v>69</v>
      </c>
      <c r="B42" s="26">
        <v>0.29072746424501389</v>
      </c>
      <c r="C42" s="26">
        <v>0.42932537406253046</v>
      </c>
      <c r="D42" s="26">
        <v>0.74179711200434584</v>
      </c>
      <c r="E42" s="26">
        <v>5.8809650511353034E-2</v>
      </c>
      <c r="F42" s="30">
        <v>-1.1646398394272461</v>
      </c>
      <c r="G42" s="30">
        <v>1.0277021222486955</v>
      </c>
      <c r="H42" s="30">
        <v>-0.59343301716215402</v>
      </c>
      <c r="I42" s="30">
        <v>-0.34269048982411732</v>
      </c>
    </row>
    <row r="43" spans="1:9" ht="25" customHeight="1" x14ac:dyDescent="0.2">
      <c r="A43" s="26" t="s">
        <v>70</v>
      </c>
      <c r="B43" s="26">
        <v>2.8831571455174583</v>
      </c>
      <c r="C43" s="26">
        <v>0.60165238607728622</v>
      </c>
      <c r="D43" s="26">
        <v>0.22453601590146535</v>
      </c>
      <c r="E43" s="26">
        <v>-0.46409779730579204</v>
      </c>
      <c r="F43" s="30">
        <v>-4.1435703111142894</v>
      </c>
      <c r="G43" s="30">
        <v>-1.5090436393633297</v>
      </c>
      <c r="H43" s="30">
        <v>-1.518930598431959</v>
      </c>
      <c r="I43" s="30">
        <v>-1.5272913734961786</v>
      </c>
    </row>
    <row r="44" spans="1:9" ht="25" customHeight="1" x14ac:dyDescent="0.2">
      <c r="A44" s="26" t="s">
        <v>71</v>
      </c>
      <c r="B44" s="26">
        <v>0.70208014031177446</v>
      </c>
      <c r="C44" s="26">
        <v>0.60706992661342118</v>
      </c>
      <c r="D44" s="26">
        <v>0.67957290987897934</v>
      </c>
      <c r="E44" s="26">
        <v>-0.25708553365832648</v>
      </c>
      <c r="F44" s="30">
        <v>-3.4704584189849919</v>
      </c>
      <c r="G44" s="30">
        <v>-0.58187929995999188</v>
      </c>
      <c r="H44" s="30">
        <v>-1.3204382939766113</v>
      </c>
      <c r="I44" s="30">
        <v>-0.74491251875169162</v>
      </c>
    </row>
    <row r="45" spans="1:9" ht="25" customHeight="1" x14ac:dyDescent="0.2">
      <c r="A45" s="26" t="s">
        <v>72</v>
      </c>
      <c r="B45" s="26">
        <v>3.2791453093552927</v>
      </c>
      <c r="C45" s="26">
        <v>0.68760210639663766</v>
      </c>
      <c r="D45" s="26">
        <v>0.84373991879940902</v>
      </c>
      <c r="E45" s="26">
        <v>0.48914384057513904</v>
      </c>
      <c r="F45" s="30">
        <v>-4.2771929142968874</v>
      </c>
      <c r="G45" s="30">
        <v>-1.8170775783092155</v>
      </c>
      <c r="H45" s="30">
        <v>-1.3353237843775758</v>
      </c>
      <c r="I45" s="30">
        <v>-1.4756239584431783</v>
      </c>
    </row>
    <row r="46" spans="1:9" ht="25" customHeight="1" x14ac:dyDescent="0.2">
      <c r="A46" s="26" t="s">
        <v>73</v>
      </c>
      <c r="B46" s="26">
        <v>2.904333705960612</v>
      </c>
      <c r="C46" s="26">
        <v>0.69634230505042138</v>
      </c>
      <c r="D46" s="26">
        <v>1.0676275667643023</v>
      </c>
      <c r="E46" s="26">
        <v>-0.10137875315091749</v>
      </c>
      <c r="F46" s="30">
        <v>-4.5344054191584382</v>
      </c>
      <c r="G46" s="30">
        <v>1.2544280388100949E-2</v>
      </c>
      <c r="H46" s="30">
        <v>-1.8166696143983931</v>
      </c>
      <c r="I46" s="30">
        <v>-1.7539247099266919</v>
      </c>
    </row>
    <row r="47" spans="1:9" ht="25" customHeight="1" x14ac:dyDescent="0.2">
      <c r="A47" s="26" t="s">
        <v>74</v>
      </c>
      <c r="B47" s="26">
        <v>1.0441144261804247</v>
      </c>
      <c r="C47" s="26">
        <v>0.72862008992923566</v>
      </c>
      <c r="D47" s="26">
        <v>0.99966268886716469</v>
      </c>
      <c r="E47" s="26">
        <v>-3.6104806455126107E-2</v>
      </c>
      <c r="F47" s="30">
        <v>-0.22069810533082279</v>
      </c>
      <c r="G47" s="30">
        <v>-0.38523666838468418</v>
      </c>
      <c r="H47" s="30">
        <v>-0.27463895151190698</v>
      </c>
      <c r="I47" s="30">
        <v>-0.36027609980817116</v>
      </c>
    </row>
    <row r="48" spans="1:9" ht="25" customHeight="1" x14ac:dyDescent="0.2">
      <c r="A48" s="26" t="s">
        <v>75</v>
      </c>
      <c r="B48" s="26">
        <v>-0.82727226705554302</v>
      </c>
      <c r="C48" s="26">
        <v>0.77527019925254881</v>
      </c>
      <c r="D48" s="26">
        <v>1.0548829215368833</v>
      </c>
      <c r="E48" s="26">
        <v>0.70006665720627637</v>
      </c>
      <c r="F48" s="30">
        <v>-5.9003281214556447</v>
      </c>
      <c r="G48" s="30">
        <v>-0.81580082405294674</v>
      </c>
      <c r="H48" s="30">
        <v>-1.5155140751057234</v>
      </c>
      <c r="I48" s="30">
        <v>-0.87825135001858379</v>
      </c>
    </row>
    <row r="49" spans="1:9" ht="25" customHeight="1" x14ac:dyDescent="0.2">
      <c r="A49" s="26" t="s">
        <v>76</v>
      </c>
      <c r="B49" s="26">
        <v>6.8953165078767054</v>
      </c>
      <c r="C49" s="26">
        <v>0.85629358066315864</v>
      </c>
      <c r="D49" s="26">
        <v>0.81637697922376684</v>
      </c>
      <c r="E49" s="26">
        <v>-0.69282863730522981</v>
      </c>
      <c r="F49" s="30">
        <v>-7.3122041788338255</v>
      </c>
      <c r="G49" s="30">
        <v>-2.1766931840736428</v>
      </c>
      <c r="H49" s="30">
        <v>-3.3511771043287242</v>
      </c>
      <c r="I49" s="30">
        <v>-1.4194223827364525</v>
      </c>
    </row>
    <row r="50" spans="1:9" ht="25" customHeight="1" x14ac:dyDescent="0.2">
      <c r="A50" s="26" t="s">
        <v>77</v>
      </c>
      <c r="B50" s="26">
        <v>3.9614651281800084</v>
      </c>
      <c r="C50" s="26">
        <v>0.85845386829576154</v>
      </c>
      <c r="D50" s="26">
        <v>0.84915899619687929</v>
      </c>
      <c r="E50" s="26">
        <v>-0.63144003285519679</v>
      </c>
      <c r="F50" s="30">
        <v>-6.2728459140657682</v>
      </c>
      <c r="G50" s="30">
        <v>1.5314392225495441</v>
      </c>
      <c r="H50" s="30">
        <v>0.19254277104466555</v>
      </c>
      <c r="I50" s="30">
        <v>0.24214412849224054</v>
      </c>
    </row>
    <row r="51" spans="1:9" ht="25" customHeight="1" x14ac:dyDescent="0.2">
      <c r="A51" s="26" t="s">
        <v>78</v>
      </c>
      <c r="B51" s="26">
        <v>3.1626195415944185</v>
      </c>
      <c r="C51" s="26">
        <v>0.86508111482247574</v>
      </c>
      <c r="D51" s="26">
        <v>1.0243554763059133</v>
      </c>
      <c r="E51" s="26">
        <v>0.45595091682216543</v>
      </c>
      <c r="F51" s="30">
        <v>-4.624259052204164</v>
      </c>
      <c r="G51" s="30">
        <v>1.6624488850456691</v>
      </c>
      <c r="H51" s="30">
        <v>-1.101730756967761</v>
      </c>
      <c r="I51" s="30">
        <v>1.3061814910759135</v>
      </c>
    </row>
    <row r="52" spans="1:9" ht="25" customHeight="1" x14ac:dyDescent="0.2">
      <c r="A52" s="26" t="s">
        <v>79</v>
      </c>
      <c r="B52" s="26">
        <v>1.3752535404190258</v>
      </c>
      <c r="C52" s="26">
        <v>1.4956868980824076</v>
      </c>
      <c r="D52" s="26">
        <v>1.1524147093291208</v>
      </c>
      <c r="E52" s="26">
        <v>0.41788584274839657</v>
      </c>
      <c r="F52" s="30">
        <v>-6.8233456622881974</v>
      </c>
      <c r="G52" s="30">
        <v>-1.968879572071605</v>
      </c>
      <c r="H52" s="30">
        <v>-1.2613941268136373</v>
      </c>
      <c r="I52" s="30">
        <v>-1.4414521484247809</v>
      </c>
    </row>
    <row r="53" spans="1:9" ht="25" customHeight="1" x14ac:dyDescent="0.2">
      <c r="A53" s="26" t="s">
        <v>80</v>
      </c>
      <c r="B53" s="26">
        <v>7.505153695730268</v>
      </c>
      <c r="C53" s="26">
        <v>1.6552390372803361</v>
      </c>
      <c r="D53" s="26">
        <v>2.1172043741028532</v>
      </c>
      <c r="E53" s="26">
        <v>1.5673764059906126</v>
      </c>
      <c r="F53" s="30">
        <v>-4.3440556593729811</v>
      </c>
      <c r="G53" s="30">
        <v>-1.0189218790833543</v>
      </c>
      <c r="H53" s="30">
        <v>-1.275969486183905</v>
      </c>
      <c r="I53" s="30">
        <v>-1.5685497584423944</v>
      </c>
    </row>
    <row r="54" spans="1:9" ht="25" customHeight="1" x14ac:dyDescent="0.2">
      <c r="A54" s="26" t="s">
        <v>81</v>
      </c>
      <c r="B54" s="26">
        <v>2.3974944391322395</v>
      </c>
      <c r="C54" s="26">
        <v>1.6777692368705028</v>
      </c>
      <c r="D54" s="26">
        <v>1.8085293600259977</v>
      </c>
      <c r="E54" s="26">
        <v>-1.1300073465406921</v>
      </c>
      <c r="F54" s="30">
        <v>-4.3858954272235717</v>
      </c>
      <c r="G54" s="30">
        <v>-1.9049529164500349</v>
      </c>
      <c r="H54" s="30">
        <v>-1.1722634200007529</v>
      </c>
      <c r="I54" s="30">
        <v>-1.8356764808185919</v>
      </c>
    </row>
    <row r="55" spans="1:9" ht="25" customHeight="1" x14ac:dyDescent="0.2">
      <c r="A55" s="26" t="s">
        <v>82</v>
      </c>
      <c r="B55" s="26">
        <v>3.0853150818690116</v>
      </c>
      <c r="C55" s="26">
        <v>1.885681185280881</v>
      </c>
      <c r="D55" s="26">
        <v>2.3837726904462015</v>
      </c>
      <c r="E55" s="26">
        <v>0.58675258477792303</v>
      </c>
      <c r="F55" s="30">
        <v>-4.9640575740000212</v>
      </c>
      <c r="G55" s="30">
        <v>-2.1752483729967662</v>
      </c>
      <c r="H55" s="30">
        <v>-1.8998830621035685</v>
      </c>
      <c r="I55" s="30">
        <v>-1.9983669599050282</v>
      </c>
    </row>
    <row r="56" spans="1:9" ht="25" customHeight="1" x14ac:dyDescent="0.2">
      <c r="A56" s="26" t="s">
        <v>83</v>
      </c>
      <c r="B56" s="26">
        <v>2.770663711656101</v>
      </c>
      <c r="C56" s="26">
        <v>2.0858216190096552</v>
      </c>
      <c r="D56" s="26">
        <v>1.5306834262535882</v>
      </c>
      <c r="E56" s="26">
        <v>0.45954845723312987</v>
      </c>
      <c r="F56" s="30">
        <v>-3.8500358891140278</v>
      </c>
      <c r="G56" s="30">
        <v>-2.1926456630292845</v>
      </c>
      <c r="H56" s="30">
        <v>-1.4242954278327209</v>
      </c>
      <c r="I56" s="30">
        <v>-0.68287833204721116</v>
      </c>
    </row>
    <row r="57" spans="1:9" ht="25" customHeight="1" x14ac:dyDescent="0.2">
      <c r="A57" s="26" t="s">
        <v>84</v>
      </c>
      <c r="B57" s="26">
        <v>0.61485250882791764</v>
      </c>
      <c r="C57" s="26">
        <v>2.4109659308050415</v>
      </c>
      <c r="D57" s="26">
        <v>0.11944485571043546</v>
      </c>
      <c r="E57" s="26">
        <v>1.9365234813822578</v>
      </c>
      <c r="F57" s="30">
        <v>-6.6591760171948478</v>
      </c>
      <c r="G57" s="30">
        <v>-3.4038696582497341</v>
      </c>
      <c r="H57" s="30">
        <v>-1.4226712179835919</v>
      </c>
      <c r="I57" s="30">
        <v>-1.0394517194258199</v>
      </c>
    </row>
    <row r="58" spans="1:9" ht="25" customHeight="1" x14ac:dyDescent="0.2">
      <c r="A58" s="26" t="s">
        <v>85</v>
      </c>
      <c r="B58" s="26">
        <v>4.7810283358926133</v>
      </c>
      <c r="C58" s="26">
        <v>2.6417766396654829</v>
      </c>
      <c r="D58" s="26">
        <v>2.3499293091652227</v>
      </c>
      <c r="E58" s="26">
        <v>1.442388192634704</v>
      </c>
      <c r="F58" s="30">
        <v>-3.137224820687738</v>
      </c>
      <c r="G58" s="30">
        <v>-1.6060811526220087</v>
      </c>
      <c r="H58" s="30">
        <v>-1.3524258600962635</v>
      </c>
      <c r="I58" s="30">
        <v>-1.5132672593530994</v>
      </c>
    </row>
    <row r="59" spans="1:9" ht="25" customHeight="1" x14ac:dyDescent="0.2">
      <c r="A59" s="26" t="s">
        <v>86</v>
      </c>
      <c r="B59" s="26">
        <v>2.7458861281382227</v>
      </c>
      <c r="C59" s="26">
        <v>3.2065654724339678</v>
      </c>
      <c r="D59" s="26">
        <v>1.6978385575398971</v>
      </c>
      <c r="E59" s="26">
        <v>0.64835651631421565</v>
      </c>
      <c r="F59" s="30">
        <v>-6.514417831170805</v>
      </c>
      <c r="G59" s="30">
        <v>-3.8139880569437601</v>
      </c>
      <c r="H59" s="30">
        <v>-2.1102828739508568</v>
      </c>
      <c r="I59" s="30">
        <v>-1.9809310740318125</v>
      </c>
    </row>
    <row r="60" spans="1:9" ht="25" customHeight="1" x14ac:dyDescent="0.2">
      <c r="A60" s="26" t="s">
        <v>87</v>
      </c>
      <c r="B60" s="26">
        <v>5.2534545566914987</v>
      </c>
      <c r="C60" s="26">
        <v>3.4529065502699985</v>
      </c>
      <c r="D60" s="26">
        <v>2.4930753290424699</v>
      </c>
      <c r="E60" s="26">
        <v>0.7120621349245545</v>
      </c>
      <c r="F60" s="30">
        <v>-0.7205442295893989</v>
      </c>
      <c r="G60" s="30">
        <v>-0.82513701830960484</v>
      </c>
      <c r="H60" s="30">
        <v>-0.63089903153498061</v>
      </c>
      <c r="I60" s="30">
        <v>-0.39553351492859229</v>
      </c>
    </row>
    <row r="61" spans="1:9" ht="25" customHeight="1" x14ac:dyDescent="0.2">
      <c r="A61" s="26" t="s">
        <v>88</v>
      </c>
      <c r="B61" s="26">
        <v>4.3333968043654414</v>
      </c>
      <c r="C61" s="26">
        <v>3.7055353421465518</v>
      </c>
      <c r="D61" s="26">
        <v>3.4488210644066926</v>
      </c>
      <c r="E61" s="26">
        <v>0.43653662871884907</v>
      </c>
      <c r="F61" s="30">
        <v>-7.021951712986132</v>
      </c>
      <c r="G61" s="30">
        <v>-2.7578896518150806</v>
      </c>
      <c r="H61" s="30">
        <v>-2.324713612469282</v>
      </c>
      <c r="I61" s="30">
        <v>-1.305560706166188</v>
      </c>
    </row>
    <row r="62" spans="1:9" ht="25" customHeight="1" x14ac:dyDescent="0.2">
      <c r="A62" s="26" t="s">
        <v>89</v>
      </c>
      <c r="B62" s="26">
        <v>5.4306684155507856</v>
      </c>
      <c r="C62" s="26">
        <v>4.196296082046084</v>
      </c>
      <c r="D62" s="26">
        <v>3.716799952486316</v>
      </c>
      <c r="E62" s="26">
        <v>3.5153323159754279</v>
      </c>
      <c r="F62" s="30">
        <v>-4.829608829816749</v>
      </c>
      <c r="G62" s="30">
        <v>-2.6729978923354945</v>
      </c>
      <c r="H62" s="30">
        <v>-2.004978400225462</v>
      </c>
      <c r="I62" s="30">
        <v>-2.3595972409611932</v>
      </c>
    </row>
    <row r="63" spans="1:9" ht="25" customHeight="1" x14ac:dyDescent="0.2">
      <c r="A63" s="26" t="s">
        <v>90</v>
      </c>
      <c r="B63" s="26">
        <v>7.25801787780716</v>
      </c>
      <c r="C63" s="26">
        <v>4.8491187784301566</v>
      </c>
      <c r="D63" s="26">
        <v>1.5732420496682178</v>
      </c>
      <c r="E63" s="26">
        <v>3.0156452267117433</v>
      </c>
      <c r="F63" s="30">
        <v>-6.8146884032170005</v>
      </c>
      <c r="G63" s="30">
        <v>-3.3328735144632069</v>
      </c>
      <c r="H63" s="30">
        <v>-2.0689346325146674</v>
      </c>
      <c r="I63" s="30">
        <v>-2.5899657157637206</v>
      </c>
    </row>
    <row r="64" spans="1:9" ht="25" customHeight="1" x14ac:dyDescent="0.2">
      <c r="A64" s="26" t="s">
        <v>91</v>
      </c>
      <c r="B64" s="26">
        <v>4.7459343098948787</v>
      </c>
      <c r="C64" s="26">
        <v>5.1801723223878113</v>
      </c>
      <c r="D64" s="26">
        <v>3.934336493539027</v>
      </c>
      <c r="E64" s="26">
        <v>2.6641957851527036</v>
      </c>
      <c r="F64" s="30">
        <v>-6.0257490194785222</v>
      </c>
      <c r="G64" s="30">
        <v>-3.6654134067030828</v>
      </c>
      <c r="H64" s="30">
        <v>-2.1456913417855894</v>
      </c>
      <c r="I64" s="30">
        <v>-1.9228162856681308</v>
      </c>
    </row>
    <row r="65" spans="1:9" ht="25" customHeight="1" x14ac:dyDescent="0.2">
      <c r="A65" s="26" t="s">
        <v>92</v>
      </c>
      <c r="B65" s="26">
        <v>7.1591884793941025</v>
      </c>
      <c r="C65" s="26">
        <v>5.257039538305726</v>
      </c>
      <c r="D65" s="26">
        <v>4.4625348639132909</v>
      </c>
      <c r="E65" s="26">
        <v>5.106123385712789</v>
      </c>
      <c r="F65" s="30">
        <v>-0.93589492353134462</v>
      </c>
      <c r="G65" s="30">
        <v>-0.96670483674154195</v>
      </c>
      <c r="H65" s="30">
        <v>-0.94405314277279562</v>
      </c>
      <c r="I65" s="30">
        <v>-0.74603426116798011</v>
      </c>
    </row>
  </sheetData>
  <mergeCells count="2"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Ext Data Figure 5a</vt:lpstr>
      <vt:lpstr>Source Data Ext Data Figure 5c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Refsing Andersen</dc:creator>
  <cp:lastModifiedBy>Peter Refsing Andersen</cp:lastModifiedBy>
  <dcterms:created xsi:type="dcterms:W3CDTF">2017-03-06T08:16:46Z</dcterms:created>
  <dcterms:modified xsi:type="dcterms:W3CDTF">2017-06-01T20:28:30Z</dcterms:modified>
</cp:coreProperties>
</file>