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106"/>
  <workbookPr/>
  <mc:AlternateContent xmlns:mc="http://schemas.openxmlformats.org/markup-compatibility/2006">
    <mc:Choice Requires="x15">
      <x15ac:absPath xmlns:x15ac="http://schemas.microsoft.com/office/spreadsheetml/2010/11/ac" url="/Users/andersen/Dropbox/BRE_GRP/Moonshiner_2016/Moonshiner_final_Nature/Source Data/"/>
    </mc:Choice>
  </mc:AlternateContent>
  <bookViews>
    <workbookView xWindow="3380" yWindow="1200" windowWidth="30780" windowHeight="18800" tabRatio="500"/>
  </bookViews>
  <sheets>
    <sheet name="Source Data Figure 8a" sheetId="4" r:id="rId1"/>
    <sheet name="Source Data Figure 8b" sheetId="1" r:id="rId2"/>
    <sheet name="Source Data Ext Data Fig 8h" sheetId="3" r:id="rId3"/>
    <sheet name="Source Data Ext Data Figure 8j" sheetId="2" r:id="rId4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21" i="4" l="1"/>
  <c r="D21" i="4"/>
  <c r="E21" i="4"/>
  <c r="F21" i="4"/>
  <c r="G21" i="4"/>
  <c r="H21" i="4"/>
  <c r="B22" i="4"/>
  <c r="D22" i="4"/>
  <c r="E22" i="4"/>
  <c r="F22" i="4"/>
  <c r="G22" i="4"/>
  <c r="H22" i="4"/>
  <c r="J22" i="4"/>
  <c r="K22" i="4"/>
  <c r="L22" i="4"/>
  <c r="N22" i="4"/>
  <c r="O22" i="4"/>
  <c r="B23" i="4"/>
  <c r="D23" i="4"/>
  <c r="E23" i="4"/>
  <c r="F23" i="4"/>
  <c r="G23" i="4"/>
  <c r="H23" i="4"/>
  <c r="J23" i="4"/>
  <c r="K23" i="4"/>
  <c r="L23" i="4"/>
  <c r="N23" i="4"/>
  <c r="O23" i="4"/>
  <c r="B24" i="4"/>
  <c r="D24" i="4"/>
  <c r="E24" i="4"/>
  <c r="F24" i="4"/>
  <c r="G24" i="4"/>
  <c r="H24" i="4"/>
  <c r="J24" i="4"/>
  <c r="K24" i="4"/>
  <c r="L24" i="4"/>
  <c r="N24" i="4"/>
  <c r="O24" i="4"/>
  <c r="B25" i="4"/>
  <c r="D25" i="4"/>
  <c r="E25" i="4"/>
  <c r="F25" i="4"/>
  <c r="G25" i="4"/>
  <c r="H25" i="4"/>
  <c r="J25" i="4"/>
  <c r="K25" i="4"/>
  <c r="L25" i="4"/>
  <c r="N25" i="4"/>
  <c r="O25" i="4"/>
  <c r="B26" i="4"/>
  <c r="D26" i="4"/>
  <c r="E26" i="4"/>
  <c r="F26" i="4"/>
  <c r="G26" i="4"/>
  <c r="H26" i="4"/>
  <c r="J26" i="4"/>
  <c r="K26" i="4"/>
  <c r="L26" i="4"/>
  <c r="N26" i="4"/>
  <c r="O26" i="4"/>
  <c r="B27" i="4"/>
  <c r="D27" i="4"/>
  <c r="E27" i="4"/>
  <c r="F27" i="4"/>
  <c r="G27" i="4"/>
  <c r="H27" i="4"/>
  <c r="J27" i="4"/>
  <c r="K27" i="4"/>
  <c r="L27" i="4"/>
  <c r="N27" i="4"/>
  <c r="O27" i="4"/>
  <c r="B28" i="4"/>
  <c r="D28" i="4"/>
  <c r="E28" i="4"/>
  <c r="F28" i="4"/>
  <c r="G28" i="4"/>
  <c r="H28" i="4"/>
  <c r="J28" i="4"/>
  <c r="K28" i="4"/>
  <c r="L28" i="4"/>
  <c r="N28" i="4"/>
  <c r="O28" i="4"/>
  <c r="B29" i="4"/>
  <c r="D29" i="4"/>
  <c r="E29" i="4"/>
  <c r="F29" i="4"/>
  <c r="G29" i="4"/>
  <c r="H29" i="4"/>
  <c r="J29" i="4"/>
  <c r="K29" i="4"/>
  <c r="L29" i="4"/>
  <c r="N29" i="4"/>
  <c r="O29" i="4"/>
  <c r="B30" i="4"/>
  <c r="D30" i="4"/>
  <c r="E30" i="4"/>
  <c r="F30" i="4"/>
  <c r="G30" i="4"/>
  <c r="H30" i="4"/>
  <c r="J30" i="4"/>
  <c r="K30" i="4"/>
  <c r="L30" i="4"/>
  <c r="N30" i="4"/>
  <c r="O30" i="4"/>
  <c r="B31" i="4"/>
  <c r="D31" i="4"/>
  <c r="E31" i="4"/>
  <c r="F31" i="4"/>
  <c r="G31" i="4"/>
  <c r="H31" i="4"/>
  <c r="J31" i="4"/>
  <c r="K31" i="4"/>
  <c r="L31" i="4"/>
  <c r="N31" i="4"/>
  <c r="O31" i="4"/>
  <c r="B32" i="4"/>
  <c r="D32" i="4"/>
  <c r="E32" i="4"/>
  <c r="F32" i="4"/>
  <c r="G32" i="4"/>
  <c r="H32" i="4"/>
  <c r="J32" i="4"/>
  <c r="K32" i="4"/>
  <c r="L32" i="4"/>
  <c r="N32" i="4"/>
  <c r="O32" i="4"/>
  <c r="B33" i="4"/>
  <c r="D33" i="4"/>
  <c r="E33" i="4"/>
  <c r="F33" i="4"/>
  <c r="G33" i="4"/>
  <c r="H33" i="4"/>
  <c r="J33" i="4"/>
  <c r="K33" i="4"/>
  <c r="L33" i="4"/>
  <c r="N33" i="4"/>
  <c r="O33" i="4"/>
  <c r="C24" i="3"/>
  <c r="D24" i="3"/>
  <c r="E24" i="3"/>
  <c r="F24" i="3"/>
  <c r="G24" i="3"/>
  <c r="H24" i="3"/>
  <c r="I24" i="3"/>
  <c r="J24" i="3"/>
  <c r="B25" i="3"/>
  <c r="C25" i="3"/>
  <c r="D25" i="3"/>
  <c r="E25" i="3"/>
  <c r="F25" i="3"/>
  <c r="G25" i="3"/>
  <c r="H25" i="3"/>
  <c r="I25" i="3"/>
  <c r="J25" i="3"/>
  <c r="B26" i="3"/>
  <c r="C26" i="3"/>
  <c r="D26" i="3"/>
  <c r="E26" i="3"/>
  <c r="F26" i="3"/>
  <c r="G26" i="3"/>
  <c r="H26" i="3"/>
  <c r="I26" i="3"/>
  <c r="J26" i="3"/>
  <c r="B27" i="3"/>
  <c r="C27" i="3"/>
  <c r="D27" i="3"/>
  <c r="E27" i="3"/>
  <c r="F27" i="3"/>
  <c r="G27" i="3"/>
  <c r="H27" i="3"/>
  <c r="I27" i="3"/>
  <c r="J27" i="3"/>
  <c r="B28" i="3"/>
  <c r="C28" i="3"/>
  <c r="D28" i="3"/>
  <c r="E28" i="3"/>
  <c r="F28" i="3"/>
  <c r="G28" i="3"/>
  <c r="H28" i="3"/>
  <c r="I28" i="3"/>
  <c r="J28" i="3"/>
  <c r="B29" i="3"/>
  <c r="C29" i="3"/>
  <c r="D29" i="3"/>
  <c r="E29" i="3"/>
  <c r="F29" i="3"/>
  <c r="G29" i="3"/>
  <c r="H29" i="3"/>
  <c r="I29" i="3"/>
  <c r="J29" i="3"/>
  <c r="B30" i="3"/>
  <c r="C30" i="3"/>
  <c r="D30" i="3"/>
  <c r="E30" i="3"/>
  <c r="F30" i="3"/>
  <c r="G30" i="3"/>
  <c r="H30" i="3"/>
  <c r="I30" i="3"/>
  <c r="J30" i="3"/>
  <c r="B31" i="3"/>
  <c r="C31" i="3"/>
  <c r="D31" i="3"/>
  <c r="E31" i="3"/>
  <c r="F31" i="3"/>
  <c r="G31" i="3"/>
  <c r="H31" i="3"/>
  <c r="I31" i="3"/>
  <c r="J31" i="3"/>
  <c r="B32" i="3"/>
  <c r="C32" i="3"/>
  <c r="D32" i="3"/>
  <c r="E32" i="3"/>
  <c r="F32" i="3"/>
  <c r="G32" i="3"/>
  <c r="H32" i="3"/>
  <c r="I32" i="3"/>
  <c r="J32" i="3"/>
  <c r="B33" i="3"/>
  <c r="C33" i="3"/>
  <c r="D33" i="3"/>
  <c r="E33" i="3"/>
  <c r="F33" i="3"/>
  <c r="G33" i="3"/>
  <c r="H33" i="3"/>
  <c r="I33" i="3"/>
  <c r="J33" i="3"/>
  <c r="B34" i="3"/>
  <c r="C34" i="3"/>
  <c r="D34" i="3"/>
  <c r="E34" i="3"/>
  <c r="F34" i="3"/>
  <c r="G34" i="3"/>
  <c r="H34" i="3"/>
  <c r="I34" i="3"/>
  <c r="J34" i="3"/>
  <c r="B35" i="3"/>
  <c r="C35" i="3"/>
  <c r="D35" i="3"/>
  <c r="E35" i="3"/>
  <c r="F35" i="3"/>
  <c r="G35" i="3"/>
  <c r="H35" i="3"/>
  <c r="I35" i="3"/>
  <c r="J35" i="3"/>
  <c r="B36" i="3"/>
  <c r="C36" i="3"/>
  <c r="D36" i="3"/>
  <c r="E36" i="3"/>
  <c r="F36" i="3"/>
  <c r="G36" i="3"/>
  <c r="H36" i="3"/>
  <c r="I36" i="3"/>
  <c r="J36" i="3"/>
  <c r="B37" i="3"/>
  <c r="C37" i="3"/>
  <c r="D37" i="3"/>
  <c r="E37" i="3"/>
  <c r="F37" i="3"/>
  <c r="G37" i="3"/>
  <c r="H37" i="3"/>
  <c r="I37" i="3"/>
  <c r="J37" i="3"/>
  <c r="B38" i="3"/>
  <c r="C38" i="3"/>
  <c r="D38" i="3"/>
  <c r="E38" i="3"/>
  <c r="F38" i="3"/>
  <c r="G38" i="3"/>
  <c r="H38" i="3"/>
  <c r="I38" i="3"/>
  <c r="J38" i="3"/>
  <c r="B39" i="3"/>
  <c r="C39" i="3"/>
  <c r="D39" i="3"/>
  <c r="E39" i="3"/>
  <c r="F39" i="3"/>
  <c r="G39" i="3"/>
  <c r="H39" i="3"/>
  <c r="I39" i="3"/>
  <c r="J39" i="3"/>
  <c r="C41" i="3"/>
  <c r="D41" i="3"/>
  <c r="E41" i="3"/>
  <c r="F41" i="3"/>
  <c r="G41" i="3"/>
  <c r="H41" i="3"/>
  <c r="I41" i="3"/>
  <c r="J41" i="3"/>
  <c r="C45" i="3"/>
  <c r="D45" i="3"/>
  <c r="E45" i="3"/>
  <c r="F45" i="3"/>
  <c r="G45" i="3"/>
  <c r="H45" i="3"/>
  <c r="I45" i="3"/>
  <c r="J45" i="3"/>
  <c r="B46" i="3"/>
  <c r="C46" i="3"/>
  <c r="D46" i="3"/>
  <c r="E46" i="3"/>
  <c r="F46" i="3"/>
  <c r="G46" i="3"/>
  <c r="H46" i="3"/>
  <c r="I46" i="3"/>
  <c r="J46" i="3"/>
  <c r="B47" i="3"/>
  <c r="C47" i="3"/>
  <c r="D47" i="3"/>
  <c r="E47" i="3"/>
  <c r="F47" i="3"/>
  <c r="G47" i="3"/>
  <c r="H47" i="3"/>
  <c r="I47" i="3"/>
  <c r="J47" i="3"/>
  <c r="B48" i="3"/>
  <c r="C48" i="3"/>
  <c r="D48" i="3"/>
  <c r="E48" i="3"/>
  <c r="F48" i="3"/>
  <c r="G48" i="3"/>
  <c r="H48" i="3"/>
  <c r="I48" i="3"/>
  <c r="J48" i="3"/>
  <c r="B49" i="3"/>
  <c r="C49" i="3"/>
  <c r="D49" i="3"/>
  <c r="E49" i="3"/>
  <c r="F49" i="3"/>
  <c r="G49" i="3"/>
  <c r="H49" i="3"/>
  <c r="I49" i="3"/>
  <c r="J49" i="3"/>
  <c r="B50" i="3"/>
  <c r="C50" i="3"/>
  <c r="D50" i="3"/>
  <c r="E50" i="3"/>
  <c r="F50" i="3"/>
  <c r="G50" i="3"/>
  <c r="H50" i="3"/>
  <c r="I50" i="3"/>
  <c r="J50" i="3"/>
  <c r="B51" i="3"/>
  <c r="C51" i="3"/>
  <c r="D51" i="3"/>
  <c r="E51" i="3"/>
  <c r="F51" i="3"/>
  <c r="G51" i="3"/>
  <c r="H51" i="3"/>
  <c r="I51" i="3"/>
  <c r="J51" i="3"/>
  <c r="B52" i="3"/>
  <c r="C52" i="3"/>
  <c r="D52" i="3"/>
  <c r="E52" i="3"/>
  <c r="F52" i="3"/>
  <c r="G52" i="3"/>
  <c r="H52" i="3"/>
  <c r="I52" i="3"/>
  <c r="J52" i="3"/>
  <c r="B53" i="3"/>
  <c r="C53" i="3"/>
  <c r="D53" i="3"/>
  <c r="E53" i="3"/>
  <c r="F53" i="3"/>
  <c r="G53" i="3"/>
  <c r="H53" i="3"/>
  <c r="I53" i="3"/>
  <c r="J53" i="3"/>
  <c r="B54" i="3"/>
  <c r="C54" i="3"/>
  <c r="D54" i="3"/>
  <c r="E54" i="3"/>
  <c r="F54" i="3"/>
  <c r="G54" i="3"/>
  <c r="H54" i="3"/>
  <c r="I54" i="3"/>
  <c r="J54" i="3"/>
  <c r="B55" i="3"/>
  <c r="C55" i="3"/>
  <c r="D55" i="3"/>
  <c r="E55" i="3"/>
  <c r="F55" i="3"/>
  <c r="G55" i="3"/>
  <c r="H55" i="3"/>
  <c r="I55" i="3"/>
  <c r="J55" i="3"/>
  <c r="B56" i="3"/>
  <c r="C56" i="3"/>
  <c r="D56" i="3"/>
  <c r="E56" i="3"/>
  <c r="F56" i="3"/>
  <c r="G56" i="3"/>
  <c r="H56" i="3"/>
  <c r="I56" i="3"/>
  <c r="J56" i="3"/>
  <c r="B57" i="3"/>
  <c r="C57" i="3"/>
  <c r="D57" i="3"/>
  <c r="E57" i="3"/>
  <c r="F57" i="3"/>
  <c r="G57" i="3"/>
  <c r="H57" i="3"/>
  <c r="I57" i="3"/>
  <c r="J57" i="3"/>
  <c r="B58" i="3"/>
  <c r="C58" i="3"/>
  <c r="D58" i="3"/>
  <c r="E58" i="3"/>
  <c r="F58" i="3"/>
  <c r="G58" i="3"/>
  <c r="H58" i="3"/>
  <c r="I58" i="3"/>
  <c r="J58" i="3"/>
  <c r="B59" i="3"/>
  <c r="C59" i="3"/>
  <c r="D59" i="3"/>
  <c r="E59" i="3"/>
  <c r="F59" i="3"/>
  <c r="G59" i="3"/>
  <c r="H59" i="3"/>
  <c r="I59" i="3"/>
  <c r="J59" i="3"/>
  <c r="B60" i="3"/>
  <c r="C60" i="3"/>
  <c r="D60" i="3"/>
  <c r="E60" i="3"/>
  <c r="F60" i="3"/>
  <c r="G60" i="3"/>
  <c r="H60" i="3"/>
  <c r="I60" i="3"/>
  <c r="J60" i="3"/>
  <c r="C63" i="3"/>
  <c r="D63" i="3"/>
  <c r="E63" i="3"/>
  <c r="F63" i="3"/>
  <c r="G63" i="3"/>
  <c r="H63" i="3"/>
  <c r="I63" i="3"/>
  <c r="J63" i="3"/>
  <c r="B64" i="3"/>
  <c r="C64" i="3"/>
  <c r="D64" i="3"/>
  <c r="E64" i="3"/>
  <c r="F64" i="3"/>
  <c r="G64" i="3"/>
  <c r="H64" i="3"/>
  <c r="I64" i="3"/>
  <c r="J64" i="3"/>
  <c r="B65" i="3"/>
  <c r="C65" i="3"/>
  <c r="D65" i="3"/>
  <c r="E65" i="3"/>
  <c r="F65" i="3"/>
  <c r="G65" i="3"/>
  <c r="H65" i="3"/>
  <c r="I65" i="3"/>
  <c r="J65" i="3"/>
  <c r="B66" i="3"/>
  <c r="C66" i="3"/>
  <c r="D66" i="3"/>
  <c r="E66" i="3"/>
  <c r="F66" i="3"/>
  <c r="G66" i="3"/>
  <c r="H66" i="3"/>
  <c r="I66" i="3"/>
  <c r="J66" i="3"/>
  <c r="B67" i="3"/>
  <c r="C67" i="3"/>
  <c r="D67" i="3"/>
  <c r="E67" i="3"/>
  <c r="F67" i="3"/>
  <c r="G67" i="3"/>
  <c r="H67" i="3"/>
  <c r="I67" i="3"/>
  <c r="J67" i="3"/>
  <c r="B68" i="3"/>
  <c r="C68" i="3"/>
  <c r="D68" i="3"/>
  <c r="E68" i="3"/>
  <c r="F68" i="3"/>
  <c r="G68" i="3"/>
  <c r="H68" i="3"/>
  <c r="I68" i="3"/>
  <c r="J68" i="3"/>
  <c r="B69" i="3"/>
  <c r="C69" i="3"/>
  <c r="D69" i="3"/>
  <c r="E69" i="3"/>
  <c r="F69" i="3"/>
  <c r="G69" i="3"/>
  <c r="H69" i="3"/>
  <c r="I69" i="3"/>
  <c r="J69" i="3"/>
  <c r="B70" i="3"/>
  <c r="C70" i="3"/>
  <c r="D70" i="3"/>
  <c r="E70" i="3"/>
  <c r="F70" i="3"/>
  <c r="G70" i="3"/>
  <c r="H70" i="3"/>
  <c r="I70" i="3"/>
  <c r="J70" i="3"/>
  <c r="B71" i="3"/>
  <c r="C71" i="3"/>
  <c r="D71" i="3"/>
  <c r="E71" i="3"/>
  <c r="F71" i="3"/>
  <c r="G71" i="3"/>
  <c r="H71" i="3"/>
  <c r="I71" i="3"/>
  <c r="J71" i="3"/>
  <c r="B72" i="3"/>
  <c r="C72" i="3"/>
  <c r="D72" i="3"/>
  <c r="E72" i="3"/>
  <c r="F72" i="3"/>
  <c r="G72" i="3"/>
  <c r="H72" i="3"/>
  <c r="I72" i="3"/>
  <c r="J72" i="3"/>
  <c r="B73" i="3"/>
  <c r="C73" i="3"/>
  <c r="D73" i="3"/>
  <c r="E73" i="3"/>
  <c r="F73" i="3"/>
  <c r="G73" i="3"/>
  <c r="H73" i="3"/>
  <c r="I73" i="3"/>
  <c r="J73" i="3"/>
  <c r="B74" i="3"/>
  <c r="C74" i="3"/>
  <c r="D74" i="3"/>
  <c r="E74" i="3"/>
  <c r="F74" i="3"/>
  <c r="G74" i="3"/>
  <c r="H74" i="3"/>
  <c r="I74" i="3"/>
  <c r="J74" i="3"/>
  <c r="B75" i="3"/>
  <c r="C75" i="3"/>
  <c r="D75" i="3"/>
  <c r="E75" i="3"/>
  <c r="F75" i="3"/>
  <c r="G75" i="3"/>
  <c r="H75" i="3"/>
  <c r="I75" i="3"/>
  <c r="J75" i="3"/>
  <c r="B76" i="3"/>
  <c r="C76" i="3"/>
  <c r="D76" i="3"/>
  <c r="E76" i="3"/>
  <c r="F76" i="3"/>
  <c r="G76" i="3"/>
  <c r="H76" i="3"/>
  <c r="I76" i="3"/>
  <c r="J76" i="3"/>
  <c r="B77" i="3"/>
  <c r="C77" i="3"/>
  <c r="D77" i="3"/>
  <c r="E77" i="3"/>
  <c r="F77" i="3"/>
  <c r="G77" i="3"/>
  <c r="H77" i="3"/>
  <c r="I77" i="3"/>
  <c r="J77" i="3"/>
  <c r="B78" i="3"/>
  <c r="C78" i="3"/>
  <c r="D78" i="3"/>
  <c r="E78" i="3"/>
  <c r="F78" i="3"/>
  <c r="G78" i="3"/>
  <c r="H78" i="3"/>
  <c r="I78" i="3"/>
  <c r="J78" i="3"/>
  <c r="C83" i="3"/>
  <c r="D83" i="3"/>
  <c r="E83" i="3"/>
  <c r="F83" i="3"/>
  <c r="G83" i="3"/>
  <c r="H83" i="3"/>
  <c r="I83" i="3"/>
  <c r="J83" i="3"/>
  <c r="C84" i="3"/>
  <c r="D84" i="3"/>
  <c r="E84" i="3"/>
  <c r="F84" i="3"/>
  <c r="G84" i="3"/>
  <c r="H84" i="3"/>
  <c r="I84" i="3"/>
  <c r="J84" i="3"/>
  <c r="C85" i="3"/>
  <c r="D85" i="3"/>
  <c r="E85" i="3"/>
  <c r="F85" i="3"/>
  <c r="G85" i="3"/>
  <c r="H85" i="3"/>
  <c r="I85" i="3"/>
  <c r="J85" i="3"/>
  <c r="C86" i="3"/>
  <c r="D86" i="3"/>
  <c r="E86" i="3"/>
  <c r="F86" i="3"/>
  <c r="G86" i="3"/>
  <c r="H86" i="3"/>
  <c r="I86" i="3"/>
  <c r="J86" i="3"/>
  <c r="C87" i="3"/>
  <c r="D87" i="3"/>
  <c r="E87" i="3"/>
  <c r="F87" i="3"/>
  <c r="G87" i="3"/>
  <c r="H87" i="3"/>
  <c r="I87" i="3"/>
  <c r="J87" i="3"/>
  <c r="C88" i="3"/>
  <c r="D88" i="3"/>
  <c r="E88" i="3"/>
  <c r="F88" i="3"/>
  <c r="G88" i="3"/>
  <c r="H88" i="3"/>
  <c r="I88" i="3"/>
  <c r="J88" i="3"/>
  <c r="C91" i="3"/>
  <c r="D91" i="3"/>
  <c r="E91" i="3"/>
  <c r="F91" i="3"/>
  <c r="G91" i="3"/>
  <c r="H91" i="3"/>
  <c r="I91" i="3"/>
  <c r="J91" i="3"/>
  <c r="C92" i="3"/>
  <c r="D92" i="3"/>
  <c r="E92" i="3"/>
  <c r="F92" i="3"/>
  <c r="G92" i="3"/>
  <c r="H92" i="3"/>
  <c r="I92" i="3"/>
  <c r="J92" i="3"/>
  <c r="C93" i="3"/>
  <c r="D93" i="3"/>
  <c r="E93" i="3"/>
  <c r="F93" i="3"/>
  <c r="G93" i="3"/>
  <c r="H93" i="3"/>
  <c r="I93" i="3"/>
  <c r="J93" i="3"/>
  <c r="C94" i="3"/>
  <c r="D94" i="3"/>
  <c r="E94" i="3"/>
  <c r="F94" i="3"/>
  <c r="G94" i="3"/>
  <c r="H94" i="3"/>
  <c r="I94" i="3"/>
  <c r="J94" i="3"/>
  <c r="C95" i="3"/>
  <c r="D95" i="3"/>
  <c r="E95" i="3"/>
  <c r="F95" i="3"/>
  <c r="G95" i="3"/>
  <c r="H95" i="3"/>
  <c r="I95" i="3"/>
  <c r="J95" i="3"/>
  <c r="C96" i="3"/>
  <c r="D96" i="3"/>
  <c r="E96" i="3"/>
  <c r="F96" i="3"/>
  <c r="G96" i="3"/>
  <c r="H96" i="3"/>
  <c r="I96" i="3"/>
  <c r="J96" i="3"/>
  <c r="C100" i="3"/>
  <c r="D100" i="3"/>
  <c r="E100" i="3"/>
  <c r="F100" i="3"/>
  <c r="G100" i="3"/>
  <c r="H100" i="3"/>
  <c r="I100" i="3"/>
  <c r="J100" i="3"/>
  <c r="C101" i="3"/>
  <c r="D101" i="3"/>
  <c r="E101" i="3"/>
  <c r="F101" i="3"/>
  <c r="G101" i="3"/>
  <c r="H101" i="3"/>
  <c r="I101" i="3"/>
  <c r="J101" i="3"/>
  <c r="C102" i="3"/>
  <c r="D102" i="3"/>
  <c r="E102" i="3"/>
  <c r="F102" i="3"/>
  <c r="G102" i="3"/>
  <c r="H102" i="3"/>
  <c r="I102" i="3"/>
  <c r="J102" i="3"/>
  <c r="C103" i="3"/>
  <c r="D103" i="3"/>
  <c r="E103" i="3"/>
  <c r="F103" i="3"/>
  <c r="G103" i="3"/>
  <c r="H103" i="3"/>
  <c r="I103" i="3"/>
  <c r="J103" i="3"/>
  <c r="C104" i="3"/>
  <c r="D104" i="3"/>
  <c r="E104" i="3"/>
  <c r="F104" i="3"/>
  <c r="G104" i="3"/>
  <c r="H104" i="3"/>
  <c r="I104" i="3"/>
  <c r="J104" i="3"/>
  <c r="Q6" i="1"/>
  <c r="R6" i="1"/>
  <c r="S6" i="1"/>
  <c r="T6" i="1"/>
  <c r="U6" i="1"/>
  <c r="Q7" i="1"/>
  <c r="R7" i="1"/>
  <c r="S7" i="1"/>
  <c r="T7" i="1"/>
  <c r="U7" i="1"/>
  <c r="Q8" i="1"/>
  <c r="R8" i="1"/>
  <c r="S8" i="1"/>
  <c r="T8" i="1"/>
  <c r="U8" i="1"/>
  <c r="Q9" i="1"/>
  <c r="R9" i="1"/>
  <c r="S9" i="1"/>
  <c r="T9" i="1"/>
  <c r="U9" i="1"/>
  <c r="Q10" i="1"/>
  <c r="R10" i="1"/>
  <c r="S10" i="1"/>
  <c r="T10" i="1"/>
  <c r="U10" i="1"/>
  <c r="Q11" i="1"/>
  <c r="R11" i="1"/>
  <c r="S11" i="1"/>
  <c r="T11" i="1"/>
  <c r="U11" i="1"/>
  <c r="Q12" i="1"/>
  <c r="R12" i="1"/>
  <c r="S12" i="1"/>
  <c r="T12" i="1"/>
  <c r="U12" i="1"/>
  <c r="Q13" i="1"/>
  <c r="R13" i="1"/>
  <c r="S13" i="1"/>
  <c r="T13" i="1"/>
  <c r="U13" i="1"/>
  <c r="Q14" i="1"/>
  <c r="R14" i="1"/>
  <c r="S14" i="1"/>
  <c r="T14" i="1"/>
  <c r="U14" i="1"/>
  <c r="Q15" i="1"/>
  <c r="R15" i="1"/>
  <c r="S15" i="1"/>
  <c r="T15" i="1"/>
  <c r="U15" i="1"/>
  <c r="Q16" i="1"/>
  <c r="R16" i="1"/>
  <c r="S16" i="1"/>
  <c r="T16" i="1"/>
  <c r="U16" i="1"/>
  <c r="Q17" i="1"/>
  <c r="R17" i="1"/>
  <c r="S17" i="1"/>
  <c r="T17" i="1"/>
  <c r="U17" i="1"/>
</calcChain>
</file>

<file path=xl/sharedStrings.xml><?xml version="1.0" encoding="utf-8"?>
<sst xmlns="http://schemas.openxmlformats.org/spreadsheetml/2006/main" count="285" uniqueCount="209">
  <si>
    <t>42AB_2</t>
  </si>
  <si>
    <t>pGL3_4xUAS_42AB_150_2</t>
  </si>
  <si>
    <t>42AB_1</t>
  </si>
  <si>
    <t>pGL3_4xUAS_42AB_150_1</t>
  </si>
  <si>
    <t>80F_8</t>
  </si>
  <si>
    <t>pGL3_4xUAS_80F_150_8</t>
  </si>
  <si>
    <t>80F_7</t>
  </si>
  <si>
    <t>pGL3_4xUAS_80F_150_7</t>
  </si>
  <si>
    <t>80F_6</t>
  </si>
  <si>
    <t>pGL3_4xUAS_80F_150_6</t>
  </si>
  <si>
    <t>80F_5</t>
  </si>
  <si>
    <t>pGL3_4xUAS_80F_150_5</t>
  </si>
  <si>
    <t>80F_4</t>
  </si>
  <si>
    <t>pGL3_4xUAS_80F_150_4</t>
  </si>
  <si>
    <t>80F_3</t>
  </si>
  <si>
    <t>pGL3_4xUAS_80F_150_3</t>
  </si>
  <si>
    <t>80F_2</t>
  </si>
  <si>
    <t>pGL3_4xUAS_80F_150_2</t>
  </si>
  <si>
    <t>80F_1</t>
  </si>
  <si>
    <t>pGL3_4xUAS_80F_150_1</t>
  </si>
  <si>
    <t>His1 CPmut</t>
  </si>
  <si>
    <t>pGL3_4xUAS_H1core_TCmut</t>
  </si>
  <si>
    <t>His1 CP</t>
  </si>
  <si>
    <t>pGL3_4xUAS-H1_WT</t>
  </si>
  <si>
    <t>Gal4-TRF2S</t>
  </si>
  <si>
    <t>Gal4-GFP</t>
  </si>
  <si>
    <t>Candidate promoter name</t>
  </si>
  <si>
    <t>Replicate 5</t>
  </si>
  <si>
    <t>Replicate 4</t>
  </si>
  <si>
    <t>Replicate 3</t>
  </si>
  <si>
    <t>Replicate 2</t>
  </si>
  <si>
    <t>Replicate 1</t>
  </si>
  <si>
    <t>pGL3 plasmid name</t>
  </si>
  <si>
    <t>Std. Dev.</t>
  </si>
  <si>
    <t>Average</t>
  </si>
  <si>
    <t>Biological replicates (average values from 6 technical replicates each)</t>
  </si>
  <si>
    <t>[Firefly luciferase activity (Normalized to renilla firefly values)]</t>
  </si>
  <si>
    <t>Tethering: Gal4DBD-TRF2</t>
  </si>
  <si>
    <t>Tethering: Gal4DBD-GFP</t>
  </si>
  <si>
    <t>Numbers denote log2 fold-change values relative to wildtype</t>
  </si>
  <si>
    <t>TE</t>
  </si>
  <si>
    <t>F-element</t>
  </si>
  <si>
    <t>Repbase_Rt1a</t>
  </si>
  <si>
    <t>R1A1-element</t>
  </si>
  <si>
    <t>Dsim_ninja</t>
  </si>
  <si>
    <t>hobo</t>
  </si>
  <si>
    <t>1731</t>
  </si>
  <si>
    <t>Repbase_Rt1b</t>
  </si>
  <si>
    <t>Doc</t>
  </si>
  <si>
    <t>Tirant</t>
  </si>
  <si>
    <t>Copia1</t>
  </si>
  <si>
    <t>opus</t>
  </si>
  <si>
    <t>gypsy</t>
  </si>
  <si>
    <t>accord</t>
  </si>
  <si>
    <t>jockey</t>
  </si>
  <si>
    <t>1360</t>
  </si>
  <si>
    <t>Tabor</t>
  </si>
  <si>
    <t>I-element_new</t>
  </si>
  <si>
    <t>Stalker</t>
  </si>
  <si>
    <t>micropia</t>
  </si>
  <si>
    <t>springer</t>
  </si>
  <si>
    <t>Cr1a</t>
  </si>
  <si>
    <t>Doc3-element</t>
  </si>
  <si>
    <t>mdg3</t>
  </si>
  <si>
    <t>invader4</t>
  </si>
  <si>
    <t>Tc1</t>
  </si>
  <si>
    <t>pogo</t>
  </si>
  <si>
    <t>flea</t>
  </si>
  <si>
    <t>TART-A</t>
  </si>
  <si>
    <t>Tc1-2</t>
  </si>
  <si>
    <t>transib3</t>
  </si>
  <si>
    <t>roo</t>
  </si>
  <si>
    <t>mdg1</t>
  </si>
  <si>
    <t>GATE</t>
  </si>
  <si>
    <t>Quasimodo</t>
  </si>
  <si>
    <t>Repbase_FB4</t>
  </si>
  <si>
    <t>invader2</t>
  </si>
  <si>
    <t>S-element</t>
  </si>
  <si>
    <t>Dm88</t>
  </si>
  <si>
    <t>Juan</t>
  </si>
  <si>
    <t>412</t>
  </si>
  <si>
    <t>invader1</t>
  </si>
  <si>
    <t>gypsy12</t>
  </si>
  <si>
    <t>invader3</t>
  </si>
  <si>
    <t>copia</t>
  </si>
  <si>
    <t>Repbase_Chimpo</t>
  </si>
  <si>
    <t>Transpac</t>
  </si>
  <si>
    <t>Repbase_Bica</t>
  </si>
  <si>
    <t>diver</t>
  </si>
  <si>
    <t>Bari1</t>
  </si>
  <si>
    <t>R2-element</t>
  </si>
  <si>
    <t>HMS-Beagle</t>
  </si>
  <si>
    <t>TAHRE</t>
  </si>
  <si>
    <t>rover</t>
  </si>
  <si>
    <t>Max-element</t>
  </si>
  <si>
    <t>3S18</t>
  </si>
  <si>
    <t>Burdock</t>
  </si>
  <si>
    <t>HeT-A</t>
  </si>
  <si>
    <t>blood</t>
  </si>
  <si>
    <t>baggins</t>
  </si>
  <si>
    <t>G2</t>
  </si>
  <si>
    <t>hopper2</t>
  </si>
  <si>
    <t>Repbase_Transib1</t>
  </si>
  <si>
    <t>transib2</t>
  </si>
  <si>
    <t>hopper</t>
  </si>
  <si>
    <t>G-element</t>
  </si>
  <si>
    <t>Transib5</t>
  </si>
  <si>
    <t>Stalker2</t>
  </si>
  <si>
    <t>S2</t>
  </si>
  <si>
    <t>looper1</t>
  </si>
  <si>
    <t>gtwin</t>
  </si>
  <si>
    <t>gypsy10</t>
  </si>
  <si>
    <t>HMS-Beagle2</t>
  </si>
  <si>
    <t>jockey2</t>
  </si>
  <si>
    <t>gypsy5</t>
  </si>
  <si>
    <t>G4</t>
  </si>
  <si>
    <t>ZAM</t>
  </si>
  <si>
    <t>Idefix</t>
  </si>
  <si>
    <t>G6</t>
  </si>
  <si>
    <t>gypsy3</t>
  </si>
  <si>
    <t>Helena</t>
  </si>
  <si>
    <t>gypsy2</t>
  </si>
  <si>
    <t>X-element</t>
  </si>
  <si>
    <t>R1-2</t>
  </si>
  <si>
    <t>gypsy6</t>
  </si>
  <si>
    <t>gypsy11</t>
  </si>
  <si>
    <t>Fw3</t>
  </si>
  <si>
    <t>G3</t>
  </si>
  <si>
    <t>gypsy4</t>
  </si>
  <si>
    <t>BS</t>
  </si>
  <si>
    <t>Ivk</t>
  </si>
  <si>
    <t>17.6</t>
  </si>
  <si>
    <t>G5A</t>
  </si>
  <si>
    <t>McClintock</t>
  </si>
  <si>
    <t>rooA</t>
  </si>
  <si>
    <t>G5</t>
  </si>
  <si>
    <t>Repbase_Chouto</t>
  </si>
  <si>
    <t>297</t>
  </si>
  <si>
    <t>diver2</t>
  </si>
  <si>
    <t>Fw2</t>
  </si>
  <si>
    <t>piwi</t>
  </si>
  <si>
    <t>accord2</t>
  </si>
  <si>
    <t>gypsy9</t>
  </si>
  <si>
    <t>Circe</t>
  </si>
  <si>
    <t>Rt1c</t>
  </si>
  <si>
    <t>gypsy7</t>
  </si>
  <si>
    <t>BS3</t>
  </si>
  <si>
    <t>Doc4-element</t>
  </si>
  <si>
    <t>invader6</t>
  </si>
  <si>
    <t>gypsy8</t>
  </si>
  <si>
    <t>Osvaldo</t>
  </si>
  <si>
    <t>NOF</t>
  </si>
  <si>
    <t>Wildtype</t>
  </si>
  <si>
    <t>Moon KO + bypass</t>
  </si>
  <si>
    <t>Moon KO + DelNB</t>
  </si>
  <si>
    <t>Moon KO + GFP-TRF2</t>
  </si>
  <si>
    <t>Moon KO</t>
  </si>
  <si>
    <t>HeTa</t>
  </si>
  <si>
    <t>Diver</t>
  </si>
  <si>
    <t>HMSB</t>
  </si>
  <si>
    <t>Bel</t>
  </si>
  <si>
    <t>burdock</t>
  </si>
  <si>
    <t>Two-tailed t-test for difference to Moon KO group (unequal variance assumed)</t>
  </si>
  <si>
    <t>Standard deviation values</t>
  </si>
  <si>
    <t>Note: TEs reordered</t>
  </si>
  <si>
    <t>Average values</t>
  </si>
  <si>
    <t>Summary and statistics</t>
  </si>
  <si>
    <t>Linear scale</t>
  </si>
  <si>
    <t>Scaled to average of Moon KO samples</t>
  </si>
  <si>
    <t>Moon KO mean</t>
  </si>
  <si>
    <t>Normalized to rp49</t>
  </si>
  <si>
    <t>Wildtype_(w1118)_rep3</t>
  </si>
  <si>
    <t>Wildtype_(w1118)_rep2</t>
  </si>
  <si>
    <t>Wildtype_(w1118)_rep1</t>
  </si>
  <si>
    <t>Moon KO + bypass_rep3</t>
  </si>
  <si>
    <t>Moon KO + bypass_rep2</t>
  </si>
  <si>
    <t>Moon KO + bypass_rep1</t>
  </si>
  <si>
    <t>Moon KO + DelNB_rep3</t>
  </si>
  <si>
    <t>Moon KO + DelNB_rep2</t>
  </si>
  <si>
    <t>Moon KO + DelNB_rep1</t>
  </si>
  <si>
    <t>Moon KO + GFP-TRF2_rep3</t>
  </si>
  <si>
    <t>Moon KO + GFP-TRF2_rep2</t>
  </si>
  <si>
    <t>Moon KO + GFP-TRF2_rep1</t>
  </si>
  <si>
    <t>Moon KO_rep3</t>
  </si>
  <si>
    <t>Moon KO_rep2</t>
  </si>
  <si>
    <t>Moon KO_rep1</t>
  </si>
  <si>
    <t>Act5C</t>
  </si>
  <si>
    <t>rp49</t>
  </si>
  <si>
    <t>Genotypes \ Target mRNA:</t>
  </si>
  <si>
    <t>Plate set 2</t>
  </si>
  <si>
    <t>Plate set 1</t>
  </si>
  <si>
    <t>Raw cycle numbers from the different plates (mean of the two technical replicates)</t>
  </si>
  <si>
    <t>Note: scroll down to see the normalized data used for the displayed plot.</t>
  </si>
  <si>
    <t>Moon_KO_bypass</t>
  </si>
  <si>
    <t>Antisense piRNAs (sRNAseq) [log2(FC)]</t>
  </si>
  <si>
    <t>Moon_KO_Deadlock_antiGFPnanobody</t>
  </si>
  <si>
    <t>Moon_KO_GFP_TRF2</t>
  </si>
  <si>
    <t>wildtype</t>
  </si>
  <si>
    <t>t-test</t>
  </si>
  <si>
    <t>SEM</t>
  </si>
  <si>
    <t>n</t>
  </si>
  <si>
    <t>SD</t>
  </si>
  <si>
    <t>[relative luciferase units]</t>
  </si>
  <si>
    <t>Ratio: Gal4DBD-TRF2 / Gal4DBD-GFP</t>
  </si>
  <si>
    <t>Source Data for Figure 8a</t>
  </si>
  <si>
    <t>Source Data for Extended Data Figure 8b</t>
  </si>
  <si>
    <t>Source Data for Extended Data Figure 8h</t>
  </si>
  <si>
    <t>Source Data for Extended Data Figure 8j</t>
  </si>
  <si>
    <t>The below data was used to plot the graph shown in Extended Data Figure 8j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</si>
</sst>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yyyy\-mm\-dd;@"/>
    <numFmt numFmtId="165" formatCode="###0.00;\-###0.00"/>
    <numFmt numFmtId="166" formatCode="###0.000;\-###0.000"/>
    <numFmt numFmtId="167" formatCode="0.000000"/>
    <numFmt numFmtId="168" formatCode="0.00000"/>
  </numFmts>
  <fonts count="13" x14ac:knownFonts="1">
    <font>
      <sz val="12"/>
      <color theme="1"/>
      <name val="Calibri"/>
      <family val="2"/>
      <scheme val="minor"/>
    </font>
    <font>
      <sz val="12"/>
      <color theme="1"/>
      <name val="Helvetica"/>
    </font>
    <font>
      <b/>
      <i/>
      <sz val="12"/>
      <color theme="1"/>
      <name val="Helvetica"/>
    </font>
    <font>
      <b/>
      <sz val="12"/>
      <color theme="1"/>
      <name val="Helvetica"/>
    </font>
    <font>
      <i/>
      <sz val="12"/>
      <color theme="1"/>
      <name val="Helvetica"/>
    </font>
    <font>
      <b/>
      <i/>
      <sz val="14"/>
      <color theme="1"/>
      <name val="Helvetica"/>
    </font>
    <font>
      <sz val="11"/>
      <color indexed="8"/>
      <name val="Calibri"/>
      <family val="2"/>
      <scheme val="minor"/>
    </font>
    <font>
      <sz val="12"/>
      <color indexed="8"/>
      <name val="Helvetica"/>
    </font>
    <font>
      <sz val="9"/>
      <color indexed="8"/>
      <name val="Helvetica"/>
    </font>
    <font>
      <sz val="11"/>
      <color theme="1"/>
      <name val="Calibri"/>
      <family val="2"/>
      <scheme val="minor"/>
    </font>
    <font>
      <sz val="8.25"/>
      <name val="Microsoft Sans Serif"/>
    </font>
    <font>
      <i/>
      <sz val="12"/>
      <name val="Helvetica"/>
    </font>
    <font>
      <sz val="12"/>
      <name val="Helvetica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5">
    <xf numFmtId="0" fontId="0" fillId="0" borderId="0"/>
    <xf numFmtId="0" fontId="6" fillId="0" borderId="0"/>
    <xf numFmtId="0" fontId="9" fillId="0" borderId="0"/>
    <xf numFmtId="0" fontId="10" fillId="0" borderId="0">
      <alignment vertical="top"/>
      <protection locked="0"/>
    </xf>
    <xf numFmtId="0" fontId="10" fillId="0" borderId="0">
      <alignment vertical="top"/>
      <protection locked="0"/>
    </xf>
  </cellStyleXfs>
  <cellXfs count="50">
    <xf numFmtId="0" fontId="0" fillId="0" borderId="0" xfId="0"/>
    <xf numFmtId="0" fontId="1" fillId="0" borderId="0" xfId="0" applyFont="1"/>
    <xf numFmtId="49" fontId="1" fillId="0" borderId="0" xfId="0" applyNumberFormat="1" applyFont="1"/>
    <xf numFmtId="0" fontId="2" fillId="0" borderId="0" xfId="0" applyFont="1"/>
    <xf numFmtId="0" fontId="3" fillId="0" borderId="0" xfId="0" applyFont="1"/>
    <xf numFmtId="164" fontId="1" fillId="0" borderId="0" xfId="0" applyNumberFormat="1" applyFont="1"/>
    <xf numFmtId="0" fontId="4" fillId="0" borderId="0" xfId="0" applyFont="1"/>
    <xf numFmtId="0" fontId="2" fillId="0" borderId="0" xfId="0" applyFont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5" fillId="0" borderId="0" xfId="0" applyFont="1"/>
    <xf numFmtId="0" fontId="1" fillId="0" borderId="0" xfId="1" applyFont="1" applyAlignment="1">
      <alignment vertical="center"/>
    </xf>
    <xf numFmtId="0" fontId="7" fillId="2" borderId="1" xfId="1" applyFont="1" applyFill="1" applyBorder="1" applyAlignment="1">
      <alignment vertical="center"/>
    </xf>
    <xf numFmtId="0" fontId="7" fillId="0" borderId="0" xfId="1" applyFont="1" applyAlignment="1">
      <alignment vertical="center"/>
    </xf>
    <xf numFmtId="0" fontId="7" fillId="2" borderId="4" xfId="1" applyFont="1" applyFill="1" applyBorder="1" applyAlignment="1">
      <alignment horizontal="center" vertical="center"/>
    </xf>
    <xf numFmtId="0" fontId="8" fillId="2" borderId="4" xfId="1" applyFont="1" applyFill="1" applyBorder="1" applyAlignment="1">
      <alignment horizontal="center" vertical="center" wrapText="1"/>
    </xf>
    <xf numFmtId="0" fontId="8" fillId="2" borderId="0" xfId="1" applyFont="1" applyFill="1" applyBorder="1" applyAlignment="1">
      <alignment horizontal="center" vertical="center" wrapText="1"/>
    </xf>
    <xf numFmtId="0" fontId="8" fillId="2" borderId="5" xfId="1" applyFont="1" applyFill="1" applyBorder="1" applyAlignment="1">
      <alignment horizontal="center" vertical="center" wrapText="1"/>
    </xf>
    <xf numFmtId="0" fontId="1" fillId="0" borderId="0" xfId="2" applyFont="1"/>
    <xf numFmtId="0" fontId="4" fillId="2" borderId="0" xfId="2" applyFont="1" applyFill="1"/>
    <xf numFmtId="165" fontId="4" fillId="2" borderId="0" xfId="2" applyNumberFormat="1" applyFont="1" applyFill="1"/>
    <xf numFmtId="165" fontId="1" fillId="0" borderId="0" xfId="2" applyNumberFormat="1" applyFont="1"/>
    <xf numFmtId="0" fontId="1" fillId="0" borderId="0" xfId="2" applyFont="1" applyAlignment="1">
      <alignment horizontal="right" vertical="center"/>
    </xf>
    <xf numFmtId="166" fontId="1" fillId="0" borderId="0" xfId="2" applyNumberFormat="1" applyFont="1"/>
    <xf numFmtId="0" fontId="4" fillId="0" borderId="0" xfId="2" applyFont="1" applyAlignment="1">
      <alignment horizontal="right" vertical="center"/>
    </xf>
    <xf numFmtId="0" fontId="11" fillId="0" borderId="0" xfId="3" applyFont="1" applyFill="1" applyBorder="1" applyAlignment="1" applyProtection="1">
      <alignment horizontal="right" vertical="center"/>
      <protection locked="0"/>
    </xf>
    <xf numFmtId="0" fontId="11" fillId="0" borderId="0" xfId="2" applyFont="1" applyFill="1" applyBorder="1" applyAlignment="1" applyProtection="1">
      <alignment horizontal="right" vertical="center"/>
      <protection locked="0"/>
    </xf>
    <xf numFmtId="0" fontId="11" fillId="2" borderId="0" xfId="2" applyFont="1" applyFill="1" applyBorder="1" applyAlignment="1" applyProtection="1">
      <alignment vertical="top"/>
      <protection locked="0"/>
    </xf>
    <xf numFmtId="165" fontId="12" fillId="0" borderId="6" xfId="3" applyNumberFormat="1" applyFont="1" applyFill="1" applyBorder="1" applyAlignment="1" applyProtection="1">
      <alignment vertical="center"/>
    </xf>
    <xf numFmtId="165" fontId="12" fillId="0" borderId="7" xfId="3" applyNumberFormat="1" applyFont="1" applyFill="1" applyBorder="1" applyAlignment="1" applyProtection="1">
      <alignment vertical="center"/>
    </xf>
    <xf numFmtId="165" fontId="12" fillId="0" borderId="8" xfId="3" applyNumberFormat="1" applyFont="1" applyFill="1" applyBorder="1" applyAlignment="1" applyProtection="1">
      <alignment vertical="center"/>
    </xf>
    <xf numFmtId="0" fontId="12" fillId="0" borderId="0" xfId="2" applyFont="1" applyFill="1" applyBorder="1" applyAlignment="1" applyProtection="1">
      <alignment vertical="top"/>
      <protection locked="0"/>
    </xf>
    <xf numFmtId="165" fontId="12" fillId="0" borderId="9" xfId="3" applyNumberFormat="1" applyFont="1" applyFill="1" applyBorder="1" applyAlignment="1" applyProtection="1">
      <alignment vertical="center"/>
    </xf>
    <xf numFmtId="165" fontId="12" fillId="0" borderId="0" xfId="3" applyNumberFormat="1" applyFont="1" applyFill="1" applyBorder="1" applyAlignment="1" applyProtection="1">
      <alignment vertical="center"/>
    </xf>
    <xf numFmtId="165" fontId="12" fillId="0" borderId="10" xfId="3" applyNumberFormat="1" applyFont="1" applyFill="1" applyBorder="1" applyAlignment="1" applyProtection="1">
      <alignment vertical="center"/>
    </xf>
    <xf numFmtId="0" fontId="11" fillId="0" borderId="9" xfId="3" applyFont="1" applyFill="1" applyBorder="1" applyAlignment="1" applyProtection="1">
      <alignment horizontal="center" vertical="center"/>
      <protection locked="0"/>
    </xf>
    <xf numFmtId="0" fontId="11" fillId="0" borderId="0" xfId="3" applyFont="1" applyFill="1" applyBorder="1" applyAlignment="1" applyProtection="1">
      <alignment horizontal="center" vertical="center"/>
      <protection locked="0"/>
    </xf>
    <xf numFmtId="0" fontId="11" fillId="0" borderId="10" xfId="3" applyFont="1" applyFill="1" applyBorder="1" applyAlignment="1" applyProtection="1">
      <alignment horizontal="center" vertical="center"/>
      <protection locked="0"/>
    </xf>
    <xf numFmtId="0" fontId="11" fillId="0" borderId="9" xfId="2" applyFont="1" applyFill="1" applyBorder="1" applyAlignment="1" applyProtection="1">
      <alignment vertical="top"/>
      <protection locked="0"/>
    </xf>
    <xf numFmtId="0" fontId="11" fillId="0" borderId="0" xfId="2" applyFont="1" applyFill="1" applyBorder="1" applyAlignment="1" applyProtection="1">
      <alignment vertical="top"/>
      <protection locked="0"/>
    </xf>
    <xf numFmtId="0" fontId="11" fillId="0" borderId="10" xfId="2" applyFont="1" applyFill="1" applyBorder="1" applyAlignment="1" applyProtection="1">
      <alignment vertical="top"/>
      <protection locked="0"/>
    </xf>
    <xf numFmtId="0" fontId="1" fillId="0" borderId="11" xfId="2" applyFont="1" applyBorder="1"/>
    <xf numFmtId="0" fontId="1" fillId="0" borderId="12" xfId="2" applyFont="1" applyBorder="1"/>
    <xf numFmtId="0" fontId="1" fillId="0" borderId="13" xfId="2" applyFont="1" applyBorder="1"/>
    <xf numFmtId="167" fontId="1" fillId="0" borderId="0" xfId="0" applyNumberFormat="1" applyFont="1"/>
    <xf numFmtId="0" fontId="5" fillId="0" borderId="0" xfId="2" applyFont="1"/>
    <xf numFmtId="0" fontId="5" fillId="0" borderId="0" xfId="1" applyFont="1" applyAlignment="1">
      <alignment vertical="center"/>
    </xf>
    <xf numFmtId="168" fontId="1" fillId="0" borderId="0" xfId="0" applyNumberFormat="1" applyFont="1"/>
    <xf numFmtId="0" fontId="7" fillId="2" borderId="1" xfId="1" applyFont="1" applyFill="1" applyBorder="1" applyAlignment="1">
      <alignment horizontal="center" vertical="center"/>
    </xf>
    <xf numFmtId="0" fontId="7" fillId="2" borderId="2" xfId="1" applyFont="1" applyFill="1" applyBorder="1" applyAlignment="1">
      <alignment horizontal="center" vertical="center"/>
    </xf>
    <xf numFmtId="0" fontId="7" fillId="2" borderId="3" xfId="1" applyFont="1" applyFill="1" applyBorder="1" applyAlignment="1">
      <alignment horizontal="center" vertical="center"/>
    </xf>
  </cellXfs>
  <cellStyles count="5">
    <cellStyle name="Normal" xfId="0" builtinId="0"/>
    <cellStyle name="Normal 2" xfId="1"/>
    <cellStyle name="Normal 3" xfId="2"/>
    <cellStyle name="Normal 3 2" xfId="3"/>
    <cellStyle name="Normal 4" xfId="4"/>
  </cellStyles>
  <dxfs count="4">
    <dxf>
      <fill>
        <patternFill>
          <bgColor theme="9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8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charts/_rels/chart1.xml.rels><?xml version="1.0" encoding="UTF-8" standalone="yes"?>
<Relationships xmlns="http://schemas.openxmlformats.org/package/2006/relationships"><Relationship Id="rId1" Type="http://schemas.microsoft.com/office/2011/relationships/chartStyle" Target="style1.xml"/><Relationship Id="rId2" Type="http://schemas.microsoft.com/office/2011/relationships/chartColorStyle" Target="colors1.xml"/></Relationships>
</file>

<file path=xl/charts/_rels/chart2.xml.rels><?xml version="1.0" encoding="UTF-8" standalone="yes"?>
<Relationships xmlns="http://schemas.openxmlformats.org/package/2006/relationships"><Relationship Id="rId1" Type="http://schemas.microsoft.com/office/2011/relationships/chartStyle" Target="style2.xml"/><Relationship Id="rId2" Type="http://schemas.microsoft.com/office/2011/relationships/chartColorStyle" Target="colors2.xml"/></Relationships>
</file>

<file path=xl/charts/_rels/chart3.xml.rels><?xml version="1.0" encoding="UTF-8" standalone="yes"?>
<Relationships xmlns="http://schemas.openxmlformats.org/package/2006/relationships"><Relationship Id="rId1" Type="http://schemas.microsoft.com/office/2011/relationships/chartStyle" Target="style3.xml"/><Relationship Id="rId2" Type="http://schemas.microsoft.com/office/2011/relationships/chartColorStyle" Target="colors3.xml"/></Relationships>
</file>

<file path=xl/charts/_rels/chart4.xml.rels><?xml version="1.0" encoding="UTF-8" standalone="yes"?>
<Relationships xmlns="http://schemas.openxmlformats.org/package/2006/relationships"><Relationship Id="rId1" Type="http://schemas.microsoft.com/office/2011/relationships/chartStyle" Target="style4.xml"/><Relationship Id="rId2" Type="http://schemas.microsoft.com/office/2011/relationships/chartColorStyle" Target="colors4.xml"/></Relationships>
</file>

<file path=xl/charts/_rels/chart5.xml.rels><?xml version="1.0" encoding="UTF-8" standalone="yes"?>
<Relationships xmlns="http://schemas.openxmlformats.org/package/2006/relationships"><Relationship Id="rId1" Type="http://schemas.microsoft.com/office/2011/relationships/chartStyle" Target="style5.xml"/><Relationship Id="rId2" Type="http://schemas.microsoft.com/office/2011/relationships/chartColorStyle" Target="colors5.xml"/></Relationships>
</file>

<file path=xl/charts/_rels/chart6.xml.rels><?xml version="1.0" encoding="UTF-8" standalone="yes"?>
<Relationships xmlns="http://schemas.openxmlformats.org/package/2006/relationships"><Relationship Id="rId1" Type="http://schemas.microsoft.com/office/2011/relationships/chartStyle" Target="style6.xml"/><Relationship Id="rId2" Type="http://schemas.microsoft.com/office/2011/relationships/chartColorStyle" Target="colors6.xml"/></Relationships>
</file>

<file path=xl/charts/_rels/chart7.xml.rels><?xml version="1.0" encoding="UTF-8" standalone="yes"?>
<Relationships xmlns="http://schemas.openxmlformats.org/package/2006/relationships"><Relationship Id="rId1" Type="http://schemas.microsoft.com/office/2011/relationships/chartStyle" Target="style7.xml"/><Relationship Id="rId2" Type="http://schemas.microsoft.com/office/2011/relationships/chartColorStyle" Target="colors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8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Helvetica" charset="0"/>
                <a:ea typeface="Helvetica" charset="0"/>
                <a:cs typeface="Helvetica" charset="0"/>
              </a:defRPr>
            </a:pPr>
            <a:r>
              <a:rPr lang="en-US"/>
              <a:t>Figure 8a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8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Helvetica" charset="0"/>
              <a:ea typeface="Helvetica" charset="0"/>
              <a:cs typeface="Helvetica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'Source Data Figure 8a'!$K$21</c:f>
              <c:strCache>
                <c:ptCount val="1"/>
                <c:pt idx="0">
                  <c:v>Average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'Source Data Figure 8a'!$N$22:$N$33</c:f>
                <c:numCache>
                  <c:formatCode>General</c:formatCode>
                  <c:ptCount val="12"/>
                  <c:pt idx="0">
                    <c:v>0.161118292582934</c:v>
                  </c:pt>
                  <c:pt idx="1">
                    <c:v>1.152141263851922</c:v>
                  </c:pt>
                  <c:pt idx="2">
                    <c:v>0.555622461395223</c:v>
                  </c:pt>
                  <c:pt idx="3">
                    <c:v>0.288070273524208</c:v>
                  </c:pt>
                  <c:pt idx="4">
                    <c:v>0.755927520753585</c:v>
                  </c:pt>
                  <c:pt idx="5">
                    <c:v>0.810321819487114</c:v>
                  </c:pt>
                  <c:pt idx="6">
                    <c:v>0.994280640578594</c:v>
                  </c:pt>
                  <c:pt idx="7">
                    <c:v>0.54103442828411</c:v>
                  </c:pt>
                  <c:pt idx="8">
                    <c:v>0.17561326035693</c:v>
                  </c:pt>
                  <c:pt idx="9">
                    <c:v>0.562724555339479</c:v>
                  </c:pt>
                  <c:pt idx="10">
                    <c:v>0.779563240576725</c:v>
                  </c:pt>
                  <c:pt idx="11">
                    <c:v>1.07288142164272</c:v>
                  </c:pt>
                </c:numCache>
              </c:numRef>
            </c:plus>
            <c:minus>
              <c:numRef>
                <c:f>'Source Data Figure 8a'!$N$22:$N$33</c:f>
                <c:numCache>
                  <c:formatCode>General</c:formatCode>
                  <c:ptCount val="12"/>
                  <c:pt idx="0">
                    <c:v>0.161118292582934</c:v>
                  </c:pt>
                  <c:pt idx="1">
                    <c:v>1.152141263851922</c:v>
                  </c:pt>
                  <c:pt idx="2">
                    <c:v>0.555622461395223</c:v>
                  </c:pt>
                  <c:pt idx="3">
                    <c:v>0.288070273524208</c:v>
                  </c:pt>
                  <c:pt idx="4">
                    <c:v>0.755927520753585</c:v>
                  </c:pt>
                  <c:pt idx="5">
                    <c:v>0.810321819487114</c:v>
                  </c:pt>
                  <c:pt idx="6">
                    <c:v>0.994280640578594</c:v>
                  </c:pt>
                  <c:pt idx="7">
                    <c:v>0.54103442828411</c:v>
                  </c:pt>
                  <c:pt idx="8">
                    <c:v>0.17561326035693</c:v>
                  </c:pt>
                  <c:pt idx="9">
                    <c:v>0.562724555339479</c:v>
                  </c:pt>
                  <c:pt idx="10">
                    <c:v>0.779563240576725</c:v>
                  </c:pt>
                  <c:pt idx="11">
                    <c:v>1.07288142164272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'Source Data Figure 8a'!$J$22:$J$33</c:f>
              <c:strCache>
                <c:ptCount val="12"/>
                <c:pt idx="0">
                  <c:v>His1 CP</c:v>
                </c:pt>
                <c:pt idx="1">
                  <c:v>His1 CPmut</c:v>
                </c:pt>
                <c:pt idx="2">
                  <c:v>80F_1</c:v>
                </c:pt>
                <c:pt idx="3">
                  <c:v>80F_2</c:v>
                </c:pt>
                <c:pt idx="4">
                  <c:v>80F_3</c:v>
                </c:pt>
                <c:pt idx="5">
                  <c:v>80F_4</c:v>
                </c:pt>
                <c:pt idx="6">
                  <c:v>80F_5</c:v>
                </c:pt>
                <c:pt idx="7">
                  <c:v>80F_6</c:v>
                </c:pt>
                <c:pt idx="8">
                  <c:v>80F_7</c:v>
                </c:pt>
                <c:pt idx="9">
                  <c:v>80F_8</c:v>
                </c:pt>
                <c:pt idx="10">
                  <c:v>42AB_1</c:v>
                </c:pt>
                <c:pt idx="11">
                  <c:v>42AB_2</c:v>
                </c:pt>
              </c:strCache>
            </c:strRef>
          </c:cat>
          <c:val>
            <c:numRef>
              <c:f>'Source Data Figure 8a'!$K$22:$K$33</c:f>
              <c:numCache>
                <c:formatCode>0.00000</c:formatCode>
                <c:ptCount val="12"/>
                <c:pt idx="0">
                  <c:v>0.786164289900288</c:v>
                </c:pt>
                <c:pt idx="1">
                  <c:v>5.958750543030211</c:v>
                </c:pt>
                <c:pt idx="2">
                  <c:v>2.977956794296</c:v>
                </c:pt>
                <c:pt idx="3">
                  <c:v>1.812037703491587</c:v>
                </c:pt>
                <c:pt idx="4">
                  <c:v>2.810548695811712</c:v>
                </c:pt>
                <c:pt idx="5">
                  <c:v>3.392175307106702</c:v>
                </c:pt>
                <c:pt idx="6">
                  <c:v>6.262199148604243</c:v>
                </c:pt>
                <c:pt idx="7">
                  <c:v>2.786016503830024</c:v>
                </c:pt>
                <c:pt idx="8">
                  <c:v>1.924591000244661</c:v>
                </c:pt>
                <c:pt idx="9">
                  <c:v>2.328553495468733</c:v>
                </c:pt>
                <c:pt idx="10">
                  <c:v>3.738279667472747</c:v>
                </c:pt>
                <c:pt idx="11">
                  <c:v>4.256279389846556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-2054368704"/>
        <c:axId val="-2054713248"/>
      </c:barChart>
      <c:catAx>
        <c:axId val="-20543687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Helvetica" charset="0"/>
                <a:ea typeface="Helvetica" charset="0"/>
                <a:cs typeface="Helvetica" charset="0"/>
              </a:defRPr>
            </a:pPr>
            <a:endParaRPr lang="en-US"/>
          </a:p>
        </c:txPr>
        <c:crossAx val="-2054713248"/>
        <c:crosses val="autoZero"/>
        <c:auto val="1"/>
        <c:lblAlgn val="ctr"/>
        <c:lblOffset val="100"/>
        <c:noMultiLvlLbl val="0"/>
      </c:catAx>
      <c:valAx>
        <c:axId val="-20547132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Helvetica" charset="0"/>
                    <a:ea typeface="Helvetica" charset="0"/>
                    <a:cs typeface="Helvetica" charset="0"/>
                  </a:defRPr>
                </a:pPr>
                <a:r>
                  <a:rPr lang="en-US"/>
                  <a:t>Relative luciferase activity</a:t>
                </a:r>
              </a:p>
              <a:p>
                <a:pPr>
                  <a:defRPr/>
                </a:pPr>
                <a:r>
                  <a:rPr lang="en-US"/>
                  <a:t>(TRF2-Gal4 / GFP-Gal4)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Helvetica" charset="0"/>
                  <a:ea typeface="Helvetica" charset="0"/>
                  <a:cs typeface="Helvetica" charset="0"/>
                </a:defRPr>
              </a:pPr>
              <a:endParaRPr lang="en-US"/>
            </a:p>
          </c:txPr>
        </c:title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Helvetica" charset="0"/>
                <a:ea typeface="Helvetica" charset="0"/>
                <a:cs typeface="Helvetica" charset="0"/>
              </a:defRPr>
            </a:pPr>
            <a:endParaRPr lang="en-US"/>
          </a:p>
        </c:txPr>
        <c:crossAx val="-20543687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400">
          <a:latin typeface="Helvetica" charset="0"/>
          <a:ea typeface="Helvetica" charset="0"/>
          <a:cs typeface="Helvetica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Helvetica" charset="0"/>
                <a:ea typeface="Helvetica" charset="0"/>
                <a:cs typeface="Helvetica" charset="0"/>
              </a:defRPr>
            </a:pPr>
            <a:r>
              <a:rPr lang="en-US"/>
              <a:t>Extended Data Figure 8b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Helvetica" charset="0"/>
              <a:ea typeface="Helvetica" charset="0"/>
              <a:cs typeface="Helvetica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'Source Data Figure 8b'!$R$5</c:f>
              <c:strCache>
                <c:ptCount val="1"/>
                <c:pt idx="0">
                  <c:v>Gal4-GFP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'Source Data Figure 8b'!$T$6:$T$17</c:f>
                <c:numCache>
                  <c:formatCode>General</c:formatCode>
                  <c:ptCount val="12"/>
                  <c:pt idx="0">
                    <c:v>0.00635688013628419</c:v>
                  </c:pt>
                  <c:pt idx="1">
                    <c:v>8.73514331703592E-5</c:v>
                  </c:pt>
                  <c:pt idx="2">
                    <c:v>0.000122944403277227</c:v>
                  </c:pt>
                  <c:pt idx="3">
                    <c:v>0.000272803662581218</c:v>
                  </c:pt>
                  <c:pt idx="4">
                    <c:v>0.000142943721813511</c:v>
                  </c:pt>
                  <c:pt idx="5">
                    <c:v>0.000195593715345756</c:v>
                  </c:pt>
                  <c:pt idx="6">
                    <c:v>0.00350123471080581</c:v>
                  </c:pt>
                  <c:pt idx="7">
                    <c:v>0.000130887634645117</c:v>
                  </c:pt>
                  <c:pt idx="8">
                    <c:v>0.000283830357578453</c:v>
                  </c:pt>
                  <c:pt idx="9">
                    <c:v>0.000431193587324869</c:v>
                  </c:pt>
                  <c:pt idx="10">
                    <c:v>0.000470266515866535</c:v>
                  </c:pt>
                  <c:pt idx="11">
                    <c:v>0.00040401084142844</c:v>
                  </c:pt>
                </c:numCache>
              </c:numRef>
            </c:plus>
            <c:minus>
              <c:numRef>
                <c:f>'Source Data Figure 8b'!$T$6:$T$17</c:f>
                <c:numCache>
                  <c:formatCode>General</c:formatCode>
                  <c:ptCount val="12"/>
                  <c:pt idx="0">
                    <c:v>0.00635688013628419</c:v>
                  </c:pt>
                  <c:pt idx="1">
                    <c:v>8.73514331703592E-5</c:v>
                  </c:pt>
                  <c:pt idx="2">
                    <c:v>0.000122944403277227</c:v>
                  </c:pt>
                  <c:pt idx="3">
                    <c:v>0.000272803662581218</c:v>
                  </c:pt>
                  <c:pt idx="4">
                    <c:v>0.000142943721813511</c:v>
                  </c:pt>
                  <c:pt idx="5">
                    <c:v>0.000195593715345756</c:v>
                  </c:pt>
                  <c:pt idx="6">
                    <c:v>0.00350123471080581</c:v>
                  </c:pt>
                  <c:pt idx="7">
                    <c:v>0.000130887634645117</c:v>
                  </c:pt>
                  <c:pt idx="8">
                    <c:v>0.000283830357578453</c:v>
                  </c:pt>
                  <c:pt idx="9">
                    <c:v>0.000431193587324869</c:v>
                  </c:pt>
                  <c:pt idx="10">
                    <c:v>0.000470266515866535</c:v>
                  </c:pt>
                  <c:pt idx="11">
                    <c:v>0.00040401084142844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'Source Data Figure 8b'!$Q$6:$Q$17</c:f>
              <c:strCache>
                <c:ptCount val="12"/>
                <c:pt idx="0">
                  <c:v>His1 CP</c:v>
                </c:pt>
                <c:pt idx="1">
                  <c:v>His1 CPmut</c:v>
                </c:pt>
                <c:pt idx="2">
                  <c:v>80F_1</c:v>
                </c:pt>
                <c:pt idx="3">
                  <c:v>80F_2</c:v>
                </c:pt>
                <c:pt idx="4">
                  <c:v>80F_3</c:v>
                </c:pt>
                <c:pt idx="5">
                  <c:v>80F_4</c:v>
                </c:pt>
                <c:pt idx="6">
                  <c:v>80F_5</c:v>
                </c:pt>
                <c:pt idx="7">
                  <c:v>80F_6</c:v>
                </c:pt>
                <c:pt idx="8">
                  <c:v>80F_7</c:v>
                </c:pt>
                <c:pt idx="9">
                  <c:v>80F_8</c:v>
                </c:pt>
                <c:pt idx="10">
                  <c:v>42AB_1</c:v>
                </c:pt>
                <c:pt idx="11">
                  <c:v>42AB_2</c:v>
                </c:pt>
              </c:strCache>
            </c:strRef>
          </c:cat>
          <c:val>
            <c:numRef>
              <c:f>'Source Data Figure 8b'!$R$6:$R$17</c:f>
              <c:numCache>
                <c:formatCode>General</c:formatCode>
                <c:ptCount val="12"/>
                <c:pt idx="0">
                  <c:v>0.0100049921822402</c:v>
                </c:pt>
                <c:pt idx="1">
                  <c:v>0.000329804336143231</c:v>
                </c:pt>
                <c:pt idx="2">
                  <c:v>0.000610134483544577</c:v>
                </c:pt>
                <c:pt idx="3">
                  <c:v>0.000522657624143621</c:v>
                </c:pt>
                <c:pt idx="4">
                  <c:v>0.000515538859872032</c:v>
                </c:pt>
                <c:pt idx="5">
                  <c:v>0.000434360362513172</c:v>
                </c:pt>
                <c:pt idx="6">
                  <c:v>0.00635509191976138</c:v>
                </c:pt>
                <c:pt idx="7">
                  <c:v>0.000439604556245531</c:v>
                </c:pt>
                <c:pt idx="8">
                  <c:v>0.000814529223427158</c:v>
                </c:pt>
                <c:pt idx="9">
                  <c:v>0.000755271984533292</c:v>
                </c:pt>
                <c:pt idx="10">
                  <c:v>0.000855478897953531</c:v>
                </c:pt>
                <c:pt idx="11">
                  <c:v>0.000615875260499916</c:v>
                </c:pt>
              </c:numCache>
            </c:numRef>
          </c:val>
        </c:ser>
        <c:ser>
          <c:idx val="1"/>
          <c:order val="1"/>
          <c:tx>
            <c:strRef>
              <c:f>'Source Data Figure 8b'!$S$5</c:f>
              <c:strCache>
                <c:ptCount val="1"/>
                <c:pt idx="0">
                  <c:v>Gal4-TRF2S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'Source Data Figure 8b'!$U$6:$U$17</c:f>
                <c:numCache>
                  <c:formatCode>General</c:formatCode>
                  <c:ptCount val="12"/>
                  <c:pt idx="0">
                    <c:v>0.00234378811588224</c:v>
                  </c:pt>
                  <c:pt idx="1">
                    <c:v>0.000589229540116832</c:v>
                  </c:pt>
                  <c:pt idx="2">
                    <c:v>0.000679075193258674</c:v>
                  </c:pt>
                  <c:pt idx="3">
                    <c:v>0.000167901202673694</c:v>
                  </c:pt>
                  <c:pt idx="4">
                    <c:v>0.000518519508321177</c:v>
                  </c:pt>
                  <c:pt idx="5">
                    <c:v>0.000417538543117633</c:v>
                  </c:pt>
                  <c:pt idx="6">
                    <c:v>0.0168359394680519</c:v>
                  </c:pt>
                  <c:pt idx="7">
                    <c:v>0.000367956803626425</c:v>
                  </c:pt>
                  <c:pt idx="8">
                    <c:v>0.000504912053241369</c:v>
                  </c:pt>
                  <c:pt idx="9">
                    <c:v>0.000493636313850417</c:v>
                  </c:pt>
                  <c:pt idx="10">
                    <c:v>0.000434221518130419</c:v>
                  </c:pt>
                  <c:pt idx="11">
                    <c:v>0.000562632972708806</c:v>
                  </c:pt>
                </c:numCache>
              </c:numRef>
            </c:plus>
            <c:minus>
              <c:numRef>
                <c:f>'Source Data Figure 8b'!$U$6:$U$17</c:f>
                <c:numCache>
                  <c:formatCode>General</c:formatCode>
                  <c:ptCount val="12"/>
                  <c:pt idx="0">
                    <c:v>0.00234378811588224</c:v>
                  </c:pt>
                  <c:pt idx="1">
                    <c:v>0.000589229540116832</c:v>
                  </c:pt>
                  <c:pt idx="2">
                    <c:v>0.000679075193258674</c:v>
                  </c:pt>
                  <c:pt idx="3">
                    <c:v>0.000167901202673694</c:v>
                  </c:pt>
                  <c:pt idx="4">
                    <c:v>0.000518519508321177</c:v>
                  </c:pt>
                  <c:pt idx="5">
                    <c:v>0.000417538543117633</c:v>
                  </c:pt>
                  <c:pt idx="6">
                    <c:v>0.0168359394680519</c:v>
                  </c:pt>
                  <c:pt idx="7">
                    <c:v>0.000367956803626425</c:v>
                  </c:pt>
                  <c:pt idx="8">
                    <c:v>0.000504912053241369</c:v>
                  </c:pt>
                  <c:pt idx="9">
                    <c:v>0.000493636313850417</c:v>
                  </c:pt>
                  <c:pt idx="10">
                    <c:v>0.000434221518130419</c:v>
                  </c:pt>
                  <c:pt idx="11">
                    <c:v>0.000562632972708806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'Source Data Figure 8b'!$Q$6:$Q$17</c:f>
              <c:strCache>
                <c:ptCount val="12"/>
                <c:pt idx="0">
                  <c:v>His1 CP</c:v>
                </c:pt>
                <c:pt idx="1">
                  <c:v>His1 CPmut</c:v>
                </c:pt>
                <c:pt idx="2">
                  <c:v>80F_1</c:v>
                </c:pt>
                <c:pt idx="3">
                  <c:v>80F_2</c:v>
                </c:pt>
                <c:pt idx="4">
                  <c:v>80F_3</c:v>
                </c:pt>
                <c:pt idx="5">
                  <c:v>80F_4</c:v>
                </c:pt>
                <c:pt idx="6">
                  <c:v>80F_5</c:v>
                </c:pt>
                <c:pt idx="7">
                  <c:v>80F_6</c:v>
                </c:pt>
                <c:pt idx="8">
                  <c:v>80F_7</c:v>
                </c:pt>
                <c:pt idx="9">
                  <c:v>80F_8</c:v>
                </c:pt>
                <c:pt idx="10">
                  <c:v>42AB_1</c:v>
                </c:pt>
                <c:pt idx="11">
                  <c:v>42AB_2</c:v>
                </c:pt>
              </c:strCache>
            </c:strRef>
          </c:cat>
          <c:val>
            <c:numRef>
              <c:f>'Source Data Figure 8b'!$S$6:$S$17</c:f>
              <c:numCache>
                <c:formatCode>General</c:formatCode>
                <c:ptCount val="12"/>
                <c:pt idx="0">
                  <c:v>0.0065947998510423</c:v>
                </c:pt>
                <c:pt idx="1">
                  <c:v>0.00188280638312355</c:v>
                </c:pt>
                <c:pt idx="2">
                  <c:v>0.00175803307737461</c:v>
                </c:pt>
                <c:pt idx="3">
                  <c:v>0.000837129286820201</c:v>
                </c:pt>
                <c:pt idx="4">
                  <c:v>0.0013083602425722</c:v>
                </c:pt>
                <c:pt idx="5">
                  <c:v>0.00121534973056642</c:v>
                </c:pt>
                <c:pt idx="6">
                  <c:v>0.0340478085936117</c:v>
                </c:pt>
                <c:pt idx="7">
                  <c:v>0.00110459346969591</c:v>
                </c:pt>
                <c:pt idx="8">
                  <c:v>0.00151519419093732</c:v>
                </c:pt>
                <c:pt idx="9">
                  <c:v>0.00142032877716755</c:v>
                </c:pt>
                <c:pt idx="10">
                  <c:v>0.00259778690679188</c:v>
                </c:pt>
                <c:pt idx="11">
                  <c:v>0.00197802007194939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10"/>
        <c:axId val="-2068258896"/>
        <c:axId val="-2078813936"/>
      </c:barChart>
      <c:catAx>
        <c:axId val="-2068258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Helvetica" charset="0"/>
                <a:ea typeface="Helvetica" charset="0"/>
                <a:cs typeface="Helvetica" charset="0"/>
              </a:defRPr>
            </a:pPr>
            <a:endParaRPr lang="en-US"/>
          </a:p>
        </c:txPr>
        <c:crossAx val="-2078813936"/>
        <c:crosses val="autoZero"/>
        <c:auto val="1"/>
        <c:lblAlgn val="ctr"/>
        <c:lblOffset val="100"/>
        <c:noMultiLvlLbl val="0"/>
      </c:catAx>
      <c:valAx>
        <c:axId val="-20788139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Helvetica" charset="0"/>
                    <a:ea typeface="Helvetica" charset="0"/>
                    <a:cs typeface="Helvetica" charset="0"/>
                  </a:defRPr>
                </a:pPr>
                <a:r>
                  <a:rPr lang="en-US"/>
                  <a:t>[firefly luc. / renilla luc.]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Helvetica" charset="0"/>
                  <a:ea typeface="Helvetica" charset="0"/>
                  <a:cs typeface="Helvetica" charset="0"/>
                </a:defRPr>
              </a:pPr>
              <a:endParaRPr lang="en-US"/>
            </a:p>
          </c:txPr>
        </c:title>
        <c:numFmt formatCode="General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Helvetica" charset="0"/>
                <a:ea typeface="Helvetica" charset="0"/>
                <a:cs typeface="Helvetica" charset="0"/>
              </a:defRPr>
            </a:pPr>
            <a:endParaRPr lang="en-US"/>
          </a:p>
        </c:txPr>
        <c:crossAx val="-2068258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Helvetica" charset="0"/>
              <a:ea typeface="Helvetica" charset="0"/>
              <a:cs typeface="Helvetica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latin typeface="Helvetica" charset="0"/>
          <a:ea typeface="Helvetica" charset="0"/>
          <a:cs typeface="Helvetica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8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Helvetica" charset="0"/>
                <a:ea typeface="Helvetica" charset="0"/>
                <a:cs typeface="Helvetica" charset="0"/>
              </a:defRPr>
            </a:pPr>
            <a:r>
              <a:rPr lang="en-US"/>
              <a:t>Extended Data Figure 8e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8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Helvetica" charset="0"/>
              <a:ea typeface="Helvetica" charset="0"/>
              <a:cs typeface="Helvetica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'Source Data Ext Data Fig 8h'!$B$84</c:f>
              <c:strCache>
                <c:ptCount val="1"/>
                <c:pt idx="0">
                  <c:v>Moon KO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'Source Data Ext Data Fig 8h'!$C$92:$J$92</c:f>
                <c:numCache>
                  <c:formatCode>General</c:formatCode>
                  <c:ptCount val="8"/>
                  <c:pt idx="0">
                    <c:v>0.289413920653658</c:v>
                  </c:pt>
                  <c:pt idx="1">
                    <c:v>0.215931536214594</c:v>
                  </c:pt>
                  <c:pt idx="2">
                    <c:v>0.101956867490293</c:v>
                  </c:pt>
                  <c:pt idx="3">
                    <c:v>0.245043301639598</c:v>
                  </c:pt>
                  <c:pt idx="4">
                    <c:v>0.0382630799759975</c:v>
                  </c:pt>
                  <c:pt idx="5">
                    <c:v>0.0990987377740189</c:v>
                  </c:pt>
                  <c:pt idx="6">
                    <c:v>0.0361168732517951</c:v>
                  </c:pt>
                  <c:pt idx="7">
                    <c:v>0.172684101489772</c:v>
                  </c:pt>
                </c:numCache>
              </c:numRef>
            </c:plus>
            <c:minus>
              <c:numRef>
                <c:f>'Source Data Ext Data Fig 8h'!$C$92:$J$92</c:f>
                <c:numCache>
                  <c:formatCode>General</c:formatCode>
                  <c:ptCount val="8"/>
                  <c:pt idx="0">
                    <c:v>0.289413920653658</c:v>
                  </c:pt>
                  <c:pt idx="1">
                    <c:v>0.215931536214594</c:v>
                  </c:pt>
                  <c:pt idx="2">
                    <c:v>0.101956867490293</c:v>
                  </c:pt>
                  <c:pt idx="3">
                    <c:v>0.245043301639598</c:v>
                  </c:pt>
                  <c:pt idx="4">
                    <c:v>0.0382630799759975</c:v>
                  </c:pt>
                  <c:pt idx="5">
                    <c:v>0.0990987377740189</c:v>
                  </c:pt>
                  <c:pt idx="6">
                    <c:v>0.0361168732517951</c:v>
                  </c:pt>
                  <c:pt idx="7">
                    <c:v>0.172684101489772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'Source Data Ext Data Fig 8h'!$C$83:$J$83</c:f>
              <c:strCache>
                <c:ptCount val="8"/>
                <c:pt idx="0">
                  <c:v>burdock</c:v>
                </c:pt>
                <c:pt idx="1">
                  <c:v>blood</c:v>
                </c:pt>
                <c:pt idx="2">
                  <c:v>McClintock</c:v>
                </c:pt>
                <c:pt idx="3">
                  <c:v>Bel</c:v>
                </c:pt>
                <c:pt idx="4">
                  <c:v>HMSB</c:v>
                </c:pt>
                <c:pt idx="5">
                  <c:v>Diver</c:v>
                </c:pt>
                <c:pt idx="6">
                  <c:v>HeTa</c:v>
                </c:pt>
                <c:pt idx="7">
                  <c:v>mdg1</c:v>
                </c:pt>
              </c:strCache>
            </c:strRef>
          </c:cat>
          <c:val>
            <c:numRef>
              <c:f>'Source Data Ext Data Fig 8h'!$C$84:$J$84</c:f>
              <c:numCache>
                <c:formatCode>General</c:formatCode>
                <c:ptCount val="8"/>
                <c:pt idx="0">
                  <c:v>1.030644319115918</c:v>
                </c:pt>
                <c:pt idx="1">
                  <c:v>1.01491899751999</c:v>
                </c:pt>
                <c:pt idx="2">
                  <c:v>1.003597792827345</c:v>
                </c:pt>
                <c:pt idx="3">
                  <c:v>1.018479884817747</c:v>
                </c:pt>
                <c:pt idx="4">
                  <c:v>1.00048520951154</c:v>
                </c:pt>
                <c:pt idx="5">
                  <c:v>1.003277331617949</c:v>
                </c:pt>
                <c:pt idx="6">
                  <c:v>1.000433146475791</c:v>
                </c:pt>
                <c:pt idx="7">
                  <c:v>1.009742803771</c:v>
                </c:pt>
              </c:numCache>
            </c:numRef>
          </c:val>
        </c:ser>
        <c:ser>
          <c:idx val="1"/>
          <c:order val="1"/>
          <c:tx>
            <c:strRef>
              <c:f>'Source Data Ext Data Fig 8h'!$B$85</c:f>
              <c:strCache>
                <c:ptCount val="1"/>
                <c:pt idx="0">
                  <c:v>Moon KO + GFP-TRF2</c:v>
                </c:pt>
              </c:strCache>
            </c:strRef>
          </c:tx>
          <c:spPr>
            <a:solidFill>
              <a:schemeClr val="tx1">
                <a:lumMod val="50000"/>
                <a:lumOff val="50000"/>
              </a:schemeClr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'Source Data Ext Data Fig 8h'!$C$93:$J$93</c:f>
                <c:numCache>
                  <c:formatCode>General</c:formatCode>
                  <c:ptCount val="8"/>
                  <c:pt idx="0">
                    <c:v>0.0485932940239282</c:v>
                  </c:pt>
                  <c:pt idx="1">
                    <c:v>0.050100675879001</c:v>
                  </c:pt>
                  <c:pt idx="2">
                    <c:v>0.197286276926629</c:v>
                  </c:pt>
                  <c:pt idx="3">
                    <c:v>0.0702143529610176</c:v>
                  </c:pt>
                  <c:pt idx="4">
                    <c:v>0.0869118119662157</c:v>
                  </c:pt>
                  <c:pt idx="5">
                    <c:v>0.109945596038265</c:v>
                  </c:pt>
                  <c:pt idx="6">
                    <c:v>0.0514740614512549</c:v>
                  </c:pt>
                  <c:pt idx="7">
                    <c:v>0.110676101804719</c:v>
                  </c:pt>
                </c:numCache>
              </c:numRef>
            </c:plus>
            <c:minus>
              <c:numRef>
                <c:f>'Source Data Ext Data Fig 8h'!$C$93:$J$93</c:f>
                <c:numCache>
                  <c:formatCode>General</c:formatCode>
                  <c:ptCount val="8"/>
                  <c:pt idx="0">
                    <c:v>0.0485932940239282</c:v>
                  </c:pt>
                  <c:pt idx="1">
                    <c:v>0.050100675879001</c:v>
                  </c:pt>
                  <c:pt idx="2">
                    <c:v>0.197286276926629</c:v>
                  </c:pt>
                  <c:pt idx="3">
                    <c:v>0.0702143529610176</c:v>
                  </c:pt>
                  <c:pt idx="4">
                    <c:v>0.0869118119662157</c:v>
                  </c:pt>
                  <c:pt idx="5">
                    <c:v>0.109945596038265</c:v>
                  </c:pt>
                  <c:pt idx="6">
                    <c:v>0.0514740614512549</c:v>
                  </c:pt>
                  <c:pt idx="7">
                    <c:v>0.110676101804719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'Source Data Ext Data Fig 8h'!$C$83:$J$83</c:f>
              <c:strCache>
                <c:ptCount val="8"/>
                <c:pt idx="0">
                  <c:v>burdock</c:v>
                </c:pt>
                <c:pt idx="1">
                  <c:v>blood</c:v>
                </c:pt>
                <c:pt idx="2">
                  <c:v>McClintock</c:v>
                </c:pt>
                <c:pt idx="3">
                  <c:v>Bel</c:v>
                </c:pt>
                <c:pt idx="4">
                  <c:v>HMSB</c:v>
                </c:pt>
                <c:pt idx="5">
                  <c:v>Diver</c:v>
                </c:pt>
                <c:pt idx="6">
                  <c:v>HeTa</c:v>
                </c:pt>
                <c:pt idx="7">
                  <c:v>mdg1</c:v>
                </c:pt>
              </c:strCache>
            </c:strRef>
          </c:cat>
          <c:val>
            <c:numRef>
              <c:f>'Source Data Ext Data Fig 8h'!$C$85:$J$85</c:f>
              <c:numCache>
                <c:formatCode>General</c:formatCode>
                <c:ptCount val="8"/>
                <c:pt idx="0">
                  <c:v>0.893565607776277</c:v>
                </c:pt>
                <c:pt idx="1">
                  <c:v>1.064684596885938</c:v>
                </c:pt>
                <c:pt idx="2">
                  <c:v>1.155182326929991</c:v>
                </c:pt>
                <c:pt idx="3">
                  <c:v>1.229643183780043</c:v>
                </c:pt>
                <c:pt idx="4">
                  <c:v>0.759573727762311</c:v>
                </c:pt>
                <c:pt idx="5">
                  <c:v>1.294553094256993</c:v>
                </c:pt>
                <c:pt idx="6">
                  <c:v>1.293433270324508</c:v>
                </c:pt>
                <c:pt idx="7">
                  <c:v>1.131632330654539</c:v>
                </c:pt>
              </c:numCache>
            </c:numRef>
          </c:val>
        </c:ser>
        <c:ser>
          <c:idx val="2"/>
          <c:order val="2"/>
          <c:tx>
            <c:strRef>
              <c:f>'Source Data Ext Data Fig 8h'!$B$86</c:f>
              <c:strCache>
                <c:ptCount val="1"/>
                <c:pt idx="0">
                  <c:v>Moon KO + DelNB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'Source Data Ext Data Fig 8h'!$C$94:$J$94</c:f>
                <c:numCache>
                  <c:formatCode>General</c:formatCode>
                  <c:ptCount val="8"/>
                  <c:pt idx="0">
                    <c:v>0.320310284627596</c:v>
                  </c:pt>
                  <c:pt idx="1">
                    <c:v>0.193611543572063</c:v>
                  </c:pt>
                  <c:pt idx="2">
                    <c:v>0.450046976936694</c:v>
                  </c:pt>
                  <c:pt idx="3">
                    <c:v>0.355329324103559</c:v>
                  </c:pt>
                  <c:pt idx="4">
                    <c:v>0.350483613767367</c:v>
                  </c:pt>
                  <c:pt idx="5">
                    <c:v>0.0920795289479205</c:v>
                  </c:pt>
                  <c:pt idx="6">
                    <c:v>0.336426935002822</c:v>
                  </c:pt>
                  <c:pt idx="7">
                    <c:v>0.549319542297468</c:v>
                  </c:pt>
                </c:numCache>
              </c:numRef>
            </c:plus>
            <c:minus>
              <c:numRef>
                <c:f>'Source Data Ext Data Fig 8h'!$C$94:$J$94</c:f>
                <c:numCache>
                  <c:formatCode>General</c:formatCode>
                  <c:ptCount val="8"/>
                  <c:pt idx="0">
                    <c:v>0.320310284627596</c:v>
                  </c:pt>
                  <c:pt idx="1">
                    <c:v>0.193611543572063</c:v>
                  </c:pt>
                  <c:pt idx="2">
                    <c:v>0.450046976936694</c:v>
                  </c:pt>
                  <c:pt idx="3">
                    <c:v>0.355329324103559</c:v>
                  </c:pt>
                  <c:pt idx="4">
                    <c:v>0.350483613767367</c:v>
                  </c:pt>
                  <c:pt idx="5">
                    <c:v>0.0920795289479205</c:v>
                  </c:pt>
                  <c:pt idx="6">
                    <c:v>0.336426935002822</c:v>
                  </c:pt>
                  <c:pt idx="7">
                    <c:v>0.549319542297468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'Source Data Ext Data Fig 8h'!$C$83:$J$83</c:f>
              <c:strCache>
                <c:ptCount val="8"/>
                <c:pt idx="0">
                  <c:v>burdock</c:v>
                </c:pt>
                <c:pt idx="1">
                  <c:v>blood</c:v>
                </c:pt>
                <c:pt idx="2">
                  <c:v>McClintock</c:v>
                </c:pt>
                <c:pt idx="3">
                  <c:v>Bel</c:v>
                </c:pt>
                <c:pt idx="4">
                  <c:v>HMSB</c:v>
                </c:pt>
                <c:pt idx="5">
                  <c:v>Diver</c:v>
                </c:pt>
                <c:pt idx="6">
                  <c:v>HeTa</c:v>
                </c:pt>
                <c:pt idx="7">
                  <c:v>mdg1</c:v>
                </c:pt>
              </c:strCache>
            </c:strRef>
          </c:cat>
          <c:val>
            <c:numRef>
              <c:f>'Source Data Ext Data Fig 8h'!$C$86:$J$86</c:f>
              <c:numCache>
                <c:formatCode>General</c:formatCode>
                <c:ptCount val="8"/>
                <c:pt idx="0">
                  <c:v>0.514180075379885</c:v>
                </c:pt>
                <c:pt idx="1">
                  <c:v>0.39159505300587</c:v>
                </c:pt>
                <c:pt idx="2">
                  <c:v>1.084097959813519</c:v>
                </c:pt>
                <c:pt idx="3">
                  <c:v>1.051946218893167</c:v>
                </c:pt>
                <c:pt idx="4">
                  <c:v>0.763644248062539</c:v>
                </c:pt>
                <c:pt idx="5">
                  <c:v>1.086070426013196</c:v>
                </c:pt>
                <c:pt idx="6">
                  <c:v>0.833088266892525</c:v>
                </c:pt>
                <c:pt idx="7">
                  <c:v>1.061435000347565</c:v>
                </c:pt>
              </c:numCache>
            </c:numRef>
          </c:val>
        </c:ser>
        <c:ser>
          <c:idx val="3"/>
          <c:order val="3"/>
          <c:tx>
            <c:strRef>
              <c:f>'Source Data Ext Data Fig 8h'!$B$87</c:f>
              <c:strCache>
                <c:ptCount val="1"/>
                <c:pt idx="0">
                  <c:v>Moon KO + bypass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'Source Data Ext Data Fig 8h'!$C$95:$J$95</c:f>
                <c:numCache>
                  <c:formatCode>General</c:formatCode>
                  <c:ptCount val="8"/>
                  <c:pt idx="0">
                    <c:v>0.0501882234080075</c:v>
                  </c:pt>
                  <c:pt idx="1">
                    <c:v>0.0764873773041656</c:v>
                  </c:pt>
                  <c:pt idx="2">
                    <c:v>0.0485454276426212</c:v>
                  </c:pt>
                  <c:pt idx="3">
                    <c:v>0.0353241568571539</c:v>
                  </c:pt>
                  <c:pt idx="4">
                    <c:v>0.158533070266857</c:v>
                  </c:pt>
                  <c:pt idx="5">
                    <c:v>0.0961667912822435</c:v>
                  </c:pt>
                  <c:pt idx="6">
                    <c:v>0.252398803484038</c:v>
                  </c:pt>
                  <c:pt idx="7">
                    <c:v>0.652339049168145</c:v>
                  </c:pt>
                </c:numCache>
              </c:numRef>
            </c:plus>
            <c:minus>
              <c:numRef>
                <c:f>'Source Data Ext Data Fig 8h'!$C$95:$J$95</c:f>
                <c:numCache>
                  <c:formatCode>General</c:formatCode>
                  <c:ptCount val="8"/>
                  <c:pt idx="0">
                    <c:v>0.0501882234080075</c:v>
                  </c:pt>
                  <c:pt idx="1">
                    <c:v>0.0764873773041656</c:v>
                  </c:pt>
                  <c:pt idx="2">
                    <c:v>0.0485454276426212</c:v>
                  </c:pt>
                  <c:pt idx="3">
                    <c:v>0.0353241568571539</c:v>
                  </c:pt>
                  <c:pt idx="4">
                    <c:v>0.158533070266857</c:v>
                  </c:pt>
                  <c:pt idx="5">
                    <c:v>0.0961667912822435</c:v>
                  </c:pt>
                  <c:pt idx="6">
                    <c:v>0.252398803484038</c:v>
                  </c:pt>
                  <c:pt idx="7">
                    <c:v>0.652339049168145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'Source Data Ext Data Fig 8h'!$C$83:$J$83</c:f>
              <c:strCache>
                <c:ptCount val="8"/>
                <c:pt idx="0">
                  <c:v>burdock</c:v>
                </c:pt>
                <c:pt idx="1">
                  <c:v>blood</c:v>
                </c:pt>
                <c:pt idx="2">
                  <c:v>McClintock</c:v>
                </c:pt>
                <c:pt idx="3">
                  <c:v>Bel</c:v>
                </c:pt>
                <c:pt idx="4">
                  <c:v>HMSB</c:v>
                </c:pt>
                <c:pt idx="5">
                  <c:v>Diver</c:v>
                </c:pt>
                <c:pt idx="6">
                  <c:v>HeTa</c:v>
                </c:pt>
                <c:pt idx="7">
                  <c:v>mdg1</c:v>
                </c:pt>
              </c:strCache>
            </c:strRef>
          </c:cat>
          <c:val>
            <c:numRef>
              <c:f>'Source Data Ext Data Fig 8h'!$C$87:$J$87</c:f>
              <c:numCache>
                <c:formatCode>General</c:formatCode>
                <c:ptCount val="8"/>
                <c:pt idx="0">
                  <c:v>0.0528899426289836</c:v>
                </c:pt>
                <c:pt idx="1">
                  <c:v>0.10135548973083</c:v>
                </c:pt>
                <c:pt idx="2">
                  <c:v>0.153718244155332</c:v>
                </c:pt>
                <c:pt idx="3">
                  <c:v>0.236481739771575</c:v>
                </c:pt>
                <c:pt idx="4">
                  <c:v>0.378479687831905</c:v>
                </c:pt>
                <c:pt idx="5">
                  <c:v>0.366744877257321</c:v>
                </c:pt>
                <c:pt idx="6">
                  <c:v>0.696898805102808</c:v>
                </c:pt>
                <c:pt idx="7">
                  <c:v>0.792889809386485</c:v>
                </c:pt>
              </c:numCache>
            </c:numRef>
          </c:val>
        </c:ser>
        <c:ser>
          <c:idx val="4"/>
          <c:order val="4"/>
          <c:tx>
            <c:strRef>
              <c:f>'Source Data Ext Data Fig 8h'!$B$88</c:f>
              <c:strCache>
                <c:ptCount val="1"/>
                <c:pt idx="0">
                  <c:v>Wildtype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'Source Data Ext Data Fig 8h'!$C$96:$J$96</c:f>
                <c:numCache>
                  <c:formatCode>General</c:formatCode>
                  <c:ptCount val="8"/>
                  <c:pt idx="0">
                    <c:v>0.00245053749160615</c:v>
                  </c:pt>
                  <c:pt idx="1">
                    <c:v>0.00478556503434179</c:v>
                  </c:pt>
                  <c:pt idx="2">
                    <c:v>0.0175153209020074</c:v>
                  </c:pt>
                  <c:pt idx="3">
                    <c:v>0.00376856313336484</c:v>
                  </c:pt>
                  <c:pt idx="4">
                    <c:v>0.00961437107129856</c:v>
                  </c:pt>
                  <c:pt idx="5">
                    <c:v>0.00587943254358865</c:v>
                  </c:pt>
                  <c:pt idx="6">
                    <c:v>0.00354557945796856</c:v>
                  </c:pt>
                  <c:pt idx="7">
                    <c:v>0.205652292421026</c:v>
                  </c:pt>
                </c:numCache>
              </c:numRef>
            </c:plus>
            <c:minus>
              <c:numRef>
                <c:f>'Source Data Ext Data Fig 8h'!$C$96:$J$96</c:f>
                <c:numCache>
                  <c:formatCode>General</c:formatCode>
                  <c:ptCount val="8"/>
                  <c:pt idx="0">
                    <c:v>0.00245053749160615</c:v>
                  </c:pt>
                  <c:pt idx="1">
                    <c:v>0.00478556503434179</c:v>
                  </c:pt>
                  <c:pt idx="2">
                    <c:v>0.0175153209020074</c:v>
                  </c:pt>
                  <c:pt idx="3">
                    <c:v>0.00376856313336484</c:v>
                  </c:pt>
                  <c:pt idx="4">
                    <c:v>0.00961437107129856</c:v>
                  </c:pt>
                  <c:pt idx="5">
                    <c:v>0.00587943254358865</c:v>
                  </c:pt>
                  <c:pt idx="6">
                    <c:v>0.00354557945796856</c:v>
                  </c:pt>
                  <c:pt idx="7">
                    <c:v>0.205652292421026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'Source Data Ext Data Fig 8h'!$C$83:$J$83</c:f>
              <c:strCache>
                <c:ptCount val="8"/>
                <c:pt idx="0">
                  <c:v>burdock</c:v>
                </c:pt>
                <c:pt idx="1">
                  <c:v>blood</c:v>
                </c:pt>
                <c:pt idx="2">
                  <c:v>McClintock</c:v>
                </c:pt>
                <c:pt idx="3">
                  <c:v>Bel</c:v>
                </c:pt>
                <c:pt idx="4">
                  <c:v>HMSB</c:v>
                </c:pt>
                <c:pt idx="5">
                  <c:v>Diver</c:v>
                </c:pt>
                <c:pt idx="6">
                  <c:v>HeTa</c:v>
                </c:pt>
                <c:pt idx="7">
                  <c:v>mdg1</c:v>
                </c:pt>
              </c:strCache>
            </c:strRef>
          </c:cat>
          <c:val>
            <c:numRef>
              <c:f>'Source Data Ext Data Fig 8h'!$C$88:$J$88</c:f>
              <c:numCache>
                <c:formatCode>General</c:formatCode>
                <c:ptCount val="8"/>
                <c:pt idx="0">
                  <c:v>0.0140698364326329</c:v>
                </c:pt>
                <c:pt idx="1">
                  <c:v>0.0224435928748319</c:v>
                </c:pt>
                <c:pt idx="2">
                  <c:v>0.0844415890843544</c:v>
                </c:pt>
                <c:pt idx="3">
                  <c:v>0.0203825859541965</c:v>
                </c:pt>
                <c:pt idx="4">
                  <c:v>0.0623488078199028</c:v>
                </c:pt>
                <c:pt idx="5">
                  <c:v>0.0396727606048187</c:v>
                </c:pt>
                <c:pt idx="6">
                  <c:v>0.00907421834643861</c:v>
                </c:pt>
                <c:pt idx="7">
                  <c:v>0.889835010978367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2074874928"/>
        <c:axId val="-2074871456"/>
      </c:barChart>
      <c:catAx>
        <c:axId val="-20748749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Helvetica" charset="0"/>
                <a:ea typeface="Helvetica" charset="0"/>
                <a:cs typeface="Helvetica" charset="0"/>
              </a:defRPr>
            </a:pPr>
            <a:endParaRPr lang="en-US"/>
          </a:p>
        </c:txPr>
        <c:crossAx val="-2074871456"/>
        <c:crosses val="autoZero"/>
        <c:auto val="1"/>
        <c:lblAlgn val="ctr"/>
        <c:lblOffset val="100"/>
        <c:noMultiLvlLbl val="0"/>
      </c:catAx>
      <c:valAx>
        <c:axId val="-2074871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Helvetica" charset="0"/>
                <a:ea typeface="Helvetica" charset="0"/>
                <a:cs typeface="Helvetica" charset="0"/>
              </a:defRPr>
            </a:pPr>
            <a:endParaRPr lang="en-US"/>
          </a:p>
        </c:txPr>
        <c:crossAx val="-2074874928"/>
        <c:crosses val="autoZero"/>
        <c:crossBetween val="between"/>
        <c:majorUnit val="0.5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Helvetica" charset="0"/>
              <a:ea typeface="Helvetica" charset="0"/>
              <a:cs typeface="Helvetica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400">
          <a:latin typeface="Helvetica" charset="0"/>
          <a:ea typeface="Helvetica" charset="0"/>
          <a:cs typeface="Helvetica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'Source Data Ext Data Figure 8j'!$B$5:$B$6</c:f>
              <c:strCache>
                <c:ptCount val="2"/>
                <c:pt idx="0">
                  <c:v>Antisense piRNAs (sRNAseq) [log2(FC)]</c:v>
                </c:pt>
                <c:pt idx="1">
                  <c:v>Moon_KO_bypass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cat>
            <c:strRef>
              <c:f>'Source Data Ext Data Figure 8j'!$A$7:$A$117</c:f>
              <c:strCache>
                <c:ptCount val="111"/>
                <c:pt idx="0">
                  <c:v>copia</c:v>
                </c:pt>
                <c:pt idx="1">
                  <c:v>hobo</c:v>
                </c:pt>
                <c:pt idx="2">
                  <c:v>baggins</c:v>
                </c:pt>
                <c:pt idx="3">
                  <c:v>G2</c:v>
                </c:pt>
                <c:pt idx="4">
                  <c:v>pogo</c:v>
                </c:pt>
                <c:pt idx="5">
                  <c:v>hopper2</c:v>
                </c:pt>
                <c:pt idx="6">
                  <c:v>Repbase_FB4</c:v>
                </c:pt>
                <c:pt idx="7">
                  <c:v>invader3</c:v>
                </c:pt>
                <c:pt idx="8">
                  <c:v>R1A1-element</c:v>
                </c:pt>
                <c:pt idx="9">
                  <c:v>Repbase_Transib1</c:v>
                </c:pt>
                <c:pt idx="10">
                  <c:v>transib2</c:v>
                </c:pt>
                <c:pt idx="11">
                  <c:v>hopper</c:v>
                </c:pt>
                <c:pt idx="12">
                  <c:v>Dsim_ninja</c:v>
                </c:pt>
                <c:pt idx="13">
                  <c:v>1360</c:v>
                </c:pt>
                <c:pt idx="14">
                  <c:v>G-element</c:v>
                </c:pt>
                <c:pt idx="15">
                  <c:v>Tc1-2</c:v>
                </c:pt>
                <c:pt idx="16">
                  <c:v>Transib5</c:v>
                </c:pt>
                <c:pt idx="17">
                  <c:v>S-element</c:v>
                </c:pt>
                <c:pt idx="18">
                  <c:v>Tc1</c:v>
                </c:pt>
                <c:pt idx="19">
                  <c:v>Stalker2</c:v>
                </c:pt>
                <c:pt idx="20">
                  <c:v>mdg1</c:v>
                </c:pt>
                <c:pt idx="21">
                  <c:v>S2</c:v>
                </c:pt>
                <c:pt idx="22">
                  <c:v>looper1</c:v>
                </c:pt>
                <c:pt idx="23">
                  <c:v>Stalker</c:v>
                </c:pt>
                <c:pt idx="24">
                  <c:v>412</c:v>
                </c:pt>
                <c:pt idx="25">
                  <c:v>gtwin</c:v>
                </c:pt>
                <c:pt idx="26">
                  <c:v>gypsy10</c:v>
                </c:pt>
                <c:pt idx="27">
                  <c:v>springer</c:v>
                </c:pt>
                <c:pt idx="28">
                  <c:v>mdg3</c:v>
                </c:pt>
                <c:pt idx="29">
                  <c:v>gypsy</c:v>
                </c:pt>
                <c:pt idx="30">
                  <c:v>HMS-Beagle2</c:v>
                </c:pt>
                <c:pt idx="31">
                  <c:v>jockey2</c:v>
                </c:pt>
                <c:pt idx="32">
                  <c:v>Tabor</c:v>
                </c:pt>
                <c:pt idx="33">
                  <c:v>gypsy5</c:v>
                </c:pt>
                <c:pt idx="34">
                  <c:v>G4</c:v>
                </c:pt>
                <c:pt idx="35">
                  <c:v>ZAM</c:v>
                </c:pt>
                <c:pt idx="36">
                  <c:v>Idefix</c:v>
                </c:pt>
                <c:pt idx="37">
                  <c:v>G6</c:v>
                </c:pt>
                <c:pt idx="38">
                  <c:v>Bari1</c:v>
                </c:pt>
                <c:pt idx="39">
                  <c:v>gypsy3</c:v>
                </c:pt>
                <c:pt idx="40">
                  <c:v>blood</c:v>
                </c:pt>
                <c:pt idx="41">
                  <c:v>Helena</c:v>
                </c:pt>
                <c:pt idx="42">
                  <c:v>rover</c:v>
                </c:pt>
                <c:pt idx="43">
                  <c:v>gypsy2</c:v>
                </c:pt>
                <c:pt idx="44">
                  <c:v>Quasimodo</c:v>
                </c:pt>
                <c:pt idx="45">
                  <c:v>roo</c:v>
                </c:pt>
                <c:pt idx="46">
                  <c:v>transib3</c:v>
                </c:pt>
                <c:pt idx="47">
                  <c:v>X-element</c:v>
                </c:pt>
                <c:pt idx="48">
                  <c:v>jockey</c:v>
                </c:pt>
                <c:pt idx="49">
                  <c:v>invader1</c:v>
                </c:pt>
                <c:pt idx="50">
                  <c:v>R1-2</c:v>
                </c:pt>
                <c:pt idx="51">
                  <c:v>gypsy6</c:v>
                </c:pt>
                <c:pt idx="52">
                  <c:v>gypsy11</c:v>
                </c:pt>
                <c:pt idx="53">
                  <c:v>invader4</c:v>
                </c:pt>
                <c:pt idx="54">
                  <c:v>Fw3</c:v>
                </c:pt>
                <c:pt idx="55">
                  <c:v>G3</c:v>
                </c:pt>
                <c:pt idx="56">
                  <c:v>gypsy4</c:v>
                </c:pt>
                <c:pt idx="57">
                  <c:v>GATE</c:v>
                </c:pt>
                <c:pt idx="58">
                  <c:v>BS</c:v>
                </c:pt>
                <c:pt idx="59">
                  <c:v>Dm88</c:v>
                </c:pt>
                <c:pt idx="60">
                  <c:v>accord</c:v>
                </c:pt>
                <c:pt idx="61">
                  <c:v>Ivk</c:v>
                </c:pt>
                <c:pt idx="62">
                  <c:v>17.6</c:v>
                </c:pt>
                <c:pt idx="63">
                  <c:v>HMS-Beagle</c:v>
                </c:pt>
                <c:pt idx="64">
                  <c:v>Juan</c:v>
                </c:pt>
                <c:pt idx="65">
                  <c:v>G5A</c:v>
                </c:pt>
                <c:pt idx="66">
                  <c:v>McClintock</c:v>
                </c:pt>
                <c:pt idx="67">
                  <c:v>rooA</c:v>
                </c:pt>
                <c:pt idx="68">
                  <c:v>G5</c:v>
                </c:pt>
                <c:pt idx="69">
                  <c:v>TART-A</c:v>
                </c:pt>
                <c:pt idx="70">
                  <c:v>Repbase_Chouto</c:v>
                </c:pt>
                <c:pt idx="71">
                  <c:v>micropia</c:v>
                </c:pt>
                <c:pt idx="72">
                  <c:v>297</c:v>
                </c:pt>
                <c:pt idx="73">
                  <c:v>invader2</c:v>
                </c:pt>
                <c:pt idx="74">
                  <c:v>flea</c:v>
                </c:pt>
                <c:pt idx="75">
                  <c:v>diver2</c:v>
                </c:pt>
                <c:pt idx="76">
                  <c:v>Fw2</c:v>
                </c:pt>
                <c:pt idx="77">
                  <c:v>piwi</c:v>
                </c:pt>
                <c:pt idx="78">
                  <c:v>accord2</c:v>
                </c:pt>
                <c:pt idx="79">
                  <c:v>Cr1a</c:v>
                </c:pt>
                <c:pt idx="80">
                  <c:v>Max-element</c:v>
                </c:pt>
                <c:pt idx="81">
                  <c:v>Repbase_Chimpo</c:v>
                </c:pt>
                <c:pt idx="82">
                  <c:v>Doc3-element</c:v>
                </c:pt>
                <c:pt idx="83">
                  <c:v>Transpac</c:v>
                </c:pt>
                <c:pt idx="84">
                  <c:v>1731</c:v>
                </c:pt>
                <c:pt idx="85">
                  <c:v>Burdock</c:v>
                </c:pt>
                <c:pt idx="86">
                  <c:v>gypsy9</c:v>
                </c:pt>
                <c:pt idx="87">
                  <c:v>Circe</c:v>
                </c:pt>
                <c:pt idx="88">
                  <c:v>gypsy12</c:v>
                </c:pt>
                <c:pt idx="89">
                  <c:v>Tirant</c:v>
                </c:pt>
                <c:pt idx="90">
                  <c:v>I-element_new</c:v>
                </c:pt>
                <c:pt idx="91">
                  <c:v>Doc</c:v>
                </c:pt>
                <c:pt idx="92">
                  <c:v>F-element</c:v>
                </c:pt>
                <c:pt idx="93">
                  <c:v>Copia1</c:v>
                </c:pt>
                <c:pt idx="94">
                  <c:v>Rt1c</c:v>
                </c:pt>
                <c:pt idx="95">
                  <c:v>gypsy7</c:v>
                </c:pt>
                <c:pt idx="96">
                  <c:v>R2-element</c:v>
                </c:pt>
                <c:pt idx="97">
                  <c:v>Repbase_Bica</c:v>
                </c:pt>
                <c:pt idx="98">
                  <c:v>Repbase_Rt1a</c:v>
                </c:pt>
                <c:pt idx="99">
                  <c:v>Repbase_Rt1b</c:v>
                </c:pt>
                <c:pt idx="100">
                  <c:v>BS3</c:v>
                </c:pt>
                <c:pt idx="101">
                  <c:v>diver</c:v>
                </c:pt>
                <c:pt idx="102">
                  <c:v>Doc4-element</c:v>
                </c:pt>
                <c:pt idx="103">
                  <c:v>3S18</c:v>
                </c:pt>
                <c:pt idx="104">
                  <c:v>invader6</c:v>
                </c:pt>
                <c:pt idx="105">
                  <c:v>gypsy8</c:v>
                </c:pt>
                <c:pt idx="106">
                  <c:v>Osvaldo</c:v>
                </c:pt>
                <c:pt idx="107">
                  <c:v>opus</c:v>
                </c:pt>
                <c:pt idx="108">
                  <c:v>NOF</c:v>
                </c:pt>
                <c:pt idx="109">
                  <c:v>HeT-A</c:v>
                </c:pt>
                <c:pt idx="110">
                  <c:v>TAHRE</c:v>
                </c:pt>
              </c:strCache>
            </c:strRef>
          </c:cat>
          <c:val>
            <c:numRef>
              <c:f>'Source Data Ext Data Figure 8j'!$B$7:$B$117</c:f>
              <c:numCache>
                <c:formatCode>General</c:formatCode>
                <c:ptCount val="111"/>
                <c:pt idx="0">
                  <c:v>0.0349363238026468</c:v>
                </c:pt>
                <c:pt idx="1">
                  <c:v>-0.17515070827032</c:v>
                </c:pt>
                <c:pt idx="2">
                  <c:v>-0.507600510738338</c:v>
                </c:pt>
                <c:pt idx="3">
                  <c:v>-0.541152760340615</c:v>
                </c:pt>
                <c:pt idx="4">
                  <c:v>-0.619712526877474</c:v>
                </c:pt>
                <c:pt idx="5">
                  <c:v>-0.390745851205221</c:v>
                </c:pt>
                <c:pt idx="6">
                  <c:v>-0.0620937072546593</c:v>
                </c:pt>
                <c:pt idx="7">
                  <c:v>0.628294426631865</c:v>
                </c:pt>
                <c:pt idx="8">
                  <c:v>-0.302610411640799</c:v>
                </c:pt>
                <c:pt idx="9">
                  <c:v>0.133250317302398</c:v>
                </c:pt>
                <c:pt idx="10">
                  <c:v>-0.0608562522277028</c:v>
                </c:pt>
                <c:pt idx="11">
                  <c:v>0.142208866440695</c:v>
                </c:pt>
                <c:pt idx="12">
                  <c:v>0.505444227793041</c:v>
                </c:pt>
                <c:pt idx="13">
                  <c:v>-0.0664882462415573</c:v>
                </c:pt>
                <c:pt idx="14">
                  <c:v>-0.448146074921851</c:v>
                </c:pt>
                <c:pt idx="15">
                  <c:v>0.123770440069302</c:v>
                </c:pt>
                <c:pt idx="16">
                  <c:v>0.0668323210796808</c:v>
                </c:pt>
                <c:pt idx="17">
                  <c:v>-0.596876988699535</c:v>
                </c:pt>
                <c:pt idx="18">
                  <c:v>-0.0750187077223037</c:v>
                </c:pt>
                <c:pt idx="19">
                  <c:v>-0.033300204565007</c:v>
                </c:pt>
                <c:pt idx="20">
                  <c:v>-0.0912234594580237</c:v>
                </c:pt>
                <c:pt idx="21">
                  <c:v>0.177658596587572</c:v>
                </c:pt>
                <c:pt idx="22">
                  <c:v>0.34597648241664</c:v>
                </c:pt>
                <c:pt idx="23">
                  <c:v>-0.181446054518782</c:v>
                </c:pt>
                <c:pt idx="24">
                  <c:v>0.197931633982911</c:v>
                </c:pt>
                <c:pt idx="25">
                  <c:v>0.355952402451582</c:v>
                </c:pt>
                <c:pt idx="26">
                  <c:v>0.266583802262908</c:v>
                </c:pt>
                <c:pt idx="27">
                  <c:v>0.483123985486885</c:v>
                </c:pt>
                <c:pt idx="28">
                  <c:v>0.0686777703754196</c:v>
                </c:pt>
                <c:pt idx="29">
                  <c:v>0.391720199247042</c:v>
                </c:pt>
                <c:pt idx="30">
                  <c:v>0.208988228128969</c:v>
                </c:pt>
                <c:pt idx="31">
                  <c:v>0.213782732136059</c:v>
                </c:pt>
                <c:pt idx="32">
                  <c:v>0.241110374293809</c:v>
                </c:pt>
                <c:pt idx="33">
                  <c:v>0.157682516722787</c:v>
                </c:pt>
                <c:pt idx="34">
                  <c:v>0.281122673026313</c:v>
                </c:pt>
                <c:pt idx="35">
                  <c:v>0.263683032094843</c:v>
                </c:pt>
                <c:pt idx="36">
                  <c:v>0.3655048825218</c:v>
                </c:pt>
                <c:pt idx="37">
                  <c:v>0.62645461182517</c:v>
                </c:pt>
                <c:pt idx="38">
                  <c:v>0.286921621318087</c:v>
                </c:pt>
                <c:pt idx="39">
                  <c:v>0.284290133795377</c:v>
                </c:pt>
                <c:pt idx="40">
                  <c:v>0.160612000468079</c:v>
                </c:pt>
                <c:pt idx="41">
                  <c:v>1.099947482916578</c:v>
                </c:pt>
                <c:pt idx="42">
                  <c:v>0.281381638734231</c:v>
                </c:pt>
                <c:pt idx="43">
                  <c:v>0.493675422356124</c:v>
                </c:pt>
                <c:pt idx="44">
                  <c:v>0.50179966237152</c:v>
                </c:pt>
                <c:pt idx="45">
                  <c:v>0.147287059883056</c:v>
                </c:pt>
                <c:pt idx="46">
                  <c:v>0.601436605438751</c:v>
                </c:pt>
                <c:pt idx="47">
                  <c:v>0.789272803081046</c:v>
                </c:pt>
                <c:pt idx="48">
                  <c:v>-0.164182611389297</c:v>
                </c:pt>
                <c:pt idx="49">
                  <c:v>0.740549065340953</c:v>
                </c:pt>
                <c:pt idx="50">
                  <c:v>0.829384601889966</c:v>
                </c:pt>
                <c:pt idx="51">
                  <c:v>0.596448332517062</c:v>
                </c:pt>
                <c:pt idx="52">
                  <c:v>0.450278162793044</c:v>
                </c:pt>
                <c:pt idx="53">
                  <c:v>0.568595636261816</c:v>
                </c:pt>
                <c:pt idx="54">
                  <c:v>0.350236221238026</c:v>
                </c:pt>
                <c:pt idx="55">
                  <c:v>0.707566344457218</c:v>
                </c:pt>
                <c:pt idx="56">
                  <c:v>0.809679698511874</c:v>
                </c:pt>
                <c:pt idx="57">
                  <c:v>0.848555994210717</c:v>
                </c:pt>
                <c:pt idx="58">
                  <c:v>0.290086130397482</c:v>
                </c:pt>
                <c:pt idx="59">
                  <c:v>0.960824021408321</c:v>
                </c:pt>
                <c:pt idx="60">
                  <c:v>0.657736196578636</c:v>
                </c:pt>
                <c:pt idx="61">
                  <c:v>0.123887649219247</c:v>
                </c:pt>
                <c:pt idx="62">
                  <c:v>1.084784804200064</c:v>
                </c:pt>
                <c:pt idx="63">
                  <c:v>0.724951574124771</c:v>
                </c:pt>
                <c:pt idx="64">
                  <c:v>0.58705902878045</c:v>
                </c:pt>
                <c:pt idx="65">
                  <c:v>1.219454873743401</c:v>
                </c:pt>
                <c:pt idx="66">
                  <c:v>1.090802440609385</c:v>
                </c:pt>
                <c:pt idx="67">
                  <c:v>0.460972184538431</c:v>
                </c:pt>
                <c:pt idx="68">
                  <c:v>0.11197367863372</c:v>
                </c:pt>
                <c:pt idx="69">
                  <c:v>2.35616149762881</c:v>
                </c:pt>
                <c:pt idx="70">
                  <c:v>0.706793994826557</c:v>
                </c:pt>
                <c:pt idx="71">
                  <c:v>1.48711133596328</c:v>
                </c:pt>
                <c:pt idx="72">
                  <c:v>-0.0123380327141726</c:v>
                </c:pt>
                <c:pt idx="73">
                  <c:v>1.760158658144672</c:v>
                </c:pt>
                <c:pt idx="74">
                  <c:v>0.130951833682256</c:v>
                </c:pt>
                <c:pt idx="75">
                  <c:v>1.398325327051385</c:v>
                </c:pt>
                <c:pt idx="76">
                  <c:v>1.420625549129424</c:v>
                </c:pt>
                <c:pt idx="77">
                  <c:v>1.059187439234635</c:v>
                </c:pt>
                <c:pt idx="78">
                  <c:v>1.470324016243957</c:v>
                </c:pt>
                <c:pt idx="79">
                  <c:v>1.603419423810695</c:v>
                </c:pt>
                <c:pt idx="80">
                  <c:v>1.878568077202373</c:v>
                </c:pt>
                <c:pt idx="81">
                  <c:v>1.957406168981351</c:v>
                </c:pt>
                <c:pt idx="82">
                  <c:v>1.482118153434943</c:v>
                </c:pt>
                <c:pt idx="83">
                  <c:v>1.619262972073877</c:v>
                </c:pt>
                <c:pt idx="84">
                  <c:v>1.699731642098291</c:v>
                </c:pt>
                <c:pt idx="85">
                  <c:v>1.265933467079705</c:v>
                </c:pt>
                <c:pt idx="86">
                  <c:v>1.379858726225831</c:v>
                </c:pt>
                <c:pt idx="87">
                  <c:v>1.141043583076179</c:v>
                </c:pt>
                <c:pt idx="88">
                  <c:v>1.742135750134164</c:v>
                </c:pt>
                <c:pt idx="89">
                  <c:v>1.066498084502653</c:v>
                </c:pt>
                <c:pt idx="90">
                  <c:v>1.668744022261628</c:v>
                </c:pt>
                <c:pt idx="91">
                  <c:v>2.070935146395945</c:v>
                </c:pt>
                <c:pt idx="92">
                  <c:v>1.754096650126886</c:v>
                </c:pt>
                <c:pt idx="93">
                  <c:v>0.493875866247707</c:v>
                </c:pt>
                <c:pt idx="94">
                  <c:v>0.913897085295009</c:v>
                </c:pt>
                <c:pt idx="95">
                  <c:v>1.870502547805495</c:v>
                </c:pt>
                <c:pt idx="96">
                  <c:v>0.647284059424638</c:v>
                </c:pt>
                <c:pt idx="97">
                  <c:v>1.776694444718804</c:v>
                </c:pt>
                <c:pt idx="98">
                  <c:v>2.034473359472352</c:v>
                </c:pt>
                <c:pt idx="99">
                  <c:v>2.50171882188743</c:v>
                </c:pt>
                <c:pt idx="100">
                  <c:v>1.786193145503805</c:v>
                </c:pt>
                <c:pt idx="101">
                  <c:v>1.682552596363324</c:v>
                </c:pt>
                <c:pt idx="102">
                  <c:v>1.741604814623237</c:v>
                </c:pt>
                <c:pt idx="103">
                  <c:v>2.06522861889457</c:v>
                </c:pt>
                <c:pt idx="104">
                  <c:v>1.296158843071183</c:v>
                </c:pt>
                <c:pt idx="105">
                  <c:v>2.189581257540067</c:v>
                </c:pt>
                <c:pt idx="106">
                  <c:v>2.079203244610914</c:v>
                </c:pt>
                <c:pt idx="107">
                  <c:v>3.652763649935343</c:v>
                </c:pt>
                <c:pt idx="108">
                  <c:v>2.200261759541652</c:v>
                </c:pt>
                <c:pt idx="109">
                  <c:v>3.233036008613046</c:v>
                </c:pt>
                <c:pt idx="110">
                  <c:v>2.848033151792036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-2054769936"/>
        <c:axId val="-2067355280"/>
      </c:barChart>
      <c:catAx>
        <c:axId val="-205476993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-2067355280"/>
        <c:crosses val="autoZero"/>
        <c:auto val="1"/>
        <c:lblAlgn val="ctr"/>
        <c:lblOffset val="100"/>
        <c:noMultiLvlLbl val="0"/>
      </c:catAx>
      <c:valAx>
        <c:axId val="-2067355280"/>
        <c:scaling>
          <c:orientation val="minMax"/>
          <c:max val="7.0"/>
          <c:min val="-4.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log2(fold-change) relative to moon-/-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0547699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'Source Data Ext Data Figure 8j'!$C$5:$C$6</c:f>
              <c:strCache>
                <c:ptCount val="2"/>
                <c:pt idx="0">
                  <c:v>Antisense piRNAs (sRNAseq) [log2(FC)]</c:v>
                </c:pt>
                <c:pt idx="1">
                  <c:v>Moon_KO_Deadlock_antiGFPnanobody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cat>
            <c:strRef>
              <c:f>'Source Data Ext Data Figure 8j'!$A$7:$A$117</c:f>
              <c:strCache>
                <c:ptCount val="111"/>
                <c:pt idx="0">
                  <c:v>copia</c:v>
                </c:pt>
                <c:pt idx="1">
                  <c:v>hobo</c:v>
                </c:pt>
                <c:pt idx="2">
                  <c:v>baggins</c:v>
                </c:pt>
                <c:pt idx="3">
                  <c:v>G2</c:v>
                </c:pt>
                <c:pt idx="4">
                  <c:v>pogo</c:v>
                </c:pt>
                <c:pt idx="5">
                  <c:v>hopper2</c:v>
                </c:pt>
                <c:pt idx="6">
                  <c:v>Repbase_FB4</c:v>
                </c:pt>
                <c:pt idx="7">
                  <c:v>invader3</c:v>
                </c:pt>
                <c:pt idx="8">
                  <c:v>R1A1-element</c:v>
                </c:pt>
                <c:pt idx="9">
                  <c:v>Repbase_Transib1</c:v>
                </c:pt>
                <c:pt idx="10">
                  <c:v>transib2</c:v>
                </c:pt>
                <c:pt idx="11">
                  <c:v>hopper</c:v>
                </c:pt>
                <c:pt idx="12">
                  <c:v>Dsim_ninja</c:v>
                </c:pt>
                <c:pt idx="13">
                  <c:v>1360</c:v>
                </c:pt>
                <c:pt idx="14">
                  <c:v>G-element</c:v>
                </c:pt>
                <c:pt idx="15">
                  <c:v>Tc1-2</c:v>
                </c:pt>
                <c:pt idx="16">
                  <c:v>Transib5</c:v>
                </c:pt>
                <c:pt idx="17">
                  <c:v>S-element</c:v>
                </c:pt>
                <c:pt idx="18">
                  <c:v>Tc1</c:v>
                </c:pt>
                <c:pt idx="19">
                  <c:v>Stalker2</c:v>
                </c:pt>
                <c:pt idx="20">
                  <c:v>mdg1</c:v>
                </c:pt>
                <c:pt idx="21">
                  <c:v>S2</c:v>
                </c:pt>
                <c:pt idx="22">
                  <c:v>looper1</c:v>
                </c:pt>
                <c:pt idx="23">
                  <c:v>Stalker</c:v>
                </c:pt>
                <c:pt idx="24">
                  <c:v>412</c:v>
                </c:pt>
                <c:pt idx="25">
                  <c:v>gtwin</c:v>
                </c:pt>
                <c:pt idx="26">
                  <c:v>gypsy10</c:v>
                </c:pt>
                <c:pt idx="27">
                  <c:v>springer</c:v>
                </c:pt>
                <c:pt idx="28">
                  <c:v>mdg3</c:v>
                </c:pt>
                <c:pt idx="29">
                  <c:v>gypsy</c:v>
                </c:pt>
                <c:pt idx="30">
                  <c:v>HMS-Beagle2</c:v>
                </c:pt>
                <c:pt idx="31">
                  <c:v>jockey2</c:v>
                </c:pt>
                <c:pt idx="32">
                  <c:v>Tabor</c:v>
                </c:pt>
                <c:pt idx="33">
                  <c:v>gypsy5</c:v>
                </c:pt>
                <c:pt idx="34">
                  <c:v>G4</c:v>
                </c:pt>
                <c:pt idx="35">
                  <c:v>ZAM</c:v>
                </c:pt>
                <c:pt idx="36">
                  <c:v>Idefix</c:v>
                </c:pt>
                <c:pt idx="37">
                  <c:v>G6</c:v>
                </c:pt>
                <c:pt idx="38">
                  <c:v>Bari1</c:v>
                </c:pt>
                <c:pt idx="39">
                  <c:v>gypsy3</c:v>
                </c:pt>
                <c:pt idx="40">
                  <c:v>blood</c:v>
                </c:pt>
                <c:pt idx="41">
                  <c:v>Helena</c:v>
                </c:pt>
                <c:pt idx="42">
                  <c:v>rover</c:v>
                </c:pt>
                <c:pt idx="43">
                  <c:v>gypsy2</c:v>
                </c:pt>
                <c:pt idx="44">
                  <c:v>Quasimodo</c:v>
                </c:pt>
                <c:pt idx="45">
                  <c:v>roo</c:v>
                </c:pt>
                <c:pt idx="46">
                  <c:v>transib3</c:v>
                </c:pt>
                <c:pt idx="47">
                  <c:v>X-element</c:v>
                </c:pt>
                <c:pt idx="48">
                  <c:v>jockey</c:v>
                </c:pt>
                <c:pt idx="49">
                  <c:v>invader1</c:v>
                </c:pt>
                <c:pt idx="50">
                  <c:v>R1-2</c:v>
                </c:pt>
                <c:pt idx="51">
                  <c:v>gypsy6</c:v>
                </c:pt>
                <c:pt idx="52">
                  <c:v>gypsy11</c:v>
                </c:pt>
                <c:pt idx="53">
                  <c:v>invader4</c:v>
                </c:pt>
                <c:pt idx="54">
                  <c:v>Fw3</c:v>
                </c:pt>
                <c:pt idx="55">
                  <c:v>G3</c:v>
                </c:pt>
                <c:pt idx="56">
                  <c:v>gypsy4</c:v>
                </c:pt>
                <c:pt idx="57">
                  <c:v>GATE</c:v>
                </c:pt>
                <c:pt idx="58">
                  <c:v>BS</c:v>
                </c:pt>
                <c:pt idx="59">
                  <c:v>Dm88</c:v>
                </c:pt>
                <c:pt idx="60">
                  <c:v>accord</c:v>
                </c:pt>
                <c:pt idx="61">
                  <c:v>Ivk</c:v>
                </c:pt>
                <c:pt idx="62">
                  <c:v>17.6</c:v>
                </c:pt>
                <c:pt idx="63">
                  <c:v>HMS-Beagle</c:v>
                </c:pt>
                <c:pt idx="64">
                  <c:v>Juan</c:v>
                </c:pt>
                <c:pt idx="65">
                  <c:v>G5A</c:v>
                </c:pt>
                <c:pt idx="66">
                  <c:v>McClintock</c:v>
                </c:pt>
                <c:pt idx="67">
                  <c:v>rooA</c:v>
                </c:pt>
                <c:pt idx="68">
                  <c:v>G5</c:v>
                </c:pt>
                <c:pt idx="69">
                  <c:v>TART-A</c:v>
                </c:pt>
                <c:pt idx="70">
                  <c:v>Repbase_Chouto</c:v>
                </c:pt>
                <c:pt idx="71">
                  <c:v>micropia</c:v>
                </c:pt>
                <c:pt idx="72">
                  <c:v>297</c:v>
                </c:pt>
                <c:pt idx="73">
                  <c:v>invader2</c:v>
                </c:pt>
                <c:pt idx="74">
                  <c:v>flea</c:v>
                </c:pt>
                <c:pt idx="75">
                  <c:v>diver2</c:v>
                </c:pt>
                <c:pt idx="76">
                  <c:v>Fw2</c:v>
                </c:pt>
                <c:pt idx="77">
                  <c:v>piwi</c:v>
                </c:pt>
                <c:pt idx="78">
                  <c:v>accord2</c:v>
                </c:pt>
                <c:pt idx="79">
                  <c:v>Cr1a</c:v>
                </c:pt>
                <c:pt idx="80">
                  <c:v>Max-element</c:v>
                </c:pt>
                <c:pt idx="81">
                  <c:v>Repbase_Chimpo</c:v>
                </c:pt>
                <c:pt idx="82">
                  <c:v>Doc3-element</c:v>
                </c:pt>
                <c:pt idx="83">
                  <c:v>Transpac</c:v>
                </c:pt>
                <c:pt idx="84">
                  <c:v>1731</c:v>
                </c:pt>
                <c:pt idx="85">
                  <c:v>Burdock</c:v>
                </c:pt>
                <c:pt idx="86">
                  <c:v>gypsy9</c:v>
                </c:pt>
                <c:pt idx="87">
                  <c:v>Circe</c:v>
                </c:pt>
                <c:pt idx="88">
                  <c:v>gypsy12</c:v>
                </c:pt>
                <c:pt idx="89">
                  <c:v>Tirant</c:v>
                </c:pt>
                <c:pt idx="90">
                  <c:v>I-element_new</c:v>
                </c:pt>
                <c:pt idx="91">
                  <c:v>Doc</c:v>
                </c:pt>
                <c:pt idx="92">
                  <c:v>F-element</c:v>
                </c:pt>
                <c:pt idx="93">
                  <c:v>Copia1</c:v>
                </c:pt>
                <c:pt idx="94">
                  <c:v>Rt1c</c:v>
                </c:pt>
                <c:pt idx="95">
                  <c:v>gypsy7</c:v>
                </c:pt>
                <c:pt idx="96">
                  <c:v>R2-element</c:v>
                </c:pt>
                <c:pt idx="97">
                  <c:v>Repbase_Bica</c:v>
                </c:pt>
                <c:pt idx="98">
                  <c:v>Repbase_Rt1a</c:v>
                </c:pt>
                <c:pt idx="99">
                  <c:v>Repbase_Rt1b</c:v>
                </c:pt>
                <c:pt idx="100">
                  <c:v>BS3</c:v>
                </c:pt>
                <c:pt idx="101">
                  <c:v>diver</c:v>
                </c:pt>
                <c:pt idx="102">
                  <c:v>Doc4-element</c:v>
                </c:pt>
                <c:pt idx="103">
                  <c:v>3S18</c:v>
                </c:pt>
                <c:pt idx="104">
                  <c:v>invader6</c:v>
                </c:pt>
                <c:pt idx="105">
                  <c:v>gypsy8</c:v>
                </c:pt>
                <c:pt idx="106">
                  <c:v>Osvaldo</c:v>
                </c:pt>
                <c:pt idx="107">
                  <c:v>opus</c:v>
                </c:pt>
                <c:pt idx="108">
                  <c:v>NOF</c:v>
                </c:pt>
                <c:pt idx="109">
                  <c:v>HeT-A</c:v>
                </c:pt>
                <c:pt idx="110">
                  <c:v>TAHRE</c:v>
                </c:pt>
              </c:strCache>
            </c:strRef>
          </c:cat>
          <c:val>
            <c:numRef>
              <c:f>'Source Data Ext Data Figure 8j'!$C$7:$C$117</c:f>
              <c:numCache>
                <c:formatCode>General</c:formatCode>
                <c:ptCount val="111"/>
                <c:pt idx="0">
                  <c:v>-1.216529009146958</c:v>
                </c:pt>
                <c:pt idx="1">
                  <c:v>-0.0903283881943946</c:v>
                </c:pt>
                <c:pt idx="2">
                  <c:v>-0.577991509430065</c:v>
                </c:pt>
                <c:pt idx="3">
                  <c:v>-0.439078364256773</c:v>
                </c:pt>
                <c:pt idx="4">
                  <c:v>-0.35043181482433</c:v>
                </c:pt>
                <c:pt idx="5">
                  <c:v>-0.199577051380602</c:v>
                </c:pt>
                <c:pt idx="6">
                  <c:v>-0.0773860516563696</c:v>
                </c:pt>
                <c:pt idx="7">
                  <c:v>0.39015332243911</c:v>
                </c:pt>
                <c:pt idx="8">
                  <c:v>-0.788549468314029</c:v>
                </c:pt>
                <c:pt idx="9">
                  <c:v>-0.289536835105895</c:v>
                </c:pt>
                <c:pt idx="10">
                  <c:v>-0.213617809043041</c:v>
                </c:pt>
                <c:pt idx="11">
                  <c:v>-0.143919639860836</c:v>
                </c:pt>
                <c:pt idx="12">
                  <c:v>-0.0633680290519199</c:v>
                </c:pt>
                <c:pt idx="13">
                  <c:v>-0.132186910367257</c:v>
                </c:pt>
                <c:pt idx="14">
                  <c:v>-0.787976186480817</c:v>
                </c:pt>
                <c:pt idx="15">
                  <c:v>0.382110133122962</c:v>
                </c:pt>
                <c:pt idx="16">
                  <c:v>-0.721925689139425</c:v>
                </c:pt>
                <c:pt idx="17">
                  <c:v>-0.782759092062707</c:v>
                </c:pt>
                <c:pt idx="18">
                  <c:v>-0.541556251326588</c:v>
                </c:pt>
                <c:pt idx="19">
                  <c:v>-0.0128785860980814</c:v>
                </c:pt>
                <c:pt idx="20">
                  <c:v>-0.192358015717153</c:v>
                </c:pt>
                <c:pt idx="21">
                  <c:v>0.462615389554658</c:v>
                </c:pt>
                <c:pt idx="22">
                  <c:v>-0.181508048658347</c:v>
                </c:pt>
                <c:pt idx="23">
                  <c:v>-0.0950005456969852</c:v>
                </c:pt>
                <c:pt idx="24">
                  <c:v>-0.0379500247743492</c:v>
                </c:pt>
                <c:pt idx="25">
                  <c:v>0.084054254295829</c:v>
                </c:pt>
                <c:pt idx="26">
                  <c:v>0.121331747804525</c:v>
                </c:pt>
                <c:pt idx="27">
                  <c:v>0.0668815429091999</c:v>
                </c:pt>
                <c:pt idx="28">
                  <c:v>0.398950856837238</c:v>
                </c:pt>
                <c:pt idx="29">
                  <c:v>0.41070266461138</c:v>
                </c:pt>
                <c:pt idx="30">
                  <c:v>-0.0232957600590687</c:v>
                </c:pt>
                <c:pt idx="31">
                  <c:v>-0.290357854303332</c:v>
                </c:pt>
                <c:pt idx="32">
                  <c:v>-0.0596346023041078</c:v>
                </c:pt>
                <c:pt idx="33">
                  <c:v>-0.02537691180609</c:v>
                </c:pt>
                <c:pt idx="34">
                  <c:v>-0.404661416111071</c:v>
                </c:pt>
                <c:pt idx="35">
                  <c:v>0.0794992968147141</c:v>
                </c:pt>
                <c:pt idx="36">
                  <c:v>0.0238424748353149</c:v>
                </c:pt>
                <c:pt idx="37">
                  <c:v>-0.396161114495593</c:v>
                </c:pt>
                <c:pt idx="38">
                  <c:v>-0.891253695664879</c:v>
                </c:pt>
                <c:pt idx="39">
                  <c:v>-0.0580171620951893</c:v>
                </c:pt>
                <c:pt idx="40">
                  <c:v>-0.17534386041613</c:v>
                </c:pt>
                <c:pt idx="41">
                  <c:v>-0.200159319583715</c:v>
                </c:pt>
                <c:pt idx="42">
                  <c:v>-0.205517372297767</c:v>
                </c:pt>
                <c:pt idx="43">
                  <c:v>-0.159736195903587</c:v>
                </c:pt>
                <c:pt idx="44">
                  <c:v>0.118561226446389</c:v>
                </c:pt>
                <c:pt idx="45">
                  <c:v>0.130864111717681</c:v>
                </c:pt>
                <c:pt idx="46">
                  <c:v>0.0671076933217096</c:v>
                </c:pt>
                <c:pt idx="47">
                  <c:v>-0.0335997523597949</c:v>
                </c:pt>
                <c:pt idx="48">
                  <c:v>-0.992411354351317</c:v>
                </c:pt>
                <c:pt idx="49">
                  <c:v>0.341560680989247</c:v>
                </c:pt>
                <c:pt idx="50">
                  <c:v>-0.380673226532599</c:v>
                </c:pt>
                <c:pt idx="51">
                  <c:v>-0.214728038247377</c:v>
                </c:pt>
                <c:pt idx="52">
                  <c:v>0.280031267476376</c:v>
                </c:pt>
                <c:pt idx="53">
                  <c:v>0.229011703599788</c:v>
                </c:pt>
                <c:pt idx="54">
                  <c:v>-0.17135405246551</c:v>
                </c:pt>
                <c:pt idx="55">
                  <c:v>-0.274752093516637</c:v>
                </c:pt>
                <c:pt idx="56">
                  <c:v>0.101311600277084</c:v>
                </c:pt>
                <c:pt idx="57">
                  <c:v>-0.440782632507602</c:v>
                </c:pt>
                <c:pt idx="58">
                  <c:v>0.209272291291892</c:v>
                </c:pt>
                <c:pt idx="59">
                  <c:v>0.168113937027998</c:v>
                </c:pt>
                <c:pt idx="60">
                  <c:v>-0.230448326570755</c:v>
                </c:pt>
                <c:pt idx="61">
                  <c:v>-0.234974280180215</c:v>
                </c:pt>
                <c:pt idx="62">
                  <c:v>0.333369553763858</c:v>
                </c:pt>
                <c:pt idx="63">
                  <c:v>0.171116528166148</c:v>
                </c:pt>
                <c:pt idx="64">
                  <c:v>1.076540378143207</c:v>
                </c:pt>
                <c:pt idx="65">
                  <c:v>0.101217940387323</c:v>
                </c:pt>
                <c:pt idx="66">
                  <c:v>0.0999415175439202</c:v>
                </c:pt>
                <c:pt idx="67">
                  <c:v>0.237238670127718</c:v>
                </c:pt>
                <c:pt idx="68">
                  <c:v>0.0279484057470633</c:v>
                </c:pt>
                <c:pt idx="69">
                  <c:v>0.4292332407525</c:v>
                </c:pt>
                <c:pt idx="70">
                  <c:v>0.190360233488587</c:v>
                </c:pt>
                <c:pt idx="71">
                  <c:v>0.344244765560458</c:v>
                </c:pt>
                <c:pt idx="72">
                  <c:v>-0.20182209977624</c:v>
                </c:pt>
                <c:pt idx="73">
                  <c:v>1.028225512868496</c:v>
                </c:pt>
                <c:pt idx="74">
                  <c:v>0.0542709238089291</c:v>
                </c:pt>
                <c:pt idx="75">
                  <c:v>-0.0958772861279789</c:v>
                </c:pt>
                <c:pt idx="76">
                  <c:v>0.509628713742341</c:v>
                </c:pt>
                <c:pt idx="77">
                  <c:v>0.129366729555898</c:v>
                </c:pt>
                <c:pt idx="78">
                  <c:v>0.969375293294326</c:v>
                </c:pt>
                <c:pt idx="79">
                  <c:v>0.0896932471112988</c:v>
                </c:pt>
                <c:pt idx="80">
                  <c:v>-0.409081016751506</c:v>
                </c:pt>
                <c:pt idx="81">
                  <c:v>0.789884230770479</c:v>
                </c:pt>
                <c:pt idx="82">
                  <c:v>0.140305776912381</c:v>
                </c:pt>
                <c:pt idx="83">
                  <c:v>1.86251527956373</c:v>
                </c:pt>
                <c:pt idx="84">
                  <c:v>0.638092944673648</c:v>
                </c:pt>
                <c:pt idx="85">
                  <c:v>0.302387434065076</c:v>
                </c:pt>
                <c:pt idx="86">
                  <c:v>0.335318797722798</c:v>
                </c:pt>
                <c:pt idx="87">
                  <c:v>-0.995954661400486</c:v>
                </c:pt>
                <c:pt idx="88">
                  <c:v>-0.4144620245685</c:v>
                </c:pt>
                <c:pt idx="89">
                  <c:v>0.448412955686068</c:v>
                </c:pt>
                <c:pt idx="90">
                  <c:v>0.0727423907136286</c:v>
                </c:pt>
                <c:pt idx="91">
                  <c:v>0.735624353229027</c:v>
                </c:pt>
                <c:pt idx="92">
                  <c:v>0.822534138024978</c:v>
                </c:pt>
                <c:pt idx="93">
                  <c:v>-0.139073521520466</c:v>
                </c:pt>
                <c:pt idx="94">
                  <c:v>-0.388900926831602</c:v>
                </c:pt>
                <c:pt idx="95">
                  <c:v>0.218936584244015</c:v>
                </c:pt>
                <c:pt idx="96">
                  <c:v>-0.6748959330738</c:v>
                </c:pt>
                <c:pt idx="97">
                  <c:v>0.359295618022627</c:v>
                </c:pt>
                <c:pt idx="98">
                  <c:v>-0.179128497377726</c:v>
                </c:pt>
                <c:pt idx="99">
                  <c:v>-0.387320048814568</c:v>
                </c:pt>
                <c:pt idx="100">
                  <c:v>0.136440413847526</c:v>
                </c:pt>
                <c:pt idx="101">
                  <c:v>0.673172929088349</c:v>
                </c:pt>
                <c:pt idx="102">
                  <c:v>0.443514547637852</c:v>
                </c:pt>
                <c:pt idx="103">
                  <c:v>0.861556323936029</c:v>
                </c:pt>
                <c:pt idx="104">
                  <c:v>2.345926808821047</c:v>
                </c:pt>
                <c:pt idx="105">
                  <c:v>0.388371810074778</c:v>
                </c:pt>
                <c:pt idx="106">
                  <c:v>0.513281711338961</c:v>
                </c:pt>
                <c:pt idx="107">
                  <c:v>3.057504968911762</c:v>
                </c:pt>
                <c:pt idx="108">
                  <c:v>-1.386064934843905</c:v>
                </c:pt>
                <c:pt idx="109">
                  <c:v>1.254734696497481</c:v>
                </c:pt>
                <c:pt idx="110">
                  <c:v>0.785871624461892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-2069945632"/>
        <c:axId val="-2065334400"/>
      </c:barChart>
      <c:catAx>
        <c:axId val="-206994563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-2065334400"/>
        <c:crosses val="autoZero"/>
        <c:auto val="1"/>
        <c:lblAlgn val="ctr"/>
        <c:lblOffset val="100"/>
        <c:noMultiLvlLbl val="0"/>
      </c:catAx>
      <c:valAx>
        <c:axId val="-2065334400"/>
        <c:scaling>
          <c:orientation val="minMax"/>
          <c:max val="7.0"/>
          <c:min val="-4.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log2(fold-change) relative to moon -/-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0699456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'Source Data Ext Data Figure 8j'!$D$5:$D$6</c:f>
              <c:strCache>
                <c:ptCount val="2"/>
                <c:pt idx="0">
                  <c:v>Antisense piRNAs (sRNAseq) [log2(FC)]</c:v>
                </c:pt>
                <c:pt idx="1">
                  <c:v>Moon_KO_GFP_TRF2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cat>
            <c:strRef>
              <c:f>'Source Data Ext Data Figure 8j'!$A$7:$A$117</c:f>
              <c:strCache>
                <c:ptCount val="111"/>
                <c:pt idx="0">
                  <c:v>copia</c:v>
                </c:pt>
                <c:pt idx="1">
                  <c:v>hobo</c:v>
                </c:pt>
                <c:pt idx="2">
                  <c:v>baggins</c:v>
                </c:pt>
                <c:pt idx="3">
                  <c:v>G2</c:v>
                </c:pt>
                <c:pt idx="4">
                  <c:v>pogo</c:v>
                </c:pt>
                <c:pt idx="5">
                  <c:v>hopper2</c:v>
                </c:pt>
                <c:pt idx="6">
                  <c:v>Repbase_FB4</c:v>
                </c:pt>
                <c:pt idx="7">
                  <c:v>invader3</c:v>
                </c:pt>
                <c:pt idx="8">
                  <c:v>R1A1-element</c:v>
                </c:pt>
                <c:pt idx="9">
                  <c:v>Repbase_Transib1</c:v>
                </c:pt>
                <c:pt idx="10">
                  <c:v>transib2</c:v>
                </c:pt>
                <c:pt idx="11">
                  <c:v>hopper</c:v>
                </c:pt>
                <c:pt idx="12">
                  <c:v>Dsim_ninja</c:v>
                </c:pt>
                <c:pt idx="13">
                  <c:v>1360</c:v>
                </c:pt>
                <c:pt idx="14">
                  <c:v>G-element</c:v>
                </c:pt>
                <c:pt idx="15">
                  <c:v>Tc1-2</c:v>
                </c:pt>
                <c:pt idx="16">
                  <c:v>Transib5</c:v>
                </c:pt>
                <c:pt idx="17">
                  <c:v>S-element</c:v>
                </c:pt>
                <c:pt idx="18">
                  <c:v>Tc1</c:v>
                </c:pt>
                <c:pt idx="19">
                  <c:v>Stalker2</c:v>
                </c:pt>
                <c:pt idx="20">
                  <c:v>mdg1</c:v>
                </c:pt>
                <c:pt idx="21">
                  <c:v>S2</c:v>
                </c:pt>
                <c:pt idx="22">
                  <c:v>looper1</c:v>
                </c:pt>
                <c:pt idx="23">
                  <c:v>Stalker</c:v>
                </c:pt>
                <c:pt idx="24">
                  <c:v>412</c:v>
                </c:pt>
                <c:pt idx="25">
                  <c:v>gtwin</c:v>
                </c:pt>
                <c:pt idx="26">
                  <c:v>gypsy10</c:v>
                </c:pt>
                <c:pt idx="27">
                  <c:v>springer</c:v>
                </c:pt>
                <c:pt idx="28">
                  <c:v>mdg3</c:v>
                </c:pt>
                <c:pt idx="29">
                  <c:v>gypsy</c:v>
                </c:pt>
                <c:pt idx="30">
                  <c:v>HMS-Beagle2</c:v>
                </c:pt>
                <c:pt idx="31">
                  <c:v>jockey2</c:v>
                </c:pt>
                <c:pt idx="32">
                  <c:v>Tabor</c:v>
                </c:pt>
                <c:pt idx="33">
                  <c:v>gypsy5</c:v>
                </c:pt>
                <c:pt idx="34">
                  <c:v>G4</c:v>
                </c:pt>
                <c:pt idx="35">
                  <c:v>ZAM</c:v>
                </c:pt>
                <c:pt idx="36">
                  <c:v>Idefix</c:v>
                </c:pt>
                <c:pt idx="37">
                  <c:v>G6</c:v>
                </c:pt>
                <c:pt idx="38">
                  <c:v>Bari1</c:v>
                </c:pt>
                <c:pt idx="39">
                  <c:v>gypsy3</c:v>
                </c:pt>
                <c:pt idx="40">
                  <c:v>blood</c:v>
                </c:pt>
                <c:pt idx="41">
                  <c:v>Helena</c:v>
                </c:pt>
                <c:pt idx="42">
                  <c:v>rover</c:v>
                </c:pt>
                <c:pt idx="43">
                  <c:v>gypsy2</c:v>
                </c:pt>
                <c:pt idx="44">
                  <c:v>Quasimodo</c:v>
                </c:pt>
                <c:pt idx="45">
                  <c:v>roo</c:v>
                </c:pt>
                <c:pt idx="46">
                  <c:v>transib3</c:v>
                </c:pt>
                <c:pt idx="47">
                  <c:v>X-element</c:v>
                </c:pt>
                <c:pt idx="48">
                  <c:v>jockey</c:v>
                </c:pt>
                <c:pt idx="49">
                  <c:v>invader1</c:v>
                </c:pt>
                <c:pt idx="50">
                  <c:v>R1-2</c:v>
                </c:pt>
                <c:pt idx="51">
                  <c:v>gypsy6</c:v>
                </c:pt>
                <c:pt idx="52">
                  <c:v>gypsy11</c:v>
                </c:pt>
                <c:pt idx="53">
                  <c:v>invader4</c:v>
                </c:pt>
                <c:pt idx="54">
                  <c:v>Fw3</c:v>
                </c:pt>
                <c:pt idx="55">
                  <c:v>G3</c:v>
                </c:pt>
                <c:pt idx="56">
                  <c:v>gypsy4</c:v>
                </c:pt>
                <c:pt idx="57">
                  <c:v>GATE</c:v>
                </c:pt>
                <c:pt idx="58">
                  <c:v>BS</c:v>
                </c:pt>
                <c:pt idx="59">
                  <c:v>Dm88</c:v>
                </c:pt>
                <c:pt idx="60">
                  <c:v>accord</c:v>
                </c:pt>
                <c:pt idx="61">
                  <c:v>Ivk</c:v>
                </c:pt>
                <c:pt idx="62">
                  <c:v>17.6</c:v>
                </c:pt>
                <c:pt idx="63">
                  <c:v>HMS-Beagle</c:v>
                </c:pt>
                <c:pt idx="64">
                  <c:v>Juan</c:v>
                </c:pt>
                <c:pt idx="65">
                  <c:v>G5A</c:v>
                </c:pt>
                <c:pt idx="66">
                  <c:v>McClintock</c:v>
                </c:pt>
                <c:pt idx="67">
                  <c:v>rooA</c:v>
                </c:pt>
                <c:pt idx="68">
                  <c:v>G5</c:v>
                </c:pt>
                <c:pt idx="69">
                  <c:v>TART-A</c:v>
                </c:pt>
                <c:pt idx="70">
                  <c:v>Repbase_Chouto</c:v>
                </c:pt>
                <c:pt idx="71">
                  <c:v>micropia</c:v>
                </c:pt>
                <c:pt idx="72">
                  <c:v>297</c:v>
                </c:pt>
                <c:pt idx="73">
                  <c:v>invader2</c:v>
                </c:pt>
                <c:pt idx="74">
                  <c:v>flea</c:v>
                </c:pt>
                <c:pt idx="75">
                  <c:v>diver2</c:v>
                </c:pt>
                <c:pt idx="76">
                  <c:v>Fw2</c:v>
                </c:pt>
                <c:pt idx="77">
                  <c:v>piwi</c:v>
                </c:pt>
                <c:pt idx="78">
                  <c:v>accord2</c:v>
                </c:pt>
                <c:pt idx="79">
                  <c:v>Cr1a</c:v>
                </c:pt>
                <c:pt idx="80">
                  <c:v>Max-element</c:v>
                </c:pt>
                <c:pt idx="81">
                  <c:v>Repbase_Chimpo</c:v>
                </c:pt>
                <c:pt idx="82">
                  <c:v>Doc3-element</c:v>
                </c:pt>
                <c:pt idx="83">
                  <c:v>Transpac</c:v>
                </c:pt>
                <c:pt idx="84">
                  <c:v>1731</c:v>
                </c:pt>
                <c:pt idx="85">
                  <c:v>Burdock</c:v>
                </c:pt>
                <c:pt idx="86">
                  <c:v>gypsy9</c:v>
                </c:pt>
                <c:pt idx="87">
                  <c:v>Circe</c:v>
                </c:pt>
                <c:pt idx="88">
                  <c:v>gypsy12</c:v>
                </c:pt>
                <c:pt idx="89">
                  <c:v>Tirant</c:v>
                </c:pt>
                <c:pt idx="90">
                  <c:v>I-element_new</c:v>
                </c:pt>
                <c:pt idx="91">
                  <c:v>Doc</c:v>
                </c:pt>
                <c:pt idx="92">
                  <c:v>F-element</c:v>
                </c:pt>
                <c:pt idx="93">
                  <c:v>Copia1</c:v>
                </c:pt>
                <c:pt idx="94">
                  <c:v>Rt1c</c:v>
                </c:pt>
                <c:pt idx="95">
                  <c:v>gypsy7</c:v>
                </c:pt>
                <c:pt idx="96">
                  <c:v>R2-element</c:v>
                </c:pt>
                <c:pt idx="97">
                  <c:v>Repbase_Bica</c:v>
                </c:pt>
                <c:pt idx="98">
                  <c:v>Repbase_Rt1a</c:v>
                </c:pt>
                <c:pt idx="99">
                  <c:v>Repbase_Rt1b</c:v>
                </c:pt>
                <c:pt idx="100">
                  <c:v>BS3</c:v>
                </c:pt>
                <c:pt idx="101">
                  <c:v>diver</c:v>
                </c:pt>
                <c:pt idx="102">
                  <c:v>Doc4-element</c:v>
                </c:pt>
                <c:pt idx="103">
                  <c:v>3S18</c:v>
                </c:pt>
                <c:pt idx="104">
                  <c:v>invader6</c:v>
                </c:pt>
                <c:pt idx="105">
                  <c:v>gypsy8</c:v>
                </c:pt>
                <c:pt idx="106">
                  <c:v>Osvaldo</c:v>
                </c:pt>
                <c:pt idx="107">
                  <c:v>opus</c:v>
                </c:pt>
                <c:pt idx="108">
                  <c:v>NOF</c:v>
                </c:pt>
                <c:pt idx="109">
                  <c:v>HeT-A</c:v>
                </c:pt>
                <c:pt idx="110">
                  <c:v>TAHRE</c:v>
                </c:pt>
              </c:strCache>
            </c:strRef>
          </c:cat>
          <c:val>
            <c:numRef>
              <c:f>'Source Data Ext Data Figure 8j'!$D$7:$D$117</c:f>
              <c:numCache>
                <c:formatCode>General</c:formatCode>
                <c:ptCount val="111"/>
                <c:pt idx="0">
                  <c:v>0.141244181242695</c:v>
                </c:pt>
                <c:pt idx="1">
                  <c:v>-0.0668746795143907</c:v>
                </c:pt>
                <c:pt idx="2">
                  <c:v>-0.0949168620753309</c:v>
                </c:pt>
                <c:pt idx="3">
                  <c:v>0.0287867597528192</c:v>
                </c:pt>
                <c:pt idx="4">
                  <c:v>-0.644604370690975</c:v>
                </c:pt>
                <c:pt idx="5">
                  <c:v>-0.0997655880213836</c:v>
                </c:pt>
                <c:pt idx="6">
                  <c:v>-0.138071604791904</c:v>
                </c:pt>
                <c:pt idx="7">
                  <c:v>1.206123980420429</c:v>
                </c:pt>
                <c:pt idx="8">
                  <c:v>-0.246495044993795</c:v>
                </c:pt>
                <c:pt idx="9">
                  <c:v>-0.193742370128788</c:v>
                </c:pt>
                <c:pt idx="10">
                  <c:v>0.247629049187717</c:v>
                </c:pt>
                <c:pt idx="11">
                  <c:v>0.0389336937291271</c:v>
                </c:pt>
                <c:pt idx="12">
                  <c:v>-0.0380795685546807</c:v>
                </c:pt>
                <c:pt idx="13">
                  <c:v>-0.00689457399134901</c:v>
                </c:pt>
                <c:pt idx="14">
                  <c:v>0.0560203495993283</c:v>
                </c:pt>
                <c:pt idx="15">
                  <c:v>0.368629026378299</c:v>
                </c:pt>
                <c:pt idx="16">
                  <c:v>0.739583455481089</c:v>
                </c:pt>
                <c:pt idx="17">
                  <c:v>-0.708085737544557</c:v>
                </c:pt>
                <c:pt idx="18">
                  <c:v>-0.448829224639449</c:v>
                </c:pt>
                <c:pt idx="19">
                  <c:v>-0.027798796227439</c:v>
                </c:pt>
                <c:pt idx="20">
                  <c:v>-0.143580116404243</c:v>
                </c:pt>
                <c:pt idx="21">
                  <c:v>0.166427862901111</c:v>
                </c:pt>
                <c:pt idx="22">
                  <c:v>0.3264123201777</c:v>
                </c:pt>
                <c:pt idx="23">
                  <c:v>-0.110193487927675</c:v>
                </c:pt>
                <c:pt idx="24">
                  <c:v>-0.0602473022704784</c:v>
                </c:pt>
                <c:pt idx="25">
                  <c:v>0.056676980646561</c:v>
                </c:pt>
                <c:pt idx="26">
                  <c:v>0.0731512936255164</c:v>
                </c:pt>
                <c:pt idx="27">
                  <c:v>-0.168178419917614</c:v>
                </c:pt>
                <c:pt idx="28">
                  <c:v>0.102323973384362</c:v>
                </c:pt>
                <c:pt idx="29">
                  <c:v>0.118230530577111</c:v>
                </c:pt>
                <c:pt idx="30">
                  <c:v>-0.0658945324369028</c:v>
                </c:pt>
                <c:pt idx="31">
                  <c:v>-0.243423162181038</c:v>
                </c:pt>
                <c:pt idx="32">
                  <c:v>-0.0331911743935258</c:v>
                </c:pt>
                <c:pt idx="33">
                  <c:v>0.00873809175147316</c:v>
                </c:pt>
                <c:pt idx="34">
                  <c:v>0.0476573647243843</c:v>
                </c:pt>
                <c:pt idx="35">
                  <c:v>0.0253132435126095</c:v>
                </c:pt>
                <c:pt idx="36">
                  <c:v>-0.0924978688260726</c:v>
                </c:pt>
                <c:pt idx="37">
                  <c:v>-0.0244418986968478</c:v>
                </c:pt>
                <c:pt idx="38">
                  <c:v>-0.17614778125545</c:v>
                </c:pt>
                <c:pt idx="39">
                  <c:v>-0.0392536580763536</c:v>
                </c:pt>
                <c:pt idx="40">
                  <c:v>-0.196101489552639</c:v>
                </c:pt>
                <c:pt idx="41">
                  <c:v>0.468154426134347</c:v>
                </c:pt>
                <c:pt idx="42">
                  <c:v>-0.137357463557264</c:v>
                </c:pt>
                <c:pt idx="43">
                  <c:v>0.00834097597770637</c:v>
                </c:pt>
                <c:pt idx="44">
                  <c:v>-0.131138315745361</c:v>
                </c:pt>
                <c:pt idx="45">
                  <c:v>-0.122357723931347</c:v>
                </c:pt>
                <c:pt idx="46">
                  <c:v>-0.356558384347777</c:v>
                </c:pt>
                <c:pt idx="47">
                  <c:v>0.405683319136938</c:v>
                </c:pt>
                <c:pt idx="48">
                  <c:v>-1.454969141152956</c:v>
                </c:pt>
                <c:pt idx="49">
                  <c:v>-0.155797027983322</c:v>
                </c:pt>
                <c:pt idx="50">
                  <c:v>0.0198302622831624</c:v>
                </c:pt>
                <c:pt idx="51">
                  <c:v>0.0891471320346379</c:v>
                </c:pt>
                <c:pt idx="52">
                  <c:v>0.320929294863725</c:v>
                </c:pt>
                <c:pt idx="53">
                  <c:v>-0.159196946266402</c:v>
                </c:pt>
                <c:pt idx="54">
                  <c:v>-0.185381901952599</c:v>
                </c:pt>
                <c:pt idx="55">
                  <c:v>0.275370712612033</c:v>
                </c:pt>
                <c:pt idx="56">
                  <c:v>0.0428232170008202</c:v>
                </c:pt>
                <c:pt idx="57">
                  <c:v>-0.306520080167972</c:v>
                </c:pt>
                <c:pt idx="58">
                  <c:v>0.487808062363414</c:v>
                </c:pt>
                <c:pt idx="59">
                  <c:v>-0.0076234113440981</c:v>
                </c:pt>
                <c:pt idx="60">
                  <c:v>-0.331338413330301</c:v>
                </c:pt>
                <c:pt idx="61">
                  <c:v>-0.222133481710924</c:v>
                </c:pt>
                <c:pt idx="62">
                  <c:v>-0.021049164835336</c:v>
                </c:pt>
                <c:pt idx="63">
                  <c:v>-0.0234776913133624</c:v>
                </c:pt>
                <c:pt idx="64">
                  <c:v>-0.218025930700175</c:v>
                </c:pt>
                <c:pt idx="65">
                  <c:v>-0.134548387146341</c:v>
                </c:pt>
                <c:pt idx="66">
                  <c:v>0.146349358808669</c:v>
                </c:pt>
                <c:pt idx="67">
                  <c:v>0.0695278319693598</c:v>
                </c:pt>
                <c:pt idx="68">
                  <c:v>0.285859850573383</c:v>
                </c:pt>
                <c:pt idx="69">
                  <c:v>1.775245188215465</c:v>
                </c:pt>
                <c:pt idx="70">
                  <c:v>-0.156074526406985</c:v>
                </c:pt>
                <c:pt idx="71">
                  <c:v>-0.304121966485228</c:v>
                </c:pt>
                <c:pt idx="72">
                  <c:v>-0.256177161556684</c:v>
                </c:pt>
                <c:pt idx="73">
                  <c:v>0.781672798590419</c:v>
                </c:pt>
                <c:pt idx="74">
                  <c:v>-0.252840538695926</c:v>
                </c:pt>
                <c:pt idx="75">
                  <c:v>0.00769123986606648</c:v>
                </c:pt>
                <c:pt idx="76">
                  <c:v>0.158643276856499</c:v>
                </c:pt>
                <c:pt idx="77">
                  <c:v>-0.391323802508453</c:v>
                </c:pt>
                <c:pt idx="78">
                  <c:v>0.0847722652220409</c:v>
                </c:pt>
                <c:pt idx="79">
                  <c:v>-0.134295692639127</c:v>
                </c:pt>
                <c:pt idx="80">
                  <c:v>-0.353302412824398</c:v>
                </c:pt>
                <c:pt idx="81">
                  <c:v>0.122540690439248</c:v>
                </c:pt>
                <c:pt idx="82">
                  <c:v>-0.0259196173682066</c:v>
                </c:pt>
                <c:pt idx="83">
                  <c:v>-0.182351896934327</c:v>
                </c:pt>
                <c:pt idx="84">
                  <c:v>-0.231201145318723</c:v>
                </c:pt>
                <c:pt idx="85">
                  <c:v>-0.0765976424623409</c:v>
                </c:pt>
                <c:pt idx="86">
                  <c:v>0.22320571599676</c:v>
                </c:pt>
                <c:pt idx="87">
                  <c:v>-0.273377731974137</c:v>
                </c:pt>
                <c:pt idx="88">
                  <c:v>-0.0746681736143225</c:v>
                </c:pt>
                <c:pt idx="89">
                  <c:v>-0.0840424835854923</c:v>
                </c:pt>
                <c:pt idx="90">
                  <c:v>-0.442864891105351</c:v>
                </c:pt>
                <c:pt idx="91">
                  <c:v>1.800347135127317</c:v>
                </c:pt>
                <c:pt idx="92">
                  <c:v>-0.10248669506943</c:v>
                </c:pt>
                <c:pt idx="93">
                  <c:v>-0.129734698250848</c:v>
                </c:pt>
                <c:pt idx="94">
                  <c:v>-0.248574717963045</c:v>
                </c:pt>
                <c:pt idx="95">
                  <c:v>-0.354348558767235</c:v>
                </c:pt>
                <c:pt idx="96">
                  <c:v>-0.134012964968777</c:v>
                </c:pt>
                <c:pt idx="97">
                  <c:v>0.191940330770444</c:v>
                </c:pt>
                <c:pt idx="98">
                  <c:v>-0.0449839990944313</c:v>
                </c:pt>
                <c:pt idx="99">
                  <c:v>-0.709384241972693</c:v>
                </c:pt>
                <c:pt idx="100">
                  <c:v>0.0568528557301047</c:v>
                </c:pt>
                <c:pt idx="101">
                  <c:v>-0.570312886379002</c:v>
                </c:pt>
                <c:pt idx="102">
                  <c:v>-0.0696697497989285</c:v>
                </c:pt>
                <c:pt idx="103">
                  <c:v>0.166405626141188</c:v>
                </c:pt>
                <c:pt idx="104">
                  <c:v>-0.177807303073456</c:v>
                </c:pt>
                <c:pt idx="105">
                  <c:v>-0.0899077330840607</c:v>
                </c:pt>
                <c:pt idx="106">
                  <c:v>0.106454127778327</c:v>
                </c:pt>
                <c:pt idx="107">
                  <c:v>1.4350016274552</c:v>
                </c:pt>
                <c:pt idx="108">
                  <c:v>-0.199221846599686</c:v>
                </c:pt>
                <c:pt idx="109">
                  <c:v>1.117536062704222</c:v>
                </c:pt>
                <c:pt idx="110">
                  <c:v>0.734579063988693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-2066919056"/>
        <c:axId val="-2071685328"/>
      </c:barChart>
      <c:catAx>
        <c:axId val="-206691905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-2071685328"/>
        <c:crosses val="autoZero"/>
        <c:auto val="1"/>
        <c:lblAlgn val="ctr"/>
        <c:lblOffset val="100"/>
        <c:noMultiLvlLbl val="0"/>
      </c:catAx>
      <c:valAx>
        <c:axId val="-2071685328"/>
        <c:scaling>
          <c:orientation val="minMax"/>
          <c:max val="7.0"/>
          <c:min val="-4.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log2(fold-change) relative to moon-/-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06691905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'Source Data Ext Data Figure 8j'!$E$5:$E$6</c:f>
              <c:strCache>
                <c:ptCount val="2"/>
                <c:pt idx="0">
                  <c:v>Antisense piRNAs (sRNAseq) [log2(FC)]</c:v>
                </c:pt>
                <c:pt idx="1">
                  <c:v>wildtype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cat>
            <c:strRef>
              <c:f>'Source Data Ext Data Figure 8j'!$A$7:$A$117</c:f>
              <c:strCache>
                <c:ptCount val="111"/>
                <c:pt idx="0">
                  <c:v>copia</c:v>
                </c:pt>
                <c:pt idx="1">
                  <c:v>hobo</c:v>
                </c:pt>
                <c:pt idx="2">
                  <c:v>baggins</c:v>
                </c:pt>
                <c:pt idx="3">
                  <c:v>G2</c:v>
                </c:pt>
                <c:pt idx="4">
                  <c:v>pogo</c:v>
                </c:pt>
                <c:pt idx="5">
                  <c:v>hopper2</c:v>
                </c:pt>
                <c:pt idx="6">
                  <c:v>Repbase_FB4</c:v>
                </c:pt>
                <c:pt idx="7">
                  <c:v>invader3</c:v>
                </c:pt>
                <c:pt idx="8">
                  <c:v>R1A1-element</c:v>
                </c:pt>
                <c:pt idx="9">
                  <c:v>Repbase_Transib1</c:v>
                </c:pt>
                <c:pt idx="10">
                  <c:v>transib2</c:v>
                </c:pt>
                <c:pt idx="11">
                  <c:v>hopper</c:v>
                </c:pt>
                <c:pt idx="12">
                  <c:v>Dsim_ninja</c:v>
                </c:pt>
                <c:pt idx="13">
                  <c:v>1360</c:v>
                </c:pt>
                <c:pt idx="14">
                  <c:v>G-element</c:v>
                </c:pt>
                <c:pt idx="15">
                  <c:v>Tc1-2</c:v>
                </c:pt>
                <c:pt idx="16">
                  <c:v>Transib5</c:v>
                </c:pt>
                <c:pt idx="17">
                  <c:v>S-element</c:v>
                </c:pt>
                <c:pt idx="18">
                  <c:v>Tc1</c:v>
                </c:pt>
                <c:pt idx="19">
                  <c:v>Stalker2</c:v>
                </c:pt>
                <c:pt idx="20">
                  <c:v>mdg1</c:v>
                </c:pt>
                <c:pt idx="21">
                  <c:v>S2</c:v>
                </c:pt>
                <c:pt idx="22">
                  <c:v>looper1</c:v>
                </c:pt>
                <c:pt idx="23">
                  <c:v>Stalker</c:v>
                </c:pt>
                <c:pt idx="24">
                  <c:v>412</c:v>
                </c:pt>
                <c:pt idx="25">
                  <c:v>gtwin</c:v>
                </c:pt>
                <c:pt idx="26">
                  <c:v>gypsy10</c:v>
                </c:pt>
                <c:pt idx="27">
                  <c:v>springer</c:v>
                </c:pt>
                <c:pt idx="28">
                  <c:v>mdg3</c:v>
                </c:pt>
                <c:pt idx="29">
                  <c:v>gypsy</c:v>
                </c:pt>
                <c:pt idx="30">
                  <c:v>HMS-Beagle2</c:v>
                </c:pt>
                <c:pt idx="31">
                  <c:v>jockey2</c:v>
                </c:pt>
                <c:pt idx="32">
                  <c:v>Tabor</c:v>
                </c:pt>
                <c:pt idx="33">
                  <c:v>gypsy5</c:v>
                </c:pt>
                <c:pt idx="34">
                  <c:v>G4</c:v>
                </c:pt>
                <c:pt idx="35">
                  <c:v>ZAM</c:v>
                </c:pt>
                <c:pt idx="36">
                  <c:v>Idefix</c:v>
                </c:pt>
                <c:pt idx="37">
                  <c:v>G6</c:v>
                </c:pt>
                <c:pt idx="38">
                  <c:v>Bari1</c:v>
                </c:pt>
                <c:pt idx="39">
                  <c:v>gypsy3</c:v>
                </c:pt>
                <c:pt idx="40">
                  <c:v>blood</c:v>
                </c:pt>
                <c:pt idx="41">
                  <c:v>Helena</c:v>
                </c:pt>
                <c:pt idx="42">
                  <c:v>rover</c:v>
                </c:pt>
                <c:pt idx="43">
                  <c:v>gypsy2</c:v>
                </c:pt>
                <c:pt idx="44">
                  <c:v>Quasimodo</c:v>
                </c:pt>
                <c:pt idx="45">
                  <c:v>roo</c:v>
                </c:pt>
                <c:pt idx="46">
                  <c:v>transib3</c:v>
                </c:pt>
                <c:pt idx="47">
                  <c:v>X-element</c:v>
                </c:pt>
                <c:pt idx="48">
                  <c:v>jockey</c:v>
                </c:pt>
                <c:pt idx="49">
                  <c:v>invader1</c:v>
                </c:pt>
                <c:pt idx="50">
                  <c:v>R1-2</c:v>
                </c:pt>
                <c:pt idx="51">
                  <c:v>gypsy6</c:v>
                </c:pt>
                <c:pt idx="52">
                  <c:v>gypsy11</c:v>
                </c:pt>
                <c:pt idx="53">
                  <c:v>invader4</c:v>
                </c:pt>
                <c:pt idx="54">
                  <c:v>Fw3</c:v>
                </c:pt>
                <c:pt idx="55">
                  <c:v>G3</c:v>
                </c:pt>
                <c:pt idx="56">
                  <c:v>gypsy4</c:v>
                </c:pt>
                <c:pt idx="57">
                  <c:v>GATE</c:v>
                </c:pt>
                <c:pt idx="58">
                  <c:v>BS</c:v>
                </c:pt>
                <c:pt idx="59">
                  <c:v>Dm88</c:v>
                </c:pt>
                <c:pt idx="60">
                  <c:v>accord</c:v>
                </c:pt>
                <c:pt idx="61">
                  <c:v>Ivk</c:v>
                </c:pt>
                <c:pt idx="62">
                  <c:v>17.6</c:v>
                </c:pt>
                <c:pt idx="63">
                  <c:v>HMS-Beagle</c:v>
                </c:pt>
                <c:pt idx="64">
                  <c:v>Juan</c:v>
                </c:pt>
                <c:pt idx="65">
                  <c:v>G5A</c:v>
                </c:pt>
                <c:pt idx="66">
                  <c:v>McClintock</c:v>
                </c:pt>
                <c:pt idx="67">
                  <c:v>rooA</c:v>
                </c:pt>
                <c:pt idx="68">
                  <c:v>G5</c:v>
                </c:pt>
                <c:pt idx="69">
                  <c:v>TART-A</c:v>
                </c:pt>
                <c:pt idx="70">
                  <c:v>Repbase_Chouto</c:v>
                </c:pt>
                <c:pt idx="71">
                  <c:v>micropia</c:v>
                </c:pt>
                <c:pt idx="72">
                  <c:v>297</c:v>
                </c:pt>
                <c:pt idx="73">
                  <c:v>invader2</c:v>
                </c:pt>
                <c:pt idx="74">
                  <c:v>flea</c:v>
                </c:pt>
                <c:pt idx="75">
                  <c:v>diver2</c:v>
                </c:pt>
                <c:pt idx="76">
                  <c:v>Fw2</c:v>
                </c:pt>
                <c:pt idx="77">
                  <c:v>piwi</c:v>
                </c:pt>
                <c:pt idx="78">
                  <c:v>accord2</c:v>
                </c:pt>
                <c:pt idx="79">
                  <c:v>Cr1a</c:v>
                </c:pt>
                <c:pt idx="80">
                  <c:v>Max-element</c:v>
                </c:pt>
                <c:pt idx="81">
                  <c:v>Repbase_Chimpo</c:v>
                </c:pt>
                <c:pt idx="82">
                  <c:v>Doc3-element</c:v>
                </c:pt>
                <c:pt idx="83">
                  <c:v>Transpac</c:v>
                </c:pt>
                <c:pt idx="84">
                  <c:v>1731</c:v>
                </c:pt>
                <c:pt idx="85">
                  <c:v>Burdock</c:v>
                </c:pt>
                <c:pt idx="86">
                  <c:v>gypsy9</c:v>
                </c:pt>
                <c:pt idx="87">
                  <c:v>Circe</c:v>
                </c:pt>
                <c:pt idx="88">
                  <c:v>gypsy12</c:v>
                </c:pt>
                <c:pt idx="89">
                  <c:v>Tirant</c:v>
                </c:pt>
                <c:pt idx="90">
                  <c:v>I-element_new</c:v>
                </c:pt>
                <c:pt idx="91">
                  <c:v>Doc</c:v>
                </c:pt>
                <c:pt idx="92">
                  <c:v>F-element</c:v>
                </c:pt>
                <c:pt idx="93">
                  <c:v>Copia1</c:v>
                </c:pt>
                <c:pt idx="94">
                  <c:v>Rt1c</c:v>
                </c:pt>
                <c:pt idx="95">
                  <c:v>gypsy7</c:v>
                </c:pt>
                <c:pt idx="96">
                  <c:v>R2-element</c:v>
                </c:pt>
                <c:pt idx="97">
                  <c:v>Repbase_Bica</c:v>
                </c:pt>
                <c:pt idx="98">
                  <c:v>Repbase_Rt1a</c:v>
                </c:pt>
                <c:pt idx="99">
                  <c:v>Repbase_Rt1b</c:v>
                </c:pt>
                <c:pt idx="100">
                  <c:v>BS3</c:v>
                </c:pt>
                <c:pt idx="101">
                  <c:v>diver</c:v>
                </c:pt>
                <c:pt idx="102">
                  <c:v>Doc4-element</c:v>
                </c:pt>
                <c:pt idx="103">
                  <c:v>3S18</c:v>
                </c:pt>
                <c:pt idx="104">
                  <c:v>invader6</c:v>
                </c:pt>
                <c:pt idx="105">
                  <c:v>gypsy8</c:v>
                </c:pt>
                <c:pt idx="106">
                  <c:v>Osvaldo</c:v>
                </c:pt>
                <c:pt idx="107">
                  <c:v>opus</c:v>
                </c:pt>
                <c:pt idx="108">
                  <c:v>NOF</c:v>
                </c:pt>
                <c:pt idx="109">
                  <c:v>HeT-A</c:v>
                </c:pt>
                <c:pt idx="110">
                  <c:v>TAHRE</c:v>
                </c:pt>
              </c:strCache>
            </c:strRef>
          </c:cat>
          <c:val>
            <c:numRef>
              <c:f>'Source Data Ext Data Figure 8j'!$E$7:$E$117</c:f>
              <c:numCache>
                <c:formatCode>General</c:formatCode>
                <c:ptCount val="111"/>
                <c:pt idx="0">
                  <c:v>-2.78545513260637</c:v>
                </c:pt>
                <c:pt idx="1">
                  <c:v>-2.6122205203584</c:v>
                </c:pt>
                <c:pt idx="2">
                  <c:v>-2.522900125271689</c:v>
                </c:pt>
                <c:pt idx="3">
                  <c:v>-2.448097477864394</c:v>
                </c:pt>
                <c:pt idx="4">
                  <c:v>-2.041371076264326</c:v>
                </c:pt>
                <c:pt idx="5">
                  <c:v>-2.01218890352755</c:v>
                </c:pt>
                <c:pt idx="6">
                  <c:v>-1.803245237134492</c:v>
                </c:pt>
                <c:pt idx="7">
                  <c:v>-1.658138187480492</c:v>
                </c:pt>
                <c:pt idx="8">
                  <c:v>-1.618257217007117</c:v>
                </c:pt>
                <c:pt idx="9">
                  <c:v>-1.38259843680872</c:v>
                </c:pt>
                <c:pt idx="10">
                  <c:v>-1.369550418728548</c:v>
                </c:pt>
                <c:pt idx="11">
                  <c:v>-1.156010140873046</c:v>
                </c:pt>
                <c:pt idx="12">
                  <c:v>-1.104396787038263</c:v>
                </c:pt>
                <c:pt idx="13">
                  <c:v>-1.060905969522912</c:v>
                </c:pt>
                <c:pt idx="14">
                  <c:v>-0.960899021048661</c:v>
                </c:pt>
                <c:pt idx="15">
                  <c:v>-0.735220683095879</c:v>
                </c:pt>
                <c:pt idx="16">
                  <c:v>-0.712246914935148</c:v>
                </c:pt>
                <c:pt idx="17">
                  <c:v>-0.692468787214293</c:v>
                </c:pt>
                <c:pt idx="18">
                  <c:v>-0.585804195558469</c:v>
                </c:pt>
                <c:pt idx="19">
                  <c:v>-0.568148325081758</c:v>
                </c:pt>
                <c:pt idx="20">
                  <c:v>-0.479701406375107</c:v>
                </c:pt>
                <c:pt idx="21">
                  <c:v>-0.4324709202449</c:v>
                </c:pt>
                <c:pt idx="22">
                  <c:v>-0.40010053244503</c:v>
                </c:pt>
                <c:pt idx="23">
                  <c:v>-0.380307916682182</c:v>
                </c:pt>
                <c:pt idx="24">
                  <c:v>-0.312523935963987</c:v>
                </c:pt>
                <c:pt idx="25">
                  <c:v>-0.263462939775078</c:v>
                </c:pt>
                <c:pt idx="26">
                  <c:v>-0.229992943960374</c:v>
                </c:pt>
                <c:pt idx="27">
                  <c:v>-0.180203827957965</c:v>
                </c:pt>
                <c:pt idx="28">
                  <c:v>-0.174003582094547</c:v>
                </c:pt>
                <c:pt idx="29">
                  <c:v>-0.15812472584583</c:v>
                </c:pt>
                <c:pt idx="30">
                  <c:v>-0.152657976889599</c:v>
                </c:pt>
                <c:pt idx="31">
                  <c:v>-0.122999300376931</c:v>
                </c:pt>
                <c:pt idx="32">
                  <c:v>-0.112477059785988</c:v>
                </c:pt>
                <c:pt idx="33">
                  <c:v>-0.102720279761984</c:v>
                </c:pt>
                <c:pt idx="34">
                  <c:v>-0.0452559899017702</c:v>
                </c:pt>
                <c:pt idx="35">
                  <c:v>0.00670099665789332</c:v>
                </c:pt>
                <c:pt idx="36">
                  <c:v>0.0441926285316069</c:v>
                </c:pt>
                <c:pt idx="37">
                  <c:v>0.0518346685252332</c:v>
                </c:pt>
                <c:pt idx="38">
                  <c:v>0.0550115398962046</c:v>
                </c:pt>
                <c:pt idx="39">
                  <c:v>0.0916108098200841</c:v>
                </c:pt>
                <c:pt idx="40">
                  <c:v>0.124383849751559</c:v>
                </c:pt>
                <c:pt idx="41">
                  <c:v>0.190765740244709</c:v>
                </c:pt>
                <c:pt idx="42">
                  <c:v>0.231327523869244</c:v>
                </c:pt>
                <c:pt idx="43">
                  <c:v>0.335266848578793</c:v>
                </c:pt>
                <c:pt idx="44">
                  <c:v>0.354204876732365</c:v>
                </c:pt>
                <c:pt idx="45">
                  <c:v>0.404963530753413</c:v>
                </c:pt>
                <c:pt idx="46">
                  <c:v>0.462046862452953</c:v>
                </c:pt>
                <c:pt idx="47">
                  <c:v>0.588484862893498</c:v>
                </c:pt>
                <c:pt idx="48">
                  <c:v>0.59958042736154</c:v>
                </c:pt>
                <c:pt idx="49">
                  <c:v>0.603977087002635</c:v>
                </c:pt>
                <c:pt idx="50">
                  <c:v>0.708957469280767</c:v>
                </c:pt>
                <c:pt idx="51">
                  <c:v>0.721476052845625</c:v>
                </c:pt>
                <c:pt idx="52">
                  <c:v>0.746053534669103</c:v>
                </c:pt>
                <c:pt idx="53">
                  <c:v>0.848834322001695</c:v>
                </c:pt>
                <c:pt idx="54">
                  <c:v>0.952082509796663</c:v>
                </c:pt>
                <c:pt idx="55">
                  <c:v>0.980009417566346</c:v>
                </c:pt>
                <c:pt idx="56">
                  <c:v>1.04285831387789</c:v>
                </c:pt>
                <c:pt idx="57">
                  <c:v>1.05277888774988</c:v>
                </c:pt>
                <c:pt idx="58">
                  <c:v>1.060649565125082</c:v>
                </c:pt>
                <c:pt idx="59">
                  <c:v>1.062578475908496</c:v>
                </c:pt>
                <c:pt idx="60">
                  <c:v>1.099346539863395</c:v>
                </c:pt>
                <c:pt idx="61">
                  <c:v>1.157198579963433</c:v>
                </c:pt>
                <c:pt idx="62">
                  <c:v>1.240611813692883</c:v>
                </c:pt>
                <c:pt idx="63">
                  <c:v>1.2791975823875</c:v>
                </c:pt>
                <c:pt idx="64">
                  <c:v>1.279932837426937</c:v>
                </c:pt>
                <c:pt idx="65">
                  <c:v>1.392730954650991</c:v>
                </c:pt>
                <c:pt idx="66">
                  <c:v>1.399140106024852</c:v>
                </c:pt>
                <c:pt idx="67">
                  <c:v>1.459193038067592</c:v>
                </c:pt>
                <c:pt idx="68">
                  <c:v>1.462447839183106</c:v>
                </c:pt>
                <c:pt idx="69">
                  <c:v>1.483354015987431</c:v>
                </c:pt>
                <c:pt idx="70">
                  <c:v>1.584614362226671</c:v>
                </c:pt>
                <c:pt idx="71">
                  <c:v>1.592842459227501</c:v>
                </c:pt>
                <c:pt idx="72">
                  <c:v>1.608601683008393</c:v>
                </c:pt>
                <c:pt idx="73">
                  <c:v>1.69882565642905</c:v>
                </c:pt>
                <c:pt idx="74">
                  <c:v>1.761651230322978</c:v>
                </c:pt>
                <c:pt idx="75">
                  <c:v>1.770551587562767</c:v>
                </c:pt>
                <c:pt idx="76">
                  <c:v>1.782565452663838</c:v>
                </c:pt>
                <c:pt idx="77">
                  <c:v>1.801839874216051</c:v>
                </c:pt>
                <c:pt idx="78">
                  <c:v>1.822379245298962</c:v>
                </c:pt>
                <c:pt idx="79">
                  <c:v>1.867082540814014</c:v>
                </c:pt>
                <c:pt idx="80">
                  <c:v>1.965065654826142</c:v>
                </c:pt>
                <c:pt idx="81">
                  <c:v>2.03893209065907</c:v>
                </c:pt>
                <c:pt idx="82">
                  <c:v>2.110522653476456</c:v>
                </c:pt>
                <c:pt idx="83">
                  <c:v>2.112614783075183</c:v>
                </c:pt>
                <c:pt idx="84">
                  <c:v>2.126196023393741</c:v>
                </c:pt>
                <c:pt idx="85">
                  <c:v>2.184017688297945</c:v>
                </c:pt>
                <c:pt idx="86">
                  <c:v>2.18554250759707</c:v>
                </c:pt>
                <c:pt idx="87">
                  <c:v>2.187142480886318</c:v>
                </c:pt>
                <c:pt idx="88">
                  <c:v>2.242976805713037</c:v>
                </c:pt>
                <c:pt idx="89">
                  <c:v>2.306925227156761</c:v>
                </c:pt>
                <c:pt idx="90">
                  <c:v>2.382018826840309</c:v>
                </c:pt>
                <c:pt idx="91">
                  <c:v>2.443953501659655</c:v>
                </c:pt>
                <c:pt idx="92">
                  <c:v>2.444453660640449</c:v>
                </c:pt>
                <c:pt idx="93">
                  <c:v>2.509030634348222</c:v>
                </c:pt>
                <c:pt idx="94">
                  <c:v>2.529931816732613</c:v>
                </c:pt>
                <c:pt idx="95">
                  <c:v>2.565070784048332</c:v>
                </c:pt>
                <c:pt idx="96">
                  <c:v>2.593039027882613</c:v>
                </c:pt>
                <c:pt idx="97">
                  <c:v>2.759538151284135</c:v>
                </c:pt>
                <c:pt idx="98">
                  <c:v>2.811871608654573</c:v>
                </c:pt>
                <c:pt idx="99">
                  <c:v>2.919399291446488</c:v>
                </c:pt>
                <c:pt idx="100">
                  <c:v>3.139390431710552</c:v>
                </c:pt>
                <c:pt idx="101">
                  <c:v>3.143293331511193</c:v>
                </c:pt>
                <c:pt idx="102">
                  <c:v>3.272302262221664</c:v>
                </c:pt>
                <c:pt idx="103">
                  <c:v>3.348679782324728</c:v>
                </c:pt>
                <c:pt idx="104">
                  <c:v>3.435160314354999</c:v>
                </c:pt>
                <c:pt idx="105">
                  <c:v>3.68713086787997</c:v>
                </c:pt>
                <c:pt idx="106">
                  <c:v>3.844099828923651</c:v>
                </c:pt>
                <c:pt idx="107">
                  <c:v>4.09904420083615</c:v>
                </c:pt>
                <c:pt idx="108">
                  <c:v>4.770479829436359</c:v>
                </c:pt>
                <c:pt idx="109">
                  <c:v>5.300180120997586</c:v>
                </c:pt>
                <c:pt idx="110">
                  <c:v>5.928382449351901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-2053511920"/>
        <c:axId val="-2054212688"/>
      </c:barChart>
      <c:catAx>
        <c:axId val="-205351192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-2054212688"/>
        <c:crosses val="autoZero"/>
        <c:auto val="1"/>
        <c:lblAlgn val="ctr"/>
        <c:lblOffset val="100"/>
        <c:noMultiLvlLbl val="0"/>
      </c:catAx>
      <c:valAx>
        <c:axId val="-2054212688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log2(fold-change) relative to control sh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0535119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4" Type="http://schemas.openxmlformats.org/officeDocument/2006/relationships/chart" Target="../charts/chart7.xml"/><Relationship Id="rId1" Type="http://schemas.openxmlformats.org/officeDocument/2006/relationships/chart" Target="../charts/chart4.xml"/><Relationship Id="rId2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19050</xdr:colOff>
      <xdr:row>20</xdr:row>
      <xdr:rowOff>139700</xdr:rowOff>
    </xdr:from>
    <xdr:to>
      <xdr:col>20</xdr:col>
      <xdr:colOff>635000</xdr:colOff>
      <xdr:row>33</xdr:row>
      <xdr:rowOff>254000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749300</xdr:colOff>
      <xdr:row>18</xdr:row>
      <xdr:rowOff>25400</xdr:rowOff>
    </xdr:from>
    <xdr:to>
      <xdr:col>21</xdr:col>
      <xdr:colOff>317500</xdr:colOff>
      <xdr:row>33</xdr:row>
      <xdr:rowOff>190500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38100</xdr:colOff>
      <xdr:row>81</xdr:row>
      <xdr:rowOff>76200</xdr:rowOff>
    </xdr:from>
    <xdr:to>
      <xdr:col>20</xdr:col>
      <xdr:colOff>596900</xdr:colOff>
      <xdr:row>108</xdr:row>
      <xdr:rowOff>12700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939800</xdr:colOff>
      <xdr:row>33</xdr:row>
      <xdr:rowOff>0</xdr:rowOff>
    </xdr:from>
    <xdr:to>
      <xdr:col>10</xdr:col>
      <xdr:colOff>533400</xdr:colOff>
      <xdr:row>42</xdr:row>
      <xdr:rowOff>254000</xdr:rowOff>
    </xdr:to>
    <xdr:graphicFrame macro="">
      <xdr:nvGraphicFramePr>
        <xdr:cNvPr id="6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12700</xdr:colOff>
      <xdr:row>22</xdr:row>
      <xdr:rowOff>25400</xdr:rowOff>
    </xdr:from>
    <xdr:to>
      <xdr:col>10</xdr:col>
      <xdr:colOff>558800</xdr:colOff>
      <xdr:row>31</xdr:row>
      <xdr:rowOff>279400</xdr:rowOff>
    </xdr:to>
    <xdr:graphicFrame macro="">
      <xdr:nvGraphicFramePr>
        <xdr:cNvPr id="7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0</xdr:colOff>
      <xdr:row>11</xdr:row>
      <xdr:rowOff>12700</xdr:rowOff>
    </xdr:from>
    <xdr:to>
      <xdr:col>10</xdr:col>
      <xdr:colOff>546100</xdr:colOff>
      <xdr:row>20</xdr:row>
      <xdr:rowOff>266700</xdr:rowOff>
    </xdr:to>
    <xdr:graphicFrame macro="">
      <xdr:nvGraphicFramePr>
        <xdr:cNvPr id="8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0</xdr:colOff>
      <xdr:row>0</xdr:row>
      <xdr:rowOff>50800</xdr:rowOff>
    </xdr:from>
    <xdr:to>
      <xdr:col>10</xdr:col>
      <xdr:colOff>546100</xdr:colOff>
      <xdr:row>9</xdr:row>
      <xdr:rowOff>304800</xdr:rowOff>
    </xdr:to>
    <xdr:graphicFrame macro="">
      <xdr:nvGraphicFramePr>
        <xdr:cNvPr id="9" name="Chart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7"/>
  <sheetViews>
    <sheetView tabSelected="1" workbookViewId="0"/>
  </sheetViews>
  <sheetFormatPr baseColWidth="10" defaultRowHeight="23" customHeight="1" x14ac:dyDescent="0.2"/>
  <cols>
    <col min="1" max="1" width="28" style="1" bestFit="1" customWidth="1"/>
    <col min="2" max="2" width="23.6640625" style="1" customWidth="1"/>
    <col min="3" max="3" width="13" style="1" customWidth="1"/>
    <col min="4" max="8" width="11.5" style="1" bestFit="1" customWidth="1"/>
    <col min="9" max="15" width="11.33203125" style="1" customWidth="1"/>
    <col min="16" max="16" width="10.83203125" style="1"/>
    <col min="17" max="17" width="24.1640625" style="1" bestFit="1" customWidth="1"/>
    <col min="18" max="18" width="14.1640625" style="1" bestFit="1" customWidth="1"/>
    <col min="19" max="19" width="14.1640625" style="1" customWidth="1"/>
    <col min="20" max="20" width="14.1640625" style="1" bestFit="1" customWidth="1"/>
    <col min="21" max="21" width="15.6640625" style="1" bestFit="1" customWidth="1"/>
    <col min="22" max="22" width="22.33203125" style="1" bestFit="1" customWidth="1"/>
    <col min="23" max="23" width="11.33203125" style="1" bestFit="1" customWidth="1"/>
    <col min="24" max="24" width="14.6640625" style="1" bestFit="1" customWidth="1"/>
    <col min="25" max="25" width="14.1640625" style="1" bestFit="1" customWidth="1"/>
    <col min="26" max="26" width="13" style="1" bestFit="1" customWidth="1"/>
    <col min="27" max="28" width="11" style="1" bestFit="1" customWidth="1"/>
    <col min="29" max="29" width="10.83203125" style="1"/>
    <col min="30" max="30" width="14.1640625" style="1" bestFit="1" customWidth="1"/>
    <col min="31" max="31" width="11" style="1" bestFit="1" customWidth="1"/>
    <col min="32" max="16384" width="10.83203125" style="1"/>
  </cols>
  <sheetData>
    <row r="1" spans="1:26" ht="23" customHeight="1" x14ac:dyDescent="0.2">
      <c r="A1" s="9" t="s">
        <v>204</v>
      </c>
    </row>
    <row r="2" spans="1:26" ht="23" customHeight="1" x14ac:dyDescent="0.2">
      <c r="D2" s="4" t="s">
        <v>38</v>
      </c>
      <c r="J2" s="4" t="s">
        <v>37</v>
      </c>
    </row>
    <row r="3" spans="1:26" ht="23" customHeight="1" x14ac:dyDescent="0.2">
      <c r="D3" s="1" t="s">
        <v>36</v>
      </c>
      <c r="J3" s="1" t="s">
        <v>36</v>
      </c>
      <c r="R3" s="4"/>
      <c r="S3" s="4"/>
    </row>
    <row r="4" spans="1:26" ht="23" customHeight="1" x14ac:dyDescent="0.2">
      <c r="B4" s="4"/>
      <c r="D4" s="5" t="s">
        <v>35</v>
      </c>
      <c r="E4" s="5"/>
      <c r="F4" s="5"/>
      <c r="G4" s="5"/>
      <c r="H4" s="5"/>
      <c r="I4" s="5"/>
      <c r="J4" s="5" t="s">
        <v>35</v>
      </c>
      <c r="K4" s="5"/>
      <c r="L4" s="5"/>
      <c r="M4" s="5"/>
      <c r="N4" s="5"/>
      <c r="O4" s="5"/>
      <c r="R4" s="8"/>
      <c r="S4" s="8"/>
      <c r="T4" s="8"/>
      <c r="U4" s="8"/>
      <c r="V4" s="8"/>
      <c r="W4" s="8"/>
      <c r="X4" s="8"/>
      <c r="Y4" s="8"/>
      <c r="Z4" s="8"/>
    </row>
    <row r="5" spans="1:26" s="6" customFormat="1" ht="23" customHeight="1" x14ac:dyDescent="0.2">
      <c r="A5" s="6" t="s">
        <v>32</v>
      </c>
      <c r="B5" s="6" t="s">
        <v>26</v>
      </c>
      <c r="D5" s="6" t="s">
        <v>31</v>
      </c>
      <c r="E5" s="6" t="s">
        <v>30</v>
      </c>
      <c r="F5" s="6" t="s">
        <v>29</v>
      </c>
      <c r="G5" s="6" t="s">
        <v>28</v>
      </c>
      <c r="H5" s="6" t="s">
        <v>27</v>
      </c>
      <c r="J5" s="6" t="s">
        <v>31</v>
      </c>
      <c r="K5" s="6" t="s">
        <v>30</v>
      </c>
      <c r="L5" s="6" t="s">
        <v>29</v>
      </c>
      <c r="M5" s="6" t="s">
        <v>28</v>
      </c>
      <c r="N5" s="6" t="s">
        <v>27</v>
      </c>
      <c r="R5" s="4"/>
      <c r="S5" s="4"/>
      <c r="T5" s="4"/>
      <c r="U5" s="4"/>
      <c r="V5" s="7"/>
      <c r="W5" s="7"/>
      <c r="X5" s="7"/>
      <c r="Y5" s="7"/>
      <c r="Z5" s="7"/>
    </row>
    <row r="6" spans="1:26" ht="23" customHeight="1" x14ac:dyDescent="0.2">
      <c r="A6" s="1" t="s">
        <v>23</v>
      </c>
      <c r="B6" s="1" t="s">
        <v>22</v>
      </c>
      <c r="D6" s="43">
        <v>1.9306167255587835E-2</v>
      </c>
      <c r="E6" s="43">
        <v>1.3238573690009983E-2</v>
      </c>
      <c r="F6" s="43">
        <v>4.4722948025867513E-3</v>
      </c>
      <c r="G6" s="43">
        <v>8.6887550579984422E-3</v>
      </c>
      <c r="H6" s="43">
        <v>4.3191701050179819E-3</v>
      </c>
      <c r="I6" s="43"/>
      <c r="J6" s="43">
        <v>8.2395605673363254E-3</v>
      </c>
      <c r="K6" s="43">
        <v>8.3550467681270078E-3</v>
      </c>
      <c r="L6" s="43">
        <v>2.797274794430156E-3</v>
      </c>
      <c r="M6" s="43">
        <v>7.705233706235195E-3</v>
      </c>
      <c r="N6" s="43">
        <v>5.8768834190828442E-3</v>
      </c>
    </row>
    <row r="7" spans="1:26" ht="23" customHeight="1" x14ac:dyDescent="0.2">
      <c r="A7" s="1" t="s">
        <v>21</v>
      </c>
      <c r="B7" s="1" t="s">
        <v>20</v>
      </c>
      <c r="D7" s="43">
        <v>2.2778645274490591E-4</v>
      </c>
      <c r="E7" s="43">
        <v>3.609307750068904E-4</v>
      </c>
      <c r="F7" s="43">
        <v>2.5917634579331815E-4</v>
      </c>
      <c r="G7" s="43">
        <v>4.4607448937975831E-4</v>
      </c>
      <c r="H7" s="43">
        <v>3.5505361779128192E-4</v>
      </c>
      <c r="I7" s="43"/>
      <c r="J7" s="43">
        <v>2.2999882870402494E-3</v>
      </c>
      <c r="K7" s="43">
        <v>2.2908333427506759E-3</v>
      </c>
      <c r="L7" s="43">
        <v>8.6782108803672576E-4</v>
      </c>
      <c r="M7" s="43">
        <v>1.9819587998737851E-3</v>
      </c>
      <c r="N7" s="43">
        <v>1.9734303979163067E-3</v>
      </c>
    </row>
    <row r="8" spans="1:26" ht="23" customHeight="1" x14ac:dyDescent="0.2">
      <c r="A8" s="1" t="s">
        <v>19</v>
      </c>
      <c r="B8" s="1" t="s">
        <v>18</v>
      </c>
      <c r="D8" s="43">
        <v>7.980114326993019E-4</v>
      </c>
      <c r="E8" s="43">
        <v>5.8619044302596541E-4</v>
      </c>
      <c r="F8" s="43">
        <v>6.5578378086683545E-4</v>
      </c>
      <c r="G8" s="43">
        <v>5.2183627624088902E-4</v>
      </c>
      <c r="H8" s="43">
        <v>4.8885048488989482E-4</v>
      </c>
      <c r="I8" s="43"/>
      <c r="J8" s="43">
        <v>2.2873975318489195E-3</v>
      </c>
      <c r="K8" s="43">
        <v>1.9708338024038135E-3</v>
      </c>
      <c r="L8" s="43">
        <v>6.1824730396250148E-4</v>
      </c>
      <c r="M8" s="43">
        <v>2.222266546396302E-3</v>
      </c>
      <c r="N8" s="43">
        <v>1.6914202022615336E-3</v>
      </c>
    </row>
    <row r="9" spans="1:26" ht="23" customHeight="1" x14ac:dyDescent="0.2">
      <c r="A9" s="1" t="s">
        <v>17</v>
      </c>
      <c r="B9" s="1" t="s">
        <v>16</v>
      </c>
      <c r="D9" s="43">
        <v>1.0067293934214814E-3</v>
      </c>
      <c r="E9" s="43">
        <v>3.6867969732045389E-4</v>
      </c>
      <c r="F9" s="43">
        <v>3.6583680171499764E-4</v>
      </c>
      <c r="G9" s="43">
        <v>4.3111533036635481E-4</v>
      </c>
      <c r="H9" s="43">
        <v>4.4092689789481754E-4</v>
      </c>
      <c r="I9" s="43"/>
      <c r="J9" s="43">
        <v>9.0740531732330155E-4</v>
      </c>
      <c r="K9" s="43">
        <v>9.5178130059803655E-4</v>
      </c>
      <c r="L9" s="43">
        <v>5.4364267079006856E-4</v>
      </c>
      <c r="M9" s="43">
        <v>9.2782680419754371E-4</v>
      </c>
      <c r="N9" s="43">
        <v>8.5499034119205814E-4</v>
      </c>
    </row>
    <row r="10" spans="1:26" ht="23" customHeight="1" x14ac:dyDescent="0.2">
      <c r="A10" s="1" t="s">
        <v>15</v>
      </c>
      <c r="B10" s="1" t="s">
        <v>14</v>
      </c>
      <c r="D10" s="43">
        <v>3.7194046233634176E-4</v>
      </c>
      <c r="E10" s="43">
        <v>3.9619307787498671E-4</v>
      </c>
      <c r="F10" s="43">
        <v>5.307513954233374E-4</v>
      </c>
      <c r="G10" s="43">
        <v>7.2870980493952922E-4</v>
      </c>
      <c r="H10" s="43">
        <v>5.5009955878596787E-4</v>
      </c>
      <c r="I10" s="43"/>
      <c r="J10" s="43">
        <v>1.9609806417296978E-3</v>
      </c>
      <c r="K10" s="43">
        <v>1.4949010114201201E-3</v>
      </c>
      <c r="L10" s="43">
        <v>5.6952368964230306E-4</v>
      </c>
      <c r="M10" s="43">
        <v>1.4368415915959375E-3</v>
      </c>
      <c r="N10" s="43">
        <v>1.0795542784729543E-3</v>
      </c>
    </row>
    <row r="11" spans="1:26" ht="23" customHeight="1" x14ac:dyDescent="0.2">
      <c r="A11" s="1" t="s">
        <v>13</v>
      </c>
      <c r="B11" s="1" t="s">
        <v>12</v>
      </c>
      <c r="D11" s="43">
        <v>5.3102766140134851E-4</v>
      </c>
      <c r="E11" s="43">
        <v>2.7667280203900725E-4</v>
      </c>
      <c r="F11" s="43">
        <v>7.3438749685891857E-4</v>
      </c>
      <c r="G11" s="43">
        <v>3.2579421490785976E-4</v>
      </c>
      <c r="H11" s="43">
        <v>3.0391963735872639E-4</v>
      </c>
      <c r="I11" s="43"/>
      <c r="J11" s="43">
        <v>1.4916332805254378E-3</v>
      </c>
      <c r="K11" s="43">
        <v>1.5448822085184903E-3</v>
      </c>
      <c r="L11" s="43">
        <v>5.7693994870644766E-4</v>
      </c>
      <c r="M11" s="43">
        <v>1.46004457160715E-3</v>
      </c>
      <c r="N11" s="43">
        <v>1.0032486434745601E-3</v>
      </c>
    </row>
    <row r="12" spans="1:26" ht="23" customHeight="1" x14ac:dyDescent="0.2">
      <c r="A12" s="1" t="s">
        <v>11</v>
      </c>
      <c r="B12" s="1" t="s">
        <v>10</v>
      </c>
      <c r="D12" s="43">
        <v>7.9553024347284312E-3</v>
      </c>
      <c r="E12" s="43">
        <v>9.9574908101584918E-3</v>
      </c>
      <c r="F12" s="43">
        <v>6.4551595862226744E-4</v>
      </c>
      <c r="G12" s="43">
        <v>7.2285999320368102E-3</v>
      </c>
      <c r="H12" s="43">
        <v>5.9885504632609145E-3</v>
      </c>
      <c r="I12" s="43"/>
      <c r="J12" s="43">
        <v>4.8739901861307146E-2</v>
      </c>
      <c r="K12" s="43">
        <v>4.2148783320773493E-2</v>
      </c>
      <c r="L12" s="43">
        <v>6.4578623592459576E-3</v>
      </c>
      <c r="M12" s="43">
        <v>4.2755046384005402E-2</v>
      </c>
      <c r="N12" s="43">
        <v>3.013744904272677E-2</v>
      </c>
    </row>
    <row r="13" spans="1:26" ht="23" customHeight="1" x14ac:dyDescent="0.2">
      <c r="A13" s="1" t="s">
        <v>9</v>
      </c>
      <c r="B13" s="1" t="s">
        <v>8</v>
      </c>
      <c r="D13" s="43">
        <v>4.8332682616360125E-4</v>
      </c>
      <c r="E13" s="43">
        <v>3.1227730783162214E-4</v>
      </c>
      <c r="F13" s="43">
        <v>6.2964421193910467E-4</v>
      </c>
      <c r="G13" s="43">
        <v>3.207244978381483E-4</v>
      </c>
      <c r="H13" s="43">
        <v>4.5204993745517956E-4</v>
      </c>
      <c r="I13" s="43"/>
      <c r="J13" s="43">
        <v>1.4697442447703887E-3</v>
      </c>
      <c r="K13" s="43">
        <v>1.1876854149623602E-3</v>
      </c>
      <c r="L13" s="43">
        <v>4.8451647817731528E-4</v>
      </c>
      <c r="M13" s="43">
        <v>1.1583353535536962E-3</v>
      </c>
      <c r="N13" s="43">
        <v>1.2226858570158054E-3</v>
      </c>
    </row>
    <row r="14" spans="1:26" ht="23" customHeight="1" x14ac:dyDescent="0.2">
      <c r="A14" s="1" t="s">
        <v>7</v>
      </c>
      <c r="B14" s="1" t="s">
        <v>6</v>
      </c>
      <c r="D14" s="43">
        <v>8.5246567858220719E-4</v>
      </c>
      <c r="E14" s="43">
        <v>4.0441329430997348E-4</v>
      </c>
      <c r="F14" s="43">
        <v>1.0458857164934181E-3</v>
      </c>
      <c r="G14" s="43">
        <v>1.0960840949327897E-3</v>
      </c>
      <c r="H14" s="43">
        <v>6.7379733281740543E-4</v>
      </c>
      <c r="I14" s="43"/>
      <c r="J14" s="43">
        <v>1.2146608445873926E-3</v>
      </c>
      <c r="K14" s="43">
        <v>9.8855071592846445E-4</v>
      </c>
      <c r="L14" s="43">
        <v>1.7428548718953761E-3</v>
      </c>
      <c r="M14" s="43">
        <v>2.2734999124462414E-3</v>
      </c>
      <c r="N14" s="43">
        <v>1.3564046098291146E-3</v>
      </c>
    </row>
    <row r="15" spans="1:26" ht="23" customHeight="1" x14ac:dyDescent="0.2">
      <c r="A15" s="1" t="s">
        <v>5</v>
      </c>
      <c r="B15" s="1" t="s">
        <v>4</v>
      </c>
      <c r="D15" s="43">
        <v>4.5017895701594433E-4</v>
      </c>
      <c r="E15" s="43">
        <v>2.5187444267484862E-4</v>
      </c>
      <c r="F15" s="43">
        <v>1.1158358069243966E-3</v>
      </c>
      <c r="G15" s="43">
        <v>1.2681084643042472E-3</v>
      </c>
      <c r="H15" s="43">
        <v>6.9036225174702354E-4</v>
      </c>
      <c r="I15" s="43"/>
      <c r="J15" s="43">
        <v>1.1955393618088529E-3</v>
      </c>
      <c r="K15" s="43">
        <v>1.1068306706063574E-3</v>
      </c>
      <c r="L15" s="43">
        <v>1.7242580787950384E-3</v>
      </c>
      <c r="M15" s="43">
        <v>2.1316715807667662E-3</v>
      </c>
      <c r="N15" s="43">
        <v>9.4334419386072298E-4</v>
      </c>
    </row>
    <row r="16" spans="1:26" ht="23" customHeight="1" x14ac:dyDescent="0.2">
      <c r="A16" s="1" t="s">
        <v>3</v>
      </c>
      <c r="B16" s="1" t="s">
        <v>2</v>
      </c>
      <c r="D16" s="43">
        <v>4.0050469845309727E-4</v>
      </c>
      <c r="E16" s="43">
        <v>4.4552050926242371E-4</v>
      </c>
      <c r="F16" s="43">
        <v>1.3920355863194398E-3</v>
      </c>
      <c r="G16" s="43">
        <v>1.309258401168919E-3</v>
      </c>
      <c r="H16" s="43">
        <v>7.3007529456377512E-4</v>
      </c>
      <c r="I16" s="43"/>
      <c r="J16" s="43">
        <v>2.2454786212527727E-3</v>
      </c>
      <c r="K16" s="43">
        <v>2.5116521164998016E-3</v>
      </c>
      <c r="L16" s="43">
        <v>2.985167135840162E-3</v>
      </c>
      <c r="M16" s="43">
        <v>3.108748978192649E-3</v>
      </c>
      <c r="N16" s="43">
        <v>2.1378876821740158E-3</v>
      </c>
    </row>
    <row r="17" spans="1:31" ht="23" customHeight="1" x14ac:dyDescent="0.2">
      <c r="A17" s="1" t="s">
        <v>1</v>
      </c>
      <c r="B17" s="1" t="s">
        <v>0</v>
      </c>
      <c r="D17" s="43">
        <v>2.4173975654073239E-4</v>
      </c>
      <c r="E17" s="43">
        <v>2.9146848127688718E-4</v>
      </c>
      <c r="F17" s="43">
        <v>1.0762158813123637E-3</v>
      </c>
      <c r="G17" s="43">
        <v>1.0242842345795026E-3</v>
      </c>
      <c r="H17" s="43">
        <v>4.4566794879009555E-4</v>
      </c>
      <c r="I17" s="43"/>
      <c r="J17" s="43">
        <v>1.7514218157423929E-3</v>
      </c>
      <c r="K17" s="43">
        <v>1.8837987483906629E-3</v>
      </c>
      <c r="L17" s="43">
        <v>2.7722434670635321E-3</v>
      </c>
      <c r="M17" s="43">
        <v>2.222541933870757E-3</v>
      </c>
      <c r="N17" s="43">
        <v>1.2600943946796221E-3</v>
      </c>
    </row>
    <row r="19" spans="1:31" ht="23" customHeight="1" x14ac:dyDescent="0.2">
      <c r="D19" s="4" t="s">
        <v>203</v>
      </c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</row>
    <row r="20" spans="1:31" ht="23" customHeight="1" x14ac:dyDescent="0.2">
      <c r="D20" s="1" t="s">
        <v>202</v>
      </c>
    </row>
    <row r="21" spans="1:31" s="6" customFormat="1" ht="23" customHeight="1" x14ac:dyDescent="0.2">
      <c r="B21" s="6" t="str">
        <f t="shared" ref="B21:B33" si="0">B5</f>
        <v>Candidate promoter name</v>
      </c>
      <c r="D21" s="6" t="str">
        <f>D5</f>
        <v>Replicate 1</v>
      </c>
      <c r="E21" s="6" t="str">
        <f>E5</f>
        <v>Replicate 2</v>
      </c>
      <c r="F21" s="6" t="str">
        <f>F5</f>
        <v>Replicate 3</v>
      </c>
      <c r="G21" s="6" t="str">
        <f>G5</f>
        <v>Replicate 4</v>
      </c>
      <c r="H21" s="6" t="str">
        <f>H5</f>
        <v>Replicate 5</v>
      </c>
      <c r="K21" s="6" t="s">
        <v>34</v>
      </c>
      <c r="L21" s="6" t="s">
        <v>201</v>
      </c>
      <c r="M21" s="6" t="s">
        <v>200</v>
      </c>
      <c r="N21" s="6" t="s">
        <v>199</v>
      </c>
      <c r="O21" s="6" t="s">
        <v>198</v>
      </c>
    </row>
    <row r="22" spans="1:31" ht="23" customHeight="1" x14ac:dyDescent="0.2">
      <c r="B22" s="1" t="str">
        <f t="shared" si="0"/>
        <v>His1 CP</v>
      </c>
      <c r="D22" s="1">
        <f t="shared" ref="D22:D33" si="1">J6/D6</f>
        <v>0.42678385918113954</v>
      </c>
      <c r="E22" s="1">
        <f t="shared" ref="E22:E33" si="2">K6/E6</f>
        <v>0.63111381662148736</v>
      </c>
      <c r="F22" s="1">
        <f t="shared" ref="F22:F33" si="3">L6/F6</f>
        <v>0.62546744298077739</v>
      </c>
      <c r="G22" s="1">
        <f t="shared" ref="G22:G33" si="4">M6/G6</f>
        <v>0.88680526206595434</v>
      </c>
      <c r="H22" s="1">
        <f t="shared" ref="H22:H33" si="5">N6/H6</f>
        <v>1.3606510686520825</v>
      </c>
      <c r="J22" s="1" t="str">
        <f t="shared" ref="J22:J33" si="6">B22</f>
        <v>His1 CP</v>
      </c>
      <c r="K22" s="46">
        <f t="shared" ref="K22:K33" si="7">AVERAGE(D22:H22)</f>
        <v>0.78616428990028819</v>
      </c>
      <c r="L22" s="46">
        <f t="shared" ref="L22:L33" si="8">STDEV(D22:H22)</f>
        <v>0.36027145463414034</v>
      </c>
      <c r="M22" s="1">
        <v>5</v>
      </c>
      <c r="N22" s="1">
        <f t="shared" ref="N22:N33" si="9">L22/SQRT(M22)</f>
        <v>0.16111829258293389</v>
      </c>
      <c r="O22" s="1">
        <f t="shared" ref="O22:O33" si="10">TTEST(J6:N6,D6:H6,2,1)</f>
        <v>0.19152287041263136</v>
      </c>
    </row>
    <row r="23" spans="1:31" ht="23" customHeight="1" x14ac:dyDescent="0.2">
      <c r="B23" s="1" t="str">
        <f t="shared" si="0"/>
        <v>His1 CPmut</v>
      </c>
      <c r="D23" s="1">
        <f t="shared" si="1"/>
        <v>10.097125001617046</v>
      </c>
      <c r="E23" s="1">
        <f t="shared" si="2"/>
        <v>6.3470158306864866</v>
      </c>
      <c r="F23" s="1">
        <f t="shared" si="3"/>
        <v>3.3483807535768535</v>
      </c>
      <c r="G23" s="1">
        <f t="shared" si="4"/>
        <v>4.4431117381977803</v>
      </c>
      <c r="H23" s="1">
        <f t="shared" si="5"/>
        <v>5.5581193910728901</v>
      </c>
      <c r="J23" s="1" t="str">
        <f t="shared" si="6"/>
        <v>His1 CPmut</v>
      </c>
      <c r="K23" s="46">
        <f t="shared" si="7"/>
        <v>5.9587505430302112</v>
      </c>
      <c r="L23" s="46">
        <f t="shared" si="8"/>
        <v>2.5762661856554181</v>
      </c>
      <c r="M23" s="1">
        <v>5</v>
      </c>
      <c r="N23" s="1">
        <f t="shared" si="9"/>
        <v>1.1521412638519217</v>
      </c>
      <c r="O23" s="1">
        <f t="shared" si="10"/>
        <v>3.7146741219948281E-3</v>
      </c>
    </row>
    <row r="24" spans="1:31" ht="23" customHeight="1" x14ac:dyDescent="0.2">
      <c r="B24" s="1" t="str">
        <f t="shared" si="0"/>
        <v>80F_1</v>
      </c>
      <c r="C24" s="4"/>
      <c r="D24" s="1">
        <f t="shared" si="1"/>
        <v>2.8663718815552759</v>
      </c>
      <c r="E24" s="1">
        <f t="shared" si="2"/>
        <v>3.3621049709207131</v>
      </c>
      <c r="F24" s="1">
        <f t="shared" si="3"/>
        <v>0.94276089467367263</v>
      </c>
      <c r="G24" s="1">
        <f t="shared" si="4"/>
        <v>4.2585512881639218</v>
      </c>
      <c r="H24" s="1">
        <f t="shared" si="5"/>
        <v>3.4599949361664168</v>
      </c>
      <c r="I24" s="5"/>
      <c r="J24" s="5" t="str">
        <f t="shared" si="6"/>
        <v>80F_1</v>
      </c>
      <c r="K24" s="46">
        <f t="shared" si="7"/>
        <v>2.9779567942959999</v>
      </c>
      <c r="L24" s="46">
        <f t="shared" si="8"/>
        <v>1.2424095935054706</v>
      </c>
      <c r="M24" s="1">
        <v>5</v>
      </c>
      <c r="N24" s="1">
        <f t="shared" si="9"/>
        <v>0.55562246139522264</v>
      </c>
      <c r="O24" s="1">
        <f t="shared" si="10"/>
        <v>2.0158264123940939E-2</v>
      </c>
      <c r="T24" s="5"/>
      <c r="U24" s="5"/>
      <c r="V24" s="5"/>
      <c r="W24" s="5"/>
      <c r="X24" s="5"/>
      <c r="AA24" s="3"/>
      <c r="AB24" s="3"/>
      <c r="AC24" s="3"/>
      <c r="AD24" s="3"/>
    </row>
    <row r="25" spans="1:31" ht="23" customHeight="1" x14ac:dyDescent="0.2">
      <c r="B25" s="1" t="str">
        <f t="shared" si="0"/>
        <v>80F_2</v>
      </c>
      <c r="D25" s="1">
        <f t="shared" si="1"/>
        <v>0.90133984688714019</v>
      </c>
      <c r="E25" s="1">
        <f t="shared" si="2"/>
        <v>2.5815940164742912</v>
      </c>
      <c r="F25" s="1">
        <f t="shared" si="3"/>
        <v>1.4860251025635995</v>
      </c>
      <c r="G25" s="1">
        <f t="shared" si="4"/>
        <v>2.1521545137564271</v>
      </c>
      <c r="H25" s="1">
        <f t="shared" si="5"/>
        <v>1.9390750377764769</v>
      </c>
      <c r="J25" s="1" t="str">
        <f t="shared" si="6"/>
        <v>80F_2</v>
      </c>
      <c r="K25" s="46">
        <f t="shared" si="7"/>
        <v>1.8120377034915869</v>
      </c>
      <c r="L25" s="46">
        <f t="shared" si="8"/>
        <v>0.64414471389708683</v>
      </c>
      <c r="M25" s="1">
        <v>5</v>
      </c>
      <c r="N25" s="1">
        <f t="shared" si="9"/>
        <v>0.28807027352420789</v>
      </c>
      <c r="O25" s="1">
        <f t="shared" si="10"/>
        <v>6.3595027389860406E-2</v>
      </c>
      <c r="AA25" s="4"/>
      <c r="AB25" s="4"/>
      <c r="AE25" s="3"/>
    </row>
    <row r="26" spans="1:31" ht="23" customHeight="1" x14ac:dyDescent="0.2">
      <c r="B26" s="1" t="str">
        <f t="shared" si="0"/>
        <v>80F_3</v>
      </c>
      <c r="D26" s="1">
        <f t="shared" si="1"/>
        <v>5.2722971558722325</v>
      </c>
      <c r="E26" s="1">
        <f t="shared" si="2"/>
        <v>3.7731628715931671</v>
      </c>
      <c r="F26" s="1">
        <f t="shared" si="3"/>
        <v>1.0730517047214547</v>
      </c>
      <c r="G26" s="1">
        <f t="shared" si="4"/>
        <v>1.9717610245619948</v>
      </c>
      <c r="H26" s="1">
        <f t="shared" si="5"/>
        <v>1.9624707223097158</v>
      </c>
      <c r="J26" s="1" t="str">
        <f t="shared" si="6"/>
        <v>80F_3</v>
      </c>
      <c r="K26" s="46">
        <f t="shared" si="7"/>
        <v>2.8105486958117125</v>
      </c>
      <c r="L26" s="46">
        <f t="shared" si="8"/>
        <v>1.6903053224678992</v>
      </c>
      <c r="M26" s="1">
        <v>5</v>
      </c>
      <c r="N26" s="1">
        <f t="shared" si="9"/>
        <v>0.75592752075358505</v>
      </c>
      <c r="O26" s="1">
        <f t="shared" si="10"/>
        <v>3.8922264128191109E-2</v>
      </c>
    </row>
    <row r="27" spans="1:31" ht="23" customHeight="1" x14ac:dyDescent="0.2">
      <c r="B27" s="1" t="str">
        <f t="shared" si="0"/>
        <v>80F_4</v>
      </c>
      <c r="D27" s="1">
        <f t="shared" si="1"/>
        <v>2.8089558961751853</v>
      </c>
      <c r="E27" s="1">
        <f t="shared" si="2"/>
        <v>5.5837877707281178</v>
      </c>
      <c r="F27" s="1">
        <f t="shared" si="3"/>
        <v>0.78560698701176579</v>
      </c>
      <c r="G27" s="1">
        <f t="shared" si="4"/>
        <v>4.4814932395901383</v>
      </c>
      <c r="H27" s="1">
        <f t="shared" si="5"/>
        <v>3.3010326420283023</v>
      </c>
      <c r="J27" s="1" t="str">
        <f t="shared" si="6"/>
        <v>80F_4</v>
      </c>
      <c r="K27" s="46">
        <f t="shared" si="7"/>
        <v>3.3921753071067022</v>
      </c>
      <c r="L27" s="46">
        <f t="shared" si="8"/>
        <v>1.8119346720245004</v>
      </c>
      <c r="M27" s="1">
        <v>5</v>
      </c>
      <c r="N27" s="1">
        <f t="shared" si="9"/>
        <v>0.8103218194871139</v>
      </c>
      <c r="O27" s="1">
        <f t="shared" si="10"/>
        <v>3.6752519709528621E-2</v>
      </c>
    </row>
    <row r="28" spans="1:31" ht="23" customHeight="1" x14ac:dyDescent="0.2">
      <c r="B28" s="2" t="str">
        <f t="shared" si="0"/>
        <v>80F_5</v>
      </c>
      <c r="D28" s="1">
        <f t="shared" si="1"/>
        <v>6.1267189099607089</v>
      </c>
      <c r="E28" s="1">
        <f t="shared" si="2"/>
        <v>4.232871927712341</v>
      </c>
      <c r="F28" s="1">
        <f t="shared" si="3"/>
        <v>10.004186996443979</v>
      </c>
      <c r="G28" s="1">
        <f t="shared" si="4"/>
        <v>5.9147064142417225</v>
      </c>
      <c r="H28" s="1">
        <f t="shared" si="5"/>
        <v>5.0325114946624634</v>
      </c>
      <c r="J28" s="1" t="str">
        <f t="shared" si="6"/>
        <v>80F_5</v>
      </c>
      <c r="K28" s="46">
        <f t="shared" si="7"/>
        <v>6.2621991486042434</v>
      </c>
      <c r="L28" s="46">
        <f t="shared" si="8"/>
        <v>2.2232791010457715</v>
      </c>
      <c r="M28" s="1">
        <v>5</v>
      </c>
      <c r="N28" s="1">
        <f t="shared" si="9"/>
        <v>0.99428064057859378</v>
      </c>
      <c r="O28" s="1">
        <f t="shared" si="10"/>
        <v>1.0501497174189987E-2</v>
      </c>
    </row>
    <row r="29" spans="1:31" ht="23" customHeight="1" x14ac:dyDescent="0.2">
      <c r="B29" s="2" t="str">
        <f t="shared" si="0"/>
        <v>80F_6</v>
      </c>
      <c r="D29" s="1">
        <f t="shared" si="1"/>
        <v>3.0408911014446676</v>
      </c>
      <c r="E29" s="1">
        <f t="shared" si="2"/>
        <v>3.8033036188551756</v>
      </c>
      <c r="F29" s="1">
        <f t="shared" si="3"/>
        <v>0.76950834930278811</v>
      </c>
      <c r="G29" s="1">
        <f t="shared" si="4"/>
        <v>3.6116210684294008</v>
      </c>
      <c r="H29" s="1">
        <f t="shared" si="5"/>
        <v>2.70475838111809</v>
      </c>
      <c r="J29" s="1" t="str">
        <f t="shared" si="6"/>
        <v>80F_6</v>
      </c>
      <c r="K29" s="46">
        <f t="shared" si="7"/>
        <v>2.786016503830024</v>
      </c>
      <c r="L29" s="46">
        <f t="shared" si="8"/>
        <v>1.2097897598110039</v>
      </c>
      <c r="M29" s="1">
        <v>5</v>
      </c>
      <c r="N29" s="1">
        <f t="shared" si="9"/>
        <v>0.54103442828410953</v>
      </c>
      <c r="O29" s="1">
        <f t="shared" si="10"/>
        <v>3.180914847979114E-2</v>
      </c>
    </row>
    <row r="30" spans="1:31" ht="23" customHeight="1" x14ac:dyDescent="0.2">
      <c r="B30" s="2" t="str">
        <f t="shared" si="0"/>
        <v>80F_7</v>
      </c>
      <c r="D30" s="1">
        <f t="shared" si="1"/>
        <v>1.4248794703472127</v>
      </c>
      <c r="E30" s="1">
        <f t="shared" si="2"/>
        <v>2.444407070284794</v>
      </c>
      <c r="F30" s="1">
        <f t="shared" si="3"/>
        <v>1.6663913125601464</v>
      </c>
      <c r="G30" s="1">
        <f t="shared" si="4"/>
        <v>2.0742020826291152</v>
      </c>
      <c r="H30" s="1">
        <f t="shared" si="5"/>
        <v>2.0130750654020342</v>
      </c>
      <c r="J30" s="1" t="str">
        <f t="shared" si="6"/>
        <v>80F_7</v>
      </c>
      <c r="K30" s="46">
        <f t="shared" si="7"/>
        <v>1.9245910002446607</v>
      </c>
      <c r="L30" s="46">
        <f t="shared" si="8"/>
        <v>0.39268318790846368</v>
      </c>
      <c r="M30" s="1">
        <v>5</v>
      </c>
      <c r="N30" s="1">
        <f t="shared" si="9"/>
        <v>0.17561326035692965</v>
      </c>
      <c r="O30" s="1">
        <f t="shared" si="10"/>
        <v>6.2826772925208847E-3</v>
      </c>
    </row>
    <row r="31" spans="1:31" ht="23" customHeight="1" x14ac:dyDescent="0.2">
      <c r="B31" s="2" t="str">
        <f t="shared" si="0"/>
        <v>80F_8</v>
      </c>
      <c r="D31" s="1">
        <f t="shared" si="1"/>
        <v>2.6556980133714014</v>
      </c>
      <c r="E31" s="1">
        <f t="shared" si="2"/>
        <v>4.3943746687916025</v>
      </c>
      <c r="F31" s="1">
        <f t="shared" si="3"/>
        <v>1.5452614695594415</v>
      </c>
      <c r="G31" s="1">
        <f t="shared" si="4"/>
        <v>1.6809852159896403</v>
      </c>
      <c r="H31" s="1">
        <f t="shared" si="5"/>
        <v>1.3664481096315826</v>
      </c>
      <c r="J31" s="1" t="str">
        <f t="shared" si="6"/>
        <v>80F_8</v>
      </c>
      <c r="K31" s="46">
        <f t="shared" si="7"/>
        <v>2.3285534954687335</v>
      </c>
      <c r="L31" s="46">
        <f t="shared" si="8"/>
        <v>1.2582903583474183</v>
      </c>
      <c r="M31" s="1">
        <v>5</v>
      </c>
      <c r="N31" s="1">
        <f t="shared" si="9"/>
        <v>0.5627245553394794</v>
      </c>
      <c r="O31" s="1">
        <f t="shared" si="10"/>
        <v>4.1528206276498737E-3</v>
      </c>
    </row>
    <row r="32" spans="1:31" ht="23" customHeight="1" x14ac:dyDescent="0.2">
      <c r="B32" s="2" t="str">
        <f t="shared" si="0"/>
        <v>42AB_1</v>
      </c>
      <c r="D32" s="1">
        <f t="shared" si="1"/>
        <v>5.6066224189770368</v>
      </c>
      <c r="E32" s="1">
        <f t="shared" si="2"/>
        <v>5.6375678880820503</v>
      </c>
      <c r="F32" s="1">
        <f t="shared" si="3"/>
        <v>2.1444617976563247</v>
      </c>
      <c r="G32" s="1">
        <f t="shared" si="4"/>
        <v>2.3744350048982894</v>
      </c>
      <c r="H32" s="1">
        <f t="shared" si="5"/>
        <v>2.9283112277500338</v>
      </c>
      <c r="J32" s="1" t="str">
        <f t="shared" si="6"/>
        <v>42AB_1</v>
      </c>
      <c r="K32" s="46">
        <f t="shared" si="7"/>
        <v>3.7382796674727472</v>
      </c>
      <c r="L32" s="46">
        <f t="shared" si="8"/>
        <v>1.7431563986895797</v>
      </c>
      <c r="M32" s="1">
        <v>5</v>
      </c>
      <c r="N32" s="1">
        <f t="shared" si="9"/>
        <v>0.7795632405767251</v>
      </c>
      <c r="O32" s="1">
        <f t="shared" si="10"/>
        <v>1.0121119823794544E-4</v>
      </c>
    </row>
    <row r="33" spans="2:15" ht="23" customHeight="1" x14ac:dyDescent="0.2">
      <c r="B33" s="2" t="str">
        <f t="shared" si="0"/>
        <v>42AB_2</v>
      </c>
      <c r="D33" s="1">
        <f t="shared" si="1"/>
        <v>7.2450714801943796</v>
      </c>
      <c r="E33" s="1">
        <f t="shared" si="2"/>
        <v>6.463130216131689</v>
      </c>
      <c r="F33" s="1">
        <f t="shared" si="3"/>
        <v>2.5759176343718244</v>
      </c>
      <c r="G33" s="1">
        <f t="shared" si="4"/>
        <v>2.1698488162157186</v>
      </c>
      <c r="H33" s="1">
        <f t="shared" si="5"/>
        <v>2.8274288023191723</v>
      </c>
      <c r="J33" s="1" t="str">
        <f t="shared" si="6"/>
        <v>42AB_2</v>
      </c>
      <c r="K33" s="46">
        <f t="shared" si="7"/>
        <v>4.2562793898465561</v>
      </c>
      <c r="L33" s="46">
        <f t="shared" si="8"/>
        <v>2.3990357905897364</v>
      </c>
      <c r="M33" s="1">
        <v>5</v>
      </c>
      <c r="N33" s="1">
        <f t="shared" si="9"/>
        <v>1.07288142164272</v>
      </c>
      <c r="O33" s="1">
        <f t="shared" si="10"/>
        <v>1.0484999299524979E-3</v>
      </c>
    </row>
    <row r="34" spans="2:15" ht="23" customHeight="1" x14ac:dyDescent="0.2">
      <c r="B34" s="2"/>
    </row>
    <row r="35" spans="2:15" ht="23" customHeight="1" x14ac:dyDescent="0.2">
      <c r="B35" s="2"/>
    </row>
    <row r="36" spans="2:15" ht="23" customHeight="1" x14ac:dyDescent="0.2">
      <c r="B36" s="2"/>
    </row>
    <row r="37" spans="2:15" ht="23" customHeight="1" x14ac:dyDescent="0.2">
      <c r="B37" s="2"/>
    </row>
  </sheetData>
  <conditionalFormatting sqref="Z6:Z17">
    <cfRule type="cellIs" dxfId="3" priority="2" operator="equal">
      <formula>"yes"</formula>
    </cfRule>
  </conditionalFormatting>
  <conditionalFormatting sqref="O22:O33">
    <cfRule type="cellIs" dxfId="2" priority="1" operator="lessThan">
      <formula>0.05</formula>
    </cfRule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7"/>
  <sheetViews>
    <sheetView topLeftCell="C1" workbookViewId="0">
      <selection activeCell="G30" sqref="G30"/>
    </sheetView>
  </sheetViews>
  <sheetFormatPr baseColWidth="10" defaultRowHeight="23" customHeight="1" x14ac:dyDescent="0.2"/>
  <cols>
    <col min="1" max="1" width="28" style="1" bestFit="1" customWidth="1"/>
    <col min="2" max="2" width="23.6640625" style="1" customWidth="1"/>
    <col min="3" max="3" width="13" style="1" customWidth="1"/>
    <col min="4" max="8" width="11.5" style="1" bestFit="1" customWidth="1"/>
    <col min="9" max="15" width="11.33203125" style="1" customWidth="1"/>
    <col min="16" max="16" width="10.83203125" style="1"/>
    <col min="17" max="17" width="24.1640625" style="1" bestFit="1" customWidth="1"/>
    <col min="18" max="18" width="14.1640625" style="1" bestFit="1" customWidth="1"/>
    <col min="19" max="19" width="14.1640625" style="1" customWidth="1"/>
    <col min="20" max="20" width="14.1640625" style="1" bestFit="1" customWidth="1"/>
    <col min="21" max="21" width="15.6640625" style="1" bestFit="1" customWidth="1"/>
    <col min="22" max="22" width="22.33203125" style="1" bestFit="1" customWidth="1"/>
    <col min="23" max="23" width="11.33203125" style="1" bestFit="1" customWidth="1"/>
    <col min="24" max="24" width="14.6640625" style="1" bestFit="1" customWidth="1"/>
    <col min="25" max="25" width="14.1640625" style="1" bestFit="1" customWidth="1"/>
    <col min="26" max="26" width="13" style="1" bestFit="1" customWidth="1"/>
    <col min="27" max="28" width="11" style="1" bestFit="1" customWidth="1"/>
    <col min="29" max="29" width="10.83203125" style="1"/>
    <col min="30" max="30" width="14.1640625" style="1" bestFit="1" customWidth="1"/>
    <col min="31" max="31" width="11" style="1" bestFit="1" customWidth="1"/>
    <col min="32" max="16384" width="10.83203125" style="1"/>
  </cols>
  <sheetData>
    <row r="1" spans="1:26" ht="23" customHeight="1" x14ac:dyDescent="0.2">
      <c r="A1" s="9" t="s">
        <v>205</v>
      </c>
    </row>
    <row r="2" spans="1:26" ht="23" customHeight="1" x14ac:dyDescent="0.2">
      <c r="D2" s="4" t="s">
        <v>38</v>
      </c>
      <c r="J2" s="4" t="s">
        <v>37</v>
      </c>
    </row>
    <row r="3" spans="1:26" ht="23" customHeight="1" x14ac:dyDescent="0.2">
      <c r="D3" s="1" t="s">
        <v>36</v>
      </c>
      <c r="J3" s="1" t="s">
        <v>36</v>
      </c>
      <c r="R3" s="4"/>
      <c r="S3" s="4"/>
    </row>
    <row r="4" spans="1:26" ht="23" customHeight="1" x14ac:dyDescent="0.2">
      <c r="B4" s="4"/>
      <c r="D4" s="5" t="s">
        <v>35</v>
      </c>
      <c r="E4" s="5"/>
      <c r="F4" s="5"/>
      <c r="G4" s="5"/>
      <c r="H4" s="5"/>
      <c r="I4" s="5"/>
      <c r="J4" s="5" t="s">
        <v>35</v>
      </c>
      <c r="K4" s="5"/>
      <c r="L4" s="5"/>
      <c r="M4" s="5"/>
      <c r="N4" s="5"/>
      <c r="O4" s="5"/>
      <c r="R4" s="8" t="s">
        <v>34</v>
      </c>
      <c r="S4" s="8"/>
      <c r="T4" s="8" t="s">
        <v>33</v>
      </c>
      <c r="U4" s="8"/>
      <c r="V4" s="8"/>
      <c r="W4" s="8"/>
      <c r="X4" s="8"/>
      <c r="Y4" s="8"/>
      <c r="Z4" s="8"/>
    </row>
    <row r="5" spans="1:26" s="6" customFormat="1" ht="23" customHeight="1" x14ac:dyDescent="0.2">
      <c r="A5" s="6" t="s">
        <v>32</v>
      </c>
      <c r="B5" s="6" t="s">
        <v>26</v>
      </c>
      <c r="D5" s="6" t="s">
        <v>31</v>
      </c>
      <c r="E5" s="6" t="s">
        <v>30</v>
      </c>
      <c r="F5" s="6" t="s">
        <v>29</v>
      </c>
      <c r="G5" s="6" t="s">
        <v>28</v>
      </c>
      <c r="H5" s="6" t="s">
        <v>27</v>
      </c>
      <c r="J5" s="6" t="s">
        <v>31</v>
      </c>
      <c r="K5" s="6" t="s">
        <v>30</v>
      </c>
      <c r="L5" s="6" t="s">
        <v>29</v>
      </c>
      <c r="M5" s="6" t="s">
        <v>28</v>
      </c>
      <c r="N5" s="6" t="s">
        <v>27</v>
      </c>
      <c r="Q5" s="6" t="s">
        <v>26</v>
      </c>
      <c r="R5" s="4" t="s">
        <v>25</v>
      </c>
      <c r="S5" s="4" t="s">
        <v>24</v>
      </c>
      <c r="T5" s="4" t="s">
        <v>25</v>
      </c>
      <c r="U5" s="4" t="s">
        <v>24</v>
      </c>
      <c r="V5" s="7"/>
      <c r="W5" s="7"/>
      <c r="X5" s="7"/>
      <c r="Y5" s="7"/>
      <c r="Z5" s="7"/>
    </row>
    <row r="6" spans="1:26" ht="23" customHeight="1" x14ac:dyDescent="0.2">
      <c r="A6" s="1" t="s">
        <v>23</v>
      </c>
      <c r="B6" s="1" t="s">
        <v>22</v>
      </c>
      <c r="D6" s="43">
        <v>1.9306167255587835E-2</v>
      </c>
      <c r="E6" s="43">
        <v>1.3238573690009983E-2</v>
      </c>
      <c r="F6" s="43">
        <v>4.4722948025867513E-3</v>
      </c>
      <c r="G6" s="43">
        <v>8.6887550579984422E-3</v>
      </c>
      <c r="H6" s="43">
        <v>4.3191701050179819E-3</v>
      </c>
      <c r="J6" s="43">
        <v>8.2395605673363254E-3</v>
      </c>
      <c r="K6" s="43">
        <v>8.3550467681270078E-3</v>
      </c>
      <c r="L6" s="43">
        <v>2.797274794430156E-3</v>
      </c>
      <c r="M6" s="43">
        <v>7.705233706235195E-3</v>
      </c>
      <c r="N6" s="43">
        <v>5.8768834190828442E-3</v>
      </c>
      <c r="Q6" s="1" t="str">
        <f t="shared" ref="Q6:Q17" si="0">B6</f>
        <v>His1 CP</v>
      </c>
      <c r="R6" s="1">
        <f t="shared" ref="R6:R17" si="1">AVERAGE(D6:H6)</f>
        <v>1.0004992182240198E-2</v>
      </c>
      <c r="S6" s="1">
        <f t="shared" ref="S6:S17" si="2">AVERAGE(J6:N6)</f>
        <v>6.5947998510423062E-3</v>
      </c>
      <c r="T6" s="1">
        <f t="shared" ref="T6:T17" si="3">STDEV(D6:H6)</f>
        <v>6.3568801362841919E-3</v>
      </c>
      <c r="U6" s="1">
        <f t="shared" ref="U6:U17" si="4">STDEV(J6:N6)</f>
        <v>2.3437881158822394E-3</v>
      </c>
    </row>
    <row r="7" spans="1:26" ht="23" customHeight="1" x14ac:dyDescent="0.2">
      <c r="A7" s="1" t="s">
        <v>21</v>
      </c>
      <c r="B7" s="1" t="s">
        <v>20</v>
      </c>
      <c r="D7" s="43">
        <v>2.2778645274490591E-4</v>
      </c>
      <c r="E7" s="43">
        <v>3.609307750068904E-4</v>
      </c>
      <c r="F7" s="43">
        <v>2.5917634579331815E-4</v>
      </c>
      <c r="G7" s="43">
        <v>4.4607448937975831E-4</v>
      </c>
      <c r="H7" s="43">
        <v>3.5505361779128192E-4</v>
      </c>
      <c r="J7" s="43">
        <v>2.2999882870402494E-3</v>
      </c>
      <c r="K7" s="43">
        <v>2.2908333427506759E-3</v>
      </c>
      <c r="L7" s="43">
        <v>8.6782108803672576E-4</v>
      </c>
      <c r="M7" s="43">
        <v>1.9819587998737851E-3</v>
      </c>
      <c r="N7" s="43">
        <v>1.9734303979163067E-3</v>
      </c>
      <c r="Q7" s="1" t="str">
        <f t="shared" si="0"/>
        <v>His1 CPmut</v>
      </c>
      <c r="R7" s="1">
        <f t="shared" si="1"/>
        <v>3.2980433614323093E-4</v>
      </c>
      <c r="S7" s="1">
        <f t="shared" si="2"/>
        <v>1.8828063831235486E-3</v>
      </c>
      <c r="T7" s="1">
        <f t="shared" si="3"/>
        <v>8.7351433170359172E-5</v>
      </c>
      <c r="U7" s="1">
        <f t="shared" si="4"/>
        <v>5.8922954011683259E-4</v>
      </c>
    </row>
    <row r="8" spans="1:26" ht="23" customHeight="1" x14ac:dyDescent="0.2">
      <c r="A8" s="1" t="s">
        <v>19</v>
      </c>
      <c r="B8" s="1" t="s">
        <v>18</v>
      </c>
      <c r="D8" s="43">
        <v>7.980114326993019E-4</v>
      </c>
      <c r="E8" s="43">
        <v>5.8619044302596541E-4</v>
      </c>
      <c r="F8" s="43">
        <v>6.5578378086683545E-4</v>
      </c>
      <c r="G8" s="43">
        <v>5.2183627624088902E-4</v>
      </c>
      <c r="H8" s="43">
        <v>4.8885048488989482E-4</v>
      </c>
      <c r="J8" s="43">
        <v>2.2873975318489195E-3</v>
      </c>
      <c r="K8" s="43">
        <v>1.9708338024038135E-3</v>
      </c>
      <c r="L8" s="43">
        <v>6.1824730396250148E-4</v>
      </c>
      <c r="M8" s="43">
        <v>2.222266546396302E-3</v>
      </c>
      <c r="N8" s="43">
        <v>1.6914202022615336E-3</v>
      </c>
      <c r="Q8" s="1" t="str">
        <f t="shared" si="0"/>
        <v>80F_1</v>
      </c>
      <c r="R8" s="1">
        <f t="shared" si="1"/>
        <v>6.1013448354457734E-4</v>
      </c>
      <c r="S8" s="1">
        <f t="shared" si="2"/>
        <v>1.7580330773746139E-3</v>
      </c>
      <c r="T8" s="1">
        <f t="shared" si="3"/>
        <v>1.2294440327722725E-4</v>
      </c>
      <c r="U8" s="1">
        <f t="shared" si="4"/>
        <v>6.7907519325867394E-4</v>
      </c>
    </row>
    <row r="9" spans="1:26" ht="23" customHeight="1" x14ac:dyDescent="0.2">
      <c r="A9" s="1" t="s">
        <v>17</v>
      </c>
      <c r="B9" s="1" t="s">
        <v>16</v>
      </c>
      <c r="D9" s="43">
        <v>1.0067293934214814E-3</v>
      </c>
      <c r="E9" s="43">
        <v>3.6867969732045389E-4</v>
      </c>
      <c r="F9" s="43">
        <v>3.6583680171499764E-4</v>
      </c>
      <c r="G9" s="43">
        <v>4.3111533036635481E-4</v>
      </c>
      <c r="H9" s="43">
        <v>4.4092689789481754E-4</v>
      </c>
      <c r="J9" s="43">
        <v>9.0740531732330155E-4</v>
      </c>
      <c r="K9" s="43">
        <v>9.5178130059803655E-4</v>
      </c>
      <c r="L9" s="43">
        <v>5.4364267079006856E-4</v>
      </c>
      <c r="M9" s="43">
        <v>9.2782680419754371E-4</v>
      </c>
      <c r="N9" s="43">
        <v>8.5499034119205814E-4</v>
      </c>
      <c r="Q9" s="1" t="str">
        <f t="shared" si="0"/>
        <v>80F_2</v>
      </c>
      <c r="R9" s="1">
        <f t="shared" si="1"/>
        <v>5.2265762414362106E-4</v>
      </c>
      <c r="S9" s="1">
        <f t="shared" si="2"/>
        <v>8.3712928682020175E-4</v>
      </c>
      <c r="T9" s="1">
        <f t="shared" si="3"/>
        <v>2.7280366258121825E-4</v>
      </c>
      <c r="U9" s="1">
        <f t="shared" si="4"/>
        <v>1.6790120267369435E-4</v>
      </c>
    </row>
    <row r="10" spans="1:26" ht="23" customHeight="1" x14ac:dyDescent="0.2">
      <c r="A10" s="1" t="s">
        <v>15</v>
      </c>
      <c r="B10" s="1" t="s">
        <v>14</v>
      </c>
      <c r="D10" s="43">
        <v>3.7194046233634176E-4</v>
      </c>
      <c r="E10" s="43">
        <v>3.9619307787498671E-4</v>
      </c>
      <c r="F10" s="43">
        <v>5.307513954233374E-4</v>
      </c>
      <c r="G10" s="43">
        <v>7.2870980493952922E-4</v>
      </c>
      <c r="H10" s="43">
        <v>5.5009955878596787E-4</v>
      </c>
      <c r="J10" s="43">
        <v>1.9609806417296978E-3</v>
      </c>
      <c r="K10" s="43">
        <v>1.4949010114201201E-3</v>
      </c>
      <c r="L10" s="43">
        <v>5.6952368964230306E-4</v>
      </c>
      <c r="M10" s="43">
        <v>1.4368415915959375E-3</v>
      </c>
      <c r="N10" s="43">
        <v>1.0795542784729543E-3</v>
      </c>
      <c r="Q10" s="1" t="str">
        <f t="shared" si="0"/>
        <v>80F_3</v>
      </c>
      <c r="R10" s="1">
        <f t="shared" si="1"/>
        <v>5.1553885987203258E-4</v>
      </c>
      <c r="S10" s="1">
        <f t="shared" si="2"/>
        <v>1.3083602425722027E-3</v>
      </c>
      <c r="T10" s="1">
        <f t="shared" si="3"/>
        <v>1.4294372181351107E-4</v>
      </c>
      <c r="U10" s="1">
        <f t="shared" si="4"/>
        <v>5.1851950832117731E-4</v>
      </c>
    </row>
    <row r="11" spans="1:26" ht="23" customHeight="1" x14ac:dyDescent="0.2">
      <c r="A11" s="1" t="s">
        <v>13</v>
      </c>
      <c r="B11" s="1" t="s">
        <v>12</v>
      </c>
      <c r="D11" s="43">
        <v>5.3102766140134851E-4</v>
      </c>
      <c r="E11" s="43">
        <v>2.7667280203900725E-4</v>
      </c>
      <c r="F11" s="43">
        <v>7.3438749685891857E-4</v>
      </c>
      <c r="G11" s="43">
        <v>3.2579421490785976E-4</v>
      </c>
      <c r="H11" s="43">
        <v>3.0391963735872639E-4</v>
      </c>
      <c r="J11" s="43">
        <v>1.4916332805254378E-3</v>
      </c>
      <c r="K11" s="43">
        <v>1.5448822085184903E-3</v>
      </c>
      <c r="L11" s="43">
        <v>5.7693994870644766E-4</v>
      </c>
      <c r="M11" s="43">
        <v>1.46004457160715E-3</v>
      </c>
      <c r="N11" s="43">
        <v>1.0032486434745601E-3</v>
      </c>
      <c r="Q11" s="1" t="str">
        <f t="shared" si="0"/>
        <v>80F_4</v>
      </c>
      <c r="R11" s="1">
        <f t="shared" si="1"/>
        <v>4.3436036251317205E-4</v>
      </c>
      <c r="S11" s="1">
        <f t="shared" si="2"/>
        <v>1.2153497305664172E-3</v>
      </c>
      <c r="T11" s="1">
        <f t="shared" si="3"/>
        <v>1.9559371534575576E-4</v>
      </c>
      <c r="U11" s="1">
        <f t="shared" si="4"/>
        <v>4.1753854311763335E-4</v>
      </c>
    </row>
    <row r="12" spans="1:26" ht="23" customHeight="1" x14ac:dyDescent="0.2">
      <c r="A12" s="1" t="s">
        <v>11</v>
      </c>
      <c r="B12" s="1" t="s">
        <v>10</v>
      </c>
      <c r="D12" s="43">
        <v>7.9553024347284312E-3</v>
      </c>
      <c r="E12" s="43">
        <v>9.9574908101584918E-3</v>
      </c>
      <c r="F12" s="43">
        <v>6.4551595862226744E-4</v>
      </c>
      <c r="G12" s="43">
        <v>7.2285999320368102E-3</v>
      </c>
      <c r="H12" s="43">
        <v>5.9885504632609145E-3</v>
      </c>
      <c r="J12" s="43">
        <v>4.8739901861307146E-2</v>
      </c>
      <c r="K12" s="43">
        <v>4.2148783320773493E-2</v>
      </c>
      <c r="L12" s="43">
        <v>6.4578623592459576E-3</v>
      </c>
      <c r="M12" s="43">
        <v>4.2755046384005402E-2</v>
      </c>
      <c r="N12" s="43">
        <v>3.013744904272677E-2</v>
      </c>
      <c r="Q12" s="1" t="str">
        <f t="shared" si="0"/>
        <v>80F_5</v>
      </c>
      <c r="R12" s="1">
        <f t="shared" si="1"/>
        <v>6.3550919197613827E-3</v>
      </c>
      <c r="S12" s="1">
        <f t="shared" si="2"/>
        <v>3.4047808593611756E-2</v>
      </c>
      <c r="T12" s="1">
        <f t="shared" si="3"/>
        <v>3.5012347108058159E-3</v>
      </c>
      <c r="U12" s="1">
        <f t="shared" si="4"/>
        <v>1.6835939468051862E-2</v>
      </c>
    </row>
    <row r="13" spans="1:26" ht="23" customHeight="1" x14ac:dyDescent="0.2">
      <c r="A13" s="1" t="s">
        <v>9</v>
      </c>
      <c r="B13" s="1" t="s">
        <v>8</v>
      </c>
      <c r="D13" s="43">
        <v>4.8332682616360125E-4</v>
      </c>
      <c r="E13" s="43">
        <v>3.1227730783162214E-4</v>
      </c>
      <c r="F13" s="43">
        <v>6.2964421193910467E-4</v>
      </c>
      <c r="G13" s="43">
        <v>3.207244978381483E-4</v>
      </c>
      <c r="H13" s="43">
        <v>4.5204993745517956E-4</v>
      </c>
      <c r="J13" s="43">
        <v>1.4697442447703887E-3</v>
      </c>
      <c r="K13" s="43">
        <v>1.1876854149623602E-3</v>
      </c>
      <c r="L13" s="43">
        <v>4.8451647817731528E-4</v>
      </c>
      <c r="M13" s="43">
        <v>1.1583353535536962E-3</v>
      </c>
      <c r="N13" s="43">
        <v>1.2226858570158054E-3</v>
      </c>
      <c r="Q13" s="1" t="str">
        <f t="shared" si="0"/>
        <v>80F_6</v>
      </c>
      <c r="R13" s="1">
        <f t="shared" si="1"/>
        <v>4.396045562455312E-4</v>
      </c>
      <c r="S13" s="1">
        <f t="shared" si="2"/>
        <v>1.1045934696959129E-3</v>
      </c>
      <c r="T13" s="1">
        <f t="shared" si="3"/>
        <v>1.3088763464511657E-4</v>
      </c>
      <c r="U13" s="1">
        <f t="shared" si="4"/>
        <v>3.6795680362642524E-4</v>
      </c>
    </row>
    <row r="14" spans="1:26" ht="23" customHeight="1" x14ac:dyDescent="0.2">
      <c r="A14" s="1" t="s">
        <v>7</v>
      </c>
      <c r="B14" s="1" t="s">
        <v>6</v>
      </c>
      <c r="D14" s="43">
        <v>8.5246567858220719E-4</v>
      </c>
      <c r="E14" s="43">
        <v>4.0441329430997348E-4</v>
      </c>
      <c r="F14" s="43">
        <v>1.0458857164934181E-3</v>
      </c>
      <c r="G14" s="43">
        <v>1.0960840949327897E-3</v>
      </c>
      <c r="H14" s="43">
        <v>6.7379733281740543E-4</v>
      </c>
      <c r="J14" s="43">
        <v>1.2146608445873926E-3</v>
      </c>
      <c r="K14" s="43">
        <v>9.8855071592846445E-4</v>
      </c>
      <c r="L14" s="43">
        <v>1.7428548718953761E-3</v>
      </c>
      <c r="M14" s="43">
        <v>2.2734999124462414E-3</v>
      </c>
      <c r="N14" s="43">
        <v>1.3564046098291146E-3</v>
      </c>
      <c r="Q14" s="1" t="str">
        <f t="shared" si="0"/>
        <v>80F_7</v>
      </c>
      <c r="R14" s="1">
        <f t="shared" si="1"/>
        <v>8.1452922342715864E-4</v>
      </c>
      <c r="S14" s="1">
        <f t="shared" si="2"/>
        <v>1.5151941909373179E-3</v>
      </c>
      <c r="T14" s="1">
        <f t="shared" si="3"/>
        <v>2.8383035757845263E-4</v>
      </c>
      <c r="U14" s="1">
        <f t="shared" si="4"/>
        <v>5.0491205324136883E-4</v>
      </c>
    </row>
    <row r="15" spans="1:26" ht="23" customHeight="1" x14ac:dyDescent="0.2">
      <c r="A15" s="1" t="s">
        <v>5</v>
      </c>
      <c r="B15" s="1" t="s">
        <v>4</v>
      </c>
      <c r="D15" s="43">
        <v>4.5017895701594433E-4</v>
      </c>
      <c r="E15" s="43">
        <v>2.5187444267484862E-4</v>
      </c>
      <c r="F15" s="43">
        <v>1.1158358069243966E-3</v>
      </c>
      <c r="G15" s="43">
        <v>1.2681084643042472E-3</v>
      </c>
      <c r="H15" s="43">
        <v>6.9036225174702354E-4</v>
      </c>
      <c r="J15" s="43">
        <v>1.1955393618088529E-3</v>
      </c>
      <c r="K15" s="43">
        <v>1.1068306706063574E-3</v>
      </c>
      <c r="L15" s="43">
        <v>1.7242580787950384E-3</v>
      </c>
      <c r="M15" s="43">
        <v>2.1316715807667662E-3</v>
      </c>
      <c r="N15" s="43">
        <v>9.4334419386072298E-4</v>
      </c>
      <c r="Q15" s="1" t="str">
        <f t="shared" si="0"/>
        <v>80F_8</v>
      </c>
      <c r="R15" s="1">
        <f t="shared" si="1"/>
        <v>7.5527198453329198E-4</v>
      </c>
      <c r="S15" s="1">
        <f t="shared" si="2"/>
        <v>1.4203287771675475E-3</v>
      </c>
      <c r="T15" s="1">
        <f t="shared" si="3"/>
        <v>4.311935873248692E-4</v>
      </c>
      <c r="U15" s="1">
        <f t="shared" si="4"/>
        <v>4.9363631385041732E-4</v>
      </c>
    </row>
    <row r="16" spans="1:26" ht="23" customHeight="1" x14ac:dyDescent="0.2">
      <c r="A16" s="1" t="s">
        <v>3</v>
      </c>
      <c r="B16" s="1" t="s">
        <v>2</v>
      </c>
      <c r="D16" s="43">
        <v>4.0050469845309727E-4</v>
      </c>
      <c r="E16" s="43">
        <v>4.4552050926242371E-4</v>
      </c>
      <c r="F16" s="43">
        <v>1.3920355863194398E-3</v>
      </c>
      <c r="G16" s="43">
        <v>1.309258401168919E-3</v>
      </c>
      <c r="H16" s="43">
        <v>7.3007529456377512E-4</v>
      </c>
      <c r="J16" s="43">
        <v>2.2454786212527727E-3</v>
      </c>
      <c r="K16" s="43">
        <v>2.5116521164998016E-3</v>
      </c>
      <c r="L16" s="43">
        <v>2.985167135840162E-3</v>
      </c>
      <c r="M16" s="43">
        <v>3.108748978192649E-3</v>
      </c>
      <c r="N16" s="43">
        <v>2.1378876821740158E-3</v>
      </c>
      <c r="Q16" s="1" t="str">
        <f t="shared" si="0"/>
        <v>42AB_1</v>
      </c>
      <c r="R16" s="1">
        <f t="shared" si="1"/>
        <v>8.554788979535311E-4</v>
      </c>
      <c r="S16" s="1">
        <f t="shared" si="2"/>
        <v>2.5977869067918802E-3</v>
      </c>
      <c r="T16" s="1">
        <f t="shared" si="3"/>
        <v>4.7026651586653504E-4</v>
      </c>
      <c r="U16" s="1">
        <f t="shared" si="4"/>
        <v>4.3422151813041866E-4</v>
      </c>
    </row>
    <row r="17" spans="1:31" ht="23" customHeight="1" x14ac:dyDescent="0.2">
      <c r="A17" s="1" t="s">
        <v>1</v>
      </c>
      <c r="B17" s="1" t="s">
        <v>0</v>
      </c>
      <c r="D17" s="43">
        <v>2.4173975654073239E-4</v>
      </c>
      <c r="E17" s="43">
        <v>2.9146848127688718E-4</v>
      </c>
      <c r="F17" s="43">
        <v>1.0762158813123637E-3</v>
      </c>
      <c r="G17" s="43">
        <v>1.0242842345795026E-3</v>
      </c>
      <c r="H17" s="43">
        <v>4.4566794879009555E-4</v>
      </c>
      <c r="J17" s="43">
        <v>1.7514218157423929E-3</v>
      </c>
      <c r="K17" s="43">
        <v>1.8837987483906629E-3</v>
      </c>
      <c r="L17" s="43">
        <v>2.7722434670635321E-3</v>
      </c>
      <c r="M17" s="43">
        <v>2.222541933870757E-3</v>
      </c>
      <c r="N17" s="43">
        <v>1.2600943946796221E-3</v>
      </c>
      <c r="Q17" s="1" t="str">
        <f t="shared" si="0"/>
        <v>42AB_2</v>
      </c>
      <c r="R17" s="1">
        <f t="shared" si="1"/>
        <v>6.1587526049991623E-4</v>
      </c>
      <c r="S17" s="1">
        <f t="shared" si="2"/>
        <v>1.9780200719493935E-3</v>
      </c>
      <c r="T17" s="1">
        <f t="shared" si="3"/>
        <v>4.0401084142844033E-4</v>
      </c>
      <c r="U17" s="1">
        <f t="shared" si="4"/>
        <v>5.6263297270880595E-4</v>
      </c>
    </row>
    <row r="19" spans="1:31" ht="23" customHeight="1" x14ac:dyDescent="0.2"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</row>
    <row r="24" spans="1:31" ht="23" customHeight="1" x14ac:dyDescent="0.2">
      <c r="B24" s="4"/>
      <c r="C24" s="4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T24" s="5"/>
      <c r="U24" s="5"/>
      <c r="V24" s="5"/>
      <c r="W24" s="5"/>
      <c r="X24" s="5"/>
      <c r="AA24" s="3"/>
      <c r="AB24" s="3"/>
      <c r="AC24" s="3"/>
      <c r="AD24" s="3"/>
    </row>
    <row r="25" spans="1:31" ht="23" customHeight="1" x14ac:dyDescent="0.2">
      <c r="AA25" s="4"/>
      <c r="AB25" s="4"/>
      <c r="AE25" s="3"/>
    </row>
    <row r="28" spans="1:31" ht="23" customHeight="1" x14ac:dyDescent="0.2">
      <c r="B28" s="2"/>
    </row>
    <row r="29" spans="1:31" ht="23" customHeight="1" x14ac:dyDescent="0.2">
      <c r="B29" s="2"/>
    </row>
    <row r="30" spans="1:31" ht="23" customHeight="1" x14ac:dyDescent="0.2">
      <c r="B30" s="2"/>
    </row>
    <row r="31" spans="1:31" ht="23" customHeight="1" x14ac:dyDescent="0.2">
      <c r="B31" s="2"/>
    </row>
    <row r="32" spans="1:31" ht="23" customHeight="1" x14ac:dyDescent="0.2">
      <c r="B32" s="2"/>
    </row>
    <row r="33" spans="2:2" ht="23" customHeight="1" x14ac:dyDescent="0.2">
      <c r="B33" s="2"/>
    </row>
    <row r="34" spans="2:2" ht="23" customHeight="1" x14ac:dyDescent="0.2">
      <c r="B34" s="2"/>
    </row>
    <row r="35" spans="2:2" ht="23" customHeight="1" x14ac:dyDescent="0.2">
      <c r="B35" s="2"/>
    </row>
    <row r="36" spans="2:2" ht="23" customHeight="1" x14ac:dyDescent="0.2">
      <c r="B36" s="2"/>
    </row>
    <row r="37" spans="2:2" ht="23" customHeight="1" x14ac:dyDescent="0.2">
      <c r="B37" s="2"/>
    </row>
  </sheetData>
  <conditionalFormatting sqref="Z6:Z17">
    <cfRule type="cellIs" dxfId="1" priority="1" operator="equal">
      <formula>"yes"</formula>
    </cfRule>
  </conditionalFormatting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4"/>
  <sheetViews>
    <sheetView workbookViewId="0">
      <selection activeCell="A2" sqref="A2"/>
    </sheetView>
  </sheetViews>
  <sheetFormatPr baseColWidth="10" defaultRowHeight="16" x14ac:dyDescent="0.2"/>
  <cols>
    <col min="1" max="1" width="10.83203125" style="17"/>
    <col min="2" max="2" width="26.6640625" style="17" bestFit="1" customWidth="1"/>
    <col min="3" max="16384" width="10.83203125" style="17"/>
  </cols>
  <sheetData>
    <row r="1" spans="1:14" ht="18" x14ac:dyDescent="0.2">
      <c r="A1" s="44" t="s">
        <v>206</v>
      </c>
    </row>
    <row r="2" spans="1:14" x14ac:dyDescent="0.2">
      <c r="A2" s="17" t="s">
        <v>192</v>
      </c>
    </row>
    <row r="4" spans="1:14" s="18" customFormat="1" x14ac:dyDescent="0.2">
      <c r="A4" s="18" t="s">
        <v>191</v>
      </c>
    </row>
    <row r="5" spans="1:14" x14ac:dyDescent="0.2">
      <c r="C5" s="42" t="s">
        <v>190</v>
      </c>
      <c r="D5" s="41"/>
      <c r="E5" s="41"/>
      <c r="F5" s="41"/>
      <c r="G5" s="41"/>
      <c r="H5" s="41"/>
      <c r="I5" s="41"/>
      <c r="J5" s="40"/>
      <c r="K5" s="42" t="s">
        <v>189</v>
      </c>
      <c r="L5" s="41"/>
      <c r="M5" s="41"/>
      <c r="N5" s="40"/>
    </row>
    <row r="6" spans="1:14" x14ac:dyDescent="0.2">
      <c r="A6" s="30"/>
      <c r="B6" s="30" t="s">
        <v>188</v>
      </c>
      <c r="C6" s="39" t="s">
        <v>187</v>
      </c>
      <c r="D6" s="38" t="s">
        <v>186</v>
      </c>
      <c r="E6" s="38" t="s">
        <v>161</v>
      </c>
      <c r="F6" s="38" t="s">
        <v>98</v>
      </c>
      <c r="G6" s="38" t="s">
        <v>72</v>
      </c>
      <c r="H6" s="38" t="s">
        <v>157</v>
      </c>
      <c r="I6" s="38" t="s">
        <v>158</v>
      </c>
      <c r="J6" s="37" t="s">
        <v>159</v>
      </c>
      <c r="K6" s="36" t="s">
        <v>187</v>
      </c>
      <c r="L6" s="35" t="s">
        <v>186</v>
      </c>
      <c r="M6" s="35" t="s">
        <v>133</v>
      </c>
      <c r="N6" s="34" t="s">
        <v>160</v>
      </c>
    </row>
    <row r="7" spans="1:14" x14ac:dyDescent="0.2">
      <c r="A7" s="30"/>
      <c r="B7" s="17" t="s">
        <v>185</v>
      </c>
      <c r="C7" s="33">
        <v>18.8017689256986</v>
      </c>
      <c r="D7" s="32">
        <v>18.856605864723299</v>
      </c>
      <c r="E7" s="32">
        <v>21.412682798165001</v>
      </c>
      <c r="F7" s="32">
        <v>17.796776958469799</v>
      </c>
      <c r="G7" s="32">
        <v>24.998544056782251</v>
      </c>
      <c r="H7" s="32">
        <v>19.840107209950652</v>
      </c>
      <c r="I7" s="32">
        <v>19.105079945420599</v>
      </c>
      <c r="J7" s="31">
        <v>20.175985054491001</v>
      </c>
      <c r="K7" s="33">
        <v>18.777058189431351</v>
      </c>
      <c r="L7" s="32">
        <v>18.801519180198252</v>
      </c>
      <c r="M7" s="32">
        <v>23.106540963925447</v>
      </c>
      <c r="N7" s="31">
        <v>18.942395397610348</v>
      </c>
    </row>
    <row r="8" spans="1:14" x14ac:dyDescent="0.2">
      <c r="A8" s="30"/>
      <c r="B8" s="17" t="s">
        <v>184</v>
      </c>
      <c r="C8" s="33">
        <v>19.152112000550147</v>
      </c>
      <c r="D8" s="32">
        <v>19.522248607375602</v>
      </c>
      <c r="E8" s="32">
        <v>21.66151975135595</v>
      </c>
      <c r="F8" s="32">
        <v>17.786562136545601</v>
      </c>
      <c r="G8" s="32">
        <v>25.080630308511502</v>
      </c>
      <c r="H8" s="32">
        <v>20.249682671665852</v>
      </c>
      <c r="I8" s="32">
        <v>19.5888608702253</v>
      </c>
      <c r="J8" s="31">
        <v>20.635418851245902</v>
      </c>
      <c r="K8" s="33">
        <v>19.110130576485602</v>
      </c>
      <c r="L8" s="32">
        <v>19.513898774562051</v>
      </c>
      <c r="M8" s="32">
        <v>23.420990066840851</v>
      </c>
      <c r="N8" s="31">
        <v>19.756876985626199</v>
      </c>
    </row>
    <row r="9" spans="1:14" x14ac:dyDescent="0.2">
      <c r="A9" s="30"/>
      <c r="B9" s="17" t="s">
        <v>183</v>
      </c>
      <c r="C9" s="33">
        <v>18.1135790667844</v>
      </c>
      <c r="D9" s="32">
        <v>17.71764001226315</v>
      </c>
      <c r="E9" s="32">
        <v>21.445583876887902</v>
      </c>
      <c r="F9" s="32">
        <v>17.349265997014449</v>
      </c>
      <c r="G9" s="32">
        <v>24.532790737418502</v>
      </c>
      <c r="H9" s="32">
        <v>19.255478033888451</v>
      </c>
      <c r="I9" s="32">
        <v>18.702979990363101</v>
      </c>
      <c r="J9" s="31">
        <v>19.554100057648149</v>
      </c>
      <c r="K9" s="33">
        <v>18.132652207523549</v>
      </c>
      <c r="L9" s="32">
        <v>17.692649535631048</v>
      </c>
      <c r="M9" s="32">
        <v>22.714426554421649</v>
      </c>
      <c r="N9" s="31">
        <v>18.938299236069703</v>
      </c>
    </row>
    <row r="10" spans="1:14" x14ac:dyDescent="0.2">
      <c r="A10" s="30"/>
      <c r="B10" s="17" t="s">
        <v>182</v>
      </c>
      <c r="C10" s="33">
        <v>18.827962847287552</v>
      </c>
      <c r="D10" s="32">
        <v>19.23169849719725</v>
      </c>
      <c r="E10" s="32">
        <v>21.74972210970115</v>
      </c>
      <c r="F10" s="32">
        <v>17.770050950946299</v>
      </c>
      <c r="G10" s="32">
        <v>24.6903733231863</v>
      </c>
      <c r="H10" s="32">
        <v>19.610424767081298</v>
      </c>
      <c r="I10" s="32">
        <v>18.97087778662695</v>
      </c>
      <c r="J10" s="31">
        <v>20.833049741114898</v>
      </c>
      <c r="K10" s="33">
        <v>18.81199344381815</v>
      </c>
      <c r="L10" s="32">
        <v>19.334303225632851</v>
      </c>
      <c r="M10" s="32">
        <v>22.8543598770271</v>
      </c>
      <c r="N10" s="31">
        <v>19.135577716599897</v>
      </c>
    </row>
    <row r="11" spans="1:14" x14ac:dyDescent="0.2">
      <c r="A11" s="30"/>
      <c r="B11" s="17" t="s">
        <v>181</v>
      </c>
      <c r="C11" s="33">
        <v>18.966498929187502</v>
      </c>
      <c r="D11" s="32">
        <v>19.3929543637955</v>
      </c>
      <c r="E11" s="32">
        <v>22.038139837076599</v>
      </c>
      <c r="F11" s="32">
        <v>17.8120410808095</v>
      </c>
      <c r="G11" s="32">
        <v>24.984133314559799</v>
      </c>
      <c r="H11" s="32">
        <v>19.6828127900149</v>
      </c>
      <c r="I11" s="32">
        <v>19.1100512153435</v>
      </c>
      <c r="J11" s="31">
        <v>20.795280771676403</v>
      </c>
      <c r="K11" s="33">
        <v>18.956640578139549</v>
      </c>
      <c r="L11" s="32">
        <v>19.383951421763499</v>
      </c>
      <c r="M11" s="32">
        <v>23.043024453612851</v>
      </c>
      <c r="N11" s="31">
        <v>19.2017351244141</v>
      </c>
    </row>
    <row r="12" spans="1:14" x14ac:dyDescent="0.2">
      <c r="A12" s="30"/>
      <c r="B12" s="17" t="s">
        <v>180</v>
      </c>
      <c r="C12" s="33">
        <v>17.970954770909252</v>
      </c>
      <c r="D12" s="32">
        <v>17.660769056114702</v>
      </c>
      <c r="E12" s="32">
        <v>20.921292761719499</v>
      </c>
      <c r="F12" s="32">
        <v>16.780428669231451</v>
      </c>
      <c r="G12" s="32">
        <v>24.1139270798732</v>
      </c>
      <c r="H12" s="32">
        <v>18.638664740720351</v>
      </c>
      <c r="I12" s="32">
        <v>17.906687227797349</v>
      </c>
      <c r="J12" s="31">
        <v>19.644365740800502</v>
      </c>
      <c r="K12" s="33">
        <v>17.960858584548497</v>
      </c>
      <c r="L12" s="32">
        <v>17.706854656208399</v>
      </c>
      <c r="M12" s="32">
        <v>22.475297092254401</v>
      </c>
      <c r="N12" s="31">
        <v>18.11988956490805</v>
      </c>
    </row>
    <row r="13" spans="1:14" x14ac:dyDescent="0.2">
      <c r="A13" s="30"/>
      <c r="B13" s="17" t="s">
        <v>179</v>
      </c>
      <c r="C13" s="33">
        <v>20.761511132462349</v>
      </c>
      <c r="D13" s="32">
        <v>20.933459286329352</v>
      </c>
      <c r="E13" s="32">
        <v>25.878531692834898</v>
      </c>
      <c r="F13" s="32">
        <v>22.093483704693249</v>
      </c>
      <c r="G13" s="32">
        <v>28.1503964976745</v>
      </c>
      <c r="H13" s="32">
        <v>22.523040826738399</v>
      </c>
      <c r="I13" s="32">
        <v>21.132631090751801</v>
      </c>
      <c r="J13" s="31">
        <v>23.556205704318149</v>
      </c>
      <c r="K13" s="33">
        <v>20.673522339649452</v>
      </c>
      <c r="L13" s="32">
        <v>20.969249687244897</v>
      </c>
      <c r="M13" s="32">
        <v>25.520186488299899</v>
      </c>
      <c r="N13" s="31">
        <v>21.774517547396201</v>
      </c>
    </row>
    <row r="14" spans="1:14" x14ac:dyDescent="0.2">
      <c r="A14" s="30"/>
      <c r="B14" s="17" t="s">
        <v>178</v>
      </c>
      <c r="C14" s="33">
        <v>18.8545580695057</v>
      </c>
      <c r="D14" s="32">
        <v>18.826411504452452</v>
      </c>
      <c r="E14" s="32">
        <v>21.9183895878603</v>
      </c>
      <c r="F14" s="32">
        <v>18.59738418178285</v>
      </c>
      <c r="G14" s="32">
        <v>24.499522056708699</v>
      </c>
      <c r="H14" s="32">
        <v>19.6586364788505</v>
      </c>
      <c r="I14" s="32">
        <v>19.046152758746651</v>
      </c>
      <c r="J14" s="31">
        <v>20.171431690996599</v>
      </c>
      <c r="K14" s="33">
        <v>18.771619062651752</v>
      </c>
      <c r="L14" s="32">
        <v>18.825746450152948</v>
      </c>
      <c r="M14" s="32">
        <v>22.507495271799549</v>
      </c>
      <c r="N14" s="31">
        <v>18.841598903188547</v>
      </c>
    </row>
    <row r="15" spans="1:14" x14ac:dyDescent="0.2">
      <c r="A15" s="30"/>
      <c r="B15" s="17" t="s">
        <v>177</v>
      </c>
      <c r="C15" s="33">
        <v>18.451453262170102</v>
      </c>
      <c r="D15" s="32">
        <v>17.674363481202249</v>
      </c>
      <c r="E15" s="32">
        <v>22.279279056260002</v>
      </c>
      <c r="F15" s="32">
        <v>18.717542058138648</v>
      </c>
      <c r="G15" s="32">
        <v>24.253595287484551</v>
      </c>
      <c r="H15" s="32">
        <v>20.167987243057951</v>
      </c>
      <c r="I15" s="32">
        <v>18.8709667938964</v>
      </c>
      <c r="J15" s="31">
        <v>20.1734113147497</v>
      </c>
      <c r="K15" s="33">
        <v>18.44756844522265</v>
      </c>
      <c r="L15" s="32">
        <v>17.667228054495503</v>
      </c>
      <c r="M15" s="32">
        <v>22.971986631482153</v>
      </c>
      <c r="N15" s="31">
        <v>18.857256208930849</v>
      </c>
    </row>
    <row r="16" spans="1:14" x14ac:dyDescent="0.2">
      <c r="A16" s="30"/>
      <c r="B16" s="17" t="s">
        <v>176</v>
      </c>
      <c r="C16" s="33">
        <v>19.442168007248199</v>
      </c>
      <c r="D16" s="32">
        <v>19.687169623462403</v>
      </c>
      <c r="E16" s="32">
        <v>28.643530815427951</v>
      </c>
      <c r="F16" s="32">
        <v>22.924913309038452</v>
      </c>
      <c r="G16" s="32">
        <v>27.79752767443205</v>
      </c>
      <c r="H16" s="32">
        <v>21.565530282054652</v>
      </c>
      <c r="I16" s="32">
        <v>21.771301062474102</v>
      </c>
      <c r="J16" s="31">
        <v>22.967733286679852</v>
      </c>
      <c r="K16" s="33">
        <v>19.412035832856752</v>
      </c>
      <c r="L16" s="32">
        <v>19.63544142548805</v>
      </c>
      <c r="M16" s="32">
        <v>26.921825276086999</v>
      </c>
      <c r="N16" s="31">
        <v>21.929233472505949</v>
      </c>
    </row>
    <row r="17" spans="1:14" x14ac:dyDescent="0.2">
      <c r="A17" s="30"/>
      <c r="B17" s="17" t="s">
        <v>175</v>
      </c>
      <c r="C17" s="33">
        <v>18.441693651980252</v>
      </c>
      <c r="D17" s="32">
        <v>18.705229785315353</v>
      </c>
      <c r="E17" s="32">
        <v>24.458185223393102</v>
      </c>
      <c r="F17" s="32">
        <v>19.80764600115625</v>
      </c>
      <c r="G17" s="32">
        <v>24.034668293790602</v>
      </c>
      <c r="H17" s="32">
        <v>19.566528471588498</v>
      </c>
      <c r="I17" s="32">
        <v>19.996094775091102</v>
      </c>
      <c r="J17" s="31">
        <v>20.741285495653649</v>
      </c>
      <c r="K17" s="33">
        <v>18.42410781814495</v>
      </c>
      <c r="L17" s="32">
        <v>18.6197096587813</v>
      </c>
      <c r="M17" s="32">
        <v>25.092596557265299</v>
      </c>
      <c r="N17" s="31">
        <v>21.315634257604202</v>
      </c>
    </row>
    <row r="18" spans="1:14" x14ac:dyDescent="0.2">
      <c r="A18" s="30"/>
      <c r="B18" s="17" t="s">
        <v>174</v>
      </c>
      <c r="C18" s="33">
        <v>18.797179768732953</v>
      </c>
      <c r="D18" s="32">
        <v>18.494249746162151</v>
      </c>
      <c r="E18" s="32">
        <v>26.33989980309515</v>
      </c>
      <c r="F18" s="32">
        <v>21.5346318700872</v>
      </c>
      <c r="G18" s="32">
        <v>25.592772382536097</v>
      </c>
      <c r="H18" s="32">
        <v>20.571695914864151</v>
      </c>
      <c r="I18" s="32">
        <v>20.68734244469745</v>
      </c>
      <c r="J18" s="31">
        <v>21.733316386872801</v>
      </c>
      <c r="K18" s="33">
        <v>18.801153622973199</v>
      </c>
      <c r="L18" s="32">
        <v>18.377470828991747</v>
      </c>
      <c r="M18" s="32">
        <v>26.08567673908755</v>
      </c>
      <c r="N18" s="31">
        <v>21.285147510679749</v>
      </c>
    </row>
    <row r="19" spans="1:14" x14ac:dyDescent="0.2">
      <c r="A19" s="30"/>
      <c r="B19" s="17" t="s">
        <v>173</v>
      </c>
      <c r="C19" s="33">
        <v>18.583385568874149</v>
      </c>
      <c r="D19" s="32">
        <v>18.848111793545051</v>
      </c>
      <c r="E19" s="32">
        <v>27.621588807843999</v>
      </c>
      <c r="F19" s="32">
        <v>23.0106719441</v>
      </c>
      <c r="G19" s="32">
        <v>24.812300238240049</v>
      </c>
      <c r="H19" s="32">
        <v>26.675369600146198</v>
      </c>
      <c r="I19" s="32">
        <v>23.64485318884255</v>
      </c>
      <c r="J19" s="31">
        <v>23.951708690929252</v>
      </c>
      <c r="K19" s="33">
        <v>18.653958936789351</v>
      </c>
      <c r="L19" s="32">
        <v>18.829617381131051</v>
      </c>
      <c r="M19" s="32">
        <v>26.468254186205748</v>
      </c>
      <c r="N19" s="31">
        <v>24.7402406754812</v>
      </c>
    </row>
    <row r="20" spans="1:14" x14ac:dyDescent="0.2">
      <c r="A20" s="30"/>
      <c r="B20" s="17" t="s">
        <v>172</v>
      </c>
      <c r="C20" s="33">
        <v>18.833801743472051</v>
      </c>
      <c r="D20" s="32">
        <v>18.577728816240551</v>
      </c>
      <c r="E20" s="32">
        <v>27.54807226561725</v>
      </c>
      <c r="F20" s="32">
        <v>22.989778420443898</v>
      </c>
      <c r="G20" s="32">
        <v>24.9515120932057</v>
      </c>
      <c r="H20" s="32">
        <v>26.183190466437949</v>
      </c>
      <c r="I20" s="32">
        <v>23.7521148534674</v>
      </c>
      <c r="J20" s="31">
        <v>24.1008489130041</v>
      </c>
      <c r="K20" s="33">
        <v>18.839646578136751</v>
      </c>
      <c r="L20" s="32">
        <v>18.59347487460365</v>
      </c>
      <c r="M20" s="32">
        <v>26.6455790631769</v>
      </c>
      <c r="N20" s="31">
        <v>24.78724575565375</v>
      </c>
    </row>
    <row r="21" spans="1:14" x14ac:dyDescent="0.2">
      <c r="A21" s="30"/>
      <c r="B21" s="17" t="s">
        <v>171</v>
      </c>
      <c r="C21" s="29">
        <v>18.12811288292265</v>
      </c>
      <c r="D21" s="28">
        <v>17.730968141962798</v>
      </c>
      <c r="E21" s="28">
        <v>27.324192381800749</v>
      </c>
      <c r="F21" s="28">
        <v>22.910036812201952</v>
      </c>
      <c r="G21" s="28">
        <v>24.91647056423615</v>
      </c>
      <c r="H21" s="28">
        <v>26.524418423146003</v>
      </c>
      <c r="I21" s="28">
        <v>23.477778000602399</v>
      </c>
      <c r="J21" s="27">
        <v>23.837516853046949</v>
      </c>
      <c r="K21" s="29">
        <v>18.191999595759903</v>
      </c>
      <c r="L21" s="28">
        <v>17.71166676638245</v>
      </c>
      <c r="M21" s="28">
        <v>26.560225223127247</v>
      </c>
      <c r="N21" s="27">
        <v>24.6779294508673</v>
      </c>
    </row>
    <row r="23" spans="1:14" s="18" customFormat="1" x14ac:dyDescent="0.2">
      <c r="A23" s="26" t="s">
        <v>170</v>
      </c>
    </row>
    <row r="24" spans="1:14" x14ac:dyDescent="0.2">
      <c r="C24" s="25" t="str">
        <f t="shared" ref="C24:H24" si="0">E6</f>
        <v>burdock</v>
      </c>
      <c r="D24" s="25" t="str">
        <f t="shared" si="0"/>
        <v>blood</v>
      </c>
      <c r="E24" s="25" t="str">
        <f t="shared" si="0"/>
        <v>mdg1</v>
      </c>
      <c r="F24" s="25" t="str">
        <f t="shared" si="0"/>
        <v>HeTa</v>
      </c>
      <c r="G24" s="25" t="str">
        <f t="shared" si="0"/>
        <v>Diver</v>
      </c>
      <c r="H24" s="25" t="str">
        <f t="shared" si="0"/>
        <v>HMSB</v>
      </c>
      <c r="I24" s="24" t="str">
        <f>M6</f>
        <v>McClintock</v>
      </c>
      <c r="J24" s="24" t="str">
        <f>N6</f>
        <v>Bel</v>
      </c>
    </row>
    <row r="25" spans="1:14" x14ac:dyDescent="0.2">
      <c r="B25" s="20" t="str">
        <f t="shared" ref="B25:B39" si="1">B7</f>
        <v>Moon KO_rep1</v>
      </c>
      <c r="C25" s="22">
        <f t="shared" ref="C25:C39" si="2">$C7-E7</f>
        <v>-2.6109138724664014</v>
      </c>
      <c r="D25" s="22">
        <f t="shared" ref="D25:D39" si="3">$C7-F7</f>
        <v>1.0049919672288006</v>
      </c>
      <c r="E25" s="22">
        <f t="shared" ref="E25:E39" si="4">$C7-G7</f>
        <v>-6.1967751310836512</v>
      </c>
      <c r="F25" s="22">
        <f t="shared" ref="F25:F39" si="5">$C7-H7</f>
        <v>-1.0383382842520525</v>
      </c>
      <c r="G25" s="22">
        <f t="shared" ref="G25:G39" si="6">$C7-I7</f>
        <v>-0.30331101972199903</v>
      </c>
      <c r="H25" s="22">
        <f t="shared" ref="H25:H39" si="7">$C7-J7</f>
        <v>-1.3742161287924013</v>
      </c>
      <c r="I25" s="22">
        <f t="shared" ref="I25:I39" si="8">$K7-M7</f>
        <v>-4.329482774494096</v>
      </c>
      <c r="J25" s="22">
        <f t="shared" ref="J25:J39" si="9">$K7-N7</f>
        <v>-0.16533720817899678</v>
      </c>
    </row>
    <row r="26" spans="1:14" x14ac:dyDescent="0.2">
      <c r="B26" s="20" t="str">
        <f t="shared" si="1"/>
        <v>Moon KO_rep2</v>
      </c>
      <c r="C26" s="22">
        <f t="shared" si="2"/>
        <v>-2.5094077508058028</v>
      </c>
      <c r="D26" s="22">
        <f t="shared" si="3"/>
        <v>1.3655498640045458</v>
      </c>
      <c r="E26" s="22">
        <f t="shared" si="4"/>
        <v>-5.9285183079613546</v>
      </c>
      <c r="F26" s="22">
        <f t="shared" si="5"/>
        <v>-1.0975706711157045</v>
      </c>
      <c r="G26" s="22">
        <f t="shared" si="6"/>
        <v>-0.43674886967515292</v>
      </c>
      <c r="H26" s="22">
        <f t="shared" si="7"/>
        <v>-1.4833068506957545</v>
      </c>
      <c r="I26" s="22">
        <f t="shared" si="8"/>
        <v>-4.3108594903552486</v>
      </c>
      <c r="J26" s="22">
        <f t="shared" si="9"/>
        <v>-0.64674640914059722</v>
      </c>
    </row>
    <row r="27" spans="1:14" x14ac:dyDescent="0.2">
      <c r="B27" s="20" t="str">
        <f t="shared" si="1"/>
        <v>Moon KO_rep3</v>
      </c>
      <c r="C27" s="22">
        <f t="shared" si="2"/>
        <v>-3.332004810103502</v>
      </c>
      <c r="D27" s="22">
        <f t="shared" si="3"/>
        <v>0.76431306976995117</v>
      </c>
      <c r="E27" s="22">
        <f t="shared" si="4"/>
        <v>-6.4192116706341018</v>
      </c>
      <c r="F27" s="22">
        <f t="shared" si="5"/>
        <v>-1.1418989671040514</v>
      </c>
      <c r="G27" s="22">
        <f t="shared" si="6"/>
        <v>-0.589400923578701</v>
      </c>
      <c r="H27" s="22">
        <f t="shared" si="7"/>
        <v>-1.4405209908637495</v>
      </c>
      <c r="I27" s="22">
        <f t="shared" si="8"/>
        <v>-4.5817743468981007</v>
      </c>
      <c r="J27" s="22">
        <f t="shared" si="9"/>
        <v>-0.80564702854615433</v>
      </c>
    </row>
    <row r="28" spans="1:14" x14ac:dyDescent="0.2">
      <c r="B28" s="20" t="str">
        <f t="shared" si="1"/>
        <v>Moon KO + GFP-TRF2_rep1</v>
      </c>
      <c r="C28" s="22">
        <f t="shared" si="2"/>
        <v>-2.9217592624135982</v>
      </c>
      <c r="D28" s="22">
        <f t="shared" si="3"/>
        <v>1.0579118963412526</v>
      </c>
      <c r="E28" s="22">
        <f t="shared" si="4"/>
        <v>-5.8624104758987485</v>
      </c>
      <c r="F28" s="22">
        <f t="shared" si="5"/>
        <v>-0.78246191979374657</v>
      </c>
      <c r="G28" s="22">
        <f t="shared" si="6"/>
        <v>-0.14291493933939847</v>
      </c>
      <c r="H28" s="22">
        <f t="shared" si="7"/>
        <v>-2.0050868938273467</v>
      </c>
      <c r="I28" s="22">
        <f t="shared" si="8"/>
        <v>-4.0423664332089508</v>
      </c>
      <c r="J28" s="22">
        <f t="shared" si="9"/>
        <v>-0.32358427278174773</v>
      </c>
    </row>
    <row r="29" spans="1:14" x14ac:dyDescent="0.2">
      <c r="B29" s="20" t="str">
        <f t="shared" si="1"/>
        <v>Moon KO + GFP-TRF2_rep2</v>
      </c>
      <c r="C29" s="22">
        <f t="shared" si="2"/>
        <v>-3.0716409078890976</v>
      </c>
      <c r="D29" s="22">
        <f t="shared" si="3"/>
        <v>1.1544578483780015</v>
      </c>
      <c r="E29" s="22">
        <f t="shared" si="4"/>
        <v>-6.0176343853722969</v>
      </c>
      <c r="F29" s="22">
        <f t="shared" si="5"/>
        <v>-0.71631386082739823</v>
      </c>
      <c r="G29" s="22">
        <f t="shared" si="6"/>
        <v>-0.14355228615599813</v>
      </c>
      <c r="H29" s="22">
        <f t="shared" si="7"/>
        <v>-1.8287818424889011</v>
      </c>
      <c r="I29" s="22">
        <f t="shared" si="8"/>
        <v>-4.0863838754733024</v>
      </c>
      <c r="J29" s="22">
        <f t="shared" si="9"/>
        <v>-0.24509454627455085</v>
      </c>
    </row>
    <row r="30" spans="1:14" x14ac:dyDescent="0.2">
      <c r="B30" s="20" t="str">
        <f t="shared" si="1"/>
        <v>Moon KO + GFP-TRF2_rep3</v>
      </c>
      <c r="C30" s="22">
        <f t="shared" si="2"/>
        <v>-2.9503379908102474</v>
      </c>
      <c r="D30" s="22">
        <f t="shared" si="3"/>
        <v>1.1905261016778006</v>
      </c>
      <c r="E30" s="22">
        <f t="shared" si="4"/>
        <v>-6.1429723089639481</v>
      </c>
      <c r="F30" s="22">
        <f t="shared" si="5"/>
        <v>-0.66770996981109931</v>
      </c>
      <c r="G30" s="22">
        <f t="shared" si="6"/>
        <v>6.426754311190308E-2</v>
      </c>
      <c r="H30" s="22">
        <f t="shared" si="7"/>
        <v>-1.6734109698912505</v>
      </c>
      <c r="I30" s="22">
        <f t="shared" si="8"/>
        <v>-4.5144385077059042</v>
      </c>
      <c r="J30" s="22">
        <f t="shared" si="9"/>
        <v>-0.1590309803595531</v>
      </c>
    </row>
    <row r="31" spans="1:14" x14ac:dyDescent="0.2">
      <c r="B31" s="20" t="str">
        <f t="shared" si="1"/>
        <v>Moon KO + DelNB_rep1</v>
      </c>
      <c r="C31" s="22">
        <f t="shared" si="2"/>
        <v>-5.1170205603725485</v>
      </c>
      <c r="D31" s="22">
        <f t="shared" si="3"/>
        <v>-1.3319725722308995</v>
      </c>
      <c r="E31" s="22">
        <f t="shared" si="4"/>
        <v>-7.3888853652121504</v>
      </c>
      <c r="F31" s="22">
        <f t="shared" si="5"/>
        <v>-1.7615296942760494</v>
      </c>
      <c r="G31" s="22">
        <f t="shared" si="6"/>
        <v>-0.37111995828945155</v>
      </c>
      <c r="H31" s="22">
        <f t="shared" si="7"/>
        <v>-2.7946945718557998</v>
      </c>
      <c r="I31" s="22">
        <f t="shared" si="8"/>
        <v>-4.8466641486504471</v>
      </c>
      <c r="J31" s="22">
        <f t="shared" si="9"/>
        <v>-1.1009952077467489</v>
      </c>
    </row>
    <row r="32" spans="1:14" x14ac:dyDescent="0.2">
      <c r="B32" s="20" t="str">
        <f t="shared" si="1"/>
        <v>Moon KO + DelNB_rep2</v>
      </c>
      <c r="C32" s="22">
        <f t="shared" si="2"/>
        <v>-3.0638315183546005</v>
      </c>
      <c r="D32" s="22">
        <f t="shared" si="3"/>
        <v>0.25717388772284977</v>
      </c>
      <c r="E32" s="22">
        <f t="shared" si="4"/>
        <v>-5.6449639872029991</v>
      </c>
      <c r="F32" s="22">
        <f t="shared" si="5"/>
        <v>-0.80407840934480035</v>
      </c>
      <c r="G32" s="22">
        <f t="shared" si="6"/>
        <v>-0.1915946892409508</v>
      </c>
      <c r="H32" s="22">
        <f t="shared" si="7"/>
        <v>-1.3168736214908989</v>
      </c>
      <c r="I32" s="22">
        <f t="shared" si="8"/>
        <v>-3.7358762091477971</v>
      </c>
      <c r="J32" s="22">
        <f t="shared" si="9"/>
        <v>-6.9979840536795734E-2</v>
      </c>
    </row>
    <row r="33" spans="1:10" x14ac:dyDescent="0.2">
      <c r="B33" s="20" t="str">
        <f t="shared" si="1"/>
        <v>Moon KO + DelNB_rep3</v>
      </c>
      <c r="C33" s="22">
        <f t="shared" si="2"/>
        <v>-3.8278257940899003</v>
      </c>
      <c r="D33" s="22">
        <f t="shared" si="3"/>
        <v>-0.26608879596854607</v>
      </c>
      <c r="E33" s="22">
        <f t="shared" si="4"/>
        <v>-5.8021420253144491</v>
      </c>
      <c r="F33" s="22">
        <f t="shared" si="5"/>
        <v>-1.7165339808878493</v>
      </c>
      <c r="G33" s="22">
        <f t="shared" si="6"/>
        <v>-0.41951353172629879</v>
      </c>
      <c r="H33" s="22">
        <f t="shared" si="7"/>
        <v>-1.7219580525795983</v>
      </c>
      <c r="I33" s="22">
        <f t="shared" si="8"/>
        <v>-4.5244181862595028</v>
      </c>
      <c r="J33" s="22">
        <f t="shared" si="9"/>
        <v>-0.40968776370819882</v>
      </c>
    </row>
    <row r="34" spans="1:10" x14ac:dyDescent="0.2">
      <c r="B34" s="20" t="str">
        <f t="shared" si="1"/>
        <v>Moon KO + bypass_rep1</v>
      </c>
      <c r="C34" s="22">
        <f t="shared" si="2"/>
        <v>-9.2013628081797521</v>
      </c>
      <c r="D34" s="22">
        <f t="shared" si="3"/>
        <v>-3.4827453017902528</v>
      </c>
      <c r="E34" s="22">
        <f t="shared" si="4"/>
        <v>-8.3553596671838513</v>
      </c>
      <c r="F34" s="22">
        <f t="shared" si="5"/>
        <v>-2.1233622748064533</v>
      </c>
      <c r="G34" s="22">
        <f t="shared" si="6"/>
        <v>-2.3291330552259026</v>
      </c>
      <c r="H34" s="22">
        <f t="shared" si="7"/>
        <v>-3.5255652794316532</v>
      </c>
      <c r="I34" s="22">
        <f t="shared" si="8"/>
        <v>-7.5097894432302468</v>
      </c>
      <c r="J34" s="22">
        <f t="shared" si="9"/>
        <v>-2.5171976396491971</v>
      </c>
    </row>
    <row r="35" spans="1:10" x14ac:dyDescent="0.2">
      <c r="B35" s="20" t="str">
        <f t="shared" si="1"/>
        <v>Moon KO + bypass_rep2</v>
      </c>
      <c r="C35" s="22">
        <f t="shared" si="2"/>
        <v>-6.0164915714128497</v>
      </c>
      <c r="D35" s="22">
        <f t="shared" si="3"/>
        <v>-1.3659523491759984</v>
      </c>
      <c r="E35" s="22">
        <f t="shared" si="4"/>
        <v>-5.5929746418103505</v>
      </c>
      <c r="F35" s="22">
        <f t="shared" si="5"/>
        <v>-1.1248348196082461</v>
      </c>
      <c r="G35" s="22">
        <f t="shared" si="6"/>
        <v>-1.5544011231108499</v>
      </c>
      <c r="H35" s="22">
        <f t="shared" si="7"/>
        <v>-2.2995918436733973</v>
      </c>
      <c r="I35" s="22">
        <f t="shared" si="8"/>
        <v>-6.6684887391203489</v>
      </c>
      <c r="J35" s="22">
        <f t="shared" si="9"/>
        <v>-2.8915264394592519</v>
      </c>
    </row>
    <row r="36" spans="1:10" x14ac:dyDescent="0.2">
      <c r="B36" s="20" t="str">
        <f t="shared" si="1"/>
        <v>Moon KO + bypass_rep3</v>
      </c>
      <c r="C36" s="22">
        <f t="shared" si="2"/>
        <v>-7.5427200343621976</v>
      </c>
      <c r="D36" s="22">
        <f t="shared" si="3"/>
        <v>-2.737452101354247</v>
      </c>
      <c r="E36" s="22">
        <f t="shared" si="4"/>
        <v>-6.7955926138031444</v>
      </c>
      <c r="F36" s="22">
        <f t="shared" si="5"/>
        <v>-1.774516146131198</v>
      </c>
      <c r="G36" s="22">
        <f t="shared" si="6"/>
        <v>-1.8901626759644969</v>
      </c>
      <c r="H36" s="22">
        <f t="shared" si="7"/>
        <v>-2.9361366181398481</v>
      </c>
      <c r="I36" s="22">
        <f t="shared" si="8"/>
        <v>-7.2845231161143502</v>
      </c>
      <c r="J36" s="22">
        <f t="shared" si="9"/>
        <v>-2.4839938877065499</v>
      </c>
    </row>
    <row r="37" spans="1:10" x14ac:dyDescent="0.2">
      <c r="B37" s="20" t="str">
        <f t="shared" si="1"/>
        <v>Wildtype_(w1118)_rep1</v>
      </c>
      <c r="C37" s="22">
        <f t="shared" si="2"/>
        <v>-9.0382032389698495</v>
      </c>
      <c r="D37" s="22">
        <f t="shared" si="3"/>
        <v>-4.4272863752258509</v>
      </c>
      <c r="E37" s="22">
        <f t="shared" si="4"/>
        <v>-6.2289146693658992</v>
      </c>
      <c r="F37" s="22">
        <f t="shared" si="5"/>
        <v>-8.0919840312720481</v>
      </c>
      <c r="G37" s="22">
        <f t="shared" si="6"/>
        <v>-5.0614676199684006</v>
      </c>
      <c r="H37" s="22">
        <f t="shared" si="7"/>
        <v>-5.3683231220551022</v>
      </c>
      <c r="I37" s="22">
        <f t="shared" si="8"/>
        <v>-7.8142952494163964</v>
      </c>
      <c r="J37" s="22">
        <f t="shared" si="9"/>
        <v>-6.0862817386918486</v>
      </c>
    </row>
    <row r="38" spans="1:10" x14ac:dyDescent="0.2">
      <c r="B38" s="20" t="str">
        <f t="shared" si="1"/>
        <v>Wildtype_(w1118)_rep2</v>
      </c>
      <c r="C38" s="22">
        <f t="shared" si="2"/>
        <v>-8.714270522145199</v>
      </c>
      <c r="D38" s="22">
        <f t="shared" si="3"/>
        <v>-4.1559766769718465</v>
      </c>
      <c r="E38" s="22">
        <f t="shared" si="4"/>
        <v>-6.1177103497336489</v>
      </c>
      <c r="F38" s="22">
        <f t="shared" si="5"/>
        <v>-7.3493887229658981</v>
      </c>
      <c r="G38" s="22">
        <f t="shared" si="6"/>
        <v>-4.9183131099953492</v>
      </c>
      <c r="H38" s="22">
        <f t="shared" si="7"/>
        <v>-5.2670471695320487</v>
      </c>
      <c r="I38" s="22">
        <f t="shared" si="8"/>
        <v>-7.8059324850401488</v>
      </c>
      <c r="J38" s="22">
        <f t="shared" si="9"/>
        <v>-5.9475991775169987</v>
      </c>
    </row>
    <row r="39" spans="1:10" x14ac:dyDescent="0.2">
      <c r="B39" s="20" t="str">
        <f t="shared" si="1"/>
        <v>Wildtype_(w1118)_rep3</v>
      </c>
      <c r="C39" s="22">
        <f t="shared" si="2"/>
        <v>-9.1960794988780989</v>
      </c>
      <c r="D39" s="22">
        <f t="shared" si="3"/>
        <v>-4.7819239292793014</v>
      </c>
      <c r="E39" s="22">
        <f t="shared" si="4"/>
        <v>-6.7883576813134994</v>
      </c>
      <c r="F39" s="22">
        <f t="shared" si="5"/>
        <v>-8.3963055402233522</v>
      </c>
      <c r="G39" s="22">
        <f t="shared" si="6"/>
        <v>-5.3496651176797485</v>
      </c>
      <c r="H39" s="22">
        <f t="shared" si="7"/>
        <v>-5.7094039701242991</v>
      </c>
      <c r="I39" s="22">
        <f t="shared" si="8"/>
        <v>-8.3682256273673445</v>
      </c>
      <c r="J39" s="22">
        <f t="shared" si="9"/>
        <v>-6.4859298551073969</v>
      </c>
    </row>
    <row r="40" spans="1:10" x14ac:dyDescent="0.2">
      <c r="C40" s="20"/>
      <c r="D40" s="20"/>
      <c r="E40" s="20"/>
      <c r="F40" s="20"/>
      <c r="G40" s="20"/>
      <c r="H40" s="20"/>
      <c r="I40" s="20"/>
      <c r="J40" s="20"/>
    </row>
    <row r="41" spans="1:10" x14ac:dyDescent="0.2">
      <c r="B41" s="17" t="s">
        <v>169</v>
      </c>
      <c r="C41" s="22">
        <f t="shared" ref="C41:J41" si="10">AVERAGE(C25:C27)</f>
        <v>-2.8174421444585689</v>
      </c>
      <c r="D41" s="22">
        <f t="shared" si="10"/>
        <v>1.0449516336677658</v>
      </c>
      <c r="E41" s="22">
        <f t="shared" si="10"/>
        <v>-6.1815017032263695</v>
      </c>
      <c r="F41" s="22">
        <f t="shared" si="10"/>
        <v>-1.0926026408239362</v>
      </c>
      <c r="G41" s="22">
        <f t="shared" si="10"/>
        <v>-0.44315360432528433</v>
      </c>
      <c r="H41" s="22">
        <f t="shared" si="10"/>
        <v>-1.432681323450635</v>
      </c>
      <c r="I41" s="22">
        <f t="shared" si="10"/>
        <v>-4.4073722039158154</v>
      </c>
      <c r="J41" s="22">
        <f t="shared" si="10"/>
        <v>-0.53924354862191615</v>
      </c>
    </row>
    <row r="44" spans="1:10" s="18" customFormat="1" x14ac:dyDescent="0.2">
      <c r="A44" s="18" t="s">
        <v>168</v>
      </c>
    </row>
    <row r="45" spans="1:10" x14ac:dyDescent="0.2">
      <c r="C45" s="23" t="str">
        <f t="shared" ref="C45:J45" si="11">C24</f>
        <v>burdock</v>
      </c>
      <c r="D45" s="23" t="str">
        <f t="shared" si="11"/>
        <v>blood</v>
      </c>
      <c r="E45" s="23" t="str">
        <f t="shared" si="11"/>
        <v>mdg1</v>
      </c>
      <c r="F45" s="23" t="str">
        <f t="shared" si="11"/>
        <v>HeTa</v>
      </c>
      <c r="G45" s="23" t="str">
        <f t="shared" si="11"/>
        <v>Diver</v>
      </c>
      <c r="H45" s="23" t="str">
        <f t="shared" si="11"/>
        <v>HMSB</v>
      </c>
      <c r="I45" s="23" t="str">
        <f t="shared" si="11"/>
        <v>McClintock</v>
      </c>
      <c r="J45" s="23" t="str">
        <f t="shared" si="11"/>
        <v>Bel</v>
      </c>
    </row>
    <row r="46" spans="1:10" x14ac:dyDescent="0.2">
      <c r="B46" s="20" t="str">
        <f t="shared" ref="B46:B60" si="12">B25</f>
        <v>Moon KO_rep1</v>
      </c>
      <c r="C46" s="22">
        <f t="shared" ref="C46:J60" si="13">C25-C$41</f>
        <v>0.2065282719921675</v>
      </c>
      <c r="D46" s="22">
        <f t="shared" si="13"/>
        <v>-3.9959666438965202E-2</v>
      </c>
      <c r="E46" s="22">
        <f t="shared" si="13"/>
        <v>-1.5273427857281696E-2</v>
      </c>
      <c r="F46" s="22">
        <f t="shared" si="13"/>
        <v>5.4264356571883665E-2</v>
      </c>
      <c r="G46" s="22">
        <f t="shared" si="13"/>
        <v>0.1398425846032853</v>
      </c>
      <c r="H46" s="22">
        <f t="shared" si="13"/>
        <v>5.8465194658233743E-2</v>
      </c>
      <c r="I46" s="22">
        <f t="shared" si="13"/>
        <v>7.7889429421719392E-2</v>
      </c>
      <c r="J46" s="22">
        <f t="shared" si="13"/>
        <v>0.37390634044291937</v>
      </c>
    </row>
    <row r="47" spans="1:10" x14ac:dyDescent="0.2">
      <c r="B47" s="20" t="str">
        <f t="shared" si="12"/>
        <v>Moon KO_rep2</v>
      </c>
      <c r="C47" s="22">
        <f t="shared" si="13"/>
        <v>0.30803439365276608</v>
      </c>
      <c r="D47" s="22">
        <f t="shared" si="13"/>
        <v>0.32059823033678003</v>
      </c>
      <c r="E47" s="22">
        <f t="shared" si="13"/>
        <v>0.2529833952650149</v>
      </c>
      <c r="F47" s="22">
        <f t="shared" si="13"/>
        <v>-4.9680302917682884E-3</v>
      </c>
      <c r="G47" s="22">
        <f t="shared" si="13"/>
        <v>6.4047346501314162E-3</v>
      </c>
      <c r="H47" s="22">
        <f t="shared" si="13"/>
        <v>-5.0625527245119484E-2</v>
      </c>
      <c r="I47" s="22">
        <f t="shared" si="13"/>
        <v>9.6512713560566787E-2</v>
      </c>
      <c r="J47" s="22">
        <f t="shared" si="13"/>
        <v>-0.10750286051868108</v>
      </c>
    </row>
    <row r="48" spans="1:10" x14ac:dyDescent="0.2">
      <c r="B48" s="20" t="str">
        <f t="shared" si="12"/>
        <v>Moon KO_rep3</v>
      </c>
      <c r="C48" s="22">
        <f t="shared" si="13"/>
        <v>-0.51456266564493314</v>
      </c>
      <c r="D48" s="22">
        <f t="shared" si="13"/>
        <v>-0.28063856389781461</v>
      </c>
      <c r="E48" s="22">
        <f t="shared" si="13"/>
        <v>-0.23770996740773231</v>
      </c>
      <c r="F48" s="22">
        <f t="shared" si="13"/>
        <v>-4.9296326280115155E-2</v>
      </c>
      <c r="G48" s="22">
        <f t="shared" si="13"/>
        <v>-0.14624731925341666</v>
      </c>
      <c r="H48" s="22">
        <f t="shared" si="13"/>
        <v>-7.8396674131144817E-3</v>
      </c>
      <c r="I48" s="22">
        <f t="shared" si="13"/>
        <v>-0.17440214298228529</v>
      </c>
      <c r="J48" s="22">
        <f t="shared" si="13"/>
        <v>-0.26640347992423818</v>
      </c>
    </row>
    <row r="49" spans="1:10" x14ac:dyDescent="0.2">
      <c r="B49" s="20" t="str">
        <f t="shared" si="12"/>
        <v>Moon KO + GFP-TRF2_rep1</v>
      </c>
      <c r="C49" s="22">
        <f t="shared" si="13"/>
        <v>-0.10431711795502929</v>
      </c>
      <c r="D49" s="22">
        <f t="shared" si="13"/>
        <v>1.2960262673486822E-2</v>
      </c>
      <c r="E49" s="22">
        <f t="shared" si="13"/>
        <v>0.31909122732762096</v>
      </c>
      <c r="F49" s="22">
        <f t="shared" si="13"/>
        <v>0.31014072103018964</v>
      </c>
      <c r="G49" s="22">
        <f t="shared" si="13"/>
        <v>0.30023866498588586</v>
      </c>
      <c r="H49" s="22">
        <f t="shared" si="13"/>
        <v>-0.57240557037671169</v>
      </c>
      <c r="I49" s="22">
        <f t="shared" si="13"/>
        <v>0.36500577070686457</v>
      </c>
      <c r="J49" s="22">
        <f t="shared" si="13"/>
        <v>0.21565927584016842</v>
      </c>
    </row>
    <row r="50" spans="1:10" x14ac:dyDescent="0.2">
      <c r="B50" s="20" t="str">
        <f t="shared" si="12"/>
        <v>Moon KO + GFP-TRF2_rep2</v>
      </c>
      <c r="C50" s="22">
        <f t="shared" si="13"/>
        <v>-0.25419876343052872</v>
      </c>
      <c r="D50" s="22">
        <f t="shared" si="13"/>
        <v>0.10950621471023569</v>
      </c>
      <c r="E50" s="22">
        <f t="shared" si="13"/>
        <v>0.1638673178540726</v>
      </c>
      <c r="F50" s="22">
        <f t="shared" si="13"/>
        <v>0.37628877999653798</v>
      </c>
      <c r="G50" s="22">
        <f t="shared" si="13"/>
        <v>0.2996013181692862</v>
      </c>
      <c r="H50" s="22">
        <f t="shared" si="13"/>
        <v>-0.39610051903826604</v>
      </c>
      <c r="I50" s="22">
        <f t="shared" si="13"/>
        <v>0.32098832844251302</v>
      </c>
      <c r="J50" s="22">
        <f t="shared" si="13"/>
        <v>0.2941490023473653</v>
      </c>
    </row>
    <row r="51" spans="1:10" x14ac:dyDescent="0.2">
      <c r="B51" s="20" t="str">
        <f t="shared" si="12"/>
        <v>Moon KO + GFP-TRF2_rep3</v>
      </c>
      <c r="C51" s="22">
        <f t="shared" si="13"/>
        <v>-0.1328958463516785</v>
      </c>
      <c r="D51" s="22">
        <f t="shared" si="13"/>
        <v>0.14557446801003482</v>
      </c>
      <c r="E51" s="22">
        <f t="shared" si="13"/>
        <v>3.8529394262421413E-2</v>
      </c>
      <c r="F51" s="22">
        <f t="shared" si="13"/>
        <v>0.4248926710128369</v>
      </c>
      <c r="G51" s="22">
        <f t="shared" si="13"/>
        <v>0.50742114743718747</v>
      </c>
      <c r="H51" s="22">
        <f t="shared" si="13"/>
        <v>-0.24072964644061545</v>
      </c>
      <c r="I51" s="22">
        <f t="shared" si="13"/>
        <v>-0.10706630379008875</v>
      </c>
      <c r="J51" s="22">
        <f t="shared" si="13"/>
        <v>0.38021256826236305</v>
      </c>
    </row>
    <row r="52" spans="1:10" x14ac:dyDescent="0.2">
      <c r="B52" s="20" t="str">
        <f t="shared" si="12"/>
        <v>Moon KO + DelNB_rep1</v>
      </c>
      <c r="C52" s="22">
        <f t="shared" si="13"/>
        <v>-2.2995784159139796</v>
      </c>
      <c r="D52" s="22">
        <f t="shared" si="13"/>
        <v>-2.376924205898665</v>
      </c>
      <c r="E52" s="22">
        <f t="shared" si="13"/>
        <v>-1.207383661985781</v>
      </c>
      <c r="F52" s="22">
        <f t="shared" si="13"/>
        <v>-0.66892705345211323</v>
      </c>
      <c r="G52" s="22">
        <f t="shared" si="13"/>
        <v>7.2033646035832788E-2</v>
      </c>
      <c r="H52" s="22">
        <f t="shared" si="13"/>
        <v>-1.3620132484051648</v>
      </c>
      <c r="I52" s="22">
        <f t="shared" si="13"/>
        <v>-0.43929194473463173</v>
      </c>
      <c r="J52" s="22">
        <f t="shared" si="13"/>
        <v>-0.56175165912483271</v>
      </c>
    </row>
    <row r="53" spans="1:10" x14ac:dyDescent="0.2">
      <c r="B53" s="20" t="str">
        <f t="shared" si="12"/>
        <v>Moon KO + DelNB_rep2</v>
      </c>
      <c r="C53" s="22">
        <f t="shared" si="13"/>
        <v>-0.24638937389603166</v>
      </c>
      <c r="D53" s="22">
        <f t="shared" si="13"/>
        <v>-0.78777774594491601</v>
      </c>
      <c r="E53" s="22">
        <f t="shared" si="13"/>
        <v>0.53653771602337041</v>
      </c>
      <c r="F53" s="22">
        <f t="shared" si="13"/>
        <v>0.28852423147913586</v>
      </c>
      <c r="G53" s="22">
        <f t="shared" si="13"/>
        <v>0.25155891508433353</v>
      </c>
      <c r="H53" s="22">
        <f t="shared" si="13"/>
        <v>0.11580770195973611</v>
      </c>
      <c r="I53" s="22">
        <f t="shared" si="13"/>
        <v>0.67149599476801836</v>
      </c>
      <c r="J53" s="22">
        <f t="shared" si="13"/>
        <v>0.46926370808512041</v>
      </c>
    </row>
    <row r="54" spans="1:10" x14ac:dyDescent="0.2">
      <c r="B54" s="20" t="str">
        <f t="shared" si="12"/>
        <v>Moon KO + DelNB_rep3</v>
      </c>
      <c r="C54" s="22">
        <f t="shared" si="13"/>
        <v>-1.0103836496313314</v>
      </c>
      <c r="D54" s="22">
        <f t="shared" si="13"/>
        <v>-1.3110404296363118</v>
      </c>
      <c r="E54" s="22">
        <f t="shared" si="13"/>
        <v>0.37935967791192038</v>
      </c>
      <c r="F54" s="22">
        <f t="shared" si="13"/>
        <v>-0.62393134006391304</v>
      </c>
      <c r="G54" s="22">
        <f t="shared" si="13"/>
        <v>2.364007259898554E-2</v>
      </c>
      <c r="H54" s="22">
        <f t="shared" si="13"/>
        <v>-0.28927672912896329</v>
      </c>
      <c r="I54" s="22">
        <f t="shared" si="13"/>
        <v>-0.11704598234368735</v>
      </c>
      <c r="J54" s="22">
        <f t="shared" si="13"/>
        <v>0.12955578491371733</v>
      </c>
    </row>
    <row r="55" spans="1:10" x14ac:dyDescent="0.2">
      <c r="B55" s="20" t="str">
        <f t="shared" si="12"/>
        <v>Moon KO + bypass_rep1</v>
      </c>
      <c r="C55" s="22">
        <f t="shared" si="13"/>
        <v>-6.3839206637211827</v>
      </c>
      <c r="D55" s="22">
        <f t="shared" si="13"/>
        <v>-4.5276969354580183</v>
      </c>
      <c r="E55" s="22">
        <f t="shared" si="13"/>
        <v>-2.1738579639574818</v>
      </c>
      <c r="F55" s="22">
        <f t="shared" si="13"/>
        <v>-1.0307596339825171</v>
      </c>
      <c r="G55" s="22">
        <f t="shared" si="13"/>
        <v>-1.8859794509006182</v>
      </c>
      <c r="H55" s="22">
        <f t="shared" si="13"/>
        <v>-2.0928839559810184</v>
      </c>
      <c r="I55" s="22">
        <f t="shared" si="13"/>
        <v>-3.1024172393144314</v>
      </c>
      <c r="J55" s="22">
        <f t="shared" si="13"/>
        <v>-1.9779540910272808</v>
      </c>
    </row>
    <row r="56" spans="1:10" x14ac:dyDescent="0.2">
      <c r="B56" s="20" t="str">
        <f t="shared" si="12"/>
        <v>Moon KO + bypass_rep2</v>
      </c>
      <c r="C56" s="22">
        <f t="shared" si="13"/>
        <v>-3.1990494269542809</v>
      </c>
      <c r="D56" s="22">
        <f t="shared" si="13"/>
        <v>-2.4109039828437639</v>
      </c>
      <c r="E56" s="22">
        <f t="shared" si="13"/>
        <v>0.58852706141601896</v>
      </c>
      <c r="F56" s="22">
        <f t="shared" si="13"/>
        <v>-3.223217878430984E-2</v>
      </c>
      <c r="G56" s="22">
        <f t="shared" si="13"/>
        <v>-1.1112475187855655</v>
      </c>
      <c r="H56" s="22">
        <f t="shared" si="13"/>
        <v>-0.86691052022276227</v>
      </c>
      <c r="I56" s="22">
        <f t="shared" si="13"/>
        <v>-2.2611165352045335</v>
      </c>
      <c r="J56" s="22">
        <f t="shared" si="13"/>
        <v>-2.3522828908373357</v>
      </c>
    </row>
    <row r="57" spans="1:10" x14ac:dyDescent="0.2">
      <c r="B57" s="20" t="str">
        <f t="shared" si="12"/>
        <v>Moon KO + bypass_rep3</v>
      </c>
      <c r="C57" s="22">
        <f t="shared" si="13"/>
        <v>-4.7252778899036283</v>
      </c>
      <c r="D57" s="22">
        <f t="shared" si="13"/>
        <v>-3.7824037350220125</v>
      </c>
      <c r="E57" s="22">
        <f t="shared" si="13"/>
        <v>-0.6140909105767749</v>
      </c>
      <c r="F57" s="22">
        <f t="shared" si="13"/>
        <v>-0.6819135053072618</v>
      </c>
      <c r="G57" s="22">
        <f t="shared" si="13"/>
        <v>-1.4470090716392126</v>
      </c>
      <c r="H57" s="22">
        <f t="shared" si="13"/>
        <v>-1.503455294689213</v>
      </c>
      <c r="I57" s="22">
        <f t="shared" si="13"/>
        <v>-2.8771509121985348</v>
      </c>
      <c r="J57" s="22">
        <f t="shared" si="13"/>
        <v>-1.9447503390846337</v>
      </c>
    </row>
    <row r="58" spans="1:10" x14ac:dyDescent="0.2">
      <c r="B58" s="20" t="str">
        <f t="shared" si="12"/>
        <v>Wildtype_(w1118)_rep1</v>
      </c>
      <c r="C58" s="22">
        <f t="shared" si="13"/>
        <v>-6.2207610945112801</v>
      </c>
      <c r="D58" s="22">
        <f t="shared" si="13"/>
        <v>-5.4722380088936164</v>
      </c>
      <c r="E58" s="22">
        <f t="shared" si="13"/>
        <v>-4.7412966139529722E-2</v>
      </c>
      <c r="F58" s="22">
        <f t="shared" si="13"/>
        <v>-6.9993813904481117</v>
      </c>
      <c r="G58" s="22">
        <f t="shared" si="13"/>
        <v>-4.6183140156431159</v>
      </c>
      <c r="H58" s="22">
        <f t="shared" si="13"/>
        <v>-3.9356417986044674</v>
      </c>
      <c r="I58" s="22">
        <f t="shared" si="13"/>
        <v>-3.406923045500581</v>
      </c>
      <c r="J58" s="22">
        <f t="shared" si="13"/>
        <v>-5.5470381900699328</v>
      </c>
    </row>
    <row r="59" spans="1:10" x14ac:dyDescent="0.2">
      <c r="B59" s="20" t="str">
        <f t="shared" si="12"/>
        <v>Wildtype_(w1118)_rep2</v>
      </c>
      <c r="C59" s="22">
        <f t="shared" si="13"/>
        <v>-5.8968283776866297</v>
      </c>
      <c r="D59" s="22">
        <f t="shared" si="13"/>
        <v>-5.200928310639612</v>
      </c>
      <c r="E59" s="22">
        <f t="shared" si="13"/>
        <v>6.3791353492720582E-2</v>
      </c>
      <c r="F59" s="22">
        <f t="shared" si="13"/>
        <v>-6.2567860821419616</v>
      </c>
      <c r="G59" s="22">
        <f t="shared" si="13"/>
        <v>-4.4751595056700646</v>
      </c>
      <c r="H59" s="22">
        <f t="shared" si="13"/>
        <v>-3.8343658460814138</v>
      </c>
      <c r="I59" s="22">
        <f t="shared" si="13"/>
        <v>-3.3985602811243334</v>
      </c>
      <c r="J59" s="22">
        <f t="shared" si="13"/>
        <v>-5.4083556288950829</v>
      </c>
    </row>
    <row r="60" spans="1:10" x14ac:dyDescent="0.2">
      <c r="B60" s="20" t="str">
        <f t="shared" si="12"/>
        <v>Wildtype_(w1118)_rep3</v>
      </c>
      <c r="C60" s="22">
        <f t="shared" si="13"/>
        <v>-6.3786373544195296</v>
      </c>
      <c r="D60" s="22">
        <f t="shared" si="13"/>
        <v>-5.826875562947067</v>
      </c>
      <c r="E60" s="22">
        <f t="shared" si="13"/>
        <v>-0.60685597808712988</v>
      </c>
      <c r="F60" s="22">
        <f t="shared" si="13"/>
        <v>-7.3037028993994157</v>
      </c>
      <c r="G60" s="22">
        <f t="shared" si="13"/>
        <v>-4.9065115133544639</v>
      </c>
      <c r="H60" s="22">
        <f t="shared" si="13"/>
        <v>-4.2767226466736643</v>
      </c>
      <c r="I60" s="22">
        <f t="shared" si="13"/>
        <v>-3.9608534234515291</v>
      </c>
      <c r="J60" s="22">
        <f t="shared" si="13"/>
        <v>-5.9466863064854811</v>
      </c>
    </row>
    <row r="62" spans="1:10" s="18" customFormat="1" x14ac:dyDescent="0.2">
      <c r="A62" s="18" t="s">
        <v>167</v>
      </c>
    </row>
    <row r="63" spans="1:10" x14ac:dyDescent="0.2">
      <c r="C63" s="21" t="str">
        <f t="shared" ref="C63:J63" si="14">C45</f>
        <v>burdock</v>
      </c>
      <c r="D63" s="21" t="str">
        <f t="shared" si="14"/>
        <v>blood</v>
      </c>
      <c r="E63" s="21" t="str">
        <f t="shared" si="14"/>
        <v>mdg1</v>
      </c>
      <c r="F63" s="21" t="str">
        <f t="shared" si="14"/>
        <v>HeTa</v>
      </c>
      <c r="G63" s="21" t="str">
        <f t="shared" si="14"/>
        <v>Diver</v>
      </c>
      <c r="H63" s="21" t="str">
        <f t="shared" si="14"/>
        <v>HMSB</v>
      </c>
      <c r="I63" s="21" t="str">
        <f t="shared" si="14"/>
        <v>McClintock</v>
      </c>
      <c r="J63" s="21" t="str">
        <f t="shared" si="14"/>
        <v>Bel</v>
      </c>
    </row>
    <row r="64" spans="1:10" x14ac:dyDescent="0.2">
      <c r="B64" s="20" t="str">
        <f t="shared" ref="B64:B78" si="15">B46</f>
        <v>Moon KO_rep1</v>
      </c>
      <c r="C64" s="17">
        <f t="shared" ref="C64:J78" si="16">2^C46</f>
        <v>1.1539080545025884</v>
      </c>
      <c r="D64" s="17">
        <f t="shared" si="16"/>
        <v>0.97268214039830658</v>
      </c>
      <c r="E64" s="17">
        <f t="shared" si="16"/>
        <v>0.98946910876989436</v>
      </c>
      <c r="F64" s="17">
        <f t="shared" si="16"/>
        <v>1.0383295145490865</v>
      </c>
      <c r="G64" s="17">
        <f t="shared" si="16"/>
        <v>1.1017848913223758</v>
      </c>
      <c r="H64" s="17">
        <f t="shared" si="16"/>
        <v>1.0413573275218719</v>
      </c>
      <c r="I64" s="17">
        <f t="shared" si="16"/>
        <v>1.0554728213229283</v>
      </c>
      <c r="J64" s="17">
        <f t="shared" si="16"/>
        <v>1.2958568358608507</v>
      </c>
    </row>
    <row r="65" spans="1:10" x14ac:dyDescent="0.2">
      <c r="B65" s="20" t="str">
        <f t="shared" si="15"/>
        <v>Moon KO_rep2</v>
      </c>
      <c r="C65" s="17">
        <f t="shared" si="16"/>
        <v>1.2380198047087261</v>
      </c>
      <c r="D65" s="17">
        <f t="shared" si="16"/>
        <v>1.2488482910698078</v>
      </c>
      <c r="E65" s="17">
        <f t="shared" si="16"/>
        <v>1.1916688589523077</v>
      </c>
      <c r="F65" s="17">
        <f t="shared" si="16"/>
        <v>0.99656234611888761</v>
      </c>
      <c r="G65" s="17">
        <f t="shared" si="16"/>
        <v>1.0044492926052393</v>
      </c>
      <c r="H65" s="17">
        <f t="shared" si="16"/>
        <v>0.96551760667023234</v>
      </c>
      <c r="I65" s="17">
        <f t="shared" si="16"/>
        <v>1.0691858973557735</v>
      </c>
      <c r="J65" s="17">
        <f t="shared" si="16"/>
        <v>0.92819326825800319</v>
      </c>
    </row>
    <row r="66" spans="1:10" x14ac:dyDescent="0.2">
      <c r="B66" s="20" t="str">
        <f t="shared" si="15"/>
        <v>Moon KO_rep3</v>
      </c>
      <c r="C66" s="17">
        <f t="shared" si="16"/>
        <v>0.70000509813644085</v>
      </c>
      <c r="D66" s="17">
        <f t="shared" si="16"/>
        <v>0.82322656109185555</v>
      </c>
      <c r="E66" s="17">
        <f t="shared" si="16"/>
        <v>0.84809044359079722</v>
      </c>
      <c r="F66" s="17">
        <f t="shared" si="16"/>
        <v>0.96640757875939909</v>
      </c>
      <c r="G66" s="17">
        <f t="shared" si="16"/>
        <v>0.90359781092623115</v>
      </c>
      <c r="H66" s="17">
        <f t="shared" si="16"/>
        <v>0.9945806943425165</v>
      </c>
      <c r="I66" s="17">
        <f t="shared" si="16"/>
        <v>0.88613465980333295</v>
      </c>
      <c r="J66" s="17">
        <f t="shared" si="16"/>
        <v>0.83138955033438577</v>
      </c>
    </row>
    <row r="67" spans="1:10" x14ac:dyDescent="0.2">
      <c r="B67" s="20" t="str">
        <f t="shared" si="15"/>
        <v>Moon KO + GFP-TRF2_rep1</v>
      </c>
      <c r="C67" s="17">
        <f t="shared" si="16"/>
        <v>0.9302451585829743</v>
      </c>
      <c r="D67" s="17">
        <f t="shared" si="16"/>
        <v>1.0090238410950709</v>
      </c>
      <c r="E67" s="17">
        <f t="shared" si="16"/>
        <v>1.2475444566023417</v>
      </c>
      <c r="F67" s="17">
        <f t="shared" si="16"/>
        <v>1.2398286274032844</v>
      </c>
      <c r="G67" s="17">
        <f t="shared" si="16"/>
        <v>1.2313480983658509</v>
      </c>
      <c r="H67" s="17">
        <f t="shared" si="16"/>
        <v>0.67249452604895599</v>
      </c>
      <c r="I67" s="17">
        <f t="shared" si="16"/>
        <v>1.2878867809812129</v>
      </c>
      <c r="J67" s="17">
        <f t="shared" si="16"/>
        <v>1.1612344484865538</v>
      </c>
    </row>
    <row r="68" spans="1:10" x14ac:dyDescent="0.2">
      <c r="B68" s="20" t="str">
        <f t="shared" si="15"/>
        <v>Moon KO + GFP-TRF2_rep2</v>
      </c>
      <c r="C68" s="17">
        <f t="shared" si="16"/>
        <v>0.83845266092198989</v>
      </c>
      <c r="D68" s="17">
        <f t="shared" si="16"/>
        <v>1.0788589167072142</v>
      </c>
      <c r="E68" s="17">
        <f t="shared" si="16"/>
        <v>1.1202861786908926</v>
      </c>
      <c r="F68" s="17">
        <f t="shared" si="16"/>
        <v>1.2979985574672601</v>
      </c>
      <c r="G68" s="17">
        <f t="shared" si="16"/>
        <v>1.2308042395167749</v>
      </c>
      <c r="H68" s="17">
        <f t="shared" si="16"/>
        <v>0.75990948005228809</v>
      </c>
      <c r="I68" s="17">
        <f t="shared" si="16"/>
        <v>1.2491860195637299</v>
      </c>
      <c r="J68" s="17">
        <f t="shared" si="16"/>
        <v>1.2261614921555755</v>
      </c>
    </row>
    <row r="69" spans="1:10" x14ac:dyDescent="0.2">
      <c r="B69" s="20" t="str">
        <f t="shared" si="15"/>
        <v>Moon KO + GFP-TRF2_rep3</v>
      </c>
      <c r="C69" s="17">
        <f t="shared" si="16"/>
        <v>0.911999003823867</v>
      </c>
      <c r="D69" s="17">
        <f t="shared" si="16"/>
        <v>1.1061710328555301</v>
      </c>
      <c r="E69" s="17">
        <f t="shared" si="16"/>
        <v>1.0270663566703817</v>
      </c>
      <c r="F69" s="17">
        <f t="shared" si="16"/>
        <v>1.3424726261029791</v>
      </c>
      <c r="G69" s="17">
        <f t="shared" si="16"/>
        <v>1.4215069448883546</v>
      </c>
      <c r="H69" s="17">
        <f t="shared" si="16"/>
        <v>0.84631717718568977</v>
      </c>
      <c r="I69" s="17">
        <f t="shared" si="16"/>
        <v>0.92847418024502926</v>
      </c>
      <c r="J69" s="17">
        <f t="shared" si="16"/>
        <v>1.3015336106980002</v>
      </c>
    </row>
    <row r="70" spans="1:10" x14ac:dyDescent="0.2">
      <c r="B70" s="20" t="str">
        <f t="shared" si="15"/>
        <v>Moon KO + DelNB_rep1</v>
      </c>
      <c r="C70" s="17">
        <f t="shared" si="16"/>
        <v>0.20312244682231359</v>
      </c>
      <c r="D70" s="17">
        <f t="shared" si="16"/>
        <v>0.19251940758296524</v>
      </c>
      <c r="E70" s="17">
        <f t="shared" si="16"/>
        <v>0.43305324920604205</v>
      </c>
      <c r="F70" s="17">
        <f t="shared" si="16"/>
        <v>0.62897428774845399</v>
      </c>
      <c r="G70" s="17">
        <f t="shared" si="16"/>
        <v>1.0511974244653741</v>
      </c>
      <c r="H70" s="17">
        <f t="shared" si="16"/>
        <v>0.38903901567918769</v>
      </c>
      <c r="I70" s="17">
        <f t="shared" si="16"/>
        <v>0.73749647316001732</v>
      </c>
      <c r="J70" s="17">
        <f t="shared" si="16"/>
        <v>0.67747909777471838</v>
      </c>
    </row>
    <row r="71" spans="1:10" x14ac:dyDescent="0.2">
      <c r="B71" s="20" t="str">
        <f t="shared" si="15"/>
        <v>Moon KO + DelNB_rep2</v>
      </c>
      <c r="C71" s="17">
        <f t="shared" si="16"/>
        <v>0.84300355843216968</v>
      </c>
      <c r="D71" s="17">
        <f t="shared" si="16"/>
        <v>0.57923563023695923</v>
      </c>
      <c r="E71" s="17">
        <f t="shared" si="16"/>
        <v>1.4504873524876207</v>
      </c>
      <c r="F71" s="17">
        <f t="shared" si="16"/>
        <v>1.221390248095634</v>
      </c>
      <c r="G71" s="17">
        <f t="shared" si="16"/>
        <v>1.1904928162954358</v>
      </c>
      <c r="H71" s="17">
        <f t="shared" si="16"/>
        <v>1.0835815257220756</v>
      </c>
      <c r="I71" s="17">
        <f t="shared" si="16"/>
        <v>1.5927236776605749</v>
      </c>
      <c r="J71" s="17">
        <f t="shared" si="16"/>
        <v>1.3844027458483388</v>
      </c>
    </row>
    <row r="72" spans="1:10" x14ac:dyDescent="0.2">
      <c r="B72" s="20" t="str">
        <f t="shared" si="15"/>
        <v>Moon KO + DelNB_rep3</v>
      </c>
      <c r="C72" s="17">
        <f t="shared" si="16"/>
        <v>0.49641422088517317</v>
      </c>
      <c r="D72" s="17">
        <f t="shared" si="16"/>
        <v>0.4030301211976865</v>
      </c>
      <c r="E72" s="17">
        <f t="shared" si="16"/>
        <v>1.3007643993490319</v>
      </c>
      <c r="F72" s="17">
        <f t="shared" si="16"/>
        <v>0.64890026483348562</v>
      </c>
      <c r="G72" s="17">
        <f t="shared" si="16"/>
        <v>1.016521037278779</v>
      </c>
      <c r="H72" s="17">
        <f t="shared" si="16"/>
        <v>0.81831220278635264</v>
      </c>
      <c r="I72" s="17">
        <f t="shared" si="16"/>
        <v>0.92207372861996473</v>
      </c>
      <c r="J72" s="17">
        <f t="shared" si="16"/>
        <v>1.0939568130564428</v>
      </c>
    </row>
    <row r="73" spans="1:10" x14ac:dyDescent="0.2">
      <c r="B73" s="20" t="str">
        <f t="shared" si="15"/>
        <v>Moon KO + bypass_rep1</v>
      </c>
      <c r="C73" s="17">
        <f t="shared" si="16"/>
        <v>1.1974251905701833E-2</v>
      </c>
      <c r="D73" s="17">
        <f t="shared" si="16"/>
        <v>4.3353824094396837E-2</v>
      </c>
      <c r="E73" s="17">
        <f t="shared" si="16"/>
        <v>0.22161724235939395</v>
      </c>
      <c r="F73" s="17">
        <f t="shared" si="16"/>
        <v>0.48945236558839733</v>
      </c>
      <c r="G73" s="17">
        <f t="shared" si="16"/>
        <v>0.27056001483916381</v>
      </c>
      <c r="H73" s="17">
        <f t="shared" si="16"/>
        <v>0.23441162839235141</v>
      </c>
      <c r="I73" s="17">
        <f t="shared" si="16"/>
        <v>0.11643387515549149</v>
      </c>
      <c r="J73" s="17">
        <f t="shared" si="16"/>
        <v>0.25384960300839882</v>
      </c>
    </row>
    <row r="74" spans="1:10" x14ac:dyDescent="0.2">
      <c r="B74" s="20" t="str">
        <f t="shared" si="15"/>
        <v>Moon KO + bypass_rep2</v>
      </c>
      <c r="C74" s="17">
        <f t="shared" si="16"/>
        <v>0.10889054334709111</v>
      </c>
      <c r="D74" s="17">
        <f t="shared" si="16"/>
        <v>0.18803798319105056</v>
      </c>
      <c r="E74" s="17">
        <f t="shared" si="16"/>
        <v>1.5037107300769956</v>
      </c>
      <c r="F74" s="17">
        <f t="shared" si="16"/>
        <v>0.97790608237723542</v>
      </c>
      <c r="G74" s="17">
        <f t="shared" si="16"/>
        <v>0.46289358721041701</v>
      </c>
      <c r="H74" s="17">
        <f t="shared" si="16"/>
        <v>0.54831980148937498</v>
      </c>
      <c r="I74" s="17">
        <f t="shared" si="16"/>
        <v>0.20861046887892318</v>
      </c>
      <c r="J74" s="17">
        <f t="shared" si="16"/>
        <v>0.1958358924939127</v>
      </c>
    </row>
    <row r="75" spans="1:10" x14ac:dyDescent="0.2">
      <c r="B75" s="20" t="str">
        <f t="shared" si="15"/>
        <v>Moon KO + bypass_rep3</v>
      </c>
      <c r="C75" s="17">
        <f t="shared" si="16"/>
        <v>3.7805032634157944E-2</v>
      </c>
      <c r="D75" s="17">
        <f t="shared" si="16"/>
        <v>7.2674661907041221E-2</v>
      </c>
      <c r="E75" s="17">
        <f t="shared" si="16"/>
        <v>0.65334145572306579</v>
      </c>
      <c r="F75" s="17">
        <f t="shared" si="16"/>
        <v>0.62333796734279023</v>
      </c>
      <c r="G75" s="17">
        <f t="shared" si="16"/>
        <v>0.36678102972238125</v>
      </c>
      <c r="H75" s="17">
        <f t="shared" si="16"/>
        <v>0.35270763361398733</v>
      </c>
      <c r="I75" s="17">
        <f t="shared" si="16"/>
        <v>0.13611038843158066</v>
      </c>
      <c r="J75" s="17">
        <f t="shared" si="16"/>
        <v>0.25975972381241402</v>
      </c>
    </row>
    <row r="76" spans="1:10" x14ac:dyDescent="0.2">
      <c r="B76" s="20" t="str">
        <f t="shared" si="15"/>
        <v>Wildtype_(w1118)_rep1</v>
      </c>
      <c r="C76" s="17">
        <f t="shared" si="16"/>
        <v>1.3408009675818537E-2</v>
      </c>
      <c r="D76" s="17">
        <f t="shared" si="16"/>
        <v>2.2526422009169288E-2</v>
      </c>
      <c r="E76" s="17">
        <f t="shared" si="16"/>
        <v>0.96766999527543263</v>
      </c>
      <c r="F76" s="17">
        <f t="shared" si="16"/>
        <v>7.8158506203847324E-3</v>
      </c>
      <c r="G76" s="17">
        <f t="shared" si="16"/>
        <v>4.0714485576534704E-2</v>
      </c>
      <c r="H76" s="17">
        <f t="shared" si="16"/>
        <v>6.5351230062954346E-2</v>
      </c>
      <c r="I76" s="17">
        <f t="shared" si="16"/>
        <v>9.4278783563991941E-2</v>
      </c>
      <c r="J76" s="17">
        <f t="shared" si="16"/>
        <v>2.1388243396618229E-2</v>
      </c>
    </row>
    <row r="77" spans="1:10" x14ac:dyDescent="0.2">
      <c r="B77" s="20" t="str">
        <f t="shared" si="15"/>
        <v>Wildtype_(w1118)_rep2</v>
      </c>
      <c r="C77" s="17">
        <f t="shared" si="16"/>
        <v>1.6783316285609258E-2</v>
      </c>
      <c r="D77" s="17">
        <f t="shared" si="16"/>
        <v>2.718720570557781E-2</v>
      </c>
      <c r="E77" s="17">
        <f t="shared" si="16"/>
        <v>1.0452089282967225</v>
      </c>
      <c r="F77" s="17">
        <f t="shared" si="16"/>
        <v>1.3077348962496517E-2</v>
      </c>
      <c r="G77" s="17">
        <f t="shared" si="16"/>
        <v>4.4961703093922147E-2</v>
      </c>
      <c r="H77" s="17">
        <f t="shared" si="16"/>
        <v>7.0103688022604957E-2</v>
      </c>
      <c r="I77" s="17">
        <f t="shared" si="16"/>
        <v>9.4826869453744328E-2</v>
      </c>
      <c r="J77" s="17">
        <f t="shared" si="16"/>
        <v>2.3546303008171381E-2</v>
      </c>
    </row>
    <row r="78" spans="1:10" x14ac:dyDescent="0.2">
      <c r="B78" s="20" t="str">
        <f t="shared" si="15"/>
        <v>Wildtype_(w1118)_rep3</v>
      </c>
      <c r="C78" s="17">
        <f t="shared" si="16"/>
        <v>1.2018183336470988E-2</v>
      </c>
      <c r="D78" s="17">
        <f t="shared" si="16"/>
        <v>1.7617150909748622E-2</v>
      </c>
      <c r="E78" s="17">
        <f t="shared" si="16"/>
        <v>0.65662610936294497</v>
      </c>
      <c r="F78" s="17">
        <f t="shared" si="16"/>
        <v>6.3294554564346014E-3</v>
      </c>
      <c r="G78" s="17">
        <f t="shared" si="16"/>
        <v>3.3342093143999246E-2</v>
      </c>
      <c r="H78" s="17">
        <f t="shared" si="16"/>
        <v>5.1591505374149228E-2</v>
      </c>
      <c r="I78" s="17">
        <f t="shared" si="16"/>
        <v>6.4219114235326918E-2</v>
      </c>
      <c r="J78" s="17">
        <f t="shared" si="16"/>
        <v>1.6213211457799758E-2</v>
      </c>
    </row>
    <row r="79" spans="1:10" x14ac:dyDescent="0.2">
      <c r="B79" s="20"/>
    </row>
    <row r="80" spans="1:10" s="18" customFormat="1" x14ac:dyDescent="0.2">
      <c r="A80" s="18" t="s">
        <v>166</v>
      </c>
      <c r="B80" s="19"/>
    </row>
    <row r="82" spans="1:10" x14ac:dyDescent="0.2">
      <c r="A82" s="17" t="s">
        <v>165</v>
      </c>
    </row>
    <row r="83" spans="1:10" x14ac:dyDescent="0.2">
      <c r="A83" s="17" t="s">
        <v>164</v>
      </c>
      <c r="C83" s="17" t="str">
        <f>C63</f>
        <v>burdock</v>
      </c>
      <c r="D83" s="17" t="str">
        <f>D63</f>
        <v>blood</v>
      </c>
      <c r="E83" s="17" t="str">
        <f>I63</f>
        <v>McClintock</v>
      </c>
      <c r="F83" s="17" t="str">
        <f>J63</f>
        <v>Bel</v>
      </c>
      <c r="G83" s="17" t="str">
        <f>H63</f>
        <v>HMSB</v>
      </c>
      <c r="H83" s="17" t="str">
        <f>G63</f>
        <v>Diver</v>
      </c>
      <c r="I83" s="17" t="str">
        <f>F63</f>
        <v>HeTa</v>
      </c>
      <c r="J83" s="17" t="str">
        <f>E63</f>
        <v>mdg1</v>
      </c>
    </row>
    <row r="84" spans="1:10" x14ac:dyDescent="0.2">
      <c r="B84" s="17" t="s">
        <v>156</v>
      </c>
      <c r="C84" s="17">
        <f>AVERAGE(C64:C66)</f>
        <v>1.0306443191159185</v>
      </c>
      <c r="D84" s="17">
        <f>AVERAGE(D64:D66)</f>
        <v>1.0149189975199899</v>
      </c>
      <c r="E84" s="17">
        <f>AVERAGE(I64:I66)</f>
        <v>1.003597792827345</v>
      </c>
      <c r="F84" s="17">
        <f>AVERAGE(J64:J66)</f>
        <v>1.0184798848177465</v>
      </c>
      <c r="G84" s="17">
        <f>AVERAGE(H64:H66)</f>
        <v>1.0004852095115402</v>
      </c>
      <c r="H84" s="17">
        <f>AVERAGE(G64:G66)</f>
        <v>1.0032773316179486</v>
      </c>
      <c r="I84" s="17">
        <f>AVERAGE(F64:F66)</f>
        <v>1.000433146475791</v>
      </c>
      <c r="J84" s="17">
        <f>AVERAGE(E64:E66)</f>
        <v>1.0097428037709999</v>
      </c>
    </row>
    <row r="85" spans="1:10" x14ac:dyDescent="0.2">
      <c r="B85" s="17" t="s">
        <v>155</v>
      </c>
      <c r="C85" s="17">
        <f>AVERAGE(C67:C69)</f>
        <v>0.89356560777627703</v>
      </c>
      <c r="D85" s="17">
        <f>AVERAGE(D67:D69)</f>
        <v>1.0646845968859384</v>
      </c>
      <c r="E85" s="17">
        <f>AVERAGE(I67:I69)</f>
        <v>1.1551823269299906</v>
      </c>
      <c r="F85" s="17">
        <f>AVERAGE(J67:J69)</f>
        <v>1.2296431837800432</v>
      </c>
      <c r="G85" s="17">
        <f>AVERAGE(H67:H69)</f>
        <v>0.75957372776231125</v>
      </c>
      <c r="H85" s="17">
        <f>AVERAGE(G67:G69)</f>
        <v>1.2945530942569934</v>
      </c>
      <c r="I85" s="17">
        <f>AVERAGE(F67:F69)</f>
        <v>1.2934332703245079</v>
      </c>
      <c r="J85" s="17">
        <f>AVERAGE(E67:E69)</f>
        <v>1.1316323306545388</v>
      </c>
    </row>
    <row r="86" spans="1:10" x14ac:dyDescent="0.2">
      <c r="B86" s="17" t="s">
        <v>154</v>
      </c>
      <c r="C86" s="17">
        <f>AVERAGE(C70:C72)</f>
        <v>0.51418007537988542</v>
      </c>
      <c r="D86" s="17">
        <f>AVERAGE(D70:D72)</f>
        <v>0.39159505300587033</v>
      </c>
      <c r="E86" s="17">
        <f>AVERAGE(I70:I72)</f>
        <v>1.084097959813519</v>
      </c>
      <c r="F86" s="17">
        <f>AVERAGE(J70:J72)</f>
        <v>1.0519462188931668</v>
      </c>
      <c r="G86" s="17">
        <f>AVERAGE(H70:H72)</f>
        <v>0.76364424806253861</v>
      </c>
      <c r="H86" s="17">
        <f>AVERAGE(G70:G72)</f>
        <v>1.0860704260131964</v>
      </c>
      <c r="I86" s="17">
        <f>AVERAGE(F70:F72)</f>
        <v>0.83308826689252458</v>
      </c>
      <c r="J86" s="17">
        <f>AVERAGE(E70:E72)</f>
        <v>1.061435000347565</v>
      </c>
    </row>
    <row r="87" spans="1:10" x14ac:dyDescent="0.2">
      <c r="B87" s="17" t="s">
        <v>153</v>
      </c>
      <c r="C87" s="17">
        <f>AVERAGE(C73:C75)</f>
        <v>5.2889942628983631E-2</v>
      </c>
      <c r="D87" s="17">
        <f>AVERAGE(D73:D75)</f>
        <v>0.10135548973082953</v>
      </c>
      <c r="E87" s="17">
        <f>AVERAGE(I73:I75)</f>
        <v>0.15371824415533178</v>
      </c>
      <c r="F87" s="17">
        <f>AVERAGE(J73:J75)</f>
        <v>0.23648173977157519</v>
      </c>
      <c r="G87" s="17">
        <f>AVERAGE(H73:H75)</f>
        <v>0.37847968783190455</v>
      </c>
      <c r="H87" s="17">
        <f>AVERAGE(G73:G75)</f>
        <v>0.36674487725732069</v>
      </c>
      <c r="I87" s="17">
        <f>AVERAGE(F73:F75)</f>
        <v>0.69689880510280766</v>
      </c>
      <c r="J87" s="17">
        <f>AVERAGE(E73:E75)</f>
        <v>0.79288980938648512</v>
      </c>
    </row>
    <row r="88" spans="1:10" x14ac:dyDescent="0.2">
      <c r="B88" s="17" t="s">
        <v>152</v>
      </c>
      <c r="C88" s="17">
        <f>AVERAGE(C76:C78)</f>
        <v>1.4069836432632927E-2</v>
      </c>
      <c r="D88" s="17">
        <f>AVERAGE(D76:D78)</f>
        <v>2.2443592874831903E-2</v>
      </c>
      <c r="E88" s="17">
        <f>AVERAGE(I76:I78)</f>
        <v>8.4441589084354396E-2</v>
      </c>
      <c r="F88" s="17">
        <f>AVERAGE(J76:J78)</f>
        <v>2.0382585954196456E-2</v>
      </c>
      <c r="G88" s="17">
        <f>AVERAGE(H76:H78)</f>
        <v>6.2348807819902846E-2</v>
      </c>
      <c r="H88" s="17">
        <f>AVERAGE(G76:G78)</f>
        <v>3.9672760604818696E-2</v>
      </c>
      <c r="I88" s="17">
        <f>AVERAGE(F76:F78)</f>
        <v>9.0742183464386176E-3</v>
      </c>
      <c r="J88" s="17">
        <f>AVERAGE(E76:E78)</f>
        <v>0.88983501097836681</v>
      </c>
    </row>
    <row r="90" spans="1:10" x14ac:dyDescent="0.2">
      <c r="A90" s="17" t="s">
        <v>163</v>
      </c>
    </row>
    <row r="91" spans="1:10" x14ac:dyDescent="0.2">
      <c r="C91" s="17" t="str">
        <f t="shared" ref="C91:J91" si="17">C83</f>
        <v>burdock</v>
      </c>
      <c r="D91" s="17" t="str">
        <f t="shared" si="17"/>
        <v>blood</v>
      </c>
      <c r="E91" s="17" t="str">
        <f t="shared" si="17"/>
        <v>McClintock</v>
      </c>
      <c r="F91" s="17" t="str">
        <f t="shared" si="17"/>
        <v>Bel</v>
      </c>
      <c r="G91" s="17" t="str">
        <f t="shared" si="17"/>
        <v>HMSB</v>
      </c>
      <c r="H91" s="17" t="str">
        <f t="shared" si="17"/>
        <v>Diver</v>
      </c>
      <c r="I91" s="17" t="str">
        <f t="shared" si="17"/>
        <v>HeTa</v>
      </c>
      <c r="J91" s="17" t="str">
        <f t="shared" si="17"/>
        <v>mdg1</v>
      </c>
    </row>
    <row r="92" spans="1:10" x14ac:dyDescent="0.2">
      <c r="B92" s="17" t="s">
        <v>156</v>
      </c>
      <c r="C92" s="17">
        <f>STDEV(C64:C66)</f>
        <v>0.28941392065365812</v>
      </c>
      <c r="D92" s="17">
        <f>STDEV(D64:D66)</f>
        <v>0.21593153621459418</v>
      </c>
      <c r="E92" s="17">
        <f>STDEV(I64:I66)</f>
        <v>0.10195686749029316</v>
      </c>
      <c r="F92" s="17">
        <f>STDEV(J64:J66)</f>
        <v>0.2450433016395985</v>
      </c>
      <c r="G92" s="17">
        <f>STDEV(H64:H66)</f>
        <v>3.8263079975997462E-2</v>
      </c>
      <c r="H92" s="17">
        <f>STDEV(G64:G66)</f>
        <v>9.9098737774018966E-2</v>
      </c>
      <c r="I92" s="17">
        <f>STDEV(F64:F66)</f>
        <v>3.6116873251795106E-2</v>
      </c>
      <c r="J92" s="17">
        <f>STDEV(E64:E66)</f>
        <v>0.17268410148977203</v>
      </c>
    </row>
    <row r="93" spans="1:10" x14ac:dyDescent="0.2">
      <c r="B93" s="17" t="s">
        <v>155</v>
      </c>
      <c r="C93" s="17">
        <f>STDEV(C67:C69)</f>
        <v>4.8593294023928195E-2</v>
      </c>
      <c r="D93" s="17">
        <f>STDEV(D67:D69)</f>
        <v>5.0100675879001029E-2</v>
      </c>
      <c r="E93" s="17">
        <f>STDEV(I67:I69)</f>
        <v>0.19728627692662939</v>
      </c>
      <c r="F93" s="17">
        <f>STDEV(J67:J69)</f>
        <v>7.0214352961017565E-2</v>
      </c>
      <c r="G93" s="17">
        <f>STDEV(H67:H69)</f>
        <v>8.6911811966215696E-2</v>
      </c>
      <c r="H93" s="17">
        <f>STDEV(G67:G69)</f>
        <v>0.1099455960382652</v>
      </c>
      <c r="I93" s="17">
        <f>STDEV(F67:F69)</f>
        <v>5.1474061451254938E-2</v>
      </c>
      <c r="J93" s="17">
        <f>STDEV(E67:E69)</f>
        <v>0.11067610180471864</v>
      </c>
    </row>
    <row r="94" spans="1:10" x14ac:dyDescent="0.2">
      <c r="B94" s="17" t="s">
        <v>154</v>
      </c>
      <c r="C94" s="17">
        <f>STDEV(C70:C72)</f>
        <v>0.32031028462759636</v>
      </c>
      <c r="D94" s="17">
        <f>STDEV(D70:D72)</f>
        <v>0.19361154357206334</v>
      </c>
      <c r="E94" s="17">
        <f>STDEV(I70:I72)</f>
        <v>0.45004697693669377</v>
      </c>
      <c r="F94" s="17">
        <f>STDEV(J70:J72)</f>
        <v>0.35532932410355905</v>
      </c>
      <c r="G94" s="17">
        <f>STDEV(H70:H72)</f>
        <v>0.3504836137673667</v>
      </c>
      <c r="H94" s="17">
        <f>STDEV(G70:G72)</f>
        <v>9.2079528947920486E-2</v>
      </c>
      <c r="I94" s="17">
        <f>STDEV(F70:F72)</f>
        <v>0.336426935002822</v>
      </c>
      <c r="J94" s="17">
        <f>STDEV(E70:E72)</f>
        <v>0.54931954229746816</v>
      </c>
    </row>
    <row r="95" spans="1:10" x14ac:dyDescent="0.2">
      <c r="B95" s="17" t="s">
        <v>153</v>
      </c>
      <c r="C95" s="17">
        <f>STDEV(C73:C75)</f>
        <v>5.0188223408007486E-2</v>
      </c>
      <c r="D95" s="17">
        <f>STDEV(D73:D75)</f>
        <v>7.6487377304165646E-2</v>
      </c>
      <c r="E95" s="17">
        <f>STDEV(I73:I75)</f>
        <v>4.8545427642621188E-2</v>
      </c>
      <c r="F95" s="17">
        <f>STDEV(J73:J75)</f>
        <v>3.5324156857153857E-2</v>
      </c>
      <c r="G95" s="17">
        <f>STDEV(H73:H75)</f>
        <v>0.15853307026685706</v>
      </c>
      <c r="H95" s="17">
        <f>STDEV(G73:G75)</f>
        <v>9.6166791282243549E-2</v>
      </c>
      <c r="I95" s="17">
        <f>STDEV(F73:F75)</f>
        <v>0.25239880348403843</v>
      </c>
      <c r="J95" s="17">
        <f>STDEV(E73:E75)</f>
        <v>0.65233904916814467</v>
      </c>
    </row>
    <row r="96" spans="1:10" x14ac:dyDescent="0.2">
      <c r="B96" s="17" t="s">
        <v>152</v>
      </c>
      <c r="C96" s="17">
        <f>STDEV(C76:C78)</f>
        <v>2.4505374916061551E-3</v>
      </c>
      <c r="D96" s="17">
        <f>STDEV(D76:D78)</f>
        <v>4.7855650343417927E-3</v>
      </c>
      <c r="E96" s="17">
        <f>STDEV(I76:I78)</f>
        <v>1.7515320902007435E-2</v>
      </c>
      <c r="F96" s="17">
        <f>STDEV(J76:J78)</f>
        <v>3.7685631333648439E-3</v>
      </c>
      <c r="G96" s="17">
        <f>STDEV(H76:H78)</f>
        <v>9.6143710712985643E-3</v>
      </c>
      <c r="H96" s="17">
        <f>STDEV(G76:G78)</f>
        <v>5.8794325435886545E-3</v>
      </c>
      <c r="I96" s="17">
        <f>STDEV(F76:F78)</f>
        <v>3.545579457968559E-3</v>
      </c>
      <c r="J96" s="17">
        <f>STDEV(E76:E78)</f>
        <v>0.20565229242102612</v>
      </c>
    </row>
    <row r="98" spans="1:10" x14ac:dyDescent="0.2">
      <c r="A98" s="17" t="s">
        <v>162</v>
      </c>
    </row>
    <row r="99" spans="1:10" x14ac:dyDescent="0.2">
      <c r="C99" s="17" t="s">
        <v>161</v>
      </c>
      <c r="D99" s="17" t="s">
        <v>98</v>
      </c>
      <c r="E99" s="17" t="s">
        <v>133</v>
      </c>
      <c r="F99" s="17" t="s">
        <v>160</v>
      </c>
      <c r="G99" s="17" t="s">
        <v>159</v>
      </c>
      <c r="H99" s="17" t="s">
        <v>158</v>
      </c>
      <c r="I99" s="17" t="s">
        <v>157</v>
      </c>
      <c r="J99" s="17" t="s">
        <v>72</v>
      </c>
    </row>
    <row r="100" spans="1:10" x14ac:dyDescent="0.2">
      <c r="B100" s="17" t="s">
        <v>156</v>
      </c>
      <c r="C100" s="17">
        <f t="shared" ref="C100:J100" si="18">TTEST(C64:C66,C$64:C$66,2,3)</f>
        <v>1</v>
      </c>
      <c r="D100" s="17">
        <f t="shared" si="18"/>
        <v>1</v>
      </c>
      <c r="E100" s="17">
        <f t="shared" si="18"/>
        <v>1</v>
      </c>
      <c r="F100" s="17">
        <f t="shared" si="18"/>
        <v>1</v>
      </c>
      <c r="G100" s="17">
        <f t="shared" si="18"/>
        <v>1</v>
      </c>
      <c r="H100" s="17">
        <f t="shared" si="18"/>
        <v>1</v>
      </c>
      <c r="I100" s="17">
        <f t="shared" si="18"/>
        <v>1</v>
      </c>
      <c r="J100" s="17">
        <f t="shared" si="18"/>
        <v>1</v>
      </c>
    </row>
    <row r="101" spans="1:10" x14ac:dyDescent="0.2">
      <c r="B101" s="17" t="s">
        <v>155</v>
      </c>
      <c r="C101" s="17">
        <f>TTEST(C67:C69,C$64:C$66,2,3)</f>
        <v>0.49948473456245196</v>
      </c>
      <c r="D101" s="17">
        <f>TTEST(D67:D69,D$64:D$66,2,3)</f>
        <v>0.73162511557177712</v>
      </c>
      <c r="E101" s="17">
        <f>TTEST(I67:I69,I$64:I$66,2,3)</f>
        <v>0.3223415113084353</v>
      </c>
      <c r="F101" s="17">
        <f>TTEST(J67:J69,J$64:J$66,2,3)</f>
        <v>0.27108926079595902</v>
      </c>
      <c r="G101" s="17">
        <f>TTEST(H67:H69,H$64:H$66,2,3)</f>
        <v>2.615794442159361E-2</v>
      </c>
      <c r="H101" s="17">
        <f>TTEST(G67:G69,G$64:G$66,2,3)</f>
        <v>2.752010904487278E-2</v>
      </c>
      <c r="I101" s="17">
        <f>TTEST(F67:F69,F$64:F$66,2,3)</f>
        <v>2.0095576336793693E-3</v>
      </c>
      <c r="J101" s="17">
        <f>TTEST(E67:E69,E$64:E$66,2,3)</f>
        <v>0.37080301523824116</v>
      </c>
    </row>
    <row r="102" spans="1:10" x14ac:dyDescent="0.2">
      <c r="B102" s="17" t="s">
        <v>154</v>
      </c>
      <c r="C102" s="17">
        <f>TTEST(C70:C72,$C$64:$C$66,2,3)</f>
        <v>0.10767865536163407</v>
      </c>
      <c r="D102" s="17">
        <f>TTEST(D70:D72,$C$64:$C$66,2,3)</f>
        <v>4.0614274654485596E-2</v>
      </c>
      <c r="E102" s="17">
        <f>TTEST(I70:I72,$C$64:$C$66,2,3)</f>
        <v>0.87239163665993491</v>
      </c>
      <c r="F102" s="17">
        <f>TTEST(J70:J72,$C$64:$C$66,2,3)</f>
        <v>0.9398492761620425</v>
      </c>
      <c r="G102" s="17">
        <f>TTEST(H70:H72,$C$64:$C$66,2,3)</f>
        <v>0.36838760519245695</v>
      </c>
      <c r="H102" s="17">
        <f>TTEST(G70:G72,$C$64:$C$66,2,3)</f>
        <v>0.77734960750980919</v>
      </c>
      <c r="I102" s="17">
        <f>TTEST(F70:F72,$C$64:$C$66,2,3)</f>
        <v>0.48459721717528609</v>
      </c>
      <c r="J102" s="17">
        <f>TTEST(E70:E72,$C$64:$C$66,2,3)</f>
        <v>0.93691112144588284</v>
      </c>
    </row>
    <row r="103" spans="1:10" x14ac:dyDescent="0.2">
      <c r="B103" s="17" t="s">
        <v>153</v>
      </c>
      <c r="C103" s="17">
        <f>TTEST(C73:C75,C$64:C$66,2,3)</f>
        <v>2.5140414199337012E-2</v>
      </c>
      <c r="D103" s="17">
        <f>TTEST(D73:D75,D$64:D$66,2,3)</f>
        <v>1.0992383379759642E-2</v>
      </c>
      <c r="E103" s="17">
        <f>TTEST(I73:I75,I$64:I$66,2,3)</f>
        <v>1.2294951825707686E-3</v>
      </c>
      <c r="F103" s="17">
        <f>TTEST(J73:J75,J$64:J$66,2,3)</f>
        <v>2.9078662531965841E-2</v>
      </c>
      <c r="G103" s="17">
        <f>TTEST(H73:H75,H$64:H$66,2,3)</f>
        <v>1.6623834006634017E-2</v>
      </c>
      <c r="H103" s="17">
        <f>TTEST(G73:G75,G$64:G$66,2,3)</f>
        <v>1.3390467802656594E-3</v>
      </c>
      <c r="I103" s="17">
        <f>TTEST(F73:F75,F$64:F$66,2,3)</f>
        <v>0.1702909257562189</v>
      </c>
      <c r="J103" s="17">
        <f>TTEST(E73:E75,E$64:E$66,2,3)</f>
        <v>0.62765142718178535</v>
      </c>
    </row>
    <row r="104" spans="1:10" x14ac:dyDescent="0.2">
      <c r="B104" s="17" t="s">
        <v>152</v>
      </c>
      <c r="C104" s="17">
        <f>TTEST(C76:C78,C$64:C$66,2,3)</f>
        <v>2.5962212908823262E-2</v>
      </c>
      <c r="D104" s="17">
        <f>TTEST(D76:D78,D$64:D$66,2,3)</f>
        <v>1.5378467261243735E-2</v>
      </c>
      <c r="E104" s="17">
        <f>TTEST(I76:I78,I$64:I$66,2,3)</f>
        <v>3.2874519737514391E-3</v>
      </c>
      <c r="F104" s="17">
        <f>TTEST(J76:J78,J$64:J$66,2,3)</f>
        <v>1.9485771413122945E-2</v>
      </c>
      <c r="G104" s="17">
        <f>TTEST(H76:H78,H$64:H$66,2,3)</f>
        <v>2.7506744339196706E-4</v>
      </c>
      <c r="H104" s="17">
        <f>TTEST(G76:G78,G$64:G$66,2,3)</f>
        <v>3.413217062072261E-3</v>
      </c>
      <c r="I104" s="17">
        <f>TTEST(F76:F78,F$64:F$66,2,3)</f>
        <v>3.946185219121138E-4</v>
      </c>
      <c r="J104" s="17">
        <f>TTEST(E76:E78,E$64:E$66,2,3)</f>
        <v>0.48366096721936414</v>
      </c>
    </row>
  </sheetData>
  <conditionalFormatting sqref="C100:J104">
    <cfRule type="cellIs" dxfId="0" priority="1" operator="lessThan">
      <formula>0.05</formula>
    </cfRule>
  </conditionalFormatting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7"/>
  <sheetViews>
    <sheetView workbookViewId="0">
      <selection activeCell="A3" sqref="A3"/>
    </sheetView>
  </sheetViews>
  <sheetFormatPr baseColWidth="10" defaultColWidth="22.83203125" defaultRowHeight="25" customHeight="1" x14ac:dyDescent="0.2"/>
  <cols>
    <col min="1" max="5" width="22.83203125" style="12"/>
    <col min="6" max="30" width="12.5" style="12" customWidth="1"/>
    <col min="31" max="16384" width="22.83203125" style="12"/>
  </cols>
  <sheetData>
    <row r="1" spans="1:5" s="10" customFormat="1" ht="25" customHeight="1" x14ac:dyDescent="0.2">
      <c r="A1" s="45" t="s">
        <v>207</v>
      </c>
    </row>
    <row r="2" spans="1:5" s="10" customFormat="1" ht="25" customHeight="1" x14ac:dyDescent="0.2">
      <c r="A2" s="10" t="s">
        <v>208</v>
      </c>
    </row>
    <row r="3" spans="1:5" s="10" customFormat="1" ht="25" customHeight="1" x14ac:dyDescent="0.2">
      <c r="A3" s="10" t="s">
        <v>39</v>
      </c>
    </row>
    <row r="4" spans="1:5" s="10" customFormat="1" ht="25" customHeight="1" thickBot="1" x14ac:dyDescent="0.25"/>
    <row r="5" spans="1:5" ht="25" customHeight="1" x14ac:dyDescent="0.2">
      <c r="A5" s="11" t="s">
        <v>40</v>
      </c>
      <c r="B5" s="47" t="s">
        <v>194</v>
      </c>
      <c r="C5" s="48"/>
      <c r="D5" s="48"/>
      <c r="E5" s="49"/>
    </row>
    <row r="6" spans="1:5" ht="25" customHeight="1" x14ac:dyDescent="0.2">
      <c r="A6" s="13"/>
      <c r="B6" s="14" t="s">
        <v>193</v>
      </c>
      <c r="C6" s="15" t="s">
        <v>195</v>
      </c>
      <c r="D6" s="15" t="s">
        <v>196</v>
      </c>
      <c r="E6" s="16" t="s">
        <v>197</v>
      </c>
    </row>
    <row r="7" spans="1:5" ht="25" customHeight="1" x14ac:dyDescent="0.2">
      <c r="A7" s="1" t="s">
        <v>84</v>
      </c>
      <c r="B7" s="1">
        <v>3.4936323802646829E-2</v>
      </c>
      <c r="C7" s="1">
        <v>-1.2165290091469581</v>
      </c>
      <c r="D7" s="1">
        <v>0.14124418124269508</v>
      </c>
      <c r="E7" s="1">
        <v>-2.7854551326063697</v>
      </c>
    </row>
    <row r="8" spans="1:5" ht="25" customHeight="1" x14ac:dyDescent="0.2">
      <c r="A8" s="1" t="s">
        <v>45</v>
      </c>
      <c r="B8" s="1">
        <v>-0.17515070827032012</v>
      </c>
      <c r="C8" s="1">
        <v>-9.0328388194394593E-2</v>
      </c>
      <c r="D8" s="1">
        <v>-6.6874679514390675E-2</v>
      </c>
      <c r="E8" s="1">
        <v>-2.6122205203583997</v>
      </c>
    </row>
    <row r="9" spans="1:5" ht="25" customHeight="1" x14ac:dyDescent="0.2">
      <c r="A9" s="1" t="s">
        <v>99</v>
      </c>
      <c r="B9" s="1">
        <v>-0.50760051073833823</v>
      </c>
      <c r="C9" s="1">
        <v>-0.57799150943006516</v>
      </c>
      <c r="D9" s="1">
        <v>-9.4916862075330927E-2</v>
      </c>
      <c r="E9" s="1">
        <v>-2.5229001252716889</v>
      </c>
    </row>
    <row r="10" spans="1:5" ht="25" customHeight="1" x14ac:dyDescent="0.2">
      <c r="A10" s="1" t="s">
        <v>100</v>
      </c>
      <c r="B10" s="1">
        <v>-0.54115276034061455</v>
      </c>
      <c r="C10" s="1">
        <v>-0.4390783642567726</v>
      </c>
      <c r="D10" s="1">
        <v>2.8786759752819194E-2</v>
      </c>
      <c r="E10" s="1">
        <v>-2.448097477864394</v>
      </c>
    </row>
    <row r="11" spans="1:5" ht="25" customHeight="1" x14ac:dyDescent="0.2">
      <c r="A11" s="1" t="s">
        <v>66</v>
      </c>
      <c r="B11" s="1">
        <v>-0.6197125268774738</v>
      </c>
      <c r="C11" s="1">
        <v>-0.35043181482433022</v>
      </c>
      <c r="D11" s="1">
        <v>-0.64460437069097476</v>
      </c>
      <c r="E11" s="1">
        <v>-2.0413710762643267</v>
      </c>
    </row>
    <row r="12" spans="1:5" ht="25" customHeight="1" x14ac:dyDescent="0.2">
      <c r="A12" s="1" t="s">
        <v>101</v>
      </c>
      <c r="B12" s="1">
        <v>-0.39074585120522121</v>
      </c>
      <c r="C12" s="1">
        <v>-0.19957705138060222</v>
      </c>
      <c r="D12" s="1">
        <v>-9.9765588021383592E-2</v>
      </c>
      <c r="E12" s="1">
        <v>-2.0121889035275498</v>
      </c>
    </row>
    <row r="13" spans="1:5" ht="25" customHeight="1" x14ac:dyDescent="0.2">
      <c r="A13" s="1" t="s">
        <v>75</v>
      </c>
      <c r="B13" s="1">
        <v>-6.2093707254659278E-2</v>
      </c>
      <c r="C13" s="1">
        <v>-7.7386051656369609E-2</v>
      </c>
      <c r="D13" s="1">
        <v>-0.13807160479190433</v>
      </c>
      <c r="E13" s="1">
        <v>-1.8032452371344918</v>
      </c>
    </row>
    <row r="14" spans="1:5" ht="25" customHeight="1" x14ac:dyDescent="0.2">
      <c r="A14" s="1" t="s">
        <v>83</v>
      </c>
      <c r="B14" s="1">
        <v>0.62829442663186508</v>
      </c>
      <c r="C14" s="1">
        <v>0.39015332243911044</v>
      </c>
      <c r="D14" s="1">
        <v>1.2061239804204291</v>
      </c>
      <c r="E14" s="1">
        <v>-1.6581381874804926</v>
      </c>
    </row>
    <row r="15" spans="1:5" ht="25" customHeight="1" x14ac:dyDescent="0.2">
      <c r="A15" s="1" t="s">
        <v>43</v>
      </c>
      <c r="B15" s="1">
        <v>-0.30261041164079922</v>
      </c>
      <c r="C15" s="1">
        <v>-0.78854946831402906</v>
      </c>
      <c r="D15" s="1">
        <v>-0.24649504499379538</v>
      </c>
      <c r="E15" s="1">
        <v>-1.6182572170071174</v>
      </c>
    </row>
    <row r="16" spans="1:5" ht="25" customHeight="1" x14ac:dyDescent="0.2">
      <c r="A16" s="1" t="s">
        <v>102</v>
      </c>
      <c r="B16" s="1">
        <v>0.13325031730239814</v>
      </c>
      <c r="C16" s="1">
        <v>-0.28953683510589506</v>
      </c>
      <c r="D16" s="1">
        <v>-0.19374237012878845</v>
      </c>
      <c r="E16" s="1">
        <v>-1.3825984368087192</v>
      </c>
    </row>
    <row r="17" spans="1:5" ht="25" customHeight="1" x14ac:dyDescent="0.2">
      <c r="A17" s="1" t="s">
        <v>103</v>
      </c>
      <c r="B17" s="1">
        <v>-6.0856252227702856E-2</v>
      </c>
      <c r="C17" s="1">
        <v>-0.2136178090430407</v>
      </c>
      <c r="D17" s="1">
        <v>0.24762904918771708</v>
      </c>
      <c r="E17" s="1">
        <v>-1.3695504187285481</v>
      </c>
    </row>
    <row r="18" spans="1:5" ht="25" customHeight="1" x14ac:dyDescent="0.2">
      <c r="A18" s="1" t="s">
        <v>104</v>
      </c>
      <c r="B18" s="1">
        <v>0.14220886644069516</v>
      </c>
      <c r="C18" s="1">
        <v>-0.14391963986083556</v>
      </c>
      <c r="D18" s="1">
        <v>3.8933693729127153E-2</v>
      </c>
      <c r="E18" s="1">
        <v>-1.1560101408730457</v>
      </c>
    </row>
    <row r="19" spans="1:5" ht="25" customHeight="1" x14ac:dyDescent="0.2">
      <c r="A19" s="1" t="s">
        <v>44</v>
      </c>
      <c r="B19" s="1">
        <v>0.50544422779304099</v>
      </c>
      <c r="C19" s="1">
        <v>-6.3368029051919919E-2</v>
      </c>
      <c r="D19" s="1">
        <v>-3.807956855468074E-2</v>
      </c>
      <c r="E19" s="1">
        <v>-1.1043967870382632</v>
      </c>
    </row>
    <row r="20" spans="1:5" ht="25" customHeight="1" x14ac:dyDescent="0.2">
      <c r="A20" s="1" t="s">
        <v>55</v>
      </c>
      <c r="B20" s="1">
        <v>-6.6488246241557289E-2</v>
      </c>
      <c r="C20" s="1">
        <v>-0.1321869103672566</v>
      </c>
      <c r="D20" s="1">
        <v>-6.8945739913490092E-3</v>
      </c>
      <c r="E20" s="1">
        <v>-1.0609059695229122</v>
      </c>
    </row>
    <row r="21" spans="1:5" ht="25" customHeight="1" x14ac:dyDescent="0.2">
      <c r="A21" s="1" t="s">
        <v>105</v>
      </c>
      <c r="B21" s="1">
        <v>-0.44814607492185066</v>
      </c>
      <c r="C21" s="1">
        <v>-0.78797618648081691</v>
      </c>
      <c r="D21" s="1">
        <v>5.6020349599328292E-2</v>
      </c>
      <c r="E21" s="1">
        <v>-0.96089902104866054</v>
      </c>
    </row>
    <row r="22" spans="1:5" ht="25" customHeight="1" x14ac:dyDescent="0.2">
      <c r="A22" s="1" t="s">
        <v>69</v>
      </c>
      <c r="B22" s="1">
        <v>0.12377044006930171</v>
      </c>
      <c r="C22" s="1">
        <v>0.3821101331229621</v>
      </c>
      <c r="D22" s="1">
        <v>0.36862902637829936</v>
      </c>
      <c r="E22" s="1">
        <v>-0.73522068309587907</v>
      </c>
    </row>
    <row r="23" spans="1:5" ht="25" customHeight="1" x14ac:dyDescent="0.2">
      <c r="A23" s="1" t="s">
        <v>106</v>
      </c>
      <c r="B23" s="1">
        <v>6.6832321079680776E-2</v>
      </c>
      <c r="C23" s="1">
        <v>-0.72192568913942479</v>
      </c>
      <c r="D23" s="1">
        <v>0.73958345548108884</v>
      </c>
      <c r="E23" s="1">
        <v>-0.71224691493514813</v>
      </c>
    </row>
    <row r="24" spans="1:5" ht="25" customHeight="1" x14ac:dyDescent="0.2">
      <c r="A24" s="1" t="s">
        <v>77</v>
      </c>
      <c r="B24" s="1">
        <v>-0.59687698869953509</v>
      </c>
      <c r="C24" s="1">
        <v>-0.78275909206270744</v>
      </c>
      <c r="D24" s="1">
        <v>-0.70808573754455684</v>
      </c>
      <c r="E24" s="1">
        <v>-0.69246878721429295</v>
      </c>
    </row>
    <row r="25" spans="1:5" ht="25" customHeight="1" x14ac:dyDescent="0.2">
      <c r="A25" s="1" t="s">
        <v>65</v>
      </c>
      <c r="B25" s="1">
        <v>-7.5018707722303693E-2</v>
      </c>
      <c r="C25" s="1">
        <v>-0.54155625132658791</v>
      </c>
      <c r="D25" s="1">
        <v>-0.44882922463944935</v>
      </c>
      <c r="E25" s="1">
        <v>-0.58580419555846908</v>
      </c>
    </row>
    <row r="26" spans="1:5" ht="25" customHeight="1" x14ac:dyDescent="0.2">
      <c r="A26" s="1" t="s">
        <v>107</v>
      </c>
      <c r="B26" s="1">
        <v>-3.3300204565007006E-2</v>
      </c>
      <c r="C26" s="1">
        <v>-1.2878586098081422E-2</v>
      </c>
      <c r="D26" s="1">
        <v>-2.7798796227439016E-2</v>
      </c>
      <c r="E26" s="1">
        <v>-0.56814832508175839</v>
      </c>
    </row>
    <row r="27" spans="1:5" ht="25" customHeight="1" x14ac:dyDescent="0.2">
      <c r="A27" s="1" t="s">
        <v>72</v>
      </c>
      <c r="B27" s="1">
        <v>-9.1223459458023723E-2</v>
      </c>
      <c r="C27" s="1">
        <v>-0.19235801571715319</v>
      </c>
      <c r="D27" s="1">
        <v>-0.14358011640424312</v>
      </c>
      <c r="E27" s="1">
        <v>-0.47970140637510678</v>
      </c>
    </row>
    <row r="28" spans="1:5" ht="25" customHeight="1" x14ac:dyDescent="0.2">
      <c r="A28" s="1" t="s">
        <v>108</v>
      </c>
      <c r="B28" s="1">
        <v>0.1776585965875721</v>
      </c>
      <c r="C28" s="1">
        <v>0.4626153895546577</v>
      </c>
      <c r="D28" s="1">
        <v>0.16642786290111122</v>
      </c>
      <c r="E28" s="1">
        <v>-0.43247092024490019</v>
      </c>
    </row>
    <row r="29" spans="1:5" ht="25" customHeight="1" x14ac:dyDescent="0.2">
      <c r="A29" s="1" t="s">
        <v>109</v>
      </c>
      <c r="B29" s="1">
        <v>0.34597648241663992</v>
      </c>
      <c r="C29" s="1">
        <v>-0.1815080486583466</v>
      </c>
      <c r="D29" s="1">
        <v>0.32641232017770044</v>
      </c>
      <c r="E29" s="1">
        <v>-0.40010053244502986</v>
      </c>
    </row>
    <row r="30" spans="1:5" ht="25" customHeight="1" x14ac:dyDescent="0.2">
      <c r="A30" s="1" t="s">
        <v>58</v>
      </c>
      <c r="B30" s="1">
        <v>-0.18144605451878207</v>
      </c>
      <c r="C30" s="1">
        <v>-9.5000545696985253E-2</v>
      </c>
      <c r="D30" s="1">
        <v>-0.11019348792767548</v>
      </c>
      <c r="E30" s="1">
        <v>-0.38030791668218256</v>
      </c>
    </row>
    <row r="31" spans="1:5" ht="25" customHeight="1" x14ac:dyDescent="0.2">
      <c r="A31" s="1" t="s">
        <v>80</v>
      </c>
      <c r="B31" s="1">
        <v>0.19793163398291058</v>
      </c>
      <c r="C31" s="1">
        <v>-3.7950024774349216E-2</v>
      </c>
      <c r="D31" s="1">
        <v>-6.0247302270478365E-2</v>
      </c>
      <c r="E31" s="1">
        <v>-0.31252393596398725</v>
      </c>
    </row>
    <row r="32" spans="1:5" ht="25" customHeight="1" x14ac:dyDescent="0.2">
      <c r="A32" s="1" t="s">
        <v>110</v>
      </c>
      <c r="B32" s="1">
        <v>0.35595240245158222</v>
      </c>
      <c r="C32" s="1">
        <v>8.4054254295829064E-2</v>
      </c>
      <c r="D32" s="1">
        <v>5.6676980646560966E-2</v>
      </c>
      <c r="E32" s="1">
        <v>-0.26346293977507806</v>
      </c>
    </row>
    <row r="33" spans="1:5" ht="25" customHeight="1" x14ac:dyDescent="0.2">
      <c r="A33" s="1" t="s">
        <v>111</v>
      </c>
      <c r="B33" s="1">
        <v>0.26658380226290845</v>
      </c>
      <c r="C33" s="1">
        <v>0.1213317478045247</v>
      </c>
      <c r="D33" s="1">
        <v>7.3151293625516395E-2</v>
      </c>
      <c r="E33" s="1">
        <v>-0.22999294396037451</v>
      </c>
    </row>
    <row r="34" spans="1:5" ht="25" customHeight="1" x14ac:dyDescent="0.2">
      <c r="A34" s="1" t="s">
        <v>60</v>
      </c>
      <c r="B34" s="1">
        <v>0.48312398548688523</v>
      </c>
      <c r="C34" s="1">
        <v>6.688154290919994E-2</v>
      </c>
      <c r="D34" s="1">
        <v>-0.16817841991761404</v>
      </c>
      <c r="E34" s="1">
        <v>-0.18020382795796494</v>
      </c>
    </row>
    <row r="35" spans="1:5" ht="25" customHeight="1" x14ac:dyDescent="0.2">
      <c r="A35" s="1" t="s">
        <v>63</v>
      </c>
      <c r="B35" s="1">
        <v>6.8677770375419625E-2</v>
      </c>
      <c r="C35" s="1">
        <v>0.3989508568372378</v>
      </c>
      <c r="D35" s="1">
        <v>0.10232397338436221</v>
      </c>
      <c r="E35" s="1">
        <v>-0.17400358209454725</v>
      </c>
    </row>
    <row r="36" spans="1:5" ht="25" customHeight="1" x14ac:dyDescent="0.2">
      <c r="A36" s="1" t="s">
        <v>52</v>
      </c>
      <c r="B36" s="1">
        <v>0.39172019924704177</v>
      </c>
      <c r="C36" s="1">
        <v>0.41070266461137961</v>
      </c>
      <c r="D36" s="1">
        <v>0.11823053057711065</v>
      </c>
      <c r="E36" s="1">
        <v>-0.15812472584582976</v>
      </c>
    </row>
    <row r="37" spans="1:5" ht="25" customHeight="1" x14ac:dyDescent="0.2">
      <c r="A37" s="1" t="s">
        <v>112</v>
      </c>
      <c r="B37" s="1">
        <v>0.20898822812896906</v>
      </c>
      <c r="C37" s="1">
        <v>-2.3295760059068683E-2</v>
      </c>
      <c r="D37" s="1">
        <v>-6.5894532436902797E-2</v>
      </c>
      <c r="E37" s="1">
        <v>-0.15265797688959859</v>
      </c>
    </row>
    <row r="38" spans="1:5" ht="25" customHeight="1" x14ac:dyDescent="0.2">
      <c r="A38" s="1" t="s">
        <v>113</v>
      </c>
      <c r="B38" s="1">
        <v>0.21378273213605947</v>
      </c>
      <c r="C38" s="1">
        <v>-0.290357854303332</v>
      </c>
      <c r="D38" s="1">
        <v>-0.24342316218103754</v>
      </c>
      <c r="E38" s="1">
        <v>-0.12299930037693062</v>
      </c>
    </row>
    <row r="39" spans="1:5" ht="25" customHeight="1" x14ac:dyDescent="0.2">
      <c r="A39" s="1" t="s">
        <v>56</v>
      </c>
      <c r="B39" s="1">
        <v>0.24111037429380888</v>
      </c>
      <c r="C39" s="1">
        <v>-5.9634602304107803E-2</v>
      </c>
      <c r="D39" s="1">
        <v>-3.3191174393525848E-2</v>
      </c>
      <c r="E39" s="1">
        <v>-0.1124770597859877</v>
      </c>
    </row>
    <row r="40" spans="1:5" ht="25" customHeight="1" x14ac:dyDescent="0.2">
      <c r="A40" s="1" t="s">
        <v>114</v>
      </c>
      <c r="B40" s="1">
        <v>0.15768251672278652</v>
      </c>
      <c r="C40" s="1">
        <v>-2.5376911806089995E-2</v>
      </c>
      <c r="D40" s="1">
        <v>8.7380917514731666E-3</v>
      </c>
      <c r="E40" s="1">
        <v>-0.10272027976198372</v>
      </c>
    </row>
    <row r="41" spans="1:5" ht="25" customHeight="1" x14ac:dyDescent="0.2">
      <c r="A41" s="1" t="s">
        <v>115</v>
      </c>
      <c r="B41" s="1">
        <v>0.28112267302631266</v>
      </c>
      <c r="C41" s="1">
        <v>-0.40466141611107065</v>
      </c>
      <c r="D41" s="1">
        <v>4.7657364724384331E-2</v>
      </c>
      <c r="E41" s="1">
        <v>-4.5255989901770183E-2</v>
      </c>
    </row>
    <row r="42" spans="1:5" ht="25" customHeight="1" x14ac:dyDescent="0.2">
      <c r="A42" s="1" t="s">
        <v>116</v>
      </c>
      <c r="B42" s="1">
        <v>0.26368303209484328</v>
      </c>
      <c r="C42" s="1">
        <v>7.9499296814714113E-2</v>
      </c>
      <c r="D42" s="1">
        <v>2.5313243512609475E-2</v>
      </c>
      <c r="E42" s="1">
        <v>6.7009966578933178E-3</v>
      </c>
    </row>
    <row r="43" spans="1:5" ht="25" customHeight="1" x14ac:dyDescent="0.2">
      <c r="A43" s="1" t="s">
        <v>117</v>
      </c>
      <c r="B43" s="1">
        <v>0.3655048825218003</v>
      </c>
      <c r="C43" s="1">
        <v>2.3842474835314872E-2</v>
      </c>
      <c r="D43" s="1">
        <v>-9.2497868826072652E-2</v>
      </c>
      <c r="E43" s="1">
        <v>4.4192628531606874E-2</v>
      </c>
    </row>
    <row r="44" spans="1:5" ht="25" customHeight="1" x14ac:dyDescent="0.2">
      <c r="A44" s="1" t="s">
        <v>118</v>
      </c>
      <c r="B44" s="1">
        <v>0.6264546118251697</v>
      </c>
      <c r="C44" s="1">
        <v>-0.39616111449559283</v>
      </c>
      <c r="D44" s="1">
        <v>-2.444189869684785E-2</v>
      </c>
      <c r="E44" s="1">
        <v>5.1834668525233232E-2</v>
      </c>
    </row>
    <row r="45" spans="1:5" ht="25" customHeight="1" x14ac:dyDescent="0.2">
      <c r="A45" s="1" t="s">
        <v>89</v>
      </c>
      <c r="B45" s="1">
        <v>0.28692162131808735</v>
      </c>
      <c r="C45" s="1">
        <v>-0.89125369566487955</v>
      </c>
      <c r="D45" s="1">
        <v>-0.17614778125545</v>
      </c>
      <c r="E45" s="1">
        <v>5.5011539896204636E-2</v>
      </c>
    </row>
    <row r="46" spans="1:5" ht="25" customHeight="1" x14ac:dyDescent="0.2">
      <c r="A46" s="1" t="s">
        <v>119</v>
      </c>
      <c r="B46" s="1">
        <v>0.28429013379537749</v>
      </c>
      <c r="C46" s="1">
        <v>-5.8017162095189312E-2</v>
      </c>
      <c r="D46" s="1">
        <v>-3.9253658076353587E-2</v>
      </c>
      <c r="E46" s="1">
        <v>9.1610809820084099E-2</v>
      </c>
    </row>
    <row r="47" spans="1:5" ht="25" customHeight="1" x14ac:dyDescent="0.2">
      <c r="A47" s="1" t="s">
        <v>98</v>
      </c>
      <c r="B47" s="1">
        <v>0.16061200046807894</v>
      </c>
      <c r="C47" s="1">
        <v>-0.17534386041612968</v>
      </c>
      <c r="D47" s="1">
        <v>-0.19610148955263915</v>
      </c>
      <c r="E47" s="1">
        <v>0.12438384975155908</v>
      </c>
    </row>
    <row r="48" spans="1:5" ht="25" customHeight="1" x14ac:dyDescent="0.2">
      <c r="A48" s="1" t="s">
        <v>120</v>
      </c>
      <c r="B48" s="1">
        <v>1.0999474829165783</v>
      </c>
      <c r="C48" s="1">
        <v>-0.20015931958371533</v>
      </c>
      <c r="D48" s="1">
        <v>0.46815442613434699</v>
      </c>
      <c r="E48" s="1">
        <v>0.1907657402447091</v>
      </c>
    </row>
    <row r="49" spans="1:5" ht="25" customHeight="1" x14ac:dyDescent="0.2">
      <c r="A49" s="1" t="s">
        <v>93</v>
      </c>
      <c r="B49" s="1">
        <v>0.28138163873423128</v>
      </c>
      <c r="C49" s="1">
        <v>-0.2055173722977674</v>
      </c>
      <c r="D49" s="1">
        <v>-0.13735746355726394</v>
      </c>
      <c r="E49" s="1">
        <v>0.23132752386924368</v>
      </c>
    </row>
    <row r="50" spans="1:5" ht="25" customHeight="1" x14ac:dyDescent="0.2">
      <c r="A50" s="1" t="s">
        <v>121</v>
      </c>
      <c r="B50" s="1">
        <v>0.49367542235612372</v>
      </c>
      <c r="C50" s="1">
        <v>-0.1597361959035869</v>
      </c>
      <c r="D50" s="1">
        <v>8.3409759777063712E-3</v>
      </c>
      <c r="E50" s="1">
        <v>0.33526684857879302</v>
      </c>
    </row>
    <row r="51" spans="1:5" ht="25" customHeight="1" x14ac:dyDescent="0.2">
      <c r="A51" s="1" t="s">
        <v>74</v>
      </c>
      <c r="B51" s="1">
        <v>0.50179966237151974</v>
      </c>
      <c r="C51" s="1">
        <v>0.11856122644638858</v>
      </c>
      <c r="D51" s="1">
        <v>-0.13113831574536128</v>
      </c>
      <c r="E51" s="1">
        <v>0.35420487673236506</v>
      </c>
    </row>
    <row r="52" spans="1:5" ht="25" customHeight="1" x14ac:dyDescent="0.2">
      <c r="A52" s="1" t="s">
        <v>71</v>
      </c>
      <c r="B52" s="1">
        <v>0.14728705988305563</v>
      </c>
      <c r="C52" s="1">
        <v>0.13086411171768136</v>
      </c>
      <c r="D52" s="1">
        <v>-0.12235772393134707</v>
      </c>
      <c r="E52" s="1">
        <v>0.40496353075341307</v>
      </c>
    </row>
    <row r="53" spans="1:5" ht="25" customHeight="1" x14ac:dyDescent="0.2">
      <c r="A53" s="1" t="s">
        <v>70</v>
      </c>
      <c r="B53" s="1">
        <v>0.60143660543875077</v>
      </c>
      <c r="C53" s="1">
        <v>6.7107693321709572E-2</v>
      </c>
      <c r="D53" s="1">
        <v>-0.3565583843477767</v>
      </c>
      <c r="E53" s="1">
        <v>0.46204686245295334</v>
      </c>
    </row>
    <row r="54" spans="1:5" ht="25" customHeight="1" x14ac:dyDescent="0.2">
      <c r="A54" s="1" t="s">
        <v>122</v>
      </c>
      <c r="B54" s="1">
        <v>0.78927280308104597</v>
      </c>
      <c r="C54" s="1">
        <v>-3.3599752359794954E-2</v>
      </c>
      <c r="D54" s="1">
        <v>0.40568331913693839</v>
      </c>
      <c r="E54" s="1">
        <v>0.58848486289349833</v>
      </c>
    </row>
    <row r="55" spans="1:5" ht="25" customHeight="1" x14ac:dyDescent="0.2">
      <c r="A55" s="1" t="s">
        <v>54</v>
      </c>
      <c r="B55" s="1">
        <v>-0.16418261138929696</v>
      </c>
      <c r="C55" s="1">
        <v>-0.99241135435131722</v>
      </c>
      <c r="D55" s="1">
        <v>-1.4549691411529557</v>
      </c>
      <c r="E55" s="1">
        <v>0.59958042736153982</v>
      </c>
    </row>
    <row r="56" spans="1:5" ht="25" customHeight="1" x14ac:dyDescent="0.2">
      <c r="A56" s="1" t="s">
        <v>81</v>
      </c>
      <c r="B56" s="1">
        <v>0.74054906534095322</v>
      </c>
      <c r="C56" s="1">
        <v>0.34156068098924663</v>
      </c>
      <c r="D56" s="1">
        <v>-0.15579702798332212</v>
      </c>
      <c r="E56" s="1">
        <v>0.60397708700263553</v>
      </c>
    </row>
    <row r="57" spans="1:5" ht="25" customHeight="1" x14ac:dyDescent="0.2">
      <c r="A57" s="1" t="s">
        <v>123</v>
      </c>
      <c r="B57" s="1">
        <v>0.82938460188996566</v>
      </c>
      <c r="C57" s="1">
        <v>-0.38067322653259911</v>
      </c>
      <c r="D57" s="1">
        <v>1.9830262283162418E-2</v>
      </c>
      <c r="E57" s="1">
        <v>0.70895746928076686</v>
      </c>
    </row>
    <row r="58" spans="1:5" ht="25" customHeight="1" x14ac:dyDescent="0.2">
      <c r="A58" s="1" t="s">
        <v>124</v>
      </c>
      <c r="B58" s="1">
        <v>0.5964483325170622</v>
      </c>
      <c r="C58" s="1">
        <v>-0.21472803824737741</v>
      </c>
      <c r="D58" s="1">
        <v>8.914713203463788E-2</v>
      </c>
      <c r="E58" s="1">
        <v>0.72147605284562544</v>
      </c>
    </row>
    <row r="59" spans="1:5" ht="25" customHeight="1" x14ac:dyDescent="0.2">
      <c r="A59" s="1" t="s">
        <v>125</v>
      </c>
      <c r="B59" s="1">
        <v>0.45027816279304383</v>
      </c>
      <c r="C59" s="1">
        <v>0.28003126747637591</v>
      </c>
      <c r="D59" s="1">
        <v>0.32092929486372462</v>
      </c>
      <c r="E59" s="1">
        <v>0.74605353466910262</v>
      </c>
    </row>
    <row r="60" spans="1:5" ht="25" customHeight="1" x14ac:dyDescent="0.2">
      <c r="A60" s="1" t="s">
        <v>64</v>
      </c>
      <c r="B60" s="1">
        <v>0.5685956362618162</v>
      </c>
      <c r="C60" s="1">
        <v>0.2290117035997882</v>
      </c>
      <c r="D60" s="1">
        <v>-0.15919694626640229</v>
      </c>
      <c r="E60" s="1">
        <v>0.8488343220016954</v>
      </c>
    </row>
    <row r="61" spans="1:5" ht="25" customHeight="1" x14ac:dyDescent="0.2">
      <c r="A61" s="1" t="s">
        <v>126</v>
      </c>
      <c r="B61" s="1">
        <v>0.350236221238026</v>
      </c>
      <c r="C61" s="1">
        <v>-0.17135405246550969</v>
      </c>
      <c r="D61" s="1">
        <v>-0.18538190195259935</v>
      </c>
      <c r="E61" s="1">
        <v>0.95208250979666309</v>
      </c>
    </row>
    <row r="62" spans="1:5" ht="25" customHeight="1" x14ac:dyDescent="0.2">
      <c r="A62" s="1" t="s">
        <v>127</v>
      </c>
      <c r="B62" s="1">
        <v>0.70756634445721811</v>
      </c>
      <c r="C62" s="1">
        <v>-0.27475209351663721</v>
      </c>
      <c r="D62" s="1">
        <v>0.27537071261203333</v>
      </c>
      <c r="E62" s="1">
        <v>0.98000941756634641</v>
      </c>
    </row>
    <row r="63" spans="1:5" ht="25" customHeight="1" x14ac:dyDescent="0.2">
      <c r="A63" s="1" t="s">
        <v>128</v>
      </c>
      <c r="B63" s="1">
        <v>0.80967969851187427</v>
      </c>
      <c r="C63" s="1">
        <v>0.10131160027708355</v>
      </c>
      <c r="D63" s="1">
        <v>4.2823217000820167E-2</v>
      </c>
      <c r="E63" s="1">
        <v>1.0428583138778895</v>
      </c>
    </row>
    <row r="64" spans="1:5" ht="25" customHeight="1" x14ac:dyDescent="0.2">
      <c r="A64" s="1" t="s">
        <v>73</v>
      </c>
      <c r="B64" s="1">
        <v>0.84855599421071715</v>
      </c>
      <c r="C64" s="1">
        <v>-0.44078263250760202</v>
      </c>
      <c r="D64" s="1">
        <v>-0.30652008016797155</v>
      </c>
      <c r="E64" s="1">
        <v>1.0527788877498805</v>
      </c>
    </row>
    <row r="65" spans="1:5" ht="25" customHeight="1" x14ac:dyDescent="0.2">
      <c r="A65" s="1" t="s">
        <v>129</v>
      </c>
      <c r="B65" s="1">
        <v>0.29008613039748238</v>
      </c>
      <c r="C65" s="1">
        <v>0.20927229129189173</v>
      </c>
      <c r="D65" s="1">
        <v>0.48780806236341379</v>
      </c>
      <c r="E65" s="1">
        <v>1.0606495651250825</v>
      </c>
    </row>
    <row r="66" spans="1:5" ht="25" customHeight="1" x14ac:dyDescent="0.2">
      <c r="A66" s="1" t="s">
        <v>78</v>
      </c>
      <c r="B66" s="1">
        <v>0.96082402140832102</v>
      </c>
      <c r="C66" s="1">
        <v>0.16811393702799793</v>
      </c>
      <c r="D66" s="1">
        <v>-7.6234113440980973E-3</v>
      </c>
      <c r="E66" s="1">
        <v>1.0625784759084964</v>
      </c>
    </row>
    <row r="67" spans="1:5" ht="25" customHeight="1" x14ac:dyDescent="0.2">
      <c r="A67" s="1" t="s">
        <v>53</v>
      </c>
      <c r="B67" s="1">
        <v>0.65773619657863625</v>
      </c>
      <c r="C67" s="1">
        <v>-0.23044832657075498</v>
      </c>
      <c r="D67" s="1">
        <v>-0.33133841333030101</v>
      </c>
      <c r="E67" s="1">
        <v>1.0993465398633948</v>
      </c>
    </row>
    <row r="68" spans="1:5" ht="25" customHeight="1" x14ac:dyDescent="0.2">
      <c r="A68" s="1" t="s">
        <v>130</v>
      </c>
      <c r="B68" s="1">
        <v>0.12388764921924703</v>
      </c>
      <c r="C68" s="1">
        <v>-0.23497428018021549</v>
      </c>
      <c r="D68" s="1">
        <v>-0.22213348171092367</v>
      </c>
      <c r="E68" s="1">
        <v>1.1571985799634328</v>
      </c>
    </row>
    <row r="69" spans="1:5" ht="25" customHeight="1" x14ac:dyDescent="0.2">
      <c r="A69" s="1" t="s">
        <v>131</v>
      </c>
      <c r="B69" s="1">
        <v>1.0847848042000636</v>
      </c>
      <c r="C69" s="1">
        <v>0.33336955376385846</v>
      </c>
      <c r="D69" s="1">
        <v>-2.1049164835335962E-2</v>
      </c>
      <c r="E69" s="1">
        <v>1.2406118136928828</v>
      </c>
    </row>
    <row r="70" spans="1:5" ht="25" customHeight="1" x14ac:dyDescent="0.2">
      <c r="A70" s="1" t="s">
        <v>91</v>
      </c>
      <c r="B70" s="1">
        <v>0.72495157412477063</v>
      </c>
      <c r="C70" s="1">
        <v>0.17111652816614825</v>
      </c>
      <c r="D70" s="1">
        <v>-2.347769131336238E-2</v>
      </c>
      <c r="E70" s="1">
        <v>1.2791975823875004</v>
      </c>
    </row>
    <row r="71" spans="1:5" ht="25" customHeight="1" x14ac:dyDescent="0.2">
      <c r="A71" s="1" t="s">
        <v>79</v>
      </c>
      <c r="B71" s="1">
        <v>0.58705902878044991</v>
      </c>
      <c r="C71" s="1">
        <v>1.076540378143207</v>
      </c>
      <c r="D71" s="1">
        <v>-0.21802593070017467</v>
      </c>
      <c r="E71" s="1">
        <v>1.2799328374269368</v>
      </c>
    </row>
    <row r="72" spans="1:5" ht="25" customHeight="1" x14ac:dyDescent="0.2">
      <c r="A72" s="1" t="s">
        <v>132</v>
      </c>
      <c r="B72" s="1">
        <v>1.2194548737434008</v>
      </c>
      <c r="C72" s="1">
        <v>0.10121794038732297</v>
      </c>
      <c r="D72" s="1">
        <v>-0.13454838714634143</v>
      </c>
      <c r="E72" s="1">
        <v>1.3927309546509914</v>
      </c>
    </row>
    <row r="73" spans="1:5" ht="25" customHeight="1" x14ac:dyDescent="0.2">
      <c r="A73" s="1" t="s">
        <v>133</v>
      </c>
      <c r="B73" s="1">
        <v>1.0908024406093855</v>
      </c>
      <c r="C73" s="1">
        <v>9.9941517543920236E-2</v>
      </c>
      <c r="D73" s="1">
        <v>0.14634935880866898</v>
      </c>
      <c r="E73" s="1">
        <v>1.3991401060248523</v>
      </c>
    </row>
    <row r="74" spans="1:5" ht="25" customHeight="1" x14ac:dyDescent="0.2">
      <c r="A74" s="1" t="s">
        <v>134</v>
      </c>
      <c r="B74" s="1">
        <v>0.46097218453843153</v>
      </c>
      <c r="C74" s="1">
        <v>0.23723867012771793</v>
      </c>
      <c r="D74" s="1">
        <v>6.9527831969359771E-2</v>
      </c>
      <c r="E74" s="1">
        <v>1.4591930380675917</v>
      </c>
    </row>
    <row r="75" spans="1:5" ht="25" customHeight="1" x14ac:dyDescent="0.2">
      <c r="A75" s="1" t="s">
        <v>135</v>
      </c>
      <c r="B75" s="1">
        <v>0.1119736786337201</v>
      </c>
      <c r="C75" s="1">
        <v>2.7948405747063271E-2</v>
      </c>
      <c r="D75" s="1">
        <v>0.28585985057338276</v>
      </c>
      <c r="E75" s="1">
        <v>1.4624478391831057</v>
      </c>
    </row>
    <row r="76" spans="1:5" ht="25" customHeight="1" x14ac:dyDescent="0.2">
      <c r="A76" s="1" t="s">
        <v>68</v>
      </c>
      <c r="B76" s="1">
        <v>2.3561614976288103</v>
      </c>
      <c r="C76" s="1">
        <v>0.42923324075250041</v>
      </c>
      <c r="D76" s="1">
        <v>1.7752451882154647</v>
      </c>
      <c r="E76" s="1">
        <v>1.4833540159874306</v>
      </c>
    </row>
    <row r="77" spans="1:5" ht="25" customHeight="1" x14ac:dyDescent="0.2">
      <c r="A77" s="1" t="s">
        <v>136</v>
      </c>
      <c r="B77" s="1">
        <v>0.70679399482655658</v>
      </c>
      <c r="C77" s="1">
        <v>0.19036023348858724</v>
      </c>
      <c r="D77" s="1">
        <v>-0.15607452640698544</v>
      </c>
      <c r="E77" s="1">
        <v>1.5846143622266708</v>
      </c>
    </row>
    <row r="78" spans="1:5" ht="25" customHeight="1" x14ac:dyDescent="0.2">
      <c r="A78" s="1" t="s">
        <v>59</v>
      </c>
      <c r="B78" s="1">
        <v>1.4871113359632797</v>
      </c>
      <c r="C78" s="1">
        <v>0.34424476556045819</v>
      </c>
      <c r="D78" s="1">
        <v>-0.30412196648522849</v>
      </c>
      <c r="E78" s="1">
        <v>1.5928424592275008</v>
      </c>
    </row>
    <row r="79" spans="1:5" ht="25" customHeight="1" x14ac:dyDescent="0.2">
      <c r="A79" s="1" t="s">
        <v>137</v>
      </c>
      <c r="B79" s="1">
        <v>-1.233803271417264E-2</v>
      </c>
      <c r="C79" s="1">
        <v>-0.20182209977623977</v>
      </c>
      <c r="D79" s="1">
        <v>-0.25617716155668435</v>
      </c>
      <c r="E79" s="1">
        <v>1.6086016830083927</v>
      </c>
    </row>
    <row r="80" spans="1:5" ht="25" customHeight="1" x14ac:dyDescent="0.2">
      <c r="A80" s="1" t="s">
        <v>76</v>
      </c>
      <c r="B80" s="1">
        <v>1.760158658144672</v>
      </c>
      <c r="C80" s="1">
        <v>1.0282255128684958</v>
      </c>
      <c r="D80" s="1">
        <v>0.78167279859041927</v>
      </c>
      <c r="E80" s="1">
        <v>1.6988256564290505</v>
      </c>
    </row>
    <row r="81" spans="1:5" ht="25" customHeight="1" x14ac:dyDescent="0.2">
      <c r="A81" s="1" t="s">
        <v>67</v>
      </c>
      <c r="B81" s="1">
        <v>0.1309518336822556</v>
      </c>
      <c r="C81" s="1">
        <v>5.4270923808929158E-2</v>
      </c>
      <c r="D81" s="1">
        <v>-0.25284053869592593</v>
      </c>
      <c r="E81" s="1">
        <v>1.7616512303229783</v>
      </c>
    </row>
    <row r="82" spans="1:5" ht="25" customHeight="1" x14ac:dyDescent="0.2">
      <c r="A82" s="1" t="s">
        <v>138</v>
      </c>
      <c r="B82" s="1">
        <v>1.3983253270513853</v>
      </c>
      <c r="C82" s="1">
        <v>-9.5877286127978939E-2</v>
      </c>
      <c r="D82" s="1">
        <v>7.6912398660664849E-3</v>
      </c>
      <c r="E82" s="1">
        <v>1.7705515875627666</v>
      </c>
    </row>
    <row r="83" spans="1:5" ht="25" customHeight="1" x14ac:dyDescent="0.2">
      <c r="A83" s="1" t="s">
        <v>139</v>
      </c>
      <c r="B83" s="1">
        <v>1.420625549129424</v>
      </c>
      <c r="C83" s="1">
        <v>0.50962871374234109</v>
      </c>
      <c r="D83" s="1">
        <v>0.15864327685649923</v>
      </c>
      <c r="E83" s="1">
        <v>1.7825654526638381</v>
      </c>
    </row>
    <row r="84" spans="1:5" ht="25" customHeight="1" x14ac:dyDescent="0.2">
      <c r="A84" s="1" t="s">
        <v>140</v>
      </c>
      <c r="B84" s="1">
        <v>1.0591874392346354</v>
      </c>
      <c r="C84" s="1">
        <v>0.12936672955589767</v>
      </c>
      <c r="D84" s="1">
        <v>-0.39132380250845328</v>
      </c>
      <c r="E84" s="1">
        <v>1.8018398742160506</v>
      </c>
    </row>
    <row r="85" spans="1:5" ht="25" customHeight="1" x14ac:dyDescent="0.2">
      <c r="A85" s="1" t="s">
        <v>141</v>
      </c>
      <c r="B85" s="1">
        <v>1.4703240162439566</v>
      </c>
      <c r="C85" s="1">
        <v>0.96937529329432648</v>
      </c>
      <c r="D85" s="1">
        <v>8.4772265222040913E-2</v>
      </c>
      <c r="E85" s="1">
        <v>1.8223792452989618</v>
      </c>
    </row>
    <row r="86" spans="1:5" ht="25" customHeight="1" x14ac:dyDescent="0.2">
      <c r="A86" s="1" t="s">
        <v>61</v>
      </c>
      <c r="B86" s="1">
        <v>1.6034194238106956</v>
      </c>
      <c r="C86" s="1">
        <v>8.9693247111298849E-2</v>
      </c>
      <c r="D86" s="1">
        <v>-0.13429569263912688</v>
      </c>
      <c r="E86" s="1">
        <v>1.8670825408140139</v>
      </c>
    </row>
    <row r="87" spans="1:5" ht="25" customHeight="1" x14ac:dyDescent="0.2">
      <c r="A87" s="1" t="s">
        <v>94</v>
      </c>
      <c r="B87" s="1">
        <v>1.8785680772023727</v>
      </c>
      <c r="C87" s="1">
        <v>-0.40908101675150632</v>
      </c>
      <c r="D87" s="1">
        <v>-0.35330241282439789</v>
      </c>
      <c r="E87" s="1">
        <v>1.9650656548261425</v>
      </c>
    </row>
    <row r="88" spans="1:5" ht="25" customHeight="1" x14ac:dyDescent="0.2">
      <c r="A88" s="1" t="s">
        <v>85</v>
      </c>
      <c r="B88" s="1">
        <v>1.9574061689813507</v>
      </c>
      <c r="C88" s="1">
        <v>0.78988423077047942</v>
      </c>
      <c r="D88" s="1">
        <v>0.1225406904392477</v>
      </c>
      <c r="E88" s="1">
        <v>2.0389320906590696</v>
      </c>
    </row>
    <row r="89" spans="1:5" ht="25" customHeight="1" x14ac:dyDescent="0.2">
      <c r="A89" s="1" t="s">
        <v>62</v>
      </c>
      <c r="B89" s="1">
        <v>1.4821181534349432</v>
      </c>
      <c r="C89" s="1">
        <v>0.14030577691238091</v>
      </c>
      <c r="D89" s="1">
        <v>-2.5919617368206648E-2</v>
      </c>
      <c r="E89" s="1">
        <v>2.1105226534764556</v>
      </c>
    </row>
    <row r="90" spans="1:5" ht="25" customHeight="1" x14ac:dyDescent="0.2">
      <c r="A90" s="1" t="s">
        <v>86</v>
      </c>
      <c r="B90" s="1">
        <v>1.6192629720738767</v>
      </c>
      <c r="C90" s="1">
        <v>1.8625152795637292</v>
      </c>
      <c r="D90" s="1">
        <v>-0.18235189693432671</v>
      </c>
      <c r="E90" s="1">
        <v>2.1126147830751831</v>
      </c>
    </row>
    <row r="91" spans="1:5" ht="25" customHeight="1" x14ac:dyDescent="0.2">
      <c r="A91" s="1" t="s">
        <v>46</v>
      </c>
      <c r="B91" s="1">
        <v>1.6997316420982913</v>
      </c>
      <c r="C91" s="1">
        <v>0.63809294467364785</v>
      </c>
      <c r="D91" s="1">
        <v>-0.23120114531872252</v>
      </c>
      <c r="E91" s="1">
        <v>2.1261960233937414</v>
      </c>
    </row>
    <row r="92" spans="1:5" ht="25" customHeight="1" x14ac:dyDescent="0.2">
      <c r="A92" s="1" t="s">
        <v>96</v>
      </c>
      <c r="B92" s="1">
        <v>1.2659334670797053</v>
      </c>
      <c r="C92" s="1">
        <v>0.30238743406507607</v>
      </c>
      <c r="D92" s="1">
        <v>-7.6597642462340923E-2</v>
      </c>
      <c r="E92" s="1">
        <v>2.1840176882979452</v>
      </c>
    </row>
    <row r="93" spans="1:5" ht="25" customHeight="1" x14ac:dyDescent="0.2">
      <c r="A93" s="1" t="s">
        <v>142</v>
      </c>
      <c r="B93" s="1">
        <v>1.3798587262258313</v>
      </c>
      <c r="C93" s="1">
        <v>0.33531879772279793</v>
      </c>
      <c r="D93" s="1">
        <v>0.22320571599676003</v>
      </c>
      <c r="E93" s="1">
        <v>2.1855425075970691</v>
      </c>
    </row>
    <row r="94" spans="1:5" ht="25" customHeight="1" x14ac:dyDescent="0.2">
      <c r="A94" s="1" t="s">
        <v>143</v>
      </c>
      <c r="B94" s="1">
        <v>1.1410435830761787</v>
      </c>
      <c r="C94" s="1">
        <v>-0.99595466140048594</v>
      </c>
      <c r="D94" s="1">
        <v>-0.27337773197413678</v>
      </c>
      <c r="E94" s="1">
        <v>2.187142480886318</v>
      </c>
    </row>
    <row r="95" spans="1:5" ht="25" customHeight="1" x14ac:dyDescent="0.2">
      <c r="A95" s="1" t="s">
        <v>82</v>
      </c>
      <c r="B95" s="1">
        <v>1.7421357501341641</v>
      </c>
      <c r="C95" s="1">
        <v>-0.41446202456849995</v>
      </c>
      <c r="D95" s="1">
        <v>-7.4668173614322458E-2</v>
      </c>
      <c r="E95" s="1">
        <v>2.2429768057130368</v>
      </c>
    </row>
    <row r="96" spans="1:5" ht="25" customHeight="1" x14ac:dyDescent="0.2">
      <c r="A96" s="1" t="s">
        <v>49</v>
      </c>
      <c r="B96" s="1">
        <v>1.0664980845026533</v>
      </c>
      <c r="C96" s="1">
        <v>0.44841295568606815</v>
      </c>
      <c r="D96" s="1">
        <v>-8.4042483585492267E-2</v>
      </c>
      <c r="E96" s="1">
        <v>2.3069252271567606</v>
      </c>
    </row>
    <row r="97" spans="1:5" ht="25" customHeight="1" x14ac:dyDescent="0.2">
      <c r="A97" s="1" t="s">
        <v>57</v>
      </c>
      <c r="B97" s="1">
        <v>1.6687440222616281</v>
      </c>
      <c r="C97" s="1">
        <v>7.2742390713628563E-2</v>
      </c>
      <c r="D97" s="1">
        <v>-0.44286489110535104</v>
      </c>
      <c r="E97" s="1">
        <v>2.3820188268403086</v>
      </c>
    </row>
    <row r="98" spans="1:5" ht="25" customHeight="1" x14ac:dyDescent="0.2">
      <c r="A98" s="1" t="s">
        <v>48</v>
      </c>
      <c r="B98" s="1">
        <v>2.0709351463959451</v>
      </c>
      <c r="C98" s="1">
        <v>0.73562435322902719</v>
      </c>
      <c r="D98" s="1">
        <v>1.8003471351273168</v>
      </c>
      <c r="E98" s="1">
        <v>2.4439535016596547</v>
      </c>
    </row>
    <row r="99" spans="1:5" ht="25" customHeight="1" x14ac:dyDescent="0.2">
      <c r="A99" s="1" t="s">
        <v>41</v>
      </c>
      <c r="B99" s="1">
        <v>1.7540966501268858</v>
      </c>
      <c r="C99" s="1">
        <v>0.82253413802497855</v>
      </c>
      <c r="D99" s="1">
        <v>-0.10248669506942994</v>
      </c>
      <c r="E99" s="1">
        <v>2.4444536606404488</v>
      </c>
    </row>
    <row r="100" spans="1:5" ht="25" customHeight="1" x14ac:dyDescent="0.2">
      <c r="A100" s="1" t="s">
        <v>50</v>
      </c>
      <c r="B100" s="1">
        <v>0.49387586624770674</v>
      </c>
      <c r="C100" s="1">
        <v>-0.13907352152046629</v>
      </c>
      <c r="D100" s="1">
        <v>-0.12973469825084785</v>
      </c>
      <c r="E100" s="1">
        <v>2.5090306343482225</v>
      </c>
    </row>
    <row r="101" spans="1:5" ht="25" customHeight="1" x14ac:dyDescent="0.2">
      <c r="A101" s="1" t="s">
        <v>144</v>
      </c>
      <c r="B101" s="1">
        <v>0.91389708529500946</v>
      </c>
      <c r="C101" s="1">
        <v>-0.38890092683160227</v>
      </c>
      <c r="D101" s="1">
        <v>-0.24857471796304542</v>
      </c>
      <c r="E101" s="1">
        <v>2.5299318167326135</v>
      </c>
    </row>
    <row r="102" spans="1:5" ht="25" customHeight="1" x14ac:dyDescent="0.2">
      <c r="A102" s="1" t="s">
        <v>145</v>
      </c>
      <c r="B102" s="1">
        <v>1.8705025478054949</v>
      </c>
      <c r="C102" s="1">
        <v>0.21893658424401513</v>
      </c>
      <c r="D102" s="1">
        <v>-0.35434855876723487</v>
      </c>
      <c r="E102" s="1">
        <v>2.5650707840483324</v>
      </c>
    </row>
    <row r="103" spans="1:5" ht="25" customHeight="1" x14ac:dyDescent="0.2">
      <c r="A103" s="1" t="s">
        <v>90</v>
      </c>
      <c r="B103" s="1">
        <v>0.64728405942463763</v>
      </c>
      <c r="C103" s="1">
        <v>-0.67489593307380058</v>
      </c>
      <c r="D103" s="1">
        <v>-0.13401296496877699</v>
      </c>
      <c r="E103" s="1">
        <v>2.5930390278826136</v>
      </c>
    </row>
    <row r="104" spans="1:5" ht="25" customHeight="1" x14ac:dyDescent="0.2">
      <c r="A104" s="1" t="s">
        <v>87</v>
      </c>
      <c r="B104" s="1">
        <v>1.776694444718804</v>
      </c>
      <c r="C104" s="1">
        <v>0.35929561802262661</v>
      </c>
      <c r="D104" s="1">
        <v>0.19194033077044401</v>
      </c>
      <c r="E104" s="1">
        <v>2.7595381512841346</v>
      </c>
    </row>
    <row r="105" spans="1:5" ht="25" customHeight="1" x14ac:dyDescent="0.2">
      <c r="A105" s="1" t="s">
        <v>42</v>
      </c>
      <c r="B105" s="1">
        <v>2.0344733594723516</v>
      </c>
      <c r="C105" s="1">
        <v>-0.17912849737772599</v>
      </c>
      <c r="D105" s="1">
        <v>-4.4983999094431307E-2</v>
      </c>
      <c r="E105" s="1">
        <v>2.8118716086545734</v>
      </c>
    </row>
    <row r="106" spans="1:5" ht="25" customHeight="1" x14ac:dyDescent="0.2">
      <c r="A106" s="1" t="s">
        <v>47</v>
      </c>
      <c r="B106" s="1">
        <v>2.5017188218874304</v>
      </c>
      <c r="C106" s="1">
        <v>-0.387320048814568</v>
      </c>
      <c r="D106" s="1">
        <v>-0.70938424197269301</v>
      </c>
      <c r="E106" s="1">
        <v>2.9193992914464877</v>
      </c>
    </row>
    <row r="107" spans="1:5" ht="25" customHeight="1" x14ac:dyDescent="0.2">
      <c r="A107" s="1" t="s">
        <v>146</v>
      </c>
      <c r="B107" s="1">
        <v>1.7861931455038054</v>
      </c>
      <c r="C107" s="1">
        <v>0.13644041384752617</v>
      </c>
      <c r="D107" s="1">
        <v>5.6852855730104672E-2</v>
      </c>
      <c r="E107" s="1">
        <v>3.1393904317105519</v>
      </c>
    </row>
    <row r="108" spans="1:5" ht="25" customHeight="1" x14ac:dyDescent="0.2">
      <c r="A108" s="1" t="s">
        <v>88</v>
      </c>
      <c r="B108" s="1">
        <v>1.6825525963633241</v>
      </c>
      <c r="C108" s="1">
        <v>0.67317292908834903</v>
      </c>
      <c r="D108" s="1">
        <v>-0.57031288637900246</v>
      </c>
      <c r="E108" s="1">
        <v>3.1432933315111935</v>
      </c>
    </row>
    <row r="109" spans="1:5" ht="25" customHeight="1" x14ac:dyDescent="0.2">
      <c r="A109" s="1" t="s">
        <v>147</v>
      </c>
      <c r="B109" s="1">
        <v>1.7416048146232375</v>
      </c>
      <c r="C109" s="1">
        <v>0.44351454763785175</v>
      </c>
      <c r="D109" s="1">
        <v>-6.9669749798928468E-2</v>
      </c>
      <c r="E109" s="1">
        <v>3.2723022622216638</v>
      </c>
    </row>
    <row r="110" spans="1:5" ht="25" customHeight="1" x14ac:dyDescent="0.2">
      <c r="A110" s="1" t="s">
        <v>95</v>
      </c>
      <c r="B110" s="1">
        <v>2.0652286188945701</v>
      </c>
      <c r="C110" s="1">
        <v>0.86155632393602921</v>
      </c>
      <c r="D110" s="1">
        <v>0.16640562614118801</v>
      </c>
      <c r="E110" s="1">
        <v>3.3486797823247283</v>
      </c>
    </row>
    <row r="111" spans="1:5" ht="25" customHeight="1" x14ac:dyDescent="0.2">
      <c r="A111" s="1" t="s">
        <v>148</v>
      </c>
      <c r="B111" s="1">
        <v>1.2961588430711828</v>
      </c>
      <c r="C111" s="1">
        <v>2.3459268088210474</v>
      </c>
      <c r="D111" s="1">
        <v>-0.17780730307345566</v>
      </c>
      <c r="E111" s="1">
        <v>3.4351603143549991</v>
      </c>
    </row>
    <row r="112" spans="1:5" ht="25" customHeight="1" x14ac:dyDescent="0.2">
      <c r="A112" s="1" t="s">
        <v>149</v>
      </c>
      <c r="B112" s="1">
        <v>2.189581257540067</v>
      </c>
      <c r="C112" s="1">
        <v>0.38837181007477772</v>
      </c>
      <c r="D112" s="1">
        <v>-8.9907733084060734E-2</v>
      </c>
      <c r="E112" s="1">
        <v>3.6871308678799708</v>
      </c>
    </row>
    <row r="113" spans="1:5" ht="25" customHeight="1" x14ac:dyDescent="0.2">
      <c r="A113" s="1" t="s">
        <v>150</v>
      </c>
      <c r="B113" s="1">
        <v>2.0792032446109143</v>
      </c>
      <c r="C113" s="1">
        <v>0.51328171133896083</v>
      </c>
      <c r="D113" s="1">
        <v>0.10645412777832668</v>
      </c>
      <c r="E113" s="1">
        <v>3.8440998289236514</v>
      </c>
    </row>
    <row r="114" spans="1:5" ht="25" customHeight="1" x14ac:dyDescent="0.2">
      <c r="A114" s="1" t="s">
        <v>51</v>
      </c>
      <c r="B114" s="1">
        <v>3.6527636499353435</v>
      </c>
      <c r="C114" s="1">
        <v>3.0575049689117622</v>
      </c>
      <c r="D114" s="1">
        <v>1.4350016274551995</v>
      </c>
      <c r="E114" s="1">
        <v>4.0990442008361505</v>
      </c>
    </row>
    <row r="115" spans="1:5" ht="25" customHeight="1" x14ac:dyDescent="0.2">
      <c r="A115" s="1" t="s">
        <v>151</v>
      </c>
      <c r="B115" s="1">
        <v>2.2002617595416529</v>
      </c>
      <c r="C115" s="1">
        <v>-1.3860649348439051</v>
      </c>
      <c r="D115" s="1">
        <v>-0.19922184659968581</v>
      </c>
      <c r="E115" s="1">
        <v>4.7704798294363595</v>
      </c>
    </row>
    <row r="116" spans="1:5" ht="25" customHeight="1" x14ac:dyDescent="0.2">
      <c r="A116" s="1" t="s">
        <v>97</v>
      </c>
      <c r="B116" s="1">
        <v>3.2330360086130465</v>
      </c>
      <c r="C116" s="1">
        <v>1.254734696497481</v>
      </c>
      <c r="D116" s="1">
        <v>1.1175360627042219</v>
      </c>
      <c r="E116" s="1">
        <v>5.3001801209975863</v>
      </c>
    </row>
    <row r="117" spans="1:5" ht="25" customHeight="1" x14ac:dyDescent="0.2">
      <c r="A117" s="1" t="s">
        <v>92</v>
      </c>
      <c r="B117" s="1">
        <v>2.8480331517920368</v>
      </c>
      <c r="C117" s="1">
        <v>0.7858716244618924</v>
      </c>
      <c r="D117" s="1">
        <v>0.73457906398869288</v>
      </c>
      <c r="E117" s="1">
        <v>5.9283824493519006</v>
      </c>
    </row>
  </sheetData>
  <mergeCells count="1">
    <mergeCell ref="B5:E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Source Data Figure 8a</vt:lpstr>
      <vt:lpstr>Source Data Figure 8b</vt:lpstr>
      <vt:lpstr>Source Data Ext Data Fig 8h</vt:lpstr>
      <vt:lpstr>Source Data Ext Data Figure 8j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Refsing Andersen</dc:creator>
  <cp:lastModifiedBy>Peter Refsing Andersen</cp:lastModifiedBy>
  <dcterms:created xsi:type="dcterms:W3CDTF">2017-06-01T20:23:08Z</dcterms:created>
  <dcterms:modified xsi:type="dcterms:W3CDTF">2017-07-06T11:00:44Z</dcterms:modified>
</cp:coreProperties>
</file>