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brown/Desktop/"/>
    </mc:Choice>
  </mc:AlternateContent>
  <bookViews>
    <workbookView xWindow="0" yWindow="460" windowWidth="25600" windowHeight="15460" tabRatio="661"/>
  </bookViews>
  <sheets>
    <sheet name="Patient #1_69" sheetId="1" r:id="rId1"/>
    <sheet name="Patient #2_57" sheetId="2" r:id="rId2"/>
    <sheet name="Patient #3_92" sheetId="3" r:id="rId3"/>
    <sheet name="Patient #4_71" sheetId="4" r:id="rId4"/>
    <sheet name="Patient #5_87" sheetId="5" r:id="rId5"/>
    <sheet name="Patient #6_91" sheetId="6" r:id="rId6"/>
    <sheet name="Patient #7_67" sheetId="7" r:id="rId7"/>
    <sheet name="Patient #8_82" sheetId="8" r:id="rId8"/>
    <sheet name="Patient #9_68" sheetId="9" r:id="rId9"/>
    <sheet name="Patient #10_80" sheetId="10" r:id="rId10"/>
  </sheets>
  <definedNames>
    <definedName name="_xlnm._FilterDatabase" localSheetId="0" hidden="1">'Patient #1_69'!$A$2:$AO$2</definedName>
    <definedName name="_xlnm._FilterDatabase" localSheetId="9" hidden="1">'Patient #10_80'!$A$2:$AT$2</definedName>
    <definedName name="_xlnm._FilterDatabase" localSheetId="1" hidden="1">'Patient #2_57'!$A$2:$AK$2</definedName>
    <definedName name="_xlnm._FilterDatabase" localSheetId="2" hidden="1">'Patient #3_92'!$A$2:$AL$2</definedName>
    <definedName name="_xlnm._FilterDatabase" localSheetId="3" hidden="1">'Patient #4_71'!$A$2:$AG$2</definedName>
    <definedName name="_xlnm._FilterDatabase" localSheetId="4" hidden="1">'Patient #5_87'!$A$2:$AQ$2</definedName>
    <definedName name="_xlnm._FilterDatabase" localSheetId="5" hidden="1">'Patient #6_91'!$A$2:$AT$2</definedName>
    <definedName name="_xlnm._FilterDatabase" localSheetId="6" hidden="1">'Patient #7_67'!$A$2:$AJ$2</definedName>
    <definedName name="_xlnm._FilterDatabase" localSheetId="7" hidden="1">'Patient #8_82'!$A$2:$AT$2</definedName>
    <definedName name="_xlnm._FilterDatabase" localSheetId="8" hidden="1">'Patient #9_68'!$A$2:$AX$2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276" i="8" l="1"/>
  <c r="AD276" i="8"/>
  <c r="AC276" i="8"/>
  <c r="AB276" i="8"/>
  <c r="AD9" i="5"/>
  <c r="W9" i="5"/>
  <c r="AD6" i="5"/>
  <c r="W6" i="5"/>
  <c r="AD92" i="5"/>
  <c r="AD81" i="5"/>
  <c r="W81" i="5"/>
  <c r="N17" i="4"/>
  <c r="N8" i="4"/>
  <c r="AB6" i="4"/>
  <c r="AA6" i="4"/>
  <c r="Z6" i="4"/>
  <c r="Y6" i="4"/>
  <c r="X6" i="4"/>
  <c r="W6" i="4"/>
  <c r="V6" i="4"/>
  <c r="U6" i="4"/>
  <c r="AF68" i="2"/>
  <c r="AB68" i="2"/>
  <c r="AA68" i="2"/>
  <c r="W68" i="2"/>
</calcChain>
</file>

<file path=xl/sharedStrings.xml><?xml version="1.0" encoding="utf-8"?>
<sst xmlns="http://schemas.openxmlformats.org/spreadsheetml/2006/main" count="17674" uniqueCount="2788">
  <si>
    <t>CONFIRMED BY</t>
  </si>
  <si>
    <t>INFORMATION</t>
  </si>
  <si>
    <t>HISEQ</t>
  </si>
  <si>
    <t>DEEPSEQ</t>
  </si>
  <si>
    <t>SEQUENOM</t>
  </si>
  <si>
    <t>Level</t>
  </si>
  <si>
    <t>Gene</t>
  </si>
  <si>
    <t>Type</t>
  </si>
  <si>
    <t>Chr</t>
  </si>
  <si>
    <t>Start</t>
  </si>
  <si>
    <t>Stop</t>
  </si>
  <si>
    <t>Ref</t>
  </si>
  <si>
    <t>Var</t>
  </si>
  <si>
    <t>Details</t>
  </si>
  <si>
    <t>AF
N</t>
  </si>
  <si>
    <t>AF
P</t>
  </si>
  <si>
    <t>AF
M1</t>
  </si>
  <si>
    <t>AF
M2</t>
  </si>
  <si>
    <t>AF
M3</t>
  </si>
  <si>
    <t>Total
N</t>
  </si>
  <si>
    <t>Total
P</t>
  </si>
  <si>
    <t>Total
M1</t>
  </si>
  <si>
    <t>Total
M2</t>
  </si>
  <si>
    <t>Total
M3</t>
  </si>
  <si>
    <t>AF
M4</t>
  </si>
  <si>
    <t>AF
M5</t>
  </si>
  <si>
    <t>Total
M4</t>
  </si>
  <si>
    <t>Total
M5</t>
  </si>
  <si>
    <t>N</t>
  </si>
  <si>
    <t>P</t>
  </si>
  <si>
    <t>M1</t>
  </si>
  <si>
    <t>M2</t>
  </si>
  <si>
    <t>M3</t>
  </si>
  <si>
    <t>M4</t>
  </si>
  <si>
    <t>M5</t>
  </si>
  <si>
    <t>P+M1+M2+M3</t>
  </si>
  <si>
    <t>P+M1+M3+M4</t>
  </si>
  <si>
    <t>MFN2</t>
  </si>
  <si>
    <t>nonsynonymous SNV</t>
  </si>
  <si>
    <t>C</t>
  </si>
  <si>
    <t>G</t>
  </si>
  <si>
    <t>MFN2:NM_001127660:exon11:c.C1192G:p.Q398E,MFN2:NM_014874:exon12:c.C1192G:p.Q398E,</t>
  </si>
  <si>
    <t>GC</t>
  </si>
  <si>
    <t>P+M1+M2+M3+M4+M5</t>
  </si>
  <si>
    <t>P+M1+M3+M4+M5</t>
  </si>
  <si>
    <t>FHAD1</t>
  </si>
  <si>
    <t>A</t>
  </si>
  <si>
    <t>FHAD1:NM_052929:exon22:c.G2971A:p.E991K,</t>
  </si>
  <si>
    <t>GA</t>
  </si>
  <si>
    <t>ARID1A</t>
  </si>
  <si>
    <t>frameshift deletion</t>
  </si>
  <si>
    <t>-</t>
  </si>
  <si>
    <t>ARID1A:NM_139135:exon2:c.1322delC:p.A441fs,ARID1A:NM_006015:exon2:c.1322delC:p.A441fs,</t>
  </si>
  <si>
    <t>C.DEL</t>
  </si>
  <si>
    <t>ABCA4</t>
  </si>
  <si>
    <t>ABCA4:NM_000350:exon42:c.T5873C:p.L1958P,</t>
  </si>
  <si>
    <t>AG</t>
  </si>
  <si>
    <t>P+M1+M3</t>
  </si>
  <si>
    <t>VPS72</t>
  </si>
  <si>
    <t>T</t>
  </si>
  <si>
    <t>VPS72:NM_005997:exon5:c.G614A:p.R205Q,</t>
  </si>
  <si>
    <t>TC</t>
  </si>
  <si>
    <t>M1+M2+M3</t>
  </si>
  <si>
    <t>TCHH</t>
  </si>
  <si>
    <t>TCHH:NM_007113:exon2:c.G1505T:p.R502M,</t>
  </si>
  <si>
    <t>CA</t>
  </si>
  <si>
    <t>M1+M3+M4</t>
  </si>
  <si>
    <t>CLK2</t>
  </si>
  <si>
    <t>CLK2:NM_003993:exon12:c.G1260T:p.W420C,</t>
  </si>
  <si>
    <t>RNASEL</t>
  </si>
  <si>
    <t>RNASEL:NM_021133:exon5:c.C1774T:p.R592C,</t>
  </si>
  <si>
    <t>C1orf31</t>
  </si>
  <si>
    <t>C1orf31:NM_001012985:exon2:c.G178A:p.G60R,</t>
  </si>
  <si>
    <t>LOC646627</t>
  </si>
  <si>
    <t>LOC646627:NM_001085474:exon1:c.C164T:p.S55F,</t>
  </si>
  <si>
    <t>ADCY3</t>
  </si>
  <si>
    <t>ADCY3:NM_004036:exon18:c.C2939T:p.T980M,</t>
  </si>
  <si>
    <t>HEATR5B</t>
  </si>
  <si>
    <t>HEATR5B:NM_019024:exon34:c.A5618G:p.N1873S,</t>
  </si>
  <si>
    <t>CT</t>
  </si>
  <si>
    <t>SLC4A7</t>
  </si>
  <si>
    <t>SLC4A7:NM_003615:exon2:c.C61G:p.L21V,</t>
  </si>
  <si>
    <t>FAM198A</t>
  </si>
  <si>
    <t>FAM198A:NM_001129908:exon5:c.C1686G:p.I562M,</t>
  </si>
  <si>
    <t>CG</t>
  </si>
  <si>
    <t>SEL1L3</t>
  </si>
  <si>
    <t>SEL1L3:NM_015187:exon3:c.C803T:p.P268L,</t>
  </si>
  <si>
    <t>ALB</t>
  </si>
  <si>
    <t>ALB:NM_000477:exon13:c.G1783A:p.E595K,</t>
  </si>
  <si>
    <t>GRID2</t>
  </si>
  <si>
    <t>GRID2:NM_001510:exon4:c.G665A:p.R222H,</t>
  </si>
  <si>
    <t>NPY2R</t>
  </si>
  <si>
    <t>NPY2R:NM_000910:exon2:c.G450T:p.R150S,</t>
  </si>
  <si>
    <t>GT</t>
  </si>
  <si>
    <t>CDH9</t>
  </si>
  <si>
    <t>CDH9:NM_016279:exon12:c.T2199G:p.D733E,</t>
  </si>
  <si>
    <t>P+M1+M2</t>
  </si>
  <si>
    <t>PDGFRB</t>
  </si>
  <si>
    <t>PDGFRB:NM_002609:exon4:c.G530A:p.R177H,</t>
  </si>
  <si>
    <t>M1+M2</t>
  </si>
  <si>
    <t>DTNBP1</t>
  </si>
  <si>
    <t>DTNBP1:NM_032122:exon4:c.G169T:p.D57Y,DTNBP1:NM_183040:exon4:c.G169T:p.D57Y,</t>
  </si>
  <si>
    <t>USP49</t>
  </si>
  <si>
    <t>stopgain SNV</t>
  </si>
  <si>
    <t>USP49:NM_018561:exon6:c.C1570T:p.R524X,</t>
  </si>
  <si>
    <t>LCA5</t>
  </si>
  <si>
    <t>LCA5:NM_001122769:exon3:c.G454A:p.D152N,LCA5:NM_181714:exon4:c.G454A:p.D152N,</t>
  </si>
  <si>
    <t>HECW1</t>
  </si>
  <si>
    <t>HECW1:NM_015052:exon16:c.T3029C:p.I1010T,</t>
  </si>
  <si>
    <t>PCLO</t>
  </si>
  <si>
    <t>PCLO:NM_033026:exon5:c.C8569G:p.L2857V,PCLO:NM_014510:exon5:c.C8569G:p.L2857V,</t>
  </si>
  <si>
    <t>LAMB1</t>
  </si>
  <si>
    <t>LAMB1:NM_002291:exon13:c.A1505G:p.N502S,</t>
  </si>
  <si>
    <t>TAS2R4</t>
  </si>
  <si>
    <t>TAS2R4:NM_016944:exon1:c.A493G:p.N165D,</t>
  </si>
  <si>
    <t>TRPV5</t>
  </si>
  <si>
    <t>TRPV5:NM_019841:exon15:c.G2114A:p.R705H,</t>
  </si>
  <si>
    <t>SMARCD3</t>
  </si>
  <si>
    <t>SMARCD3:NM_001003801:exon5:c.C503T:p.A168V,SMARCD3:NM_001003802:exon6:c.C464T:p.A155V,SMARCD3:NM_003078:exon6:c.C464T:p.A155V,</t>
  </si>
  <si>
    <t>N/A</t>
  </si>
  <si>
    <t>CSMD1</t>
  </si>
  <si>
    <t>CSMD1:NM_033225:exon50:c.C7533A:p.F2511L,</t>
  </si>
  <si>
    <t>C8orf86</t>
  </si>
  <si>
    <t>C8orf86:NM_207412:exon2:c.C398T:p.S133F,</t>
  </si>
  <si>
    <t>PLAG1</t>
  </si>
  <si>
    <t>PLAG1:NM_002655:exon5:c.411delA:p.K137fs,PLAG1:NM_001114634:exon4:c.411delA:p.K137fs,PLAG1:NM_001114635:exon3:c.165delA:p.K55fs,</t>
  </si>
  <si>
    <t>DEL.T</t>
  </si>
  <si>
    <t>CHCHD7</t>
  </si>
  <si>
    <t>CHCHD7:NM_001011671:exon4:c.G185T:p.G62V,CHCHD7:NM_024300:exon5:c.G221T:p.G74V,CHCHD7:NM_001011668:exon5:c.G260T:p.G87V,</t>
  </si>
  <si>
    <t>PKHD1L1</t>
  </si>
  <si>
    <t>PKHD1L1:NM_177531:exon38:c.G5374T:p.E1792X,</t>
  </si>
  <si>
    <t>PAPPA</t>
  </si>
  <si>
    <t>PAPPA:NM_002581:exon17:c.C4343T:p.S1448F,</t>
  </si>
  <si>
    <t>GATA3</t>
  </si>
  <si>
    <t>frameshift insertion</t>
  </si>
  <si>
    <t>CC</t>
  </si>
  <si>
    <t>GATA3:NM_001002295:exon6:c.1304_1305insCC:p.H435fs,GATA3:NM_002051:exon6:c.1301_1302insCC:p.H434fs,</t>
  </si>
  <si>
    <t>DEL</t>
  </si>
  <si>
    <t>CC.DEL</t>
  </si>
  <si>
    <t>UPF2</t>
  </si>
  <si>
    <t>UPF2:NM_015542:exon11:c.A2102C:p.E701A,UPF2:NM_080599:exon11:c.A2102C:p.E701A,</t>
  </si>
  <si>
    <t>TG</t>
  </si>
  <si>
    <t>NRP1</t>
  </si>
  <si>
    <t>NRP1:NM_003873:exon15:c.G2356A:p.G786R,</t>
  </si>
  <si>
    <t>PCDH15</t>
  </si>
  <si>
    <t>PCDH15:NM_001142769:exon9:c.G820T:p.V274F,PCDH15:NM_001142765:exon8:c.G805T:p.V269F,PCDH15:NM_001142770:exon8:c.G805T:p.V269F,PCDH15:NM_001142767:exon7:c.G694T:p.V232F,PCDH15:NM_001142773:exon7:c.G739T:p.V247F,PCDH15:NM_001142763:exon9:c.G820T:p.V274F,PCDH15:NM_001142772:exon8:c.G805T:p.V269F,PCDH15:NM_001142768:exon7:c.G739T:p.V247F,PCDH15:NM_001142771:exon9:c.G820T:p.V274F,PCDH15:NM_033056:exon8:c.G805T:p.V269F,PCDH15:NM_001142766:exon8:c.G805T:p.V269F,PCDH15:NM_001142764:exon8:c.G805T:p.V269F,</t>
  </si>
  <si>
    <t>CH25H</t>
  </si>
  <si>
    <t>CH25H:NM_003956:exon1:c.G580A:p.G194R,</t>
  </si>
  <si>
    <t>KIF20B</t>
  </si>
  <si>
    <t>KIF20B:NM_016195:exon12:c.A1357T:p.I453F,</t>
  </si>
  <si>
    <t>TA</t>
  </si>
  <si>
    <t>IDE</t>
  </si>
  <si>
    <t>IDE:NM_004969:exon12:c.C1475T:p.T492I,</t>
  </si>
  <si>
    <t>PNLIP</t>
  </si>
  <si>
    <t>PNLIP:NM_000936:exon3:c.T61C:p.Y21H,</t>
  </si>
  <si>
    <t>TRAF6</t>
  </si>
  <si>
    <t>TRAF6:NM_004620:exon7:c.G1505A:p.R502H,TRAF6:NM_145803:exon8:c.G1505A:p.R502H,</t>
  </si>
  <si>
    <t>OR4D10</t>
  </si>
  <si>
    <t>OR4D10:NM_001004705:exon1:c.C378G:p.I126M,</t>
  </si>
  <si>
    <t>CWF19L2</t>
  </si>
  <si>
    <t>AT</t>
  </si>
  <si>
    <t>CWF19L2:NM_152434:exon5:c.529_530del:p.177_177del,</t>
  </si>
  <si>
    <t>DEL.AT</t>
  </si>
  <si>
    <t>MLL</t>
  </si>
  <si>
    <t>MLL:NM_005933:exon15:c.4909_4910insA:p.E1637fs,MLL:NM_001197104:exon15:c.4918_4919insA:p.E1640fs,</t>
  </si>
  <si>
    <t>DEL.A</t>
  </si>
  <si>
    <t>PZP</t>
  </si>
  <si>
    <t>PZP:NM_002864:exon25:c.A3083C:p.D1028A,</t>
  </si>
  <si>
    <t>CPNE8</t>
  </si>
  <si>
    <t>CPNE8:NM_153634:exon7:c.G431A:p.G144D,</t>
  </si>
  <si>
    <t>PPFIA2</t>
  </si>
  <si>
    <t>PPFIA2:NM_003625:exon27:c.C3157G:p.H1053D,</t>
  </si>
  <si>
    <t>ZDHHC20</t>
  </si>
  <si>
    <t>ZDHHC20:NM_153251:exon5:c.C440G:p.S147X,</t>
  </si>
  <si>
    <t>OR10G3</t>
  </si>
  <si>
    <t>OR10G3:NM_001005465:exon1:c.C166T:p.H56Y,</t>
  </si>
  <si>
    <t>SRSF5</t>
  </si>
  <si>
    <t>SRSF5:NM_001039465:exon8:c.G623C:p.S208T,SRSF5:NM_006925:exon8:c.G623C:p.S208T,</t>
  </si>
  <si>
    <t>LONP2</t>
  </si>
  <si>
    <t>LONP2:NM_031490:exon14:c.G2222A:p.G741E,</t>
  </si>
  <si>
    <t>CTU2</t>
  </si>
  <si>
    <t>CTU2:NM_001012759:exon11:c.G1153A:p.G385S,CTU2:NM_001012762:exon11:c.G1153A:p.G385S,</t>
  </si>
  <si>
    <t>RABEP1</t>
  </si>
  <si>
    <t>RABEP1:NM_001083585:exon7:c.833_834del:p.278_278del,RABEP1:NM_004703:exon7:c.833_834del:p.278_278del,</t>
  </si>
  <si>
    <t>RPL23A</t>
  </si>
  <si>
    <t>RPL23A:NM_000984:exon3:c.G301C:p.D101H,</t>
  </si>
  <si>
    <t>KRT19</t>
  </si>
  <si>
    <t>KRT19:NM_002276:exon6:c.1053delT:p.D351fs,</t>
  </si>
  <si>
    <t>A.DEL</t>
  </si>
  <si>
    <t>KIF18B</t>
  </si>
  <si>
    <t>KIF18B:NM_001080443:exon11:c.G1544A:p.R515H,</t>
  </si>
  <si>
    <t>MKS1</t>
  </si>
  <si>
    <t>AGGG</t>
  </si>
  <si>
    <t>MKS1:NM_001165927:exon7:c.716_717insCCCT:p.Y239fs,MKS1:NM_017777:exon7:c.746_747insCCCT:p.Y249fs,</t>
  </si>
  <si>
    <t>DEL.AGGG</t>
  </si>
  <si>
    <t>CLEC4M</t>
  </si>
  <si>
    <t>CLEC4M:NM_014257:exon4:c.G259T:p.D87Y,CLEC4M:NM_001144910:exon4:c.G259T:p.D87Y,CLEC4M:NM_001144908:exon4:c.G259T:p.D87Y,CLEC4M:NM_001144906:exon3:c.G196T:p.D66Y,CLEC4M:NM_001144909:exon4:c.G259T:p.D87Y,CLEC4M:NM_001144907:exon3:c.G196T:p.D66Y,CLEC4M:NM_001144904:exon3:c.G175T:p.D59Y,CLEC4M:NM_001144905:exon4:c.G256T:p.D86Y,CLEC4M:NM_001144911:exon3:c.G175T:p.D59Y,</t>
  </si>
  <si>
    <t>CCDC123</t>
  </si>
  <si>
    <t>CCDC123:NM_032816:exon8:c.C685T:p.R229C,</t>
  </si>
  <si>
    <t>MYH14</t>
  </si>
  <si>
    <t>MYH14:NM_024729:exon14:c.C1682A:p.P561Q,MYH14:NM_001077186:exon15:c.C1706A:p.P569Q,MYH14:NM_001145809:exon15:c.C1706A:p.P569Q,</t>
  </si>
  <si>
    <t>LILRB1</t>
  </si>
  <si>
    <t>LILRB1:NM_001081638:exon2:c.G34T:p.G12W,LILRB1:NM_001081637:exon2:c.G34T:p.G12W,LILRB1:NM_006669:exon3:c.G34T:p.G12W,LILRB1:NM_001081639:exon2:c.G34T:p.G12W,</t>
  </si>
  <si>
    <t>M1+M3</t>
  </si>
  <si>
    <t>ZNF329</t>
  </si>
  <si>
    <t>ZNF329:NM_024620:exon4:c.T537G:p.N179K,</t>
  </si>
  <si>
    <t>AC</t>
  </si>
  <si>
    <t>RAD21L1</t>
  </si>
  <si>
    <t>RAD21L1:NM_001136566:exon3:c.C193T:p.R65X,</t>
  </si>
  <si>
    <t>P+M1+M4+M5</t>
  </si>
  <si>
    <t>M1+M5</t>
  </si>
  <si>
    <t>TMPRSS15</t>
  </si>
  <si>
    <t>TMPRSS15:NM_002772:exon19:c.C2209A:p.P737T,</t>
  </si>
  <si>
    <t>ABCG1</t>
  </si>
  <si>
    <t>ABCG1:NM_207174:exon15:c.G1985A:p.R662H,ABCG1:NM_207628:exon17:c.G1886A:p.R629H,ABCG1:NM_004915:exon15:c.G1988A:p.R663H,ABCG1:NM_207629:exon15:c.G1943A:p.R648H,ABCG1:NM_207627:exon16:c.G1958A:p.R653H,ABCG1:NM_016818:exon15:c.G1952A:p.R651H,</t>
  </si>
  <si>
    <t>APOL2</t>
  </si>
  <si>
    <t>APOL2:NM_145637:exon6:c.C724A:p.P242T,APOL2:NM_030882:exon5:c.C724A:p.P242T,</t>
  </si>
  <si>
    <t>ZNF75D</t>
  </si>
  <si>
    <t>ZNF75D:NM_007131:exon3:c.G463C:p.V155L,</t>
  </si>
  <si>
    <t>ZFAT</t>
  </si>
  <si>
    <t>ZFAT:NM_020863:exon4:c.A516T:p.R172S,ZFAT:NM_001029939:exon5:c.A480T:p.R160S,ZFAT:NM_001167583:exon4:c.A480T:p.R160S,ZFAT:NM_001174158:exon4:c.A480T:p.R160S,</t>
  </si>
  <si>
    <t>PDE4DIP</t>
  </si>
  <si>
    <t>PDE4DIP:NM_001198834:exon6:c.T692G:p.I231R,PDE4DIP:NM_014644:exon6:c.T692G:p.I231R,PDE4DIP:NM_001002811:exon2:c.T1181G:p.I394R,PDE4DIP:NM_001002812:exon6:c.T692G:p.I231R,PDE4DIP:NM_001198832:exon9:c.T890G:p.I297R,</t>
  </si>
  <si>
    <t>ZNF514</t>
  </si>
  <si>
    <t>ZNF514:NM_032788:exon5:c.T462A:p.N154K,</t>
  </si>
  <si>
    <t>RIMS2</t>
  </si>
  <si>
    <t>RIMS2:NM_001100117:exon15:c.G2749A:p.D917N,RIMS2:NM_014677:exon12:c.G2125A:p.D709N,</t>
  </si>
  <si>
    <t>RSL24D1</t>
  </si>
  <si>
    <t>RSL24D1:NM_016304:exon3:c.G248A:p.R83Q,</t>
  </si>
  <si>
    <t>ATAD3A</t>
  </si>
  <si>
    <t>ATAD3A:NM_001170535:exon16:c.A1703T:p.K568M,ATAD3A:NM_018188:exon16:c.A1847T:p.K616M,ATAD3A:NM_001170536:exon16:c.A1466T:p.K489M,</t>
  </si>
  <si>
    <t>ITGA4</t>
  </si>
  <si>
    <t>ITGA4:NM_000885:exon4:c.T442C:p.W148R,</t>
  </si>
  <si>
    <t>YTHDC1</t>
  </si>
  <si>
    <t>YTHDC1:NM_001031732:exon4:c.T644A:p.V215E,YTHDC1:NM_133370:exon4:c.T644A:p.V215E,</t>
  </si>
  <si>
    <t>C4orf49</t>
  </si>
  <si>
    <t>C4orf49:NM_032623:exon2:c.G119T:p.G40V,</t>
  </si>
  <si>
    <t>RGNEF</t>
  </si>
  <si>
    <t>RGNEF:NM_001177693:exon23:c.G2824T:p.E942X,RGNEF:NM_001080479:exon23:c.G2824T:p.E942X,</t>
  </si>
  <si>
    <t>PCDHA7</t>
  </si>
  <si>
    <t>PCDHA7:NM_031852:exon1:c.C1628T:p.P543L,PCDHA7:NM_018910:exon1:c.C1628T:p.P543L,</t>
  </si>
  <si>
    <t>C2</t>
  </si>
  <si>
    <t>C2:NM_001145903:exon11:c.T1241A:p.V414D,C2:NM_000063:exon13:c.T1637A:p.V546D,C2:NM_001178063:exon9:c.T995A:p.V332D,</t>
  </si>
  <si>
    <t>IBTK</t>
  </si>
  <si>
    <t>IBTK:NM_015525:exon20:c.C2902A:p.Q968K,</t>
  </si>
  <si>
    <t>SLC26A7</t>
  </si>
  <si>
    <t>SLC26A7:NM_134266:exon18:c.1885_1886insT:p.I629fs,SLC26A7:NM_052832:exon18:c.1885_1886insT:p.I629fs,</t>
  </si>
  <si>
    <t>PSMA1</t>
  </si>
  <si>
    <t>PSMA1:NM_148976:exon8:c.C443T:p.P148L,PSMA1:NM_002786:exon7:c.C425T:p.P142L,</t>
  </si>
  <si>
    <t>P+M3</t>
  </si>
  <si>
    <t>GXYLT1</t>
  </si>
  <si>
    <t>GXYLT1:NM_173601:exon4:c.C487T:p.L163F,GXYLT1:NM_001099650:exon3:c.C394T:p.L132F,</t>
  </si>
  <si>
    <t>ESRRB</t>
  </si>
  <si>
    <t>ESRRB:NM_004452:exon8:c.935delC:p.S312fs,</t>
  </si>
  <si>
    <t>SLFN12L</t>
  </si>
  <si>
    <t>SLFN12L:NM_001195790:exon4:c.G1704T:p.L568F,</t>
  </si>
  <si>
    <t>TBC1D3B</t>
  </si>
  <si>
    <t>TBC1D3B:NM_001001417:exon7:c.C466G:p.H156D,</t>
  </si>
  <si>
    <t>ZNF781</t>
  </si>
  <si>
    <t>ZNF781:NM_152605:exon4:c.A28C:p.N10H,</t>
  </si>
  <si>
    <t>AGRN</t>
  </si>
  <si>
    <t>AGRN:NM_198576:exon24:c.G4184C:p.R1395P,</t>
  </si>
  <si>
    <t>P+M1</t>
  </si>
  <si>
    <t>UBAP2L</t>
  </si>
  <si>
    <t>UBAP2L:NM_001127320:exon3:c.T113C:p.L38P,UBAP2L:NM_014847:exon3:c.T113C:p.L38P,</t>
  </si>
  <si>
    <t>RHBG</t>
  </si>
  <si>
    <t>RHBG:NM_020407:exon7:c.C1043T:p.P348L,</t>
  </si>
  <si>
    <t>FASLG</t>
  </si>
  <si>
    <t>FASLG:NM_000639:exon4:c.C704G:p.T235S,</t>
  </si>
  <si>
    <t>M2+M3</t>
  </si>
  <si>
    <t>C2orf16</t>
  </si>
  <si>
    <t>C2orf16:NM_032266:exon1:c.G4490A:p.S1497N,</t>
  </si>
  <si>
    <t>POTEE</t>
  </si>
  <si>
    <t>POTEE:NM_001083538:exon1:c.G89A:p.R30H,</t>
  </si>
  <si>
    <t>SATB2</t>
  </si>
  <si>
    <t>SATB2:NM_001172517:exon7:c.A662T:p.E221V,SATB2:NM_015265:exon7:c.A662T:p.E221V,SATB2:NM_001172509:exon6:c.A662T:p.E221V,</t>
  </si>
  <si>
    <t>UNC80</t>
  </si>
  <si>
    <t>UNC80:NM_032504:exon23:c.G3736C:p.V1246L,UNC80:NM_182587:exon23:c.G3721C:p.V1241L,</t>
  </si>
  <si>
    <t>DIS3L2</t>
  </si>
  <si>
    <t>DIS3L2:NM_152383:exon3:c.G184C:p.G62R,</t>
  </si>
  <si>
    <t>C3orf77</t>
  </si>
  <si>
    <t>C3orf77:NM_001145030:exon2:c.G2575C:p.D859H,</t>
  </si>
  <si>
    <t>DIRC2</t>
  </si>
  <si>
    <t>DIRC2:NM_032839:exon9:c.T1379C:p.I460T,</t>
  </si>
  <si>
    <t>GPR149</t>
  </si>
  <si>
    <t>GPR149:NM_001038705:exon4:c.A2039T:p.N680I,</t>
  </si>
  <si>
    <t>ETV5</t>
  </si>
  <si>
    <t>ETV5:NM_004454:exon10:c.G1018C:p.V340L,</t>
  </si>
  <si>
    <t>LRRC33</t>
  </si>
  <si>
    <t>LRRC33:NM_198565:exon3:c.C1166T:p.S389L,</t>
  </si>
  <si>
    <t>WDR19</t>
  </si>
  <si>
    <t>WDR19:NM_025132:exon12:c.C1173A:p.N391K,</t>
  </si>
  <si>
    <t>LRRC66</t>
  </si>
  <si>
    <t>LRRC66:NM_001024611:exon4:c.T1150C:p.F384L,</t>
  </si>
  <si>
    <t>MEPE</t>
  </si>
  <si>
    <t>MEPE:NM_001184696:exon5:c.G1057T:p.G353C,MEPE:NM_020203:exon4:c.G1396T:p.G466C,MEPE:NM_001184695:exon5:c.G1057T:p.G353C,MEPE:NM_001184697:exon6:c.G1057T:p.G353C,MEPE:NM_001184694:exon4:c.G1396T:p.G466C,</t>
  </si>
  <si>
    <t>ADAMTS12</t>
  </si>
  <si>
    <t>ADAMTS12:NM_030955:exon22:c.T4387C:p.S1463P,</t>
  </si>
  <si>
    <t>MAP3K1</t>
  </si>
  <si>
    <t>MAP3K1:NM_005921:exon11:c.G2077A:p.D693N,</t>
  </si>
  <si>
    <t>HSPA9</t>
  </si>
  <si>
    <t>HSPA9:NM_004134:exon10:c.A1034G:p.K345R,</t>
  </si>
  <si>
    <t>BMP6</t>
  </si>
  <si>
    <t>BMP6:NM_001718:exon4:c.G1121C:p.R374T,</t>
  </si>
  <si>
    <t>TAP1</t>
  </si>
  <si>
    <t>TAP1:NM_000593:exon11:c.C2281G:p.Q761E,</t>
  </si>
  <si>
    <t>HLA-DPB1</t>
  </si>
  <si>
    <t>HLA-DPB1:NM_002121:exon2:c.C282G:p.I94M,</t>
  </si>
  <si>
    <t>ZBTB22</t>
  </si>
  <si>
    <t>TCCA</t>
  </si>
  <si>
    <t>ZBTB22:NM_005453:exon2:c.1872_1873insTGGA:p.E624fs,ZBTB22:NM_001145338:exon2:c.1872_1873insTGGA:p.E624fs,</t>
  </si>
  <si>
    <t>DEL.TCCA</t>
  </si>
  <si>
    <t>PKHD1</t>
  </si>
  <si>
    <t>PKHD1:NM_170724:exon16:c.G1481T:p.R494L,PKHD1:NM_138694:exon16:c.G1481T:p.R494L,</t>
  </si>
  <si>
    <t>REV3L</t>
  </si>
  <si>
    <t>REV3L:NM_002912:exon13:c.A4410G:p.I1470M,</t>
  </si>
  <si>
    <t>SYNE1</t>
  </si>
  <si>
    <t>SYNE1:NM_182961:exon140:c.G25403A:p.R8468H,SYNE1:NM_033071:exon140:c.G25259A:p.R8420H,SYNE1:NM_015293:exon55:c.G8975A:p.R2992H,SYNE1:NM_133650:exon13:c.G1958A:p.R653H,</t>
  </si>
  <si>
    <t>VIP</t>
  </si>
  <si>
    <t>VIP:NM_194435:exon6:c.G484A:p.D162N,VIP:NM_003381:exon6:c.G487A:p.D163N,</t>
  </si>
  <si>
    <t>PDE10A</t>
  </si>
  <si>
    <t>PDE10A:NM_006661:exon15:c.C1292T:p.T431M,PDE10A:NM_001130690:exon14:c.C1322T:p.T441M,</t>
  </si>
  <si>
    <t>DBF4</t>
  </si>
  <si>
    <t>DBF4:NM_006716:exon12:c.G1269C:p.L423F,</t>
  </si>
  <si>
    <t>TRRAP</t>
  </si>
  <si>
    <t>TRRAP:NM_003496:exon56:c.C8511G:p.C2837W,</t>
  </si>
  <si>
    <t>ANK1</t>
  </si>
  <si>
    <t>ANK1:NM_020476:exon8:c.C740G:p.S247C,ANK1:NM_001142446:exon8:c.C839G:p.S280C,ANK1:NM_020475:exon8:c.C740G:p.S247C,ANK1:NM_020477:exon8:c.C740G:p.S247C,ANK1:NM_000037:exon8:c.C740G:p.S247C,</t>
  </si>
  <si>
    <t>VPS13B</t>
  </si>
  <si>
    <t>VPS13B:NM_152564:exon61:c.G11566T:p.G3856C,VPS13B:NM_017890:exon61:c.G11641T:p.G3881C,</t>
  </si>
  <si>
    <t>PLEC</t>
  </si>
  <si>
    <t>PLEC:NM_201379:exon11:c.T1098G:p.F366L,PLEC:NM_201383:exon11:c.T1176G:p.F392L,PLEC:NM_201381:exon11:c.T1068G:p.F356L,PLEC:NM_201384:exon11:c.T1164G:p.F388L,PLEC:NM_201380:exon11:c.T1575G:p.F525L,PLEC:NM_201378:exon11:c.T1122G:p.F374L,PLEC:NM_201382:exon11:c.T1164G:p.F388L,PLEC:NM_000445:exon12:c.T1245G:p.F415L,</t>
  </si>
  <si>
    <t>KIAA1432</t>
  </si>
  <si>
    <t>KIAA1432:NM_001135920:exon19:c.C1983G:p.S661R,KIAA1432:NM_020829:exon18:c.C1983G:p.S661R,</t>
  </si>
  <si>
    <t>KIAA1045</t>
  </si>
  <si>
    <t>KIAA1045:NM_015297:exon2:c.G248A:p.R83Q,</t>
  </si>
  <si>
    <t>FAM75D1</t>
  </si>
  <si>
    <t>FAM75D1:NM_001001670:exon4:c.G1171T:p.G391W,</t>
  </si>
  <si>
    <t>KIF27</t>
  </si>
  <si>
    <t>KIF27:NM_017576:exon8:c.C2047G:p.Q683E,</t>
  </si>
  <si>
    <t>COL15A1</t>
  </si>
  <si>
    <t>COL15A1:NM_001855:exon7:c.G1039A:p.A347T,</t>
  </si>
  <si>
    <t>PTGS1</t>
  </si>
  <si>
    <t>PTGS1:NM_080591:exon6:c.C607T:p.H203Y,PTGS1:NM_000962:exon6:c.C607T:p.H203Y,</t>
  </si>
  <si>
    <t>ZER1</t>
  </si>
  <si>
    <t>ZER1:NM_006336:exon9:c.G1360A:p.V454M,</t>
  </si>
  <si>
    <t>NOTCH1</t>
  </si>
  <si>
    <t>NOTCH1:NM_017617:exon26:c.A4679G:p.D1560G,</t>
  </si>
  <si>
    <t>LRDD</t>
  </si>
  <si>
    <t>LRDD:NM_145887:exon7:c.G1267A:p.D423N,LRDD:NM_145886:exon7:c.G1267A:p.D423N,</t>
  </si>
  <si>
    <t>RAG2</t>
  </si>
  <si>
    <t>RAG2:NM_000536:exon2:c.G968T:p.G323V,</t>
  </si>
  <si>
    <t>SSRP1</t>
  </si>
  <si>
    <t>SSRP1:NM_003146:exon6:c.C560G:p.S187X,</t>
  </si>
  <si>
    <t>PPP6R3</t>
  </si>
  <si>
    <t>PPP6R3:NM_001164164:exon14:c.G1327A:p.E443K,PPP6R3:NM_001164160:exon14:c.G1480A:p.E494K,PPP6R3:NM_001164161:exon14:c.G1480A:p.E494K,PPP6R3:NM_001164162:exon14:c.G1480A:p.E494K,PPP6R3:NM_001164163:exon14:c.G1480A:p.E494K,PPP6R3:NM_018312:exon14:c.G1327A:p.E443K,</t>
  </si>
  <si>
    <t>ARF6</t>
  </si>
  <si>
    <t>ARF6:NM_001663:exon2:c.G187A:p.D63N,</t>
  </si>
  <si>
    <t>HERC2</t>
  </si>
  <si>
    <t>HERC2:NM_004667:exon76:c.G11566T:p.D3856Y,</t>
  </si>
  <si>
    <t>OIP5</t>
  </si>
  <si>
    <t>OIP5:NM_007280:exon1:c.G256C:p.V86L,</t>
  </si>
  <si>
    <t>TTLL13</t>
  </si>
  <si>
    <t>TTLL13:NM_001029964:exon5:c.T501A:p.Y167X,</t>
  </si>
  <si>
    <t>ANKS3</t>
  </si>
  <si>
    <t>ANKS3:NM_133450:exon15:c.C1769A:p.P590H,</t>
  </si>
  <si>
    <t>GP2</t>
  </si>
  <si>
    <t>GP2:NM_001502:exon3:c.A365G:p.N122S,GP2:NM_001007240:exon3:c.A365G:p.N122S,</t>
  </si>
  <si>
    <t>EXOC3L1</t>
  </si>
  <si>
    <t>EXOC3L1:NM_178516:exon5:c.C884A:p.A295E,</t>
  </si>
  <si>
    <t>ASGR2</t>
  </si>
  <si>
    <t>ASGR2:NM_001201352:exon3:c.C131T:p.P44L,ASGR2:NM_080913:exon3:c.C74T:p.P25L,ASGR2:NM_080912:exon3:c.C131T:p.P44L,ASGR2:NM_080914:exon2:c.C74T:p.P25L,ASGR2:NM_001181:exon3:c.C131T:p.P44L,</t>
  </si>
  <si>
    <t>TP53</t>
  </si>
  <si>
    <t>TP53:NM_001126114:exon5:c.G524A:p.R175H,TP53:NM_001126117:exon1:c.G128A:p.R43H,TP53:NM_001126113:exon5:c.G524A:p.R175H,TP53:NM_001126115:exon1:c.G128A:p.R43H,TP53:NM_001126116:exon1:c.G128A:p.R43H,TP53:NM_000546:exon5:c.G524A:p.R175H,TP53:NM_001126112:exon5:c.G524A:p.R175H,</t>
  </si>
  <si>
    <t>SDK2</t>
  </si>
  <si>
    <t>SDK2:NM_001144952:exon40:c.C5480G:p.P1827R,</t>
  </si>
  <si>
    <t>FSTL3</t>
  </si>
  <si>
    <t>FSTL3:NM_005860:exon2:c.289delG:p.D97fs,</t>
  </si>
  <si>
    <t>G.DEL</t>
  </si>
  <si>
    <t>CC2D1A</t>
  </si>
  <si>
    <t>CC2D1A:NM_017721:exon14:c.G1563T:p.K521N,</t>
  </si>
  <si>
    <t>KIF16B</t>
  </si>
  <si>
    <t>KIF16B:NM_001199866:exon19:c.T2105G:p.F702C,KIF16B:NM_024704:exon19:c.T2105G:p.F702C,KIF16B:NM_001199865:exon19:c.T2105G:p.F702C,</t>
  </si>
  <si>
    <t>TMPRSS2</t>
  </si>
  <si>
    <t>TMPRSS2:NM_005656:exon4:c.G240C:p.K80N,TMPRSS2:NM_001135099:exon4:c.G351C:p.K117N,</t>
  </si>
  <si>
    <t>KRTAP10-10</t>
  </si>
  <si>
    <t>KRTAP10-10:NM_181688:exon1:c.G193C:p.G65R,</t>
  </si>
  <si>
    <t>CLDN5</t>
  </si>
  <si>
    <t>CLDN5:NM_001130861:exon1:c.G784A:p.G262S,CLDN5:NM_003277:exon2:c.G784A:p.G262S,</t>
  </si>
  <si>
    <t>PI4KA</t>
  </si>
  <si>
    <t>PI4KA:NM_058004:exon17:c.A1870T:p.I624F,</t>
  </si>
  <si>
    <t>TLR8</t>
  </si>
  <si>
    <t>TLR8:NM_138636:exon2:c.T1502A:p.F501Y,</t>
  </si>
  <si>
    <t>SYTL5</t>
  </si>
  <si>
    <t>SYTL5:NM_001163335:exon16:c.G1785T:p.E595D,SYTL5:NM_001163334:exon15:c.G1851T:p.E617D,SYTL5:NM_138780:exon15:c.G1785T:p.E595D,</t>
  </si>
  <si>
    <t>TBX22</t>
  </si>
  <si>
    <t>TBX22:NM_001109878:exon8:c.G864T:p.R288S,TBX22:NM_016954:exon7:c.G864T:p.R288S,TBX22:NM_001109879:exon8:c.G504T:p.R168S,</t>
  </si>
  <si>
    <t>TNMD</t>
  </si>
  <si>
    <t>TNMD:NM_022144:exon7:c.G927T:p.W309C,</t>
  </si>
  <si>
    <t>MECP2</t>
  </si>
  <si>
    <t>MECP2:NM_004992:exon4:c.G823A:p.V275M,MECP2:NM_001110792:exon3:c.G859A:p.V287M,</t>
  </si>
  <si>
    <t>KCNN3</t>
  </si>
  <si>
    <t>KCNN3:NM_001204087:exon1:c.T197A:p.L66H,KCNN3:NM_002249:exon1:c.T197A:p.L66H,</t>
  </si>
  <si>
    <t>DPY19L1</t>
  </si>
  <si>
    <t>DPY19L1:NM_015283:exon13:c.G1040T:p.W347L,</t>
  </si>
  <si>
    <t>PRIC285</t>
  </si>
  <si>
    <t>GGCAGAG</t>
  </si>
  <si>
    <t>PRIC285:NM_033405:exon9:c.5328_5334del:p.1776_1778del,PRIC285:NM_001037335:exon15:c.7035_7041del:p.2345_2347del,</t>
  </si>
  <si>
    <t>DEL.GGCAGAG</t>
  </si>
  <si>
    <t>CROCC</t>
  </si>
  <si>
    <t>CROCC:NM_014675:exon19:c.G2797A:p.E933K,</t>
  </si>
  <si>
    <t>NEB</t>
  </si>
  <si>
    <t>NEB:NM_001164507:exon12:c.1018_1019del:p.340_340del,NEB:NM_001164508:exon12:c.1018_1019del:p.340_340del,NEB:NM_004543:exon12:c.1018_1019del:p.340_340del,</t>
  </si>
  <si>
    <t>PPP6C</t>
  </si>
  <si>
    <t>PPP6C:NM_002721:exon6:c.C541T:p.R181W,PPP6C:NM_001123355:exon7:c.C652T:p.R218W,PPP6C:NM_001123369:exon5:c.C475T:p.R159W,</t>
  </si>
  <si>
    <t>NRL</t>
  </si>
  <si>
    <t>NRL:NM_006177:exon3:c.C675A:p.S225R,</t>
  </si>
  <si>
    <t>AF
P1</t>
  </si>
  <si>
    <t>AF
P2</t>
  </si>
  <si>
    <t>AF
P3</t>
  </si>
  <si>
    <t>AF
P4</t>
  </si>
  <si>
    <t>AF
P5</t>
  </si>
  <si>
    <t>AF
P6</t>
  </si>
  <si>
    <t>Total
P1</t>
  </si>
  <si>
    <t>Total
P2</t>
  </si>
  <si>
    <t>Total
P3</t>
  </si>
  <si>
    <t>Total
P4</t>
  </si>
  <si>
    <t>Total
P5</t>
  </si>
  <si>
    <t>Total
P6</t>
  </si>
  <si>
    <t>ESPN</t>
  </si>
  <si>
    <t>ESPN:NM_031475:exon4:c.G752A:p.G251D,</t>
  </si>
  <si>
    <t/>
  </si>
  <si>
    <t>PRAMEF11</t>
  </si>
  <si>
    <t>PRAMEF11:NM_001146344:exon3:c.G458A:p.R153H,</t>
  </si>
  <si>
    <t>ODF2L</t>
  </si>
  <si>
    <t>ACTG</t>
  </si>
  <si>
    <t>ODF2L:NM_020729:exon15:c.1555_1556del:p.519_519del,ODF2L:NM_001007022:exon15:c.1603_1604del:p.535_535del,ODF2L:NM_001184765:exon14:c.1444_1445del:p.482_482del,ODF2L:NM_001184766:exon13:c.1357_1358del:p.453_453del,</t>
  </si>
  <si>
    <t>IVL</t>
  </si>
  <si>
    <t>IVL:NM_005547:exon2:c.C643G:p.L215V,</t>
  </si>
  <si>
    <t>IVL:NM_005547:exon2:c.C652G:p.Q218E,</t>
  </si>
  <si>
    <t>IVL:NM_005547:exon2:c.G658A:p.E220K,</t>
  </si>
  <si>
    <t>IVL:NM_005547:exon2:c.A659T:p.E220V,</t>
  </si>
  <si>
    <t>IVL:NM_005547:exon2:c.G670A:p.E224K,</t>
  </si>
  <si>
    <t>IVL:NM_005547:exon2:c.T674A:p.L225H,</t>
  </si>
  <si>
    <t>IVL:NM_005547:exon2:c.C676T:p.P226S,</t>
  </si>
  <si>
    <t>IVL:NM_005547:exon2:c.C677T:p.P226L,</t>
  </si>
  <si>
    <t>KCNN3:NM_002249:exon1:c.T197A:p.L66H,KCNN3:NM_001204087:exon1:c.T197A:p.L66H,</t>
  </si>
  <si>
    <t>DCST1</t>
  </si>
  <si>
    <t>DCST1:NM_152494:exon9:c.C951A:p.Y317X,DCST1:NM_001143687:exon8:c.C876A:p.Y292X,</t>
  </si>
  <si>
    <t>ATF6</t>
  </si>
  <si>
    <t>ATF6:NM_007348:exon10:c.G1244A:p.R415K,</t>
  </si>
  <si>
    <t>FAM5B</t>
  </si>
  <si>
    <t>FAM5B:NM_021165:exon8:c.G1387A:p.G463R,</t>
  </si>
  <si>
    <t>LGR6</t>
  </si>
  <si>
    <t>LGR6:NM_001017403:exon18:c.G2764A:p.G922R,LGR6:NM_021636:exon18:c.G2608A:p.G870R,LGR6:NM_001017404:exon16:c.G2347A:p.G783R,</t>
  </si>
  <si>
    <t>ENAH</t>
  </si>
  <si>
    <t>ENAH:NM_001008493:exon5:c.T611G:p.L204R,ENAH:NM_018212:exon5:c.T611G:p.L204R,</t>
  </si>
  <si>
    <t>FMN2</t>
  </si>
  <si>
    <t>FMN2:NM_020066:exon5:c.C3095T:p.P1032L,</t>
  </si>
  <si>
    <t>ZNF670</t>
  </si>
  <si>
    <t>ZNF670:NM_033213:exon4:c.G911C:p.S304T,ZNF670:NM_001204220:exon4:c.G908C:p.S303T,</t>
  </si>
  <si>
    <t>C2orf16:NM_032266:exon1:c.T5429C:p.L1810S,</t>
  </si>
  <si>
    <t>C2orf16:NM_032266:exon1:c.G5435A:p.R1812K,</t>
  </si>
  <si>
    <t>C2orf16:NM_032266:exon1:c.G5441A:p.R1814H,</t>
  </si>
  <si>
    <t>CAPN14</t>
  </si>
  <si>
    <t>CAPN14:NM_001145122:exon5:c.499_500del:p.167_167del,</t>
  </si>
  <si>
    <t>THADA</t>
  </si>
  <si>
    <t>THADA:NM_022065:exon23:c.C3485A:p.A1162D,THADA:NM_001083953:exon23:c.C3485A:p.A1162D,</t>
  </si>
  <si>
    <t>SOCS5</t>
  </si>
  <si>
    <t>SOCS5:NM_014011:exon2:c.887_888del:p.296_296del,SOCS5:NM_144949:exon2:c.887_888del:p.296_296del,</t>
  </si>
  <si>
    <t>MSH6</t>
  </si>
  <si>
    <t>MSH6:NM_000179:exon1:c.G98T:p.R33L,</t>
  </si>
  <si>
    <t>C2orf63</t>
  </si>
  <si>
    <t>TT</t>
  </si>
  <si>
    <t>C2orf63:NM_152385:exon9:c.994_995del:p.332_332del,C2orf63:NM_001135598:exon7:c.628_629del:p.210_210del,</t>
  </si>
  <si>
    <t>MRPL53</t>
  </si>
  <si>
    <t>AGGCCGCAGACCAAGCCGAGCCA</t>
  </si>
  <si>
    <t>MRPL53:NM_053050:exon1:c.14_36del:p.5_12del,</t>
  </si>
  <si>
    <t>C2orf65</t>
  </si>
  <si>
    <t>C2orf65:NM_138804:exon3:c.A394C:p.T132P,</t>
  </si>
  <si>
    <t>ZAP70</t>
  </si>
  <si>
    <t>ZAP70:NM_001079:exon3:c.G358C:p.D120H,</t>
  </si>
  <si>
    <t>XIRP2</t>
  </si>
  <si>
    <t>XIRP2:NM_152381:exon9:c.4315delG:p.V1439X,XIRP2:NM_001199144:exon7:c.3649delG:p.V1217X,</t>
  </si>
  <si>
    <t>CTLA4</t>
  </si>
  <si>
    <t>CTLA4:NM_001037631:exon2:c.G274A:p.G92R,CTLA4:NM_005214:exon2:c.G274A:p.G92R,</t>
  </si>
  <si>
    <t>PARD3B</t>
  </si>
  <si>
    <t>PARD3B:NM_057177:exon9:c.G1254C:p.K418N,PARD3B:NM_152526:exon9:c.G1254C:p.K418N,PARD3B:NM_205863:exon9:c.G1254C:p.K418N,</t>
  </si>
  <si>
    <t>ZDBF2</t>
  </si>
  <si>
    <t>ZDBF2:NM_020923:exon5:c.4741delG:p.E1581fs,</t>
  </si>
  <si>
    <t>BARD1</t>
  </si>
  <si>
    <t>BARD1:NM_000465:exon4:c.G1153A:p.D385N,</t>
  </si>
  <si>
    <t>DNAJB2</t>
  </si>
  <si>
    <t>DNAJB2:NM_006736:exon9:c.G892A:p.G298R,</t>
  </si>
  <si>
    <t>SLC16A14</t>
  </si>
  <si>
    <t>SLC16A14:NM_152527:exon4:c.G559A:p.G187S,</t>
  </si>
  <si>
    <t>COPS8</t>
  </si>
  <si>
    <t>COPS8:NM_198189:exon5:c.G184T:p.D62Y,COPS8:NM_006710:exon4:c.G331T:p.D111Y,</t>
  </si>
  <si>
    <t>PRR21</t>
  </si>
  <si>
    <t>PRR21:NM_001080835:exon1:c.C404G:p.P135R,</t>
  </si>
  <si>
    <t>TRNT1</t>
  </si>
  <si>
    <t>TRNT1:NM_182916:exon2:c.A107T:p.E36V,</t>
  </si>
  <si>
    <t>RBM5</t>
  </si>
  <si>
    <t>RBM5:NM_005778:exon12:c.C1037T:p.T346I,</t>
  </si>
  <si>
    <t>SFMBT1</t>
  </si>
  <si>
    <t>SFMBT1:NM_001005158:exon6:c.412_413del:p.138_138del,SFMBT1:NM_001005159:exon6:c.412_413del:p.138_138del,SFMBT1:NM_016329:exon5:c.412_413del:p.138_138del,</t>
  </si>
  <si>
    <t>CACNA1D</t>
  </si>
  <si>
    <t>CACNA1D:NM_000720:exon8:c.G1137A:p.W379X,</t>
  </si>
  <si>
    <t>OR5K2</t>
  </si>
  <si>
    <t>OR5K2:NM_001004737:exon1:c.670delA:p.T224fs,</t>
  </si>
  <si>
    <t>ABTB1</t>
  </si>
  <si>
    <t>ABTB1:NM_172027:exon11:c.G1159A:p.V387M,</t>
  </si>
  <si>
    <t>PLSCR4</t>
  </si>
  <si>
    <t>ATGT</t>
  </si>
  <si>
    <t>PLSCR4:NM_020353:exon5:c.366_369del:p.122_123del,</t>
  </si>
  <si>
    <t>FAM43A</t>
  </si>
  <si>
    <t>FAM43A:NM_153690:exon1:c.C727A:p.R243S,</t>
  </si>
  <si>
    <t>ZNF595</t>
  </si>
  <si>
    <t>ZNF595:NM_182524:exon4:c.A667G:p.T223A,</t>
  </si>
  <si>
    <t>EVC</t>
  </si>
  <si>
    <t>EVC:NM_153717:exon12:c.C1648T:p.P550S,</t>
  </si>
  <si>
    <t>SMARCA5</t>
  </si>
  <si>
    <t>SMARCA5:NM_003601:exon16:c.G2115A:p.M705I,</t>
  </si>
  <si>
    <t>SLC25A46</t>
  </si>
  <si>
    <t>SLC25A46:NM_138773:exon8:c.862_863del:p.288_288del,</t>
  </si>
  <si>
    <t>KIF3A</t>
  </si>
  <si>
    <t>KIF3A:NM_007054:exon8:c.G1010A:p.R337Q,</t>
  </si>
  <si>
    <t>ARHGEF37</t>
  </si>
  <si>
    <t>ARHGEF37:NM_001001669:exon4:c.G445A:p.V149I,</t>
  </si>
  <si>
    <t>DPCR1</t>
  </si>
  <si>
    <t>DPCR1:NM_080870:exon2:c.C947A:p.T316N,</t>
  </si>
  <si>
    <t>P2+M3</t>
  </si>
  <si>
    <t>COL11A2</t>
  </si>
  <si>
    <t>COL11A2:NM_080681:exon61:c.C4408G:p.Q1470E,COL11A2:NM_080679:exon60:c.C4345G:p.Q1449E,COL11A2:NM_080680:exon63:c.C4666G:p.Q1556E,</t>
  </si>
  <si>
    <t>BRPF3</t>
  </si>
  <si>
    <t>BRPF3:NM_015695:exon2:c.C655A:p.L219M,</t>
  </si>
  <si>
    <t>TBCC</t>
  </si>
  <si>
    <t>TBCC:NM_003192:exon1:c.G585C:p.E195D,</t>
  </si>
  <si>
    <t>DOPEY1</t>
  </si>
  <si>
    <t>DOPEY1:NM_001199942:exon5:c.490delA:p.R164fs,DOPEY1:NM_015018:exon5:c.490delA:p.R164fs,</t>
  </si>
  <si>
    <t>CTAGE9</t>
  </si>
  <si>
    <t>CTAGE9:NM_001145659:exon1:c.C1598T:p.T533M,</t>
  </si>
  <si>
    <t>FNDC1</t>
  </si>
  <si>
    <t>FNDC1:NM_032532:exon14:c.4366_4367del:p.1456_1456del,</t>
  </si>
  <si>
    <t>ABCB5</t>
  </si>
  <si>
    <t>ABCB5:NM_178559:exon11:c.1076delA:p.Q359fs,ABCB5:NM_001163941:exon20:c.2411delA:p.Q804fs,</t>
  </si>
  <si>
    <t>EPDR1</t>
  </si>
  <si>
    <t>EPDR1:NM_017549:exon1:c.105delA:p.A35fs,</t>
  </si>
  <si>
    <t>EPDR1:NM_017549:exon1:c.G106C:p.A36P,</t>
  </si>
  <si>
    <t>NACAD</t>
  </si>
  <si>
    <t>NACAD:NM_001146334:exon2:c.T2076A:p.D692E,</t>
  </si>
  <si>
    <t>ADCY1</t>
  </si>
  <si>
    <t>CAGGGGTC</t>
  </si>
  <si>
    <t>ADCY1:NM_021116:exon19:c.3035_3042del:p.1012_1014del,</t>
  </si>
  <si>
    <t>ABCA13</t>
  </si>
  <si>
    <t>ABCA13:NM_152701:exon17:c.4589delT:p.I1530fs,</t>
  </si>
  <si>
    <t>RELN</t>
  </si>
  <si>
    <t>RELN:NM_173054:exon54:c.G8732A:p.G2911D,RELN:NM_005045:exon54:c.G8732A:p.G2911D,</t>
  </si>
  <si>
    <t>PPP1R3A</t>
  </si>
  <si>
    <t>PPP1R3A:NM_002711:exon4:c.2183_2184del:p.728_728del,</t>
  </si>
  <si>
    <t>TAS2R16</t>
  </si>
  <si>
    <t>TAS2R16:NM_016945:exon1:c.C232T:p.L78F,</t>
  </si>
  <si>
    <t>BRAF</t>
  </si>
  <si>
    <t>BRAF:NM_004333:exon3:c.C272T:p.A91V,</t>
  </si>
  <si>
    <t>P2+M2+M3</t>
  </si>
  <si>
    <t>SSPO</t>
  </si>
  <si>
    <t>SSPO:NM_198455:exon84:c.A12736T:p.R4246W,</t>
  </si>
  <si>
    <t>ACCN3</t>
  </si>
  <si>
    <t>ACCN3:NM_004769:exon1:c.G382A:p.A128T,ACCN3:NM_020322:exon1:c.G382A:p.A128T,ACCN3:NM_020321:exon1:c.G382A:p.A128T,</t>
  </si>
  <si>
    <t>ZNF596</t>
  </si>
  <si>
    <t>ZNF596:NM_001042415:exon6:c.1127delC:p.S376fs,ZNF596:NM_173539:exon6:c.1127delC:p.S376fs,ZNF596:NM_001042416:exon6:c.1127delC:p.S376fs,</t>
  </si>
  <si>
    <t>LPL</t>
  </si>
  <si>
    <t>LPL:NM_000237:exon5:c.A675C:p.K225N,</t>
  </si>
  <si>
    <t>PRKDC</t>
  </si>
  <si>
    <t>TCTA</t>
  </si>
  <si>
    <t>PRKDC:NM_001081640:exon76:c.10883_10886del:p.3628_3629del,PRKDC:NM_006904:exon76:c.10883_10886del:p.3628_3629del,</t>
  </si>
  <si>
    <t>UBR5</t>
  </si>
  <si>
    <t>UBR5:NM_015902:exon28:c.G3638C:p.R1213T,</t>
  </si>
  <si>
    <t>ZFPM2</t>
  </si>
  <si>
    <t>ZFPM2:NM_012082:exon8:c.A3121G:p.M1041V,</t>
  </si>
  <si>
    <t>C9orf144B</t>
  </si>
  <si>
    <t>C9orf144B:NM_001141917:exon4:c.G1879T:p.V627L,</t>
  </si>
  <si>
    <t>FAM75A3</t>
  </si>
  <si>
    <t>FAM75A3:NM_001083124:exon4:c.T542G:p.L181R,</t>
  </si>
  <si>
    <t>FAM75A3:NM_001083124:exon4:c.G2850C:p.E950D,</t>
  </si>
  <si>
    <t>FAM75A6</t>
  </si>
  <si>
    <t>FAM75A6:NM_001145196:exon4:c.A3397T:p.R1133W,</t>
  </si>
  <si>
    <t>AGTPBP1</t>
  </si>
  <si>
    <t>AGTPBP1:NM_015239:exon14:c.C1790T:p.T597M,</t>
  </si>
  <si>
    <t>SVIL</t>
  </si>
  <si>
    <t>SVIL:NM_003174:exon21:c.T2920C:p.S974P,SVIL:NM_021738:exon23:c.T4198C:p.S1400P,</t>
  </si>
  <si>
    <t>ZNF25</t>
  </si>
  <si>
    <t>ZNF25:NM_145011:exon6:c.A859G:p.K287E,</t>
  </si>
  <si>
    <t>ZNF25:NM_145011:exon6:c.G837A:p.M279I,</t>
  </si>
  <si>
    <t>ZNF25:NM_145011:exon6:c.T836C:p.M279T,</t>
  </si>
  <si>
    <t>AGAP4</t>
  </si>
  <si>
    <t>AGAP4:NM_133446:exon7:c.G1475A:p.R492H,</t>
  </si>
  <si>
    <t>EGR2</t>
  </si>
  <si>
    <t>TGACGCTGGA</t>
  </si>
  <si>
    <t>EGR2:NM_001136179:exon3:c.250_259del:p.84_87del,EGR2:NM_001136178:exon4:c.400_409del:p.134_137del,EGR2:NM_001136177:exon3:c.400_409del:p.134_137del,EGR2:NM_000399:exon2:c.400_409del:p.134_137del,</t>
  </si>
  <si>
    <t>SYNPO2L</t>
  </si>
  <si>
    <t>SYNPO2L:NM_001114133:exon4:c.C1888T:p.R630W,SYNPO2L:NM_024875:exon2:c.C1216T:p.R406W,</t>
  </si>
  <si>
    <t>BTAF1</t>
  </si>
  <si>
    <t>BTAF1:NM_003972:exon24:c.G3455C:p.W1152S,</t>
  </si>
  <si>
    <t>CCDC147</t>
  </si>
  <si>
    <t>CCDC147:NM_001008723:exon17:c.G2377T:p.V793F,</t>
  </si>
  <si>
    <t>FRG2B</t>
  </si>
  <si>
    <t>FRG2B:NM_001080998:exon1:c.A125G:p.E42G,</t>
  </si>
  <si>
    <t>FRG2B:NM_001080998:exon1:c.G124A:p.E42K,</t>
  </si>
  <si>
    <t>CDHR5</t>
  </si>
  <si>
    <t>CDHR5:NM_021924:exon13:c.G1706A:p.G569D,CDHR5:NM_001171968:exon13:c.G1688A:p.G563D,</t>
  </si>
  <si>
    <t>RRM1</t>
  </si>
  <si>
    <t>RRM1:NM_001033:exon12:c.1304_1305del:p.435_435del,</t>
  </si>
  <si>
    <t>C11orf41</t>
  </si>
  <si>
    <t>GAGCACGTCCAATGCCTCCCAGGCAGTCACCTTG</t>
  </si>
  <si>
    <t>C11orf41:NM_012194:exon6:c.2970_3003del:p.990_1001del,</t>
  </si>
  <si>
    <t>RAG1</t>
  </si>
  <si>
    <t>RAG1:NM_000448:exon2:c.A643G:p.N215D,</t>
  </si>
  <si>
    <t>P1+M3</t>
  </si>
  <si>
    <t>RAG2:NM_000536:exon2:c.A887T:p.K296M,</t>
  </si>
  <si>
    <t>CCDC82</t>
  </si>
  <si>
    <t>CCDC82:NM_024725:exon10:c.G1600T:p.A534S,</t>
  </si>
  <si>
    <t>TECTA</t>
  </si>
  <si>
    <t>TECTA:NM_005422:exon13:c.G4550C:p.C1517S,</t>
  </si>
  <si>
    <t>TAS2R43</t>
  </si>
  <si>
    <t>TAS2R43:NM_176884:exon1:c.C577A:p.L193I,</t>
  </si>
  <si>
    <t>GPRC5D</t>
  </si>
  <si>
    <t>GPRC5D:NM_018654:exon1:c.C778T:p.P260S,</t>
  </si>
  <si>
    <t>PKP2</t>
  </si>
  <si>
    <t>GTTG</t>
  </si>
  <si>
    <t>PKP2:NM_001005242:exon8:c.1788_1791del:p.596_597del,PKP2:NM_004572:exon9:c.1920_1923del:p.640_641del,</t>
  </si>
  <si>
    <t>MLL2</t>
  </si>
  <si>
    <t>MLL2:NM_003482:exon39:c.G12364T:p.G4122X,</t>
  </si>
  <si>
    <t>KRT76</t>
  </si>
  <si>
    <t>KRT76:NM_015848:exon1:c.C116G:p.A39G,</t>
  </si>
  <si>
    <t>NACA</t>
  </si>
  <si>
    <t>NACA:NM_001113203:exon3:c.T3311C:p.M1104T,</t>
  </si>
  <si>
    <t>GLI1</t>
  </si>
  <si>
    <t>GLI1:NM_005269:exon9:c.A956G:p.K319R,GLI1:NM_001167609:exon8:c.A833G:p.K278R,GLI1:NM_001160045:exon7:c.A572G:p.K191R,</t>
  </si>
  <si>
    <t>IRAK3</t>
  </si>
  <si>
    <t>IRAK3:NM_001142523:exon3:c.G220A:p.D74N,IRAK3:NM_007199:exon4:c.G403A:p.D135N,</t>
  </si>
  <si>
    <t>DDX54</t>
  </si>
  <si>
    <t>DDX54:NM_024072:exon2:c.G247A:p.E83K,DDX54:NM_001111322:exon2:c.G247A:p.E83K,</t>
  </si>
  <si>
    <t>CTAGE5</t>
  </si>
  <si>
    <t>CTAGE5:NM_203354:exon21:c.1884_1885del:p.628_629del,CTAGE5:NM_203355:exon20:c.1791_1792del:p.597_598del,CTAGE5:NM_005930:exon21:c.1920_1921del:p.640_641del,CTAGE5:NM_203356:exon21:c.1833_1834del:p.611_612del,</t>
  </si>
  <si>
    <t>ARID4A</t>
  </si>
  <si>
    <t>ARID4A:NM_002892:exon17:c.T1681A:p.S561T,ARID4A:NM_023001:exon17:c.T1681A:p.S561T,ARID4A:NM_023000:exon17:c.T1681A:p.S561T,</t>
  </si>
  <si>
    <t>ISM2</t>
  </si>
  <si>
    <t>ISM2:NM_199296:exon7:c.C1652G:p.A551G,</t>
  </si>
  <si>
    <t>PHGR1</t>
  </si>
  <si>
    <t>PHGR1:NM_001145643:exon3:c.C125A:p.P42H,</t>
  </si>
  <si>
    <t>CASC5</t>
  </si>
  <si>
    <t>CASC5:NM_170589:exon11:c.A4802G:p.Q1601R,CASC5:NM_144508:exon10:c.A4724G:p.Q1575R,</t>
  </si>
  <si>
    <t>GABPB1</t>
  </si>
  <si>
    <t>GABPB1:NM_016655:exon8:c.G931T:p.E311X,GABPB1:NM_005254:exon8:c.G967T:p.E323X,GABPB1:NM_016654:exon8:c.G931T:p.E311X,GABPB1:NM_181427:exon9:c.G931T:p.E311X,GABPB1:NM_002041:exon8:c.G967T:p.E323X,</t>
  </si>
  <si>
    <t>DYX1C1</t>
  </si>
  <si>
    <t>DYX1C1:NM_001033559:exon8:c.A1016C:p.N339T,DYX1C1:NM_130810:exon8:c.A1016C:p.N339T,DYX1C1:NM_001033560:exon8:c.A1016C:p.N339T,</t>
  </si>
  <si>
    <t>NARG2</t>
  </si>
  <si>
    <t>AATA</t>
  </si>
  <si>
    <t>NARG2:NM_024611:exon8:c.786_789del:p.262_263del,NARG2:NM_001018089:exon8:c.375_378del:p.125_126del,</t>
  </si>
  <si>
    <t>GOLGA6A</t>
  </si>
  <si>
    <t>GOLGA6A:NM_001038640:exon8:c.C595T:p.R199W,</t>
  </si>
  <si>
    <t>ACAN</t>
  </si>
  <si>
    <t>ACAN:NM_001135:exon12:c.G4093A:p.A1365T,ACAN:NM_013227:exon12:c.G4093A:p.A1365T,</t>
  </si>
  <si>
    <t>CASKIN1</t>
  </si>
  <si>
    <t>GGCTTGGCGGGGCTGTCCCCCG</t>
  </si>
  <si>
    <t>CASKIN1:NM_020764:exon13:c.1286_1307del:p.429_436del,</t>
  </si>
  <si>
    <t>SPN</t>
  </si>
  <si>
    <t>SPN:NM_001030288:exon2:c.G217T:p.E73X,SPN:NM_003123:exon2:c.G217T:p.E73X,</t>
  </si>
  <si>
    <t>GPR56</t>
  </si>
  <si>
    <t>GPR56:NM_201524:exon4:c.G86T:p.R29M,GPR56:NM_201525:exon3:c.G86T:p.R29M,GPR56:NM_001145773:exon3:c.G101T:p.R34M,GPR56:NM_005682:exon4:c.G86T:p.R29M,GPR56:NM_001145772:exon4:c.G86T:p.R29M,GPR56:NM_001145770:exon4:c.G86T:p.R29M,GPR56:NM_001145771:exon4:c.G86T:p.R29M,GPR56:NM_001145774:exon4:c.G86T:p.R29M,</t>
  </si>
  <si>
    <t>CLEC18B</t>
  </si>
  <si>
    <t>CLEC18B:NM_001011880:exon9:c.C1054T:p.R352C,</t>
  </si>
  <si>
    <t>ANKRD11</t>
  </si>
  <si>
    <t>ANKRD11:NM_013275:exon4:c.A158G:p.E53G,</t>
  </si>
  <si>
    <t>P2+M1+M3</t>
  </si>
  <si>
    <t>WRAP53</t>
  </si>
  <si>
    <t>WRAP53:NM_001143991:exon11:c.G1484T:p.G495V,WRAP53:NM_001143992:exon11:c.G1484T:p.G495V,WRAP53:NM_001143990:exon11:c.G1484T:p.G495V,WRAP53:NM_018081:exon10:c.G1484T:p.G495V,</t>
  </si>
  <si>
    <t>CDRT1</t>
  </si>
  <si>
    <t>CDRT1:NM_006382:exon7:c.C1369T:p.R457W,</t>
  </si>
  <si>
    <t>MPRIP</t>
  </si>
  <si>
    <t>ATAT</t>
  </si>
  <si>
    <t>MPRIP:NM_201274:exon22:c.2960_2963del:p.987_988del,MPRIP:NM_015134:exon22:c.2960_2963del:p.987_988del,</t>
  </si>
  <si>
    <t>SPECC1</t>
  </si>
  <si>
    <t>SPECC1:NM_001033553:exon4:c.G1580A:p.R527Q,SPECC1:NM_001033554:exon2:c.G1337A:p.R446Q,SPECC1:NM_001033555:exon2:c.G1337A:p.R446Q,SPECC1:NM_152904:exon4:c.G1580A:p.R527Q,</t>
  </si>
  <si>
    <t>GOSR1</t>
  </si>
  <si>
    <t>GOSR1:NM_001007025:exon2:c.G128A:p.R43Q,GOSR1:NM_004871:exon2:c.G128A:p.R43Q,</t>
  </si>
  <si>
    <t>SLC4A1</t>
  </si>
  <si>
    <t>SLC4A1:NM_000342:exon4:c.G118A:p.E40K,</t>
  </si>
  <si>
    <t>FAM117A</t>
  </si>
  <si>
    <t>FAM117A:NM_030802:exon5:c.G688A:p.G230R,</t>
  </si>
  <si>
    <t>SPATA20</t>
  </si>
  <si>
    <t>SPATA20:NM_022827:exon10:c.C1156G:p.R386G,</t>
  </si>
  <si>
    <t>SRP68</t>
  </si>
  <si>
    <t>SRP68:NM_014230:exon4:c.T533G:p.V178G,</t>
  </si>
  <si>
    <t>SLC26A11</t>
  </si>
  <si>
    <t>SLC26A11:NM_001166349:exon8:c.C943G:p.L315V,SLC26A11:NM_001166348:exon8:c.C943G:p.L315V,SLC26A11:NM_173626:exon9:c.C943G:p.L315V,SLC26A11:NM_001166347:exon9:c.C943G:p.L315V,</t>
  </si>
  <si>
    <t>FAM108A1</t>
  </si>
  <si>
    <t>FAM108A1:NM_001130111:exon2:c.T113G:p.V38G,FAM108A1:NM_031213:exon2:c.T113G:p.V38G,</t>
  </si>
  <si>
    <t>ZNF555</t>
  </si>
  <si>
    <t>ZNF555:NM_152791:exon4:c.T850C:p.Y284H,ZNF555:NM_001172775:exon4:c.T847C:p.Y283H,</t>
  </si>
  <si>
    <t>ZNF136</t>
  </si>
  <si>
    <t>ZNF136:NM_003437:exon4:c.C1354G:p.Q452E,</t>
  </si>
  <si>
    <t>ZNF564</t>
  </si>
  <si>
    <t>ZNF564:NM_144976:exon4:c.T1325A:p.L442Q,</t>
  </si>
  <si>
    <t>ZNF564:NM_144976:exon4:c.C1324A:p.L442M,</t>
  </si>
  <si>
    <t>ZNF564:NM_144976:exon4:c.A1313G:p.K438R,</t>
  </si>
  <si>
    <t>ZNF564:NM_144976:exon4:c.A1301C:p.K434T,</t>
  </si>
  <si>
    <t>ZNF564:NM_144976:exon4:c.A1300C:p.K434Q,</t>
  </si>
  <si>
    <t>WIZ</t>
  </si>
  <si>
    <t>WIZ:NM_021241:exon7:c.C2167T:p.R723W,</t>
  </si>
  <si>
    <t>PLVAP</t>
  </si>
  <si>
    <t>PLVAP:NM_031310:exon3:c.A1030T:p.T344S,</t>
  </si>
  <si>
    <t>ZNF85</t>
  </si>
  <si>
    <t>ZNF85:NM_003429:exon4:c.T1404A:p.N468K,</t>
  </si>
  <si>
    <t>ZNF529</t>
  </si>
  <si>
    <t>ZNF529:NM_001145650:exon5:c.T1391A:p.V464E,ZNF529:NM_001145649:exon6:c.T1445A:p.V482E,ZNF529:NM_020951:exon5:c.T1445A:p.V482E,</t>
  </si>
  <si>
    <t>ZNF527</t>
  </si>
  <si>
    <t>ZNF527:NM_032453:exon5:c.G1460A:p.R487Q,</t>
  </si>
  <si>
    <t>ZNF573</t>
  </si>
  <si>
    <t>ZNF573:NM_152360:exon8:c.T1212A:p.N404K,ZNF573:NM_001172691:exon5:c.T1380A:p.N460K,ZNF573:NM_001172690:exon5:c.T1386A:p.N462K,ZNF573:NM_001172689:exon6:c.T1122A:p.N374K,ZNF573:NM_001172692:exon4:c.T1122A:p.N374K,</t>
  </si>
  <si>
    <t>ZNF225</t>
  </si>
  <si>
    <t>ZNF225:NM_013362:exon5:c.G568C:p.A190P,</t>
  </si>
  <si>
    <t>ZNF235</t>
  </si>
  <si>
    <t>ZNF235:NM_004234:exon5:c.A1364G:p.E455G,</t>
  </si>
  <si>
    <t>SULT2B1</t>
  </si>
  <si>
    <t>SULT2B1:NM_004605:exon2:c.C295T:p.P99S,SULT2B1:NM_177973:exon3:c.C340T:p.P114S,</t>
  </si>
  <si>
    <t>HRC</t>
  </si>
  <si>
    <t>HRC:NM_002152:exon1:c.G1040A:p.G347D,</t>
  </si>
  <si>
    <t>ZNF347</t>
  </si>
  <si>
    <t>ZNF347:NM_001172674:exon5:c.A1883G:p.Y628C,ZNF347:NM_032584:exon5:c.A1880G:p.Y627C,ZNF347:NM_001172675:exon5:c.A1883G:p.Y628C,</t>
  </si>
  <si>
    <t>ZNF677</t>
  </si>
  <si>
    <t>ZNF677:NM_182609:exon5:c.A1387G:p.K463E,</t>
  </si>
  <si>
    <t>LILRB1:NM_001081639:exon14:c.G1693C:p.E565Q,LILRB1:NM_001081638:exon14:c.G1693C:p.E565Q,LILRB1:NM_001081637:exon14:c.G1696C:p.E566Q,LILRB1:NM_006669:exon15:c.G1690C:p.E564Q,</t>
  </si>
  <si>
    <t>LILRB1:NM_001081639:exon14:c.A1694C:p.E565A,LILRB1:NM_001081638:exon14:c.A1694C:p.E565A,LILRB1:NM_001081637:exon14:c.A1697C:p.E566A,LILRB1:NM_006669:exon15:c.A1691C:p.E564A,</t>
  </si>
  <si>
    <t>FAM71E2</t>
  </si>
  <si>
    <t>FAM71E2:NM_001145402:exon9:c.2330_2331insCA:p.E777fs,</t>
  </si>
  <si>
    <t>FAM71E2:NM_001145402:exon9:c.T1447C:p.S483P,</t>
  </si>
  <si>
    <t>FAM71E2:NM_001145402:exon9:c.A1423G:p.I475V,</t>
  </si>
  <si>
    <t>NLRP9</t>
  </si>
  <si>
    <t>NLRP9:NM_176820:exon8:c.G2838C:p.M946I,</t>
  </si>
  <si>
    <t>ZNF814</t>
  </si>
  <si>
    <t>ZNF814:NM_001144989:exon3:c.G893A:p.C298Y,</t>
  </si>
  <si>
    <t>ZNF418</t>
  </si>
  <si>
    <t>ZNF418:NM_133460:exon4:c.G1012A:p.G338R,</t>
  </si>
  <si>
    <t>COL18A1</t>
  </si>
  <si>
    <t>COL18A1:NM_130444:exon15:c.C3005T:p.A1002V,COL18A1:NM_130445:exon16:c.C1760T:p.A587V,COL18A1:NM_030582:exon15:c.C2300T:p.A767V,</t>
  </si>
  <si>
    <t>VCX</t>
  </si>
  <si>
    <t>VCX:NM_013452:exon3:c.373_374insCT:p.S125fs,</t>
  </si>
  <si>
    <t>FAM48B1</t>
  </si>
  <si>
    <t>FAM48B1:NM_001136234:exon1:c.2241_2242insA:p.V747fs,</t>
  </si>
  <si>
    <t>CXorf22</t>
  </si>
  <si>
    <t>CXorf22:NM_152632:exon3:c.465delT:p.N155fs,</t>
  </si>
  <si>
    <t>IL1RAPL2</t>
  </si>
  <si>
    <t>IL1RAPL2:NM_017416:exon3:c.C163T:p.L55F,</t>
  </si>
  <si>
    <t>RBMXL3</t>
  </si>
  <si>
    <t>RBMXL3:NM_001145346:exon1:c.A1177G:p.R393G,</t>
  </si>
  <si>
    <t>PLS3</t>
  </si>
  <si>
    <t>PLS3:NM_001136025:exon8:c.G753T:p.L251F,PLS3:NM_005032:exon8:c.G753T:p.L251F,PLS3:NM_001172335:exon8:c.G672T:p.L224F,</t>
  </si>
  <si>
    <t>P1</t>
  </si>
  <si>
    <t>P2</t>
  </si>
  <si>
    <t>P1+M1+M2</t>
  </si>
  <si>
    <t>P1+P2+M1+M2</t>
  </si>
  <si>
    <t>ZNF496</t>
  </si>
  <si>
    <t>ZNF496:NM_032752:exon8:c.A901T:p.S301C,</t>
  </si>
  <si>
    <t>SP100</t>
  </si>
  <si>
    <t>SP100:NM_001080391:exon26:c.G2244T:p.K748N,</t>
  </si>
  <si>
    <t>P2+M1+M2</t>
  </si>
  <si>
    <t>CEP97</t>
  </si>
  <si>
    <t>CEP97:NM_024548:exon9:c.C1738G:p.Q580E,</t>
  </si>
  <si>
    <t>C5orf51</t>
  </si>
  <si>
    <t>C5orf51:NM_175921:exon1:c.A1G:p.M1V,</t>
  </si>
  <si>
    <t>RNF217</t>
  </si>
  <si>
    <t>RNF217:NM_152553:exon4:c.G226T:p.E76X,</t>
  </si>
  <si>
    <t>ENPP3</t>
  </si>
  <si>
    <t>ENPP3:NM_005021:exon24:c.C2426T:p.P809L,</t>
  </si>
  <si>
    <t>DDX56</t>
  </si>
  <si>
    <t>DDX56:NM_019082:exon3:c.C262A:p.L88I,</t>
  </si>
  <si>
    <t>PLXNA4</t>
  </si>
  <si>
    <t>PLXNA4:NM_020911:exon16:c.C3059T:p.S1020L,</t>
  </si>
  <si>
    <t>LRGUK</t>
  </si>
  <si>
    <t>LRGUK:NM_144648:exon10:c.1184delG:p.S395fs,</t>
  </si>
  <si>
    <t>STRA8</t>
  </si>
  <si>
    <t>STRA8:NM_182489:exon6:c.G661A:p.E221K,</t>
  </si>
  <si>
    <t>OPLAH</t>
  </si>
  <si>
    <t>OPLAH:NM_017570:exon21:c.G2894A:p.R965Q,</t>
  </si>
  <si>
    <t>ZNF483</t>
  </si>
  <si>
    <t>ZNF483:NM_133464:exon6:c.C1115T:p.S372L,</t>
  </si>
  <si>
    <t>GRIN1</t>
  </si>
  <si>
    <t>GRIN1:NM_001185091:exon15:c.G2044C:p.E682Q,GRIN1:NM_021569:exon14:c.G1981C:p.E661Q,GRIN1:NM_007327:exon14:c.G1981C:p.E661Q,GRIN1:NM_000832:exon14:c.G1981C:p.E661Q,GRIN1:NM_001185090:exon15:c.G2044C:p.E682Q,</t>
  </si>
  <si>
    <t>LRIT1</t>
  </si>
  <si>
    <t>LRIT1:NM_015613:exon4:c.A1450G:p.T484A,</t>
  </si>
  <si>
    <t>PYGM</t>
  </si>
  <si>
    <t>PYGM:NM_005609:exon10:c.G1099T:p.D367Y,PYGM:NM_001164716:exon8:c.G835T:p.D279Y,</t>
  </si>
  <si>
    <t>CAPN5</t>
  </si>
  <si>
    <t>CAPN5:NM_004055:exon11:c.G1496A:p.R499H,</t>
  </si>
  <si>
    <t>ACAN:NM_013227:exon12:c.T2533C:p.S845P,ACAN:NM_001135:exon12:c.T2533C:p.S845P,</t>
  </si>
  <si>
    <t>KCTD5</t>
  </si>
  <si>
    <t>KCTD5:NM_018992:exon5:c.C647A:p.T216K,</t>
  </si>
  <si>
    <t>KIAA0664</t>
  </si>
  <si>
    <t>KIAA0664:NM_015229:exon12:c.A2143T:p.I715F,</t>
  </si>
  <si>
    <t>ACT</t>
  </si>
  <si>
    <t>TP53:NM_001126117:exon4:c.387_387del:p.129_129del,TP53:NM_001126113:exon8:c.783_783del:p.261_261del,TP53:NM_000546:exon8:c.783_783del:p.261_261del,TP53:NM_001126116:exon4:c.387_387del:p.129_129del,TP53:NM_001126115:exon4:c.387_387del:p.129_129del,TP53:NM_001126114:exon8:c.783_783del:p.261_261del,TP53:NM_001126112:exon8:c.783_783del:p.261_261del,</t>
  </si>
  <si>
    <t>DEL.ACT</t>
  </si>
  <si>
    <t>NWD1</t>
  </si>
  <si>
    <t>NWD1:NM_001007525:exon6:c.C1345T:p.R449W,</t>
  </si>
  <si>
    <t>RPL18</t>
  </si>
  <si>
    <t>RPL18:NM_000979:exon3:c.G161C:p.S54T,</t>
  </si>
  <si>
    <t>NFATC2</t>
  </si>
  <si>
    <t>NFATC2:NM_173091:exon6:c.A1772G:p.Y591C,NFATC2:NM_001136021:exon6:c.A1712G:p.Y571C,NFATC2:NM_012340:exon6:c.A1772G:p.Y591C,</t>
  </si>
  <si>
    <t>TTC3</t>
  </si>
  <si>
    <t>TTC3:NM_001001894:exon21:c.C1876G:p.Q626E,TTC3:NM_003316:exon21:c.C1876G:p.Q626E,</t>
  </si>
  <si>
    <t>GPR143</t>
  </si>
  <si>
    <t>GPR143:NM_000273:exon6:c.C695G:p.T232R,</t>
  </si>
  <si>
    <t>ME3</t>
  </si>
  <si>
    <t>ME3:NM_001161586:exon13:c.C1384T:p.R462X,ME3:NM_006680:exon13:c.C1384T:p.R462X,ME3:NM_001014811:exon12:c.C1384T:p.R462X,</t>
  </si>
  <si>
    <t>CASKIN2</t>
  </si>
  <si>
    <t>CASKIN2:NM_020753:exon14:c.A1460G:p.E487G,CASKIN2:NM_001142643:exon13:c.A1214G:p.E405G,</t>
  </si>
  <si>
    <t>BRCA1</t>
  </si>
  <si>
    <t>BRCA1:NM_007300:exon10:c.A1462T:p.T488S,BRCA1:NM_007297:exon9:c.A1321T:p.T441S,BRCA1:NM_007294:exon10:c.A1462T:p.T488S,</t>
  </si>
  <si>
    <t>KLHL2</t>
  </si>
  <si>
    <t>KLHL2:NM_001161521:exon4:c.A275G:p.E92G,KLHL2:NM_007246:exon4:c.A263G:p.E88G,</t>
  </si>
  <si>
    <t>GHR</t>
  </si>
  <si>
    <t>TGGAT</t>
  </si>
  <si>
    <t>GHR:NM_000163:exon7:c.665_669del:p.222_223del,</t>
  </si>
  <si>
    <t>SCAND3</t>
  </si>
  <si>
    <t>SCAND3:NM_052923:exon3:c.C1244T:p.T415M,</t>
  </si>
  <si>
    <t>TEX15</t>
  </si>
  <si>
    <t>TEX15:NM_031271:exon1:c.C2570A:p.S857Y,</t>
  </si>
  <si>
    <t>E2F5</t>
  </si>
  <si>
    <t>CTGT</t>
  </si>
  <si>
    <t>E2F5:NM_001951:exon3:c.360_363del:p.120_121del,E2F5:NM_001083588:exon3:c.360_363del:p.120_121del,</t>
  </si>
  <si>
    <t>PHOX2A</t>
  </si>
  <si>
    <t>PHOX2A:NM_005169:exon3:c.G454T:p.A152S,</t>
  </si>
  <si>
    <t>PPFIBP1</t>
  </si>
  <si>
    <t>PPFIBP1:NM_001198915:exon24:c.C2068T:p.R690C,PPFIBP1:NM_001198916:exon25:c.C2434T:p.R812C,PPFIBP1:NM_003622:exon27:c.C2509T:p.R837C,PPFIBP1:NM_177444:exon26:c.C2527T:p.R843C,</t>
  </si>
  <si>
    <t>STRC</t>
  </si>
  <si>
    <t>STRC:NM_153700:exon14:c.C3364A:p.P1122T,</t>
  </si>
  <si>
    <t>GCSH</t>
  </si>
  <si>
    <t>GCSH:NM_004483:exon4:c.G322C:p.A108P,</t>
  </si>
  <si>
    <t>P1+M2</t>
  </si>
  <si>
    <t>KPNA2</t>
  </si>
  <si>
    <t>KPNA2:NM_002266:exon10:c.T1408G:p.L470V,</t>
  </si>
  <si>
    <t>SERPINB13</t>
  </si>
  <si>
    <t>SERPINB13:NM_012397:exon4:c.C282A:p.S94R,</t>
  </si>
  <si>
    <t>ADAMTS10</t>
  </si>
  <si>
    <t>ADAMTS10:NM_030957:exon24:c.C2884A:p.P962T,</t>
  </si>
  <si>
    <t>ABHD12</t>
  </si>
  <si>
    <t>ABHD12:NM_015600:exon10:c.G897A:p.W299X,ABHD12:NM_001042472:exon10:c.G897A:p.W299X,</t>
  </si>
  <si>
    <t>P3</t>
  </si>
  <si>
    <t>P4</t>
  </si>
  <si>
    <t>BAI2</t>
  </si>
  <si>
    <t>BAI2:NM_001703:exon22:c.G3139C:p.A1047P,</t>
  </si>
  <si>
    <t>TESK2</t>
  </si>
  <si>
    <t>TESK2:NM_007170:exon10:c.C898T:p.P300S,</t>
  </si>
  <si>
    <t>P2+M1+M2+M3</t>
  </si>
  <si>
    <t>FUBP1</t>
  </si>
  <si>
    <t>FUBP1:NM_003902:exon12:c.G1009A:p.E337K,</t>
  </si>
  <si>
    <t>C1orf114</t>
  </si>
  <si>
    <t>C1orf114:NM_021179:exon3:c.T455C:p.L152P,</t>
  </si>
  <si>
    <t>GEN1</t>
  </si>
  <si>
    <t>GEN1:NM_001130009:exon11:c.C1186G:p.Q396E,GEN1:NM_182625:exon11:c.C1186G:p.Q396E,</t>
  </si>
  <si>
    <t>P1+P2+P3+P4</t>
  </si>
  <si>
    <t>USP34</t>
  </si>
  <si>
    <t>USP34:NM_014709:exon16:c.A2414T:p.Q805L,</t>
  </si>
  <si>
    <t>DYSF</t>
  </si>
  <si>
    <t>DYSF:NM_001130985:exon39:c.C4259A:p.T1420N,DYSF:NM_001130983:exon39:c.C4208A:p.T1403N,DYSF:NM_001130982:exon40:c.C4301A:p.T1434N,DYSF:NM_001130977:exon38:c.C4163A:p.T1388N,DYSF:NM_001130980:exon39:c.C4256A:p.T1419N,DYSF:NM_001130976:exon38:c.C4163A:p.T1388N,DYSF:NM_003494:exon39:c.C4205A:p.T1402N,DYSF:NM_001130981:exon39:c.C4256A:p.T1419N,DYSF:NM_001130987:exon39:c.C4259A:p.T1420N,DYSF:NM_001130986:exon38:c.C4166A:p.T1389N,DYSF:NM_001130984:exon38:c.C4166A:p.T1389N,DYSF:NM_001130978:exon39:c.C4205A:p.T1402N,DYSF:NM_001130455:exon39:c.C4208A:p.T1403N,DYSF:NM_001130979:exon40:c.C4298A:p.T1433N,</t>
  </si>
  <si>
    <t>RANBP2</t>
  </si>
  <si>
    <t>RANBP2:NM_006267:exon20:c.G7142T:p.C2381F,</t>
  </si>
  <si>
    <t>GLB1L</t>
  </si>
  <si>
    <t>GLB1L:NM_024506:exon3:c.G83A:p.R28Q,</t>
  </si>
  <si>
    <t>P2+P3+M1+M2+M3</t>
  </si>
  <si>
    <t>TRPM8</t>
  </si>
  <si>
    <t>TRPM8:NM_024080:exon21:c.C2911A:p.L971M,</t>
  </si>
  <si>
    <t>ALS2CL</t>
  </si>
  <si>
    <t>ALS2CL:NM_001190707:exon24:c.G2552T:p.R851L,ALS2CL:NM_147129:exon24:c.G2552T:p.R851L,ALS2CL:NM_182775:exon9:c.G593T:p.R198L,</t>
  </si>
  <si>
    <t>ADAMTS9</t>
  </si>
  <si>
    <t>ADAMTS9:NM_182920:exon3:c.G586A:p.D196N,</t>
  </si>
  <si>
    <t>CD96</t>
  </si>
  <si>
    <t>CD96:NM_005816:exon14:c.G1672A:p.E558K,CD96:NM_198196:exon15:c.G1720A:p.E574K,</t>
  </si>
  <si>
    <t>GTPBP8</t>
  </si>
  <si>
    <t>GTPBP8:NM_138485:exon1:c.T299G:p.V100G,GTPBP8:NM_014170:exon1:c.T299G:p.V100G,</t>
  </si>
  <si>
    <t>KCNAB1</t>
  </si>
  <si>
    <t>KCNAB1:NM_003471:exon12:c.C1015T:p.R339C,KCNAB1:NM_172160:exon12:c.C1048T:p.R350C,KCNAB1:NM_172159:exon12:c.C994T:p.R332C,</t>
  </si>
  <si>
    <t>PIGZ</t>
  </si>
  <si>
    <t>PIGZ:NM_025163:exon3:c.T1120C:p.Y374H,</t>
  </si>
  <si>
    <t>IQCG</t>
  </si>
  <si>
    <t>IQCG:NM_032263:exon5:c.C382A:p.P128T,IQCG:NM_001134435:exon4:c.C382A:p.P128T,</t>
  </si>
  <si>
    <t>HTT</t>
  </si>
  <si>
    <t>HTT:NM_002111:exon42:c.C5648G:p.A1883G,</t>
  </si>
  <si>
    <t>DCUN1D4</t>
  </si>
  <si>
    <t>stoploss SNV</t>
  </si>
  <si>
    <t>DCUN1D4:NM_015115:exon10:c.G774T:p.X258Y,DCUN1D4:NM_001040402:exon11:c.G879T:p.X293Y,</t>
  </si>
  <si>
    <t>YTHDC1:NM_001031732:exon1:c.C8T:p.A3V,YTHDC1:NM_133370:exon1:c.C8T:p.A3V,</t>
  </si>
  <si>
    <t>BMP2K</t>
  </si>
  <si>
    <t>BMP2K:NM_198892:exon16:c.A2289C:p.E763D,</t>
  </si>
  <si>
    <t>PCDH10</t>
  </si>
  <si>
    <t>PCDH10:NM_032961:exon1:c.A1595T:p.D532V,PCDH10:NM_020815:exon1:c.A1595T:p.D532V,</t>
  </si>
  <si>
    <t>DDX60L</t>
  </si>
  <si>
    <t>DDX60L:NM_001012967:exon28:c.C3699A:p.H1233Q,</t>
  </si>
  <si>
    <t>ANKRD33B</t>
  </si>
  <si>
    <t>ANKRD33B:NM_001164440:exon4:c.G992A:p.S331N,</t>
  </si>
  <si>
    <t>HSPB3</t>
  </si>
  <si>
    <t>HSPB3:NM_006308:exon1:c.C240G:p.F80L,</t>
  </si>
  <si>
    <t>RAPGEF6</t>
  </si>
  <si>
    <t>ATCTGTTCGATCA</t>
  </si>
  <si>
    <t>RAPGEF6:NM_001164389:exon8:c.720_732del:p.240_244del,RAPGEF6:NM_001164388:exon8:c.720_732del:p.240_244del,RAPGEF6:NM_016340:exon8:c.720_732del:p.240_244del,RAPGEF6:NM_001164386:exon8:c.720_732del:p.240_244del,RAPGEF6:NM_001164390:exon8:c.720_732del:p.240_244del,RAPGEF6:NM_001164387:exon8:c.720_732del:p.240_244del,</t>
  </si>
  <si>
    <t>DEL.ATCTGTTCGATCA</t>
  </si>
  <si>
    <t>WWC1</t>
  </si>
  <si>
    <t>WWC1:NM_015238:exon11:c.A1523G:p.K508R,WWC1:NM_001161662:exon11:c.A1523G:p.K508R,WWC1:NM_001161661:exon11:c.A1523G:p.K508R,</t>
  </si>
  <si>
    <t>FOXI1</t>
  </si>
  <si>
    <t>FOXI1:NM_012188:exon1:c.A532G:p.N178D,FOXI1:NM_144769:exon1:c.A532G:p.N178D,</t>
  </si>
  <si>
    <t>FOXI1:NM_012188:exon1:c.A548C:p.K183T,FOXI1:NM_144769:exon1:c.A548C:p.K183T,</t>
  </si>
  <si>
    <t>FGFR4</t>
  </si>
  <si>
    <t>FGFR4:NM_002011:exon8:c.G1057C:p.E353Q,FGFR4:NM_022963:exon7:c.G1057C:p.G353R,FGFR4:NM_213647:exon8:c.G1057C:p.E353Q,</t>
  </si>
  <si>
    <t>F13A1</t>
  </si>
  <si>
    <t>F13A1:NM_000129:exon10:c.G1267A:p.V423I,</t>
  </si>
  <si>
    <t>P2+M1</t>
  </si>
  <si>
    <t>HSPA1L</t>
  </si>
  <si>
    <t>HSPA1L:NM_005527:exon2:c.C1062G:p.D354E,</t>
  </si>
  <si>
    <t>DST</t>
  </si>
  <si>
    <t>DST:NM_015548:exon33:c.C5500T:p.R1834W,</t>
  </si>
  <si>
    <t>AOAH</t>
  </si>
  <si>
    <t>AOAH:NM_001637:exon16:c.T1227A:p.N409K,AOAH:NM_001177506:exon16:c.T1227A:p.N409K,AOAH:NM_001177507:exon15:c.T1131A:p.N377K,</t>
  </si>
  <si>
    <t>GRM3</t>
  </si>
  <si>
    <t>GRM3:NM_000840:exon3:c.G758A:p.R253H,</t>
  </si>
  <si>
    <t>LRWD1</t>
  </si>
  <si>
    <t>LRWD1:NM_152892:exon8:c.G985A:p.G329S,</t>
  </si>
  <si>
    <t>FAM71F1</t>
  </si>
  <si>
    <t>FAM71F1:NM_032599:exon4:c.C730G:p.L244V,</t>
  </si>
  <si>
    <t>PODXL</t>
  </si>
  <si>
    <t>PODXL:NM_001018111:exon8:c.G1354C:p.E452Q,PODXL:NM_005397:exon7:c.G1258C:p.E420Q,</t>
  </si>
  <si>
    <t>NUP205</t>
  </si>
  <si>
    <t>NUP205:NM_015135:exon5:c.C529G:p.L177V,</t>
  </si>
  <si>
    <t>IDO1</t>
  </si>
  <si>
    <t>IDO1:NM_002164:exon9:c.C720G:p.N240K,</t>
  </si>
  <si>
    <t>FAM110B</t>
  </si>
  <si>
    <t>FAM110B:NM_147189:exon5:c.A323G:p.E108G,</t>
  </si>
  <si>
    <t>ANGPT1</t>
  </si>
  <si>
    <t>ANGPT1:NM_001146:exon8:c.C1222T:p.H408Y,ANGPT1:NM_001199859:exon8:c.C1219T:p.H407Y,</t>
  </si>
  <si>
    <t>C9orf103</t>
  </si>
  <si>
    <t>C9orf103:NM_001001551:exon5:c.G348C:p.E116D,</t>
  </si>
  <si>
    <t>FAM75C2</t>
  </si>
  <si>
    <t>FAM75C2:NM_001166137:exon4:c.G2715C:p.Q905H,</t>
  </si>
  <si>
    <t>SPTAN1</t>
  </si>
  <si>
    <t>SPTAN1:NM_001130438:exon46:c.T5890G:p.S1964A,SPTAN1:NM_001195532:exon44:c.T5815G:p.S1939A,SPTAN1:NM_003127:exon45:c.T5875G:p.S1959A,</t>
  </si>
  <si>
    <t>ZWINT</t>
  </si>
  <si>
    <t>ZWINT:NM_032997:exon1:c.C8T:p.A3V,ZWINT:NM_007057:exon1:c.C8T:p.A3V,ZWINT:NM_001005413:exon1:c.C8T:p.A3V,</t>
  </si>
  <si>
    <t>STK33</t>
  </si>
  <si>
    <t>STK33:NM_030906:exon7:c.C671T:p.S224L,</t>
  </si>
  <si>
    <t>P3+M1</t>
  </si>
  <si>
    <t>SLC1A2</t>
  </si>
  <si>
    <t>SLC1A2:NM_001195728:exon3:c.G88A:p.D30N,SLC1A2:NM_004171:exon2:c.G115A:p.D39N,</t>
  </si>
  <si>
    <t>ALX4</t>
  </si>
  <si>
    <t>ALX4:NM_021926:exon3:c.C838T:p.Q280X,</t>
  </si>
  <si>
    <t>F2</t>
  </si>
  <si>
    <t>AGGACGCCTCGAGATA</t>
  </si>
  <si>
    <t>F2:NM_000506:exon4:c.280_295del:p.94_99del,</t>
  </si>
  <si>
    <t>DEL.AGGACGCCTCGAGATA</t>
  </si>
  <si>
    <t>SPI1</t>
  </si>
  <si>
    <t>SPI1:NM_001080547:exon3:c.C259T:p.R87C,SPI1:NM_003120:exon3:c.C256T:p.R86C,</t>
  </si>
  <si>
    <t>OR5B12</t>
  </si>
  <si>
    <t>OR5B12:NM_001004733:exon1:c.C790T:p.H264Y,</t>
  </si>
  <si>
    <t>MS4A6A</t>
  </si>
  <si>
    <t>MS4A6A:NM_152852:exon2:c.G146T:p.G49V,MS4A6A:NM_152851:exon2:c.G146T:p.G49V,MS4A6A:NM_022349:exon2:c.G146T:p.G49V,</t>
  </si>
  <si>
    <t>P2+P3+P4</t>
  </si>
  <si>
    <t>TM7SF2</t>
  </si>
  <si>
    <t>TM7SF2:NM_003273:exon8:c.A907G:p.I303V,</t>
  </si>
  <si>
    <t>P2+P4</t>
  </si>
  <si>
    <t>CD248</t>
  </si>
  <si>
    <t>CD248:NM_020404:exon1:c.G1924C:p.A642P,</t>
  </si>
  <si>
    <t>NPAS4</t>
  </si>
  <si>
    <t>NPAS4:NM_178864:exon7:c.C1816G:p.P606A,</t>
  </si>
  <si>
    <t>LRRC23</t>
  </si>
  <si>
    <t>LRRC23:NM_006992:exon4:c.A412G:p.I138V,LRRC23:NM_201650:exon4:c.A412G:p.I138V,LRRC23:NM_001135217:exon4:c.A412G:p.I138V,</t>
  </si>
  <si>
    <t>C12orf70</t>
  </si>
  <si>
    <t>C12orf70:NM_001145010:exon9:c.G959A:p.R320H,</t>
  </si>
  <si>
    <t>FMNL3</t>
  </si>
  <si>
    <t>FMNL3:NM_175736:exon17:c.C1855G:p.L619V,FMNL3:NM_198900:exon16:c.C1702G:p.L568V,</t>
  </si>
  <si>
    <t>NCKAP1L</t>
  </si>
  <si>
    <t>NCKAP1L:NM_001184976:exon11:c.C868T:p.R290W,NCKAP1L:NM_005337:exon11:c.C1018T:p.R340W,</t>
  </si>
  <si>
    <t>DGKA</t>
  </si>
  <si>
    <t>DGKA:NM_201445:exon11:c.C784G:p.R262G,DGKA:NM_001345:exon10:c.C784G:p.R262G,DGKA:NM_201444:exon10:c.C784G:p.R262G,DGKA:NM_201554:exon10:c.C784G:p.R262G,</t>
  </si>
  <si>
    <t>MMP17</t>
  </si>
  <si>
    <t>MMP17:NM_016155:exon8:c.G1204T:p.G402X,</t>
  </si>
  <si>
    <t>GSX1</t>
  </si>
  <si>
    <t>GSX1:NM_145657:exon2:c.G576C:p.K192N,</t>
  </si>
  <si>
    <t>NYNRIN</t>
  </si>
  <si>
    <t>NYNRIN:NM_025081:exon2:c.G107T:p.R36M,</t>
  </si>
  <si>
    <t>SPTB</t>
  </si>
  <si>
    <t>SPTB:NM_001024858:exon15:c.G3154T:p.G1052C,SPTB:NM_000347:exon15:c.G3154T:p.G1052C,</t>
  </si>
  <si>
    <t>TUBGCP5</t>
  </si>
  <si>
    <t>TUBGCP5:NM_001102610:exon6:c.G618C:p.W206C,TUBGCP5:NM_052903:exon6:c.G618C:p.W206C,</t>
  </si>
  <si>
    <t>DMXL2</t>
  </si>
  <si>
    <t>DMXL2:NM_015263:exon40:c.G8602T:p.A2868S,DMXL2:NM_001174117:exon38:c.G6694T:p.A2232S,DMXL2:NM_001174116:exon40:c.G8605T:p.A2869S,</t>
  </si>
  <si>
    <t>ABCA3</t>
  </si>
  <si>
    <t>ABCA3:NM_001089:exon29:c.C4450T:p.R1484W,</t>
  </si>
  <si>
    <t>P2+P3+M1</t>
  </si>
  <si>
    <t>CCNF</t>
  </si>
  <si>
    <t>CCNF:NM_001761:exon14:c.1523_1524del:p.508_508del,</t>
  </si>
  <si>
    <t>TC.DEL</t>
  </si>
  <si>
    <t>NLRC3</t>
  </si>
  <si>
    <t>NLRC3:NM_178844:exon15:c.G2720T:p.C907F,</t>
  </si>
  <si>
    <t>RABEP2</t>
  </si>
  <si>
    <t>RABEP2:NM_024816:exon9:c.C1411T:p.R471W,</t>
  </si>
  <si>
    <t>BCMO1</t>
  </si>
  <si>
    <t>BCMO1:NM_017429:exon6:c.G729T:p.E243D,</t>
  </si>
  <si>
    <t>LRRC50</t>
  </si>
  <si>
    <t>LRRC50:NM_178452:exon7:c.C992A:p.A331E,</t>
  </si>
  <si>
    <t>ZNF469</t>
  </si>
  <si>
    <t>ZNF469:NM_001127464:exon2:c.C3512G:p.P1171R,</t>
  </si>
  <si>
    <t>TMEM132E</t>
  </si>
  <si>
    <t>TMEM132E:NM_207313:exon10:c.G1994A:p.S665N,</t>
  </si>
  <si>
    <t>KRTAP3-1</t>
  </si>
  <si>
    <t>KRTAP3-1:NM_031958:exon1:c.A118G:p.I40V,</t>
  </si>
  <si>
    <t>KRT38</t>
  </si>
  <si>
    <t>KRT38:NM_006771:exon6:c.G1061A:p.R354H,</t>
  </si>
  <si>
    <t>SLC16A6</t>
  </si>
  <si>
    <t>SLC16A6:NM_004694:exon4:c.T491A:p.F164Y,SLC16A6:NM_001174166:exon5:c.T491A:p.F164Y,</t>
  </si>
  <si>
    <t>TEX19</t>
  </si>
  <si>
    <t>TEX19:NM_207459:exon2:c.C361G:p.P121A,</t>
  </si>
  <si>
    <t>KIAA0802</t>
  </si>
  <si>
    <t>KIAA0802:NM_015210:exon6:c.961delG:p.G321fs,</t>
  </si>
  <si>
    <t>REXO1</t>
  </si>
  <si>
    <t>REXO1:NM_020695:exon16:c.G3607C:p.G1203R,</t>
  </si>
  <si>
    <t>PRKD2</t>
  </si>
  <si>
    <t>PRKD2:NM_001079880:exon19:c.C2435T:p.T812M,PRKD2:NM_001079882:exon17:c.C1964T:p.T655M,PRKD2:NM_001079881:exon19:c.C2435T:p.T812M,PRKD2:NM_016457:exon18:c.C2435T:p.T812M,</t>
  </si>
  <si>
    <t>DHX34</t>
  </si>
  <si>
    <t>DHX34:NM_014681:exon10:c.T2114G:p.V705G,</t>
  </si>
  <si>
    <t>ZNF418:NM_133460:exon4:c.G427A:p.E143K,</t>
  </si>
  <si>
    <t>EIF2S2</t>
  </si>
  <si>
    <t>EIF2S2:NM_003908:exon9:c.C973G:p.R325G,</t>
  </si>
  <si>
    <t>HRH3</t>
  </si>
  <si>
    <t>HRH3:NM_007232:exon3:c.C1187A:p.T396N,</t>
  </si>
  <si>
    <t>DOPEY2</t>
  </si>
  <si>
    <t>DOPEY2:NM_005128:exon15:c.C2483T:p.A828V,</t>
  </si>
  <si>
    <t>RIPK4</t>
  </si>
  <si>
    <t>RIPK4:NM_020639:exon8:c.A2186T:p.D729V,</t>
  </si>
  <si>
    <t>ARX</t>
  </si>
  <si>
    <t>ARX:NM_139058:exon4:c.T1121A:p.V374D,</t>
  </si>
  <si>
    <t>CLCN5</t>
  </si>
  <si>
    <t>CLCN5:NM_000084:exon8:c.A1300C:p.T434P,CLCN5:NM_001127898:exon11:c.A1510C:p.T504P,CLCN5:NM_001127899:exon11:c.A1510C:p.T504P,</t>
  </si>
  <si>
    <t>KIF4A</t>
  </si>
  <si>
    <t>KIF4A:NM_012310:exon22:c.G2393A:p.R798H,</t>
  </si>
  <si>
    <t>NUF2</t>
  </si>
  <si>
    <t>NUF2:NM_031423:exon12:c.1049delA:p.E350fs,NUF2:NM_145697:exon12:c.1049delA:p.E350fs,</t>
  </si>
  <si>
    <t>MAP4K3</t>
  </si>
  <si>
    <t>AA</t>
  </si>
  <si>
    <t>MAP4K3:NM_003618:exon11:c.746_747del:p.249_249del,</t>
  </si>
  <si>
    <t>AA.DEL</t>
  </si>
  <si>
    <t>P2+P3+P4+M1+M2+M3</t>
  </si>
  <si>
    <t>COBLL1</t>
  </si>
  <si>
    <t>GTTGA</t>
  </si>
  <si>
    <t>COBLL1:NM_014900:exon12:c.2034_2038del:p.678_680del,</t>
  </si>
  <si>
    <t>GTTGA.DEL</t>
  </si>
  <si>
    <t>TEX15:NM_031271:exon1:c.A3454G:p.N1152D,</t>
  </si>
  <si>
    <t>EML5</t>
  </si>
  <si>
    <t>EML5:NM_183387:exon20:c.G2905T:p.G969C,</t>
  </si>
  <si>
    <t>PAPD4</t>
  </si>
  <si>
    <t>PAPD4:NM_001114393:exon13:c.C1183A:p.L395I,PAPD4:NM_001114394:exon12:c.C1183A:p.L395I,PAPD4:NM_173797:exon13:c.C1183A:p.L395I,</t>
  </si>
  <si>
    <t>KRTAP5-3</t>
  </si>
  <si>
    <t>KRTAP5-3:NM_001012708:exon1:c.G226C:p.G76R,</t>
  </si>
  <si>
    <t>NANOG</t>
  </si>
  <si>
    <t>NANOG:NM_024865:exon4:c.G826A:p.V276I,</t>
  </si>
  <si>
    <t>RALGAPA1</t>
  </si>
  <si>
    <t>RALGAPA1:NM_014990:exon29:c.3985_3986del:p.1329_1329del,RALGAPA1:NM_194301:exon29:c.3985_3986del:p.1329_1329del,</t>
  </si>
  <si>
    <t>BDKRB2</t>
  </si>
  <si>
    <t>BDKRB2:NM_000623:exon3:c.180_181insC:p.Q60fs,</t>
  </si>
  <si>
    <t>P1+P3+M1</t>
  </si>
  <si>
    <t>MTOR</t>
  </si>
  <si>
    <t>MTOR:NM_004958:exon6:c.G838C:p.E280Q,</t>
  </si>
  <si>
    <t>P1+P2+P3+M1+M2</t>
  </si>
  <si>
    <t>MTHFR</t>
  </si>
  <si>
    <t>MTHFR:NM_005957:exon12:c.C1780T:p.R594W,</t>
  </si>
  <si>
    <t>ECHDC2</t>
  </si>
  <si>
    <t>ECHDC2:NM_018281:exon4:c.G354A:p.M118I,ECHDC2:NM_001198961:exon4:c.G354A:p.M118I,ECHDC2:NM_001198962:exon4:c.G354A:p.M118I,</t>
  </si>
  <si>
    <t>UBL4B</t>
  </si>
  <si>
    <t>UBL4B:NM_203412:exon1:c.G355C:p.E119Q,</t>
  </si>
  <si>
    <t>P1+P2+P3+M1</t>
  </si>
  <si>
    <t>UAP1</t>
  </si>
  <si>
    <t>UAP1:NM_003115:exon6:c.T884G:p.V295G,</t>
  </si>
  <si>
    <t>P1+P2+P3</t>
  </si>
  <si>
    <t>HMCN1</t>
  </si>
  <si>
    <t>HMCN1:NM_031935:exon54:c.G8443A:p.G2815S,</t>
  </si>
  <si>
    <t>P1+P3+M1+M2</t>
  </si>
  <si>
    <t>CACNA1S</t>
  </si>
  <si>
    <t>CACNA1S:NM_000069:exon26:c.T3398A:p.I1133N,</t>
  </si>
  <si>
    <t>ATP2B4</t>
  </si>
  <si>
    <t>ATP2B4:NM_001001396:exon14:c.G2264C:p.R755P,ATP2B4:NM_001684:exon14:c.G2264C:p.R755P,</t>
  </si>
  <si>
    <t>EML6</t>
  </si>
  <si>
    <t>EML6:NM_001039753:exon9:c.G1225A:p.E409K,</t>
  </si>
  <si>
    <t>THNSL2</t>
  </si>
  <si>
    <t>THNSL2:NM_018271:exon5:c.C602T:p.P201L,</t>
  </si>
  <si>
    <t>PLCL2</t>
  </si>
  <si>
    <t>PLCL2:NM_001144382:exon3:c.T1466C:p.L489P,</t>
  </si>
  <si>
    <t>P1+P2+P3+M2</t>
  </si>
  <si>
    <t>EPHA6</t>
  </si>
  <si>
    <t>EPHA6:NM_001080448:exon18:c.T3359C:p.M1120T,</t>
  </si>
  <si>
    <t>EVC:NM_153717:exon9:c.G1304A:p.R435H,</t>
  </si>
  <si>
    <t>ITK</t>
  </si>
  <si>
    <t>ITK:NM_005546:exon4:c.C352A:p.P118T,</t>
  </si>
  <si>
    <t>RREB1</t>
  </si>
  <si>
    <t>RREB1:NM_001168344:exon10:c.1263_1264insG:p.G421fs,RREB1:NM_001003699:exon10:c.1263_1264insG:p.G421fs,RREB1:NM_001003700:exon10:c.1263_1264insG:p.G421fs,RREB1:NM_001003698:exon10:c.1263_1264insG:p.G421fs,</t>
  </si>
  <si>
    <t>C6orf15</t>
  </si>
  <si>
    <t>C6orf15:NM_014070:exon2:c.G370A:p.E124K,</t>
  </si>
  <si>
    <t>P1+P2+M1</t>
  </si>
  <si>
    <t>ITPR3</t>
  </si>
  <si>
    <t>ITPR3:NM_002224:exon21:c.C2600T:p.A867V,</t>
  </si>
  <si>
    <t>P1+P2</t>
  </si>
  <si>
    <t>TBP</t>
  </si>
  <si>
    <t>TBP:NM_001172085:exon2:c.C242T:p.A81V,TBP:NM_003194:exon3:c.C302T:p.A101V,</t>
  </si>
  <si>
    <t>PKD1L1</t>
  </si>
  <si>
    <t>PKD1L1:NM_138295:exon50:c.G7480A:p.E2494K,</t>
  </si>
  <si>
    <t>ZNF277</t>
  </si>
  <si>
    <t>ZNF277:NM_021994:exon9:c.T942G:p.I314M,</t>
  </si>
  <si>
    <t>TNFRSF10A</t>
  </si>
  <si>
    <t>TNFRSF10A:NM_003844:exon1:c.G177T:p.M59I,</t>
  </si>
  <si>
    <t>P2+M2</t>
  </si>
  <si>
    <t>PLAA</t>
  </si>
  <si>
    <t>PLAA:NM_001031689:exon5:c.C616T:p.L206F,</t>
  </si>
  <si>
    <t>STOM</t>
  </si>
  <si>
    <t>STOM:NM_004099:exon5:c.C470G:p.T157S,</t>
  </si>
  <si>
    <t>SLC22A9</t>
  </si>
  <si>
    <t>SLC22A9:NM_080866:exon3:c.G523A:p.V175M,</t>
  </si>
  <si>
    <t>KLC2</t>
  </si>
  <si>
    <t>KLC2:NM_001134774:exon12:c.G1274A:p.R425Q,KLC2:NM_001134775:exon13:c.G1505A:p.R502Q,KLC2:NM_022822:exon13:c.G1505A:p.R502Q,KLC2:NM_001134776:exon13:c.G1505A:p.R502Q,</t>
  </si>
  <si>
    <t>P3+P4+M1</t>
  </si>
  <si>
    <t>HSPB2</t>
  </si>
  <si>
    <t>HSPB2:NM_001541:exon2:c.G301A:p.A101T,</t>
  </si>
  <si>
    <t>B4GALNT3</t>
  </si>
  <si>
    <t>B4GALNT3:NM_173593:exon18:c.G2695A:p.G899R,</t>
  </si>
  <si>
    <t>ACACB</t>
  </si>
  <si>
    <t>ACACB:NM_001093:exon18:c.G2869A:p.V957M,</t>
  </si>
  <si>
    <t>FLT1</t>
  </si>
  <si>
    <t>FLT1:NM_002019:exon23:c.G3169A:p.G1057R,</t>
  </si>
  <si>
    <t>CYFIP1</t>
  </si>
  <si>
    <t>CYFIP1:NM_014608:exon8:c.745_746insAC:p.Y249fs,</t>
  </si>
  <si>
    <t>AC.DEL</t>
  </si>
  <si>
    <t>AKAP13</t>
  </si>
  <si>
    <t>AKAP13:NM_007200:exon23:c.G6016C:p.E2006Q,AKAP13:NM_006738:exon23:c.G6028C:p.E2010Q,AKAP13:NM_144767:exon10:c.G751C:p.E251Q,</t>
  </si>
  <si>
    <t>KREMEN2</t>
  </si>
  <si>
    <t>KREMEN2:NM_172229:exon6:c.G883C:p.G295R,KREMEN2:NM_024507:exon6:c.G883C:p.G295R,</t>
  </si>
  <si>
    <t>WDR81</t>
  </si>
  <si>
    <t>WDR81:NM_001163809:exon1:c.G2696A:p.R899H,</t>
  </si>
  <si>
    <t>TP53:NM_001126117:exon5:c.C553T:p.Q185X,TP53:NM_001126116:exon5:c.C553T:p.Q185X,TP53:NM_001126113:exon9:c.C949T:p.Q317X,TP53:NM_001126112:exon9:c.C949T:p.Q317X,TP53:NM_001126115:exon5:c.C553T:p.Q185X,TP53:NM_000546:exon9:c.C949T:p.Q317X,TP53:NM_001126114:exon9:c.C949T:p.Q317X,</t>
  </si>
  <si>
    <t>P2+P3+M1+M2</t>
  </si>
  <si>
    <t>RNF213</t>
  </si>
  <si>
    <t>RNF213:NM_020914:exon46:c.G12471C:p.Q4157H,</t>
  </si>
  <si>
    <t>TMPRSS9</t>
  </si>
  <si>
    <t>TMPRSS9:NM_182973:exon9:c.G1232A:p.G411E,</t>
  </si>
  <si>
    <t>BCL2L12</t>
  </si>
  <si>
    <t>BCL2L12:NM_001040668:exon1:c.G139C:p.G47R,BCL2L12:NM_138639:exon1:c.G139C:p.G47R,</t>
  </si>
  <si>
    <t>RALGAPA2</t>
  </si>
  <si>
    <t>RALGAPA2:NM_020343:exon32:c.A4223G:p.N1408S,</t>
  </si>
  <si>
    <t>MEI1</t>
  </si>
  <si>
    <t>MEI1:NM_152513:exon30:c.C3736T:p.P1246S,</t>
  </si>
  <si>
    <t>CERK</t>
  </si>
  <si>
    <t>CERK:NM_022766:exon4:c.G425A:p.G142E,</t>
  </si>
  <si>
    <t>KIAA1486</t>
  </si>
  <si>
    <t>KIAA1486:NM_020864:exon4:c.G1054A:p.E352K,</t>
  </si>
  <si>
    <t>PFKFB3</t>
  </si>
  <si>
    <t>PFKFB3:NM_004566:exon2:c.G125T:p.G42V,PFKFB3:NM_001145443:exon2:c.G65T:p.G22V,</t>
  </si>
  <si>
    <t>PTEN</t>
  </si>
  <si>
    <t>PTEN:NM_000314:exon5:c.A375T:p.K125N,</t>
  </si>
  <si>
    <t>TACT</t>
  </si>
  <si>
    <t>PTEN:NM_000314:exon8:c.950_953del:p.317_318del,</t>
  </si>
  <si>
    <t>TACT.DEL</t>
  </si>
  <si>
    <t>NYNRIN:NM_025081:exon5:c.C2438T:p.S813F,</t>
  </si>
  <si>
    <t>WDR7</t>
  </si>
  <si>
    <t>WDR7:NM_015285:exon11:c.C1313T:p.T438M,WDR7:NM_052834:exon11:c.C1313T:p.T438M,</t>
  </si>
  <si>
    <t>KIR2DL1</t>
  </si>
  <si>
    <t>KIR2DL1:NM_014218:exon3:c.T194C:p.M65T,</t>
  </si>
  <si>
    <t>EEFSEC</t>
  </si>
  <si>
    <t>EEFSEC:NM_021937:exon7:c.C1657T:p.R553W,</t>
  </si>
  <si>
    <t>SSPO:NM_198455:exon57:c.C8788A:p.P2930T,</t>
  </si>
  <si>
    <t>TBC1D4</t>
  </si>
  <si>
    <t>TBC1D4:NM_014832:exon1:c.G17T:p.C6F,</t>
  </si>
  <si>
    <t>LUZP4</t>
  </si>
  <si>
    <t>LUZP4:NM_016383:exon4:c.A770G:p.K257R,</t>
  </si>
  <si>
    <t>M1+M2+M4</t>
  </si>
  <si>
    <t>TCEB3</t>
  </si>
  <si>
    <t>TCEB3:NM_003198:exon7:c.G1827C:p.R609S,</t>
  </si>
  <si>
    <t>EIF2C1</t>
  </si>
  <si>
    <t>EIF2C1:NM_012199:exon10:c.G1179C:p.Q393H,</t>
  </si>
  <si>
    <t>P+M2</t>
  </si>
  <si>
    <t>KCND3</t>
  </si>
  <si>
    <t>KCND3:NM_004980:exon2:c.G700A:p.V234I,KCND3:NM_172198:exon2:c.G700A:p.V234I,</t>
  </si>
  <si>
    <t>OTUD7B</t>
  </si>
  <si>
    <t>OTUD7B:NM_020205:exon12:c.C1450T:p.R484W,</t>
  </si>
  <si>
    <t>RPRD2</t>
  </si>
  <si>
    <t>RPRD2:NM_015203:exon11:c.C1843G:p.P615A,</t>
  </si>
  <si>
    <t>POGZ</t>
  </si>
  <si>
    <t>POGZ:NM_207171:exon16:c.G2397T:p.W799C,POGZ:NM_015100:exon18:c.G2556T:p.W852C,POGZ:NM_001194938:exon17:c.G2370T:p.W790C,POGZ:NM_001194937:exon18:c.G2529T:p.W843C,POGZ:NM_145796:exon16:c.G2271T:p.W757C,</t>
  </si>
  <si>
    <t>RHBG:NR_026549:exon1:c.G178C:p.G60R,RHBG:NM_020407:exon1:c.G140C:p.R47P,</t>
  </si>
  <si>
    <t>OR10K1</t>
  </si>
  <si>
    <t>OR10K1:NM_001004473:exon1:c.C629G:p.P210R,</t>
  </si>
  <si>
    <t>KCNJ9</t>
  </si>
  <si>
    <t>KCNJ9:NM_004983:exon2:c.C509T:p.T170M,</t>
  </si>
  <si>
    <t>HMCN1:NM_031935:exon5:c.A703T:p.T235S,</t>
  </si>
  <si>
    <t>CDC42BPA</t>
  </si>
  <si>
    <t>CDC42BPA:NM_014826:exon34:c.T4681A:p.Y1561N,CDC42BPA:NM_003607:exon35:c.T4924A:p.Y1642N,</t>
  </si>
  <si>
    <t>OR2W5</t>
  </si>
  <si>
    <t>OR2W5:NM_001004698:exon1:c.G503A:p.R168Q,</t>
  </si>
  <si>
    <t>MEIS1</t>
  </si>
  <si>
    <t>MEIS1:NM_002398:exon11:c.G1085C:p.G362A,</t>
  </si>
  <si>
    <t>NEB:NM_001164507:exon53:c.G7138T:p.D2380Y,NEB:NM_001164508:exon53:c.G7138T:p.D2380Y,NEB:NM_004543:exon53:c.G7138T:p.D2380Y,</t>
  </si>
  <si>
    <t>BAZ2B</t>
  </si>
  <si>
    <t>BAZ2B:NM_013450:exon27:c.G4116C:p.L1372F,</t>
  </si>
  <si>
    <t>ALS2</t>
  </si>
  <si>
    <t>ALS2:NM_020919:exon7:c.C1727A:p.A576E,</t>
  </si>
  <si>
    <t>MYD88</t>
  </si>
  <si>
    <t>MYD88:NM_001172568:exon3:c.C630G:p.S210R,MYD88:NM_002468:exon4:c.C765G:p.S255R,MYD88:NM_001172566:exon2:c.C449G:p.A150G,MYD88:NM_001172569:exon3:c.C584G:p.A195G,MYD88:NM_001172567:exon4:c.C789G:p.S263R,</t>
  </si>
  <si>
    <t>MST1</t>
  </si>
  <si>
    <t>MST1:NM_020998:exon5:c.T569G:p.V190G,</t>
  </si>
  <si>
    <t>CACNA1D:NM_000720:exon17:c.T2315C:p.V772A,CACNA1D:NM_001128839:exon16:c.T2255C:p.V752A,CACNA1D:NM_001128840:exon16:c.T2255C:p.V752A,</t>
  </si>
  <si>
    <t>MCM2</t>
  </si>
  <si>
    <t>MCM2:NM_004526:exon15:c.G2529C:p.Q843H,</t>
  </si>
  <si>
    <t>RTP1</t>
  </si>
  <si>
    <t>RTP1:NM_153708:exon1:c.G169T:p.A57S,</t>
  </si>
  <si>
    <t>PCDHGA7</t>
  </si>
  <si>
    <t>PCDHGA7:NM_032087:exon1:c.T1811A:p.L604Q,PCDHGA7:NM_018920:exon1:c.T1811A:p.L604Q,</t>
  </si>
  <si>
    <t>MOG</t>
  </si>
  <si>
    <t>MOG:NM_206810:exon1:c.A1G:p.M1V</t>
  </si>
  <si>
    <t>KLHL32</t>
  </si>
  <si>
    <t>KLHL32:NM_052904:exon7:c.T643G:p.L215V,</t>
  </si>
  <si>
    <t>KLHL32:NM_052904:exon7:c.A868C:p.T290P,</t>
  </si>
  <si>
    <t>FBXL4</t>
  </si>
  <si>
    <t>FBXL4:NM_012160:exon5:c.A947G:p.D316G,</t>
  </si>
  <si>
    <t>FRK</t>
  </si>
  <si>
    <t>FRK:NM_002031:exon6:c.T1082C:p.L361P,</t>
  </si>
  <si>
    <t>HYMAI</t>
  </si>
  <si>
    <t>HYMAI:NR_002768:exon1:c.T938G:p.L313R,</t>
  </si>
  <si>
    <t>INTS1</t>
  </si>
  <si>
    <t>INTS1:NM_001080453:exon16:c.T2081A:p.L694Q,</t>
  </si>
  <si>
    <t>SLC25A13</t>
  </si>
  <si>
    <t>SLC25A13:NR_027662:exon3:c.T353C:p.I118T,</t>
  </si>
  <si>
    <t>P+M1+M2+M3+M4</t>
  </si>
  <si>
    <t>KIAA1967</t>
  </si>
  <si>
    <t>KIAA1967:NR_033902:exon21:c.G3029T:p.R1010L,</t>
  </si>
  <si>
    <t>PREX2</t>
  </si>
  <si>
    <t>PREX2:NM_024870:exon35:c.C4307A:p.A1436D,</t>
  </si>
  <si>
    <t>FAM135B</t>
  </si>
  <si>
    <t>FAM135B:NM_015912:exon13:c.G1546C:p.D516H,</t>
  </si>
  <si>
    <t>FRMPD2</t>
  </si>
  <si>
    <t>FRMPD2:NM_001018071:exon16:c.A2068T:p.R690W,</t>
  </si>
  <si>
    <t>HKDC1</t>
  </si>
  <si>
    <t>HKDC1:NM_025130:exon12:c.C1819G:p.Q607E,</t>
  </si>
  <si>
    <t>LPXN</t>
  </si>
  <si>
    <t>LPXN:NM_001143995:exon6:c.A674G:p.D225G,LPXN:NM_004811:exon6:c.A659G:p.D220G,</t>
  </si>
  <si>
    <t>BCO2</t>
  </si>
  <si>
    <t>BCO2:NM_001037290:exon6:c.A668T:p.E223V,BCO2:NM_031938:exon6:c.A770T:p.E257V,</t>
  </si>
  <si>
    <t>EFCAB4B</t>
  </si>
  <si>
    <t>EFCAB4B:NM_001144959:exon6:c.G388A:p.E130K,EFCAB4B:NM_032680:exon6:c.G388A:p.E130K,EFCAB4B:NM_001144958:exon6:c.G388A:p.E130K,</t>
  </si>
  <si>
    <t>A2ML1</t>
  </si>
  <si>
    <t>A2ML1:NM_144670:exon24:c.A2857G:p.M953V,</t>
  </si>
  <si>
    <t>SYT10</t>
  </si>
  <si>
    <t>SYT10:NM_198992:exon2:c.A298G:p.I100V,</t>
  </si>
  <si>
    <t>LRRK2</t>
  </si>
  <si>
    <t>LRRK2:NM_198578:exon40:c.C5813T:p.A1938V,</t>
  </si>
  <si>
    <t>SOX21</t>
  </si>
  <si>
    <t>SOX21:NM_007084:exon1:c.G268A:p.D90N,</t>
  </si>
  <si>
    <t>PCCA</t>
  </si>
  <si>
    <t>PCCA:NM_001127692:exon22:c.C2039T:p.T680M,PCCA:NM_000282:exon23:c.C2117T:p.T706M,PCCA:NM_001178004:exon22:c.C1976T:p.T659M,</t>
  </si>
  <si>
    <t>SIX4</t>
  </si>
  <si>
    <t>SIX4:NM_017420:exon2:c.T1189G:p.S397A,</t>
  </si>
  <si>
    <t>ESR2</t>
  </si>
  <si>
    <t>ESR2:NM_001437:exon3:c.C394T:p.R132C,ESR2:NM_001040276:exon3:c.C394T:p.R132C,ESR2:NM_001040275:exon3:c.C394T:p.R132C,</t>
  </si>
  <si>
    <t>WDR72</t>
  </si>
  <si>
    <t>WDR72:NM_182758:exon15:c.G2059C:p.E687Q,</t>
  </si>
  <si>
    <t>RNF111</t>
  </si>
  <si>
    <t>RNF111:NM_017610:exon2:c.G208T:p.D70Y,</t>
  </si>
  <si>
    <t>SEMA7A</t>
  </si>
  <si>
    <t>SEMA7A:NM_001146029:exon2:c.C237A:p.F79L,SEMA7A:NM_003612:exon2:c.C237A:p.F79L,</t>
  </si>
  <si>
    <t>TIGD7</t>
  </si>
  <si>
    <t>TIGD7:NM_033208:exon2:c.G457C:p.V153L,</t>
  </si>
  <si>
    <t>DERL2</t>
  </si>
  <si>
    <t>DERL2:NM_016041:exon1:c.A13G:p.S5G,</t>
  </si>
  <si>
    <t>CHD3</t>
  </si>
  <si>
    <t>GAAGGAGCTACAGGGT</t>
  </si>
  <si>
    <t>CHD3:NM_001005271:exon13:c.2283_2298del:p.761_766del,CHD3:NM_005852:exon13:c.2106_2121del:p.702_707del,CHD3:NM_001005273:exon13:c.2106_2121del:p.702_707del,</t>
  </si>
  <si>
    <t>MGC12916</t>
  </si>
  <si>
    <t>MGC12916:NR_026880:exon1:c.C1363T:p.R455C,</t>
  </si>
  <si>
    <t>PIGS</t>
  </si>
  <si>
    <t>PIGS:NM_033198:exon6:c.G502C:p.A168P,</t>
  </si>
  <si>
    <t>PLXDC1</t>
  </si>
  <si>
    <t>PLXDC1:NM_020405:exon5:c.G500C:p.R167P,</t>
  </si>
  <si>
    <t>IGF2BP1</t>
  </si>
  <si>
    <t>IGF2BP1:NM_001160423:exon11:c.A1016T:p.N339I,IGF2BP1:NM_006546:exon13:c.A1433T:p.N478I,</t>
  </si>
  <si>
    <t>CD300LF</t>
  </si>
  <si>
    <t>CD300LF:NM_139018:exon2:c.T324A:p.C108X,</t>
  </si>
  <si>
    <t>DSG2</t>
  </si>
  <si>
    <t>CTGATAGAGC</t>
  </si>
  <si>
    <t>DSG2:NM_001943:exon11:c.1495_1504del:p.499_502del,</t>
  </si>
  <si>
    <t>CTGATAGAGC.DEL</t>
  </si>
  <si>
    <t>PARD6G</t>
  </si>
  <si>
    <t>PARD6G:NM_032510:exon2:c.G107A:p.R36H,</t>
  </si>
  <si>
    <t>M1+M2+M3+M4</t>
  </si>
  <si>
    <t>CACNA1A</t>
  </si>
  <si>
    <t>CACNA1A:NM_023035:exon20:c.G3127C:p.V1043L,CACNA1A:NM_001127222:exon20:c.G3115C:p.V1039L,CACNA1A:NM_001174080:exon20:c.G3118C:p.V1040L,CACNA1A:NM_001127221:exon20:c.G3118C:p.V1040L,CACNA1A:NM_000068:exon20:c.G3127C:p.V1043L,</t>
  </si>
  <si>
    <t>ZNF552</t>
  </si>
  <si>
    <t>ZNF552:NM_024762:exon3:c.G1113T:p.R371S,</t>
  </si>
  <si>
    <t>SPO11</t>
  </si>
  <si>
    <t>SPO11:NM_198265:exon2:c.C186G:p.I62M,SPO11:NM_012444:exon3:c.C300G:p.I100M,</t>
  </si>
  <si>
    <t>DSCAM</t>
  </si>
  <si>
    <t>DSCAM:NM_001389:exon23:c.A4070G:p.Y1357C,</t>
  </si>
  <si>
    <t>MIAT</t>
  </si>
  <si>
    <t>MIAT:NR_033320:exon5:c.T1933A:p.S645T,MIAT:NR_033321:exon4:c.T1807A:p.S603T,MIAT:NR_003491:exon5:c.T2007A:p.H669Q,MIAT:NR_033319:exon4:c.T1881A:p.H627Q,</t>
  </si>
  <si>
    <t>ELFN2</t>
  </si>
  <si>
    <t>ELFN2:NM_052906:exon3:c.G1308C:p.K436N,</t>
  </si>
  <si>
    <t>WNK3</t>
  </si>
  <si>
    <t>WNK3:NM_001002838:exon14:c.G2486C:p.G829A,WNK3:NM_020922:exon14:c.G2486C:p.G829A,</t>
  </si>
  <si>
    <t>ZNF644</t>
  </si>
  <si>
    <t>ZNF644:NM_201269:exon3:c.G1897A:p.E633K,</t>
  </si>
  <si>
    <t>M2+M4</t>
  </si>
  <si>
    <t>DCST2</t>
  </si>
  <si>
    <t>DCST2:NM_144622:exon2:c.G382C:p.E128Q,</t>
  </si>
  <si>
    <t>RALGAPB</t>
  </si>
  <si>
    <t>RALGAPB:NM_020336:exon15:c.G2125T:p.E709X,</t>
  </si>
  <si>
    <t>IRS4</t>
  </si>
  <si>
    <t>IRS4:NM_003604:exon1:c.3304delG:p.A1102fs,</t>
  </si>
  <si>
    <t>LCE2D</t>
  </si>
  <si>
    <t>LCE2D:NM_178430:exon2:c.A1G:p.M1V,</t>
  </si>
  <si>
    <t>R3HDM1</t>
  </si>
  <si>
    <t>R3HDM1:NM_015361:exon11:c.G822C:p.L274F,</t>
  </si>
  <si>
    <t>EDNRA</t>
  </si>
  <si>
    <t>EDNRA:NR_028596:exon7:c.T3541G:p.F1181V,</t>
  </si>
  <si>
    <t>DSC3</t>
  </si>
  <si>
    <t>DSC3:NM_001941:exon9:c.G1138A:p.D380N,DSC3:NM_024423:exon9:c.G1138A:p.D380N,</t>
  </si>
  <si>
    <t>CCDC30</t>
  </si>
  <si>
    <t>CCDC30:NM_001080850:exon2:c.44_45insAG:p.K15fs,</t>
  </si>
  <si>
    <t>VPS24</t>
  </si>
  <si>
    <t>VPS24:NR_036454:exon4:c.C896T:p.T299I,</t>
  </si>
  <si>
    <t>GCC2</t>
  </si>
  <si>
    <t>GCC2:NM_181453:exon6:c.A1325T:p.E442V,GCC2:NR_028063:exon5:c.A1394T:p.E465V,</t>
  </si>
  <si>
    <t>LRP2</t>
  </si>
  <si>
    <t>LRP2:NM_004525:exon39:c.G6751A:p.V2251I,</t>
  </si>
  <si>
    <t>TET2</t>
  </si>
  <si>
    <t>SNP</t>
  </si>
  <si>
    <t>TET2:NM_017628:exon3:c.C521A:p.P174H,TET2:NM_001127208:exon3:c.C521A:p.P174H,</t>
  </si>
  <si>
    <t>ADAMTS16</t>
  </si>
  <si>
    <t>ADAMTS16:NM_139056:exon22:c.G3485C:p.G1162A,</t>
  </si>
  <si>
    <t>ABHD11</t>
  </si>
  <si>
    <t>ABHD11:NR_026910:exon6:c.A1265G:p.Y422C,ABHD11:NR_026912:exon5:c.A1441G:p.T481A,</t>
  </si>
  <si>
    <t>PKHD1L1:NM_177531:exon34:c.G4148A:p.C1383Y,</t>
  </si>
  <si>
    <t>INPPL1</t>
  </si>
  <si>
    <t>INPPL1:NM_001567:exon26:c.C3131G:p.S1044C,</t>
  </si>
  <si>
    <t>L2HGDH</t>
  </si>
  <si>
    <t>L2HGDH:NM_024884:exon4:c.521delA:p.K174fs,</t>
  </si>
  <si>
    <t>ORC6</t>
  </si>
  <si>
    <t>ORC6:NR_037620:exon7:c.G1130A:p.R377Q,</t>
  </si>
  <si>
    <t>ZNF844</t>
  </si>
  <si>
    <t>ZNF844:NM_001136501:exon4:c.C1508G:p.P503R,</t>
  </si>
  <si>
    <t>POLD1</t>
  </si>
  <si>
    <t>POLD1:NM_002691:exon11:c.G1268A:p.R423H,</t>
  </si>
  <si>
    <t>ZNF765</t>
  </si>
  <si>
    <t>ZNF765:NM_001040185:exon4:c.A1220G:p.E407G,</t>
  </si>
  <si>
    <t>UBE4B</t>
  </si>
  <si>
    <t>UBE4B:NM_006048:exon15:c.G1810T:p.D604Y,UBE4B:NM_001105562:exon16:c.G2197T:p.D733Y,</t>
  </si>
  <si>
    <t>VPS13D</t>
  </si>
  <si>
    <t>VPS13D:NM_018156:exon25:c.G6040C:p.D2014H,VPS13D:NM_015378:exon25:c.G6040C:p.D2014H,</t>
  </si>
  <si>
    <t>MRTO4</t>
  </si>
  <si>
    <t>MRTO4:NM_016183:exon2:c.G85C:p.E29Q,</t>
  </si>
  <si>
    <t>COL16A1</t>
  </si>
  <si>
    <t>COL16A1:NM_001856:exon19:c.G1327C:p.E443Q,</t>
  </si>
  <si>
    <t>ZNF362</t>
  </si>
  <si>
    <t>ZNF362:NM_152493:exon6:c.C808G:p.L270V,</t>
  </si>
  <si>
    <t>P1+P3+M3</t>
  </si>
  <si>
    <t>CLSPN</t>
  </si>
  <si>
    <t>CLSPN:NM_001190481:exon20:c.C3286G:p.Q1096E,CLSPN:NM_022111:exon21:c.C3478G:p.Q1160E,</t>
  </si>
  <si>
    <t>M3+M4</t>
  </si>
  <si>
    <t>DNALI1</t>
  </si>
  <si>
    <t>DNALI1:NM_003462:exon2:c.C194T:p.S65L,</t>
  </si>
  <si>
    <t>M2+M3+M4</t>
  </si>
  <si>
    <t>GNL2</t>
  </si>
  <si>
    <t>GNL2:NM_013285:exon13:c.G1824C:p.Q608H,</t>
  </si>
  <si>
    <t>C8B</t>
  </si>
  <si>
    <t>C8B:NM_000066:exon7:c.G1103A:p.G368E,</t>
  </si>
  <si>
    <t>C1orf183</t>
  </si>
  <si>
    <t>C1orf183:NM_019099:exon1:c.G19A:p.E7K,</t>
  </si>
  <si>
    <t>GJA5</t>
  </si>
  <si>
    <t>GJA5:NM_005266:exon2:c.G394A:p.E132K,GJA5:NM_181703:exon2:c.G394A:p.E132K,</t>
  </si>
  <si>
    <t>C2CD4D</t>
  </si>
  <si>
    <t>C2CD4D:NM_001136003:exon2:c.C1040T:p.A347V,</t>
  </si>
  <si>
    <t>SLC39A1</t>
  </si>
  <si>
    <t>SLC39A1:NM_014437:exon5:c.G883C:p.E295Q,</t>
  </si>
  <si>
    <t>CLK2:NM_003993:exon10:c.A1108G:p.I370V,</t>
  </si>
  <si>
    <t>P1+M1+M2+M3+M4</t>
  </si>
  <si>
    <t>P1+P3+M2+M3+M4</t>
  </si>
  <si>
    <t>IQGAP3</t>
  </si>
  <si>
    <t>IQGAP3:NM_178229:exon31:c.G3892A:p.D1298N,</t>
  </si>
  <si>
    <t>ETV3L</t>
  </si>
  <si>
    <t>ETV3L:NM_001004341:exon5:c.C862G:p.L288V,</t>
  </si>
  <si>
    <t>FCRL5</t>
  </si>
  <si>
    <t>FCRL5:NM_031281:exon7:c.G1212C:p.Q404H,FCRL5:NM_001195388:exon7:c.G1212C:p.Q404H,</t>
  </si>
  <si>
    <t>OR6K2</t>
  </si>
  <si>
    <t>OR6K2:NM_001005279:exon1:c.C733T:p.H245Y,</t>
  </si>
  <si>
    <t>DARC</t>
  </si>
  <si>
    <t>DARC:NM_001122951:exon1:c.C988T:p.H330Y,DARC:NM_002036:exon2:c.C982T:p.H328Y,</t>
  </si>
  <si>
    <t>COPA</t>
  </si>
  <si>
    <t>COPA:NM_004371:exon26:c.G2707C:p.E903Q,COPA:NM_001098398:exon26:c.G2734C:p.E912Q,</t>
  </si>
  <si>
    <t>SELE</t>
  </si>
  <si>
    <t>SELE:NM_000450:exon9:c.G1396C:p.E466Q,</t>
  </si>
  <si>
    <t>KIFAP3</t>
  </si>
  <si>
    <t>KIFAP3:NM_001204516:exon1:c.G20T:p.R7I,KIFAP3:NM_014970:exon1:c.G20T:p.R7I,</t>
  </si>
  <si>
    <t>MYOC</t>
  </si>
  <si>
    <t>MYOC:NM_000261:exon3:c.G860A:p.R287K,</t>
  </si>
  <si>
    <t>CEP350</t>
  </si>
  <si>
    <t>CEP350:NM_014810:exon34:c.A7261G:p.S2421G,</t>
  </si>
  <si>
    <t>KIAA1614</t>
  </si>
  <si>
    <t>KIAA1614:NM_020950:exon5:c.G2050C:p.E684Q,</t>
  </si>
  <si>
    <t>SMG7</t>
  </si>
  <si>
    <t>SMG7:NM_001174061:exon13:c.G1583C:p.R528T,SMG7:NM_173156:exon14:c.G1709C:p.R570T,</t>
  </si>
  <si>
    <t>HMCN1:NM_031935:exon92:c.C14344T:p.R4782C,</t>
  </si>
  <si>
    <t>CFH</t>
  </si>
  <si>
    <t>CFH:NM_001014975:exon9:c.C1264A:p.L422I,CFH:NM_000186:exon9:c.C1264A:p.L422I,</t>
  </si>
  <si>
    <t>PTPRC</t>
  </si>
  <si>
    <t>PTPRC:NM_080921:exon22:c.G2206C:p.E736Q,PTPRC:NM_002838:exon25:c.G2689C:p.E897Q,</t>
  </si>
  <si>
    <t>EXOC8</t>
  </si>
  <si>
    <t>EXOC8:NM_175876:exon1:c.G793T:p.E265X,</t>
  </si>
  <si>
    <t>CNST</t>
  </si>
  <si>
    <t>CNST:NM_152609:exon9:c.G1462T:p.D488Y,CNST:NM_001139459:exon9:c.G1462T:p.D488Y,</t>
  </si>
  <si>
    <t>CNST:NM_152609:exon9:c.G1783A:p.D595N,CNST:NM_001139459:exon9:c.G1783A:p.D595N,</t>
  </si>
  <si>
    <t>OR2W5:NM_001004698:exon1:c.C829A:p.L277I,</t>
  </si>
  <si>
    <t>P1+P2+P3+M2+M3</t>
  </si>
  <si>
    <t>PXDN</t>
  </si>
  <si>
    <t>PXDN:NM_012293:exon1:c.C130T:p.R44C,</t>
  </si>
  <si>
    <t>SLC4A1AP</t>
  </si>
  <si>
    <t>SLC4A1AP:NM_018158:exon3:c.G1069A:p.E357K,</t>
  </si>
  <si>
    <t>PSME4</t>
  </si>
  <si>
    <t>PSME4:NM_014614:exon42:c.C4909T:p.H1637Y,</t>
  </si>
  <si>
    <t>ANKRD23</t>
  </si>
  <si>
    <t>ANKRD23:NM_144994:exon8:c.G777T:p.M259I,</t>
  </si>
  <si>
    <t>ZAP70:NM_001079:exon8:c.C841T:p.Q281X,</t>
  </si>
  <si>
    <t>NPHP1</t>
  </si>
  <si>
    <t>NPHP1:NM_001128179:exon4:c.G409T:p.E137X,NPHP1:NM_001128178:exon6:c.G595T:p.E199X,NPHP1:NM_207181:exon6:c.G595T:p.E199X,NPHP1:NM_000272:exon6:c.G595T:p.E199X,</t>
  </si>
  <si>
    <t>MYO7B</t>
  </si>
  <si>
    <t>MYO7B:NM_001080527:exon28:c.C3714G:p.F1238L,</t>
  </si>
  <si>
    <t>MYO7B:NM_001080527:exon31:c.G4152C:p.Q1384H,</t>
  </si>
  <si>
    <t>LCT</t>
  </si>
  <si>
    <t>LCT:NM_002299:exon12:c.C4723G:p.H1575D,</t>
  </si>
  <si>
    <t>GPD2</t>
  </si>
  <si>
    <t>GPD2:NM_001083112:exon15:c.G1939A:p.D647N,GPD2:NM_000408:exon15:c.G1939A:p.D647N,</t>
  </si>
  <si>
    <t>HOXD9</t>
  </si>
  <si>
    <t>HOXD9:NM_014213:exon2:c.G937A:p.D313N,</t>
  </si>
  <si>
    <t>DFNB59</t>
  </si>
  <si>
    <t>DFNB59:NM_001042702:exon7:c.C997T:p.Q333X,</t>
  </si>
  <si>
    <t>ALS2CR4</t>
  </si>
  <si>
    <t>ALS2CR4:NM_001044385:exon4:c.G196A:p.E66K,ALS2CR4:NM_152388:exon4:c.G172A:p.E58K,</t>
  </si>
  <si>
    <t>FZD5</t>
  </si>
  <si>
    <t>FZD5:NM_003468:exon2:c.G580A:p.E194K,</t>
  </si>
  <si>
    <t>CCDC108</t>
  </si>
  <si>
    <t>CCDC108:NM_194302:exon18:c.C3039G:p.F1013L,</t>
  </si>
  <si>
    <t>CCDC108:NM_194302:exon15:c.C2540T:p.S847F,</t>
  </si>
  <si>
    <t>SNED1</t>
  </si>
  <si>
    <t>SNED1:NM_001080437:exon3:c.G532A:p.D178N,</t>
  </si>
  <si>
    <t>ITPR1</t>
  </si>
  <si>
    <t>ITPR1:NM_002222:exon52:c.G7231A:p.D2411N,ITPR1:NM_001099952:exon53:c.G7276A:p.D2426N,ITPR1:NM_001168272:exon55:c.G7375A:p.D2459N,</t>
  </si>
  <si>
    <t>ZNF502</t>
  </si>
  <si>
    <t>ZNF502:NM_033210:exon4:c.G1212C:p.E404D,ZNF502:NM_001134441:exon3:c.G1212C:p.E404D,ZNF502:NM_001134442:exon3:c.G1212C:p.E404D,ZNF502:NM_001134440:exon4:c.G1212C:p.E404D,</t>
  </si>
  <si>
    <t>ALS2CL:NM_001190707:exon11:c.G1168A:p.E390K,ALS2CL:NM_147129:exon11:c.G1168A:p.E390K,</t>
  </si>
  <si>
    <t>RPL29</t>
  </si>
  <si>
    <t>RPL29:NM_000992:exon3:c.A54T:p.R18S,</t>
  </si>
  <si>
    <t>DNAH1</t>
  </si>
  <si>
    <t>DNAH1:NM_015512:exon9:c.C1395G:p.F465L,</t>
  </si>
  <si>
    <t>NISCH</t>
  </si>
  <si>
    <t>NISCH:NM_007184:exon16:c.T2659C:p.C887R,</t>
  </si>
  <si>
    <t>GOLGB1</t>
  </si>
  <si>
    <t>GOLGB1:NM_004487:exon14:c.G6811T:p.E2271X,</t>
  </si>
  <si>
    <t>PARP14</t>
  </si>
  <si>
    <t>PARP14:NM_017554:exon14:c.G4689C:p.K1563N,</t>
  </si>
  <si>
    <t>KALRN</t>
  </si>
  <si>
    <t>KALRN:NM_001024660:exon23:c.G3827A:p.R1276Q,KALRN:NM_003947:exon23:c.G3827A:p.R1276Q,</t>
  </si>
  <si>
    <t>ABTB1:NM_172027:exon9:c.C793G:p.P265A,</t>
  </si>
  <si>
    <t>IFT122</t>
  </si>
  <si>
    <t>IFT122:NM_052985:exon4:c.G220C:p.D74H,IFT122:NM_018262:exon4:c.G220C:p.D74H,IFT122:NM_052989:exon4:c.G220C:p.D74H,</t>
  </si>
  <si>
    <t>TF</t>
  </si>
  <si>
    <t>TF:NM_001063:exon7:c.C744A:p.D248E,</t>
  </si>
  <si>
    <t>PIK3CA</t>
  </si>
  <si>
    <t>PIK3CA:NM_006218:exon21:c.A3140G:p.H1047R,</t>
  </si>
  <si>
    <t>MCCC1</t>
  </si>
  <si>
    <t>MCCC1:NM_020166:exon11:c.G1090C:p.A364P,</t>
  </si>
  <si>
    <t>ABCC5</t>
  </si>
  <si>
    <t>ABCC5:NM_005688:exon21:c.G3022A:p.A1008T,</t>
  </si>
  <si>
    <t>HRG</t>
  </si>
  <si>
    <t>HRG:NM_000412:exon7:c.G1358C:p.R453T,</t>
  </si>
  <si>
    <t>MASP1</t>
  </si>
  <si>
    <t>MASP1:NM_001879:exon4:c.G445A:p.E149K,MASP1:NM_001031849:exon4:c.G445A:p.E149K,MASP1:NM_139125:exon4:c.G445A:p.E149K,</t>
  </si>
  <si>
    <t>TMEM175</t>
  </si>
  <si>
    <t>TMEM175:NM_032326:exon10:c.C722T:p.S241L,</t>
  </si>
  <si>
    <t>KIAA1530</t>
  </si>
  <si>
    <t>KIAA1530:NM_020894:exon5:c.G673A:p.D225N,</t>
  </si>
  <si>
    <t>ZFYVE28</t>
  </si>
  <si>
    <t>ZFYVE28:NM_001172659:exon8:c.G622A:p.E208K,ZFYVE28:NM_001172656:exon7:c.G742A:p.E248K,ZFYVE28:NM_020972:exon8:c.G832A:p.E278K,</t>
  </si>
  <si>
    <t>CCDC96</t>
  </si>
  <si>
    <t>CCDC96:NM_153376:exon1:c.G1242C:p.E414D,</t>
  </si>
  <si>
    <t>P1+M1+M3+M4</t>
  </si>
  <si>
    <t>DRD5</t>
  </si>
  <si>
    <t>DRD5:NM_000798:exon1:c.C1324G:p.Q442E,</t>
  </si>
  <si>
    <t>P1+P2+P3+M2+M3+M4</t>
  </si>
  <si>
    <t>KCNIP4</t>
  </si>
  <si>
    <t>KCNIP4:NM_025221:exon1:c.G43C:p.E15Q,</t>
  </si>
  <si>
    <t>PCDH7</t>
  </si>
  <si>
    <t>PCDH7:NM_032456:exon1:c.G121A:p.E41K,PCDH7:NM_001173523:exon1:c.G121A:p.E41K,PCDH7:NM_002589:exon1:c.G121A:p.E41K,PCDH7:NM_032457:exon1:c.G121A:p.E41K,</t>
  </si>
  <si>
    <t>NFXL1</t>
  </si>
  <si>
    <t>NFXL1:NM_152995:exon18:c.C2117G:p.S706C,</t>
  </si>
  <si>
    <t>EXOC1</t>
  </si>
  <si>
    <t>EXOC1:NM_001024924:exon2:c.G29C:p.R10T,EXOC1:NM_018261:exon2:c.G29C:p.R10T,EXOC1:NM_178237:exon2:c.G29C:p.R10T,</t>
  </si>
  <si>
    <t>C4orf14</t>
  </si>
  <si>
    <t>C4orf14:NM_032313:exon3:c.G1351C:p.D451H,</t>
  </si>
  <si>
    <t>C4orf14:NM_032313:exon1:c.G532A:p.V178M,</t>
  </si>
  <si>
    <t>PARM1</t>
  </si>
  <si>
    <t>PARM1:NM_015393:exon2:c.C454G:p.Q152E,</t>
  </si>
  <si>
    <t>NFKB1</t>
  </si>
  <si>
    <t>NFKB1:NM_003998:exon19:c.G2128C:p.D710H,NFKB1:NM_001165412:exon19:c.G2125C:p.D709H,</t>
  </si>
  <si>
    <t>TET2:NM_001127208:exon9:c.G4069C:p.E1357Q,</t>
  </si>
  <si>
    <t>KIAA1109</t>
  </si>
  <si>
    <t>KIAA1109:NM_015312:exon22:c.C2833T:p.H945Y,</t>
  </si>
  <si>
    <t>SLC10A7</t>
  </si>
  <si>
    <t>SLC10A7:NM_001029998:exon11:c.G883A:p.E295K,</t>
  </si>
  <si>
    <t>P1+M2+M4</t>
  </si>
  <si>
    <t>WWC2</t>
  </si>
  <si>
    <t>WWC2:NM_024949:exon9:c.G1194C:p.E398D,</t>
  </si>
  <si>
    <t>ADAMTS16:NM_139056:exon3:c.G424T:p.E142X,</t>
  </si>
  <si>
    <t>RGNEF:NM_001177693:exon3:c.G42T:p.M14I,RGNEF:NM_001080479:exon3:c.G42T:p.M14I,</t>
  </si>
  <si>
    <t>ENC1</t>
  </si>
  <si>
    <t>ENC1:NM_003633:exon2:c.G1610T:p.G537V,</t>
  </si>
  <si>
    <t>CMYA5</t>
  </si>
  <si>
    <t>CMYA5:NM_153610:exon13:c.G12076C:p.E4026Q,</t>
  </si>
  <si>
    <t>ELL2</t>
  </si>
  <si>
    <t>ELL2:NM_012081:exon8:c.G1170T:p.Q390H,</t>
  </si>
  <si>
    <t>TRPC7</t>
  </si>
  <si>
    <t>TRPC7:NM_020389:exon4:c.G1012A:p.E338K,TRPC7:NM_001167577:exon3:c.G829A:p.E277K,</t>
  </si>
  <si>
    <t>PCDHB1</t>
  </si>
  <si>
    <t>PCDHB1:NM_013340:exon1:c.C302G:p.P101R,</t>
  </si>
  <si>
    <t>FBXO38</t>
  </si>
  <si>
    <t>FBXO38:NM_205836:exon4:c.G297C:p.K99N,FBXO38:NM_030793:exon4:c.G297C:p.K99N,</t>
  </si>
  <si>
    <t>MFAP3</t>
  </si>
  <si>
    <t>MFAP3:NM_005927:exon2:c.G145C:p.E49Q,</t>
  </si>
  <si>
    <t>ODZ2</t>
  </si>
  <si>
    <t>ODZ2:NM_001122679:exon16:c.C3115G:p.P1039A,</t>
  </si>
  <si>
    <t>ODZ2:NM_001122679:exon16:c.C3125T:p.P1042L,</t>
  </si>
  <si>
    <t>SLIT3</t>
  </si>
  <si>
    <t>SLIT3:NM_003062:exon25:c.G2564T:p.G855V,</t>
  </si>
  <si>
    <t>CPEB4</t>
  </si>
  <si>
    <t>CPEB4:NM_030627:exon1:c.C772A:p.P258T,</t>
  </si>
  <si>
    <t>PDLIM7</t>
  </si>
  <si>
    <t>PDLIM7:NM_213636:exon5:c.G393C:p.Q131H,PDLIM7:NM_005451:exon5:c.G393C:p.Q131H,</t>
  </si>
  <si>
    <t>HNRNPAB</t>
  </si>
  <si>
    <t>HNRNPAB:NM_004499:exon7:c.G857C:p.X286S,HNRNPAB:NM_031266:exon8:c.G998C:p.X333S,</t>
  </si>
  <si>
    <t>BTNL8</t>
  </si>
  <si>
    <t>BTNL8:NM_001040462:exon8:c.T989C:p.V330A,BTNL8:NM_001159709:exon8:c.T614C:p.V205A,BTNL8:NM_001159710:exon7:c.T437C:p.V146A,BTNL8:NM_001159707:exon7:c.T641C:p.V214A,</t>
  </si>
  <si>
    <t>HIVEP1</t>
  </si>
  <si>
    <t>HIVEP1:NM_002114:exon4:c.G817C:p.E273Q,</t>
  </si>
  <si>
    <t>HIST1H1C</t>
  </si>
  <si>
    <t>HIST1H1C:NM_005319:exon1:c.G374C:p.G125A,</t>
  </si>
  <si>
    <t>HIST1H4C</t>
  </si>
  <si>
    <t>HIST1H4C:NM_003542:exon1:c.G282T:p.Q94H,</t>
  </si>
  <si>
    <t>EHMT2</t>
  </si>
  <si>
    <t>EHMT2:NM_006709:exon26:c.G3232A:p.D1078N,EHMT2:NM_025256:exon25:c.G3130A:p.D1044N,</t>
  </si>
  <si>
    <t>CUL9</t>
  </si>
  <si>
    <t>CUL9:NM_015089:exon36:c.G6859C:p.A2287P,</t>
  </si>
  <si>
    <t>C6orf108</t>
  </si>
  <si>
    <t>C6orf108:NM_006443:exon4:c.G406A:p.D136N,</t>
  </si>
  <si>
    <t>ABCC10</t>
  </si>
  <si>
    <t>ABCC10:NM_033450:exon2:c.G1322A:p.R441Q,ABCC10:NM_001198934:exon4:c.G1451A:p.R484Q,</t>
  </si>
  <si>
    <t>PKHD1:NM_170724:exon45:c.C7171G:p.L2391V,PKHD1:NM_138694:exon45:c.C7171G:p.L2391V,</t>
  </si>
  <si>
    <t>AKD1</t>
  </si>
  <si>
    <t>AKD1:NM_001145128:exon21:c.G2317A:p.E773K,</t>
  </si>
  <si>
    <t>AKD1:NM_001145128:exon21:c.G2230A:p.E744K,</t>
  </si>
  <si>
    <t>P1+M2+M3+M4</t>
  </si>
  <si>
    <t>KIAA1919</t>
  </si>
  <si>
    <t>KIAA1919:NM_153369:exon4:c.G796A:p.E266K,</t>
  </si>
  <si>
    <t>KIAA1919:NM_153369:exon4:c.C980A:p.S327X,</t>
  </si>
  <si>
    <t>TSPYL1</t>
  </si>
  <si>
    <t>TSPYL1:NM_003309:exon1:c.G1270T:p.E424X,</t>
  </si>
  <si>
    <t>ROS1</t>
  </si>
  <si>
    <t>ROS1:NM_002944:exon12:c.G1537C:p.D513H,</t>
  </si>
  <si>
    <t>FRMD1</t>
  </si>
  <si>
    <t>FRMD1:NM_024919:exon9:c.G1276A:p.E426K,FRMD1:NM_001122841:exon9:c.G1072A:p.E358K,</t>
  </si>
  <si>
    <t>EIF2AK1</t>
  </si>
  <si>
    <t>EIF2AK1:NM_014413:exon15:c.G1879A:p.G627R,EIF2AK1:NM_001134335:exon15:c.G1876A:p.G626R,</t>
  </si>
  <si>
    <t>KDELR2</t>
  </si>
  <si>
    <t>KDELR2:NM_006854:exon4:c.G517A:p.E173K,</t>
  </si>
  <si>
    <t>P1+M1+M2+M3</t>
  </si>
  <si>
    <t>AEBP1</t>
  </si>
  <si>
    <t>AEBP1:NM_001129:exon21:c.G2872A:p.E958K,</t>
  </si>
  <si>
    <t>MYO1G</t>
  </si>
  <si>
    <t>MYO1G:NM_033054:exon7:c.G802T:p.E268X,</t>
  </si>
  <si>
    <t>IKZF1</t>
  </si>
  <si>
    <t>IKZF1:NM_006060:exon4:c.G196A:p.E66K,</t>
  </si>
  <si>
    <t>ZNF713</t>
  </si>
  <si>
    <t>ZNF713:NM_182633:exon4:c.A1063T:p.K355X,</t>
  </si>
  <si>
    <t>FGL2</t>
  </si>
  <si>
    <t>FGL2:NM_006682:exon1:c.C274G:p.L92V,</t>
  </si>
  <si>
    <t>ADAM22</t>
  </si>
  <si>
    <t>ADAM22:NM_004194:exon1:c.C65T:p.P22L,ADAM22:NM_021723:exon1:c.C65T:p.P22L,ADAM22:NM_021722:exon1:c.C65T:p.P22L,ADAM22:NM_016351:exon1:c.C65T:p.P22L,ADAM22:NM_021721:exon1:c.C65T:p.P22L,</t>
  </si>
  <si>
    <t>TMEM130</t>
  </si>
  <si>
    <t>TMEM130:NM_001134450:exon8:c.C1249T:p.R417C,TMEM130:NM_001134451:exon7:c.C907T:p.R303C,TMEM130:NM_152913:exon8:c.C1213T:p.R405C,</t>
  </si>
  <si>
    <t>TFR2</t>
  </si>
  <si>
    <t>TFR2:NM_003227:exon5:c.G679A:p.E227K,</t>
  </si>
  <si>
    <t>SYPL1</t>
  </si>
  <si>
    <t>SYPL1:NM_006754:exon1:c.C25T:p.R9C,</t>
  </si>
  <si>
    <t>TMEM209</t>
  </si>
  <si>
    <t>TMEM209:NM_032842:exon9:c.G1113T:p.Q371H,</t>
  </si>
  <si>
    <t>UBN2</t>
  </si>
  <si>
    <t>UBN2:NM_173569:exon15:c.C2363T:p.S788L,</t>
  </si>
  <si>
    <t>TNKS</t>
  </si>
  <si>
    <t>TNKS:NM_003747:exon19:c.C2902G:p.Q968E,</t>
  </si>
  <si>
    <t>NAT1</t>
  </si>
  <si>
    <t>NAT1:NM_001160175:exon5:c.T509A:p.L170H,NAT1:NM_001160171:exon4:c.T323A:p.L108H,NAT1:NM_001160176:exon4:c.T509A:p.L170H,NAT1:NM_001160179:exon5:c.T323A:p.L108H,NAT1:NM_001160172:exon5:c.T323A:p.L108H,NAT1:NM_001160174:exon1:c.T323A:p.L108H,NAT1:NM_000662:exon3:c.T323A:p.L108H,NAT1:NM_001160173:exon4:c.T323A:p.L108H,NAT1:NM_001160170:exon5:c.T323A:p.L108H,</t>
  </si>
  <si>
    <t>EPHX2</t>
  </si>
  <si>
    <t>EPHX2:NM_001979:exon4:c.C463G:p.Q155E,</t>
  </si>
  <si>
    <t>UNC5D</t>
  </si>
  <si>
    <t>UNC5D:NM_080872:exon15:c.C2461T:p.Q821X,</t>
  </si>
  <si>
    <t>RAB11FIP1</t>
  </si>
  <si>
    <t>RAB11FIP1:NM_001002814:exon4:c.C1849G:p.L617V,</t>
  </si>
  <si>
    <t>KIAA0146</t>
  </si>
  <si>
    <t>KIAA0146:NM_001080394:exon11:c.G1656T:p.M552I,</t>
  </si>
  <si>
    <t>RB1CC1</t>
  </si>
  <si>
    <t>RB1CC1:NM_001083617:exon15:c.C2014T:p.P672S,RB1CC1:NM_014781:exon15:c.C2014T:p.P672S,</t>
  </si>
  <si>
    <t>NCOA2</t>
  </si>
  <si>
    <t>NCOA2:NM_006540:exon11:c.T1676C:p.M559T,</t>
  </si>
  <si>
    <t>CALB1</t>
  </si>
  <si>
    <t>CALB1:NM_004929:exon1:c.T46A:p.F16I,</t>
  </si>
  <si>
    <t>ABRA</t>
  </si>
  <si>
    <t>ABRA:NM_139166:exon1:c.G362A:p.G121E,</t>
  </si>
  <si>
    <t>EIF2C2</t>
  </si>
  <si>
    <t>EIF2C2:NM_001164623:exon12:c.C1563G:p.I521M,EIF2C2:NM_012154:exon12:c.C1563G:p.I521M,</t>
  </si>
  <si>
    <t>BAI1</t>
  </si>
  <si>
    <t>BAI1:NM_001702:exon7:c.G1708A:p.G570S,</t>
  </si>
  <si>
    <t>TONSL</t>
  </si>
  <si>
    <t>TONSL:NM_013432:exon25:c.C3930A:p.F1310L,</t>
  </si>
  <si>
    <t>IFNA7</t>
  </si>
  <si>
    <t>IFNA7:NM_021057:exon1:c.G73A:p.D25N,</t>
  </si>
  <si>
    <t>ACO1</t>
  </si>
  <si>
    <t>ACO1:NM_002197:exon13:c.G1555C:p.E519Q,</t>
  </si>
  <si>
    <t>ACO1:NM_002197:exon21:c.G2602A:p.D868N,</t>
  </si>
  <si>
    <t>C9orf144B:NM_001141917:exon3:c.G217C:p.E73Q,</t>
  </si>
  <si>
    <t>TMEM8B</t>
  </si>
  <si>
    <t>TMEM8B:NM_001042590:exon11:c.C943T:p.R315C,TMEM8B:NM_001042589:exon12:c.C943T:p.R315C,</t>
  </si>
  <si>
    <t>FAM107B</t>
  </si>
  <si>
    <t>FAM107B:NM_031453:exon1:c.A202G:p.S68G,</t>
  </si>
  <si>
    <t>NEBL</t>
  </si>
  <si>
    <t>NEBL:NM_006393:exon26:c.C2693T:p.S898L,</t>
  </si>
  <si>
    <t>SVIL:NM_021738:exon9:c.G1891C:p.E631Q,</t>
  </si>
  <si>
    <t>ZNF32</t>
  </si>
  <si>
    <t>ZNF32:NM_001005368:exon3:c.G794A:p.R265Q,ZNF32:NM_006973:exon3:c.G794A:p.R265Q,</t>
  </si>
  <si>
    <t>ARID5B</t>
  </si>
  <si>
    <t>ARID5B:NM_032199:exon10:c.G3187A:p.G1063R,</t>
  </si>
  <si>
    <t>HKDC1:NM_025130:exon6:c.G673A:p.E225K,</t>
  </si>
  <si>
    <t>KIAA1274</t>
  </si>
  <si>
    <t>KIAA1274:NM_014431:exon18:c.G2130A:p.M710I,</t>
  </si>
  <si>
    <t>ECD</t>
  </si>
  <si>
    <t>ECD:NM_001135753:exon12:c.C1364T:p.P455L,ECD:NM_007265:exon13:c.C1493T:p.P498L,ECD:NM_001135752:exon14:c.C1592T:p.P531L,</t>
  </si>
  <si>
    <t>PKD2L1</t>
  </si>
  <si>
    <t>PKD2L1:NM_016112:exon13:c.G2029A:p.E677K,</t>
  </si>
  <si>
    <t>LDB1</t>
  </si>
  <si>
    <t>LDB1:NM_001113407:exon6:c.G472A:p.D158N,LDB1:NM_003893:exon6:c.G364A:p.D122N,</t>
  </si>
  <si>
    <t>LDB1:NM_001113407:exon2:c.C45G:p.F15L,</t>
  </si>
  <si>
    <t>CASP7</t>
  </si>
  <si>
    <t>CASP7:NM_001227:exon4:c.G319C:p.D107H,CASP7:NM_033338:exon5:c.G418C:p.D140H,CASP7:NM_033340:exon4:c.G319C:p.D107H,CASP7:NM_033339:exon5:c.G319C:p.D107H,</t>
  </si>
  <si>
    <t>C10orf122</t>
  </si>
  <si>
    <t>C10orf122:NM_001128202:exon2:c.C136T:p.R46W,</t>
  </si>
  <si>
    <t>HPX</t>
  </si>
  <si>
    <t>HPX:NM_000613:exon4:c.C328G:p.L110V,</t>
  </si>
  <si>
    <t>IPO7</t>
  </si>
  <si>
    <t>IPO7:NM_006391:exon8:c.G868A:p.E290K,</t>
  </si>
  <si>
    <t>OR4C15</t>
  </si>
  <si>
    <t>OR4C15:NM_001001920:exon1:c.G850A:p.E284K,</t>
  </si>
  <si>
    <t>PRG2</t>
  </si>
  <si>
    <t>PRG2:NM_002728:exon6:c.C657G:p.I219M,</t>
  </si>
  <si>
    <t>DAK</t>
  </si>
  <si>
    <t>DAK:NM_015533:exon17:c.C1493G:p.S498C,</t>
  </si>
  <si>
    <t>TRMT112</t>
  </si>
  <si>
    <t>TRMT112:NM_016404:exon2:c.C123G:p.F41L,</t>
  </si>
  <si>
    <t>EHBP1L1</t>
  </si>
  <si>
    <t>EHBP1L1:NM_001099409:exon9:c.C1256T:p.S419L,</t>
  </si>
  <si>
    <t>ACTN3</t>
  </si>
  <si>
    <t>ACTN3:NM_001104:exon15:c.C1805G:p.S602C,</t>
  </si>
  <si>
    <t>IGHMBP2</t>
  </si>
  <si>
    <t>IGHMBP2:NM_002180:exon12:c.G1672T:p.E558X,</t>
  </si>
  <si>
    <t>PAAF1</t>
  </si>
  <si>
    <t>PAAF1:NM_025155:exon1:c.G15C:p.L5F,</t>
  </si>
  <si>
    <t>GAB2</t>
  </si>
  <si>
    <t>GAB2:NM_012296:exon3:c.G272A:p.R91K,GAB2:NM_080491:exon3:c.G386A:p.R129K,</t>
  </si>
  <si>
    <t>ENDOD1</t>
  </si>
  <si>
    <t>ENDOD1:NM_015036:exon2:c.C776T:p.P259L,</t>
  </si>
  <si>
    <t>CASP1</t>
  </si>
  <si>
    <t>CASP1:NM_033294:exon4:c.G274T:p.D92Y,CASP1:NM_033293:exon4:c.G274T:p.D92Y,CASP1:NM_033292:exon5:c.G553T:p.D185Y,CASP1:NM_001223:exon4:c.G490T:p.D164Y,</t>
  </si>
  <si>
    <t>NPAT</t>
  </si>
  <si>
    <t>NPAT:NM_002519:exon13:c.G2540A:p.G847E,</t>
  </si>
  <si>
    <t>CD3E</t>
  </si>
  <si>
    <t>CD3E:NM_000733:exon7:c.G453C:p.W151C,</t>
  </si>
  <si>
    <t>P1+P2+P3+M3+M4</t>
  </si>
  <si>
    <t>TTC36</t>
  </si>
  <si>
    <t>TTC36:NM_001080441:exon1:c.G49C:p.D17H,</t>
  </si>
  <si>
    <t>SRPR</t>
  </si>
  <si>
    <t>SRPR:NM_001177842:exon7:c.G922A:p.E308K,SRPR:NM_003139:exon8:c.G1006A:p.E336K,</t>
  </si>
  <si>
    <t>P1+P2+M3</t>
  </si>
  <si>
    <t>FLI1</t>
  </si>
  <si>
    <t>FLI1:NM_001167681:exon10:c.C1181T:p.T394M,FLI1:NM_002017:exon9:c.C1280T:p.T427M,</t>
  </si>
  <si>
    <t>LOH12CR1</t>
  </si>
  <si>
    <t>LOH12CR1:NM_058169:exon2:c.G83C:p.R28T,</t>
  </si>
  <si>
    <t>PDE3A</t>
  </si>
  <si>
    <t>PDE3A:NM_000921:exon13:c.C2605T:p.H869Y,</t>
  </si>
  <si>
    <t>IFLTD1</t>
  </si>
  <si>
    <t>IFLTD1:NM_001145727:exon1:c.C55T:p.H19Y,</t>
  </si>
  <si>
    <t>C12orf70:NM_001145010:exon4:c.G256C:p.E86Q,</t>
  </si>
  <si>
    <t>KIF21A</t>
  </si>
  <si>
    <t>KIF21A:NM_001173464:exon19:c.C2578G:p.Q860E,KIF21A:NM_017641:exon18:c.C2539G:p.Q847E,KIF21A:NM_001173463:exon18:c.C2539G:p.Q847E,KIF21A:NM_001173465:exon17:c.C2470G:p.Q824E,</t>
  </si>
  <si>
    <t>COL2A1</t>
  </si>
  <si>
    <t>COL2A1:NM_001844:exon53:c.G4182C:p.K1394N,COL2A1:NM_033150:exon52:c.G3975C:p.K1325N,</t>
  </si>
  <si>
    <t>FMNL3:NM_175736:exon16:c.G1777A:p.D593N,FMNL3:NM_198900:exon15:c.G1624A:p.D542N,</t>
  </si>
  <si>
    <t>FAM186A</t>
  </si>
  <si>
    <t>FAM186A:NM_001145475:exon4:c.C5549T:p.P1850L,</t>
  </si>
  <si>
    <t>FAM186A:NM_001145475:exon4:c.G1773C:p.M591I,</t>
  </si>
  <si>
    <t>DIP2B</t>
  </si>
  <si>
    <t>DIP2B:NM_173602:exon34:c.G4097C:p.G1366A,</t>
  </si>
  <si>
    <t>ERBB3</t>
  </si>
  <si>
    <t>ERBB3:NM_001982:exon23:c.A2783G:p.E928G,</t>
  </si>
  <si>
    <t>LRP1</t>
  </si>
  <si>
    <t>LRP1:NM_002332:exon39:c.G6244C:p.E2082Q,</t>
  </si>
  <si>
    <t>LRP1:NM_002332:exon40:c.C6435G:p.I2145M,</t>
  </si>
  <si>
    <t>CDK4</t>
  </si>
  <si>
    <t>CDK4:NM_000075:exon6:c.C637G:p.L213V,</t>
  </si>
  <si>
    <t>GNS</t>
  </si>
  <si>
    <t>GNS:NM_002076:exon13:c.G1486C:p.D496H,</t>
  </si>
  <si>
    <t>PHLDA1</t>
  </si>
  <si>
    <t>PHLDA1:NM_007350:exon1:c.G501A:p.W167X,</t>
  </si>
  <si>
    <t>P1+P2+P3+M1+M2+M3</t>
  </si>
  <si>
    <t>E2F7</t>
  </si>
  <si>
    <t>E2F7:NM_203394:exon10:c.G1714C:p.E572Q,</t>
  </si>
  <si>
    <t>PTPRQ</t>
  </si>
  <si>
    <t>PTPRQ:NM_001145026:exon23:c.G3934C:p.E1312Q,</t>
  </si>
  <si>
    <t>P1+P2+P3+M1+M2+M3+M4</t>
  </si>
  <si>
    <t>SLC6A15</t>
  </si>
  <si>
    <t>SLC6A15:NM_018057:exon2:c.C164T:p.S55F,SLC6A15:NM_182767:exon2:c.C164T:p.S55F,</t>
  </si>
  <si>
    <t>UHRF1BP1L</t>
  </si>
  <si>
    <t>UHRF1BP1L:NM_015054:exon17:c.G3628A:p.D1210N,</t>
  </si>
  <si>
    <t>UBE3B</t>
  </si>
  <si>
    <t>UBE3B:NM_130466:exon23:c.G2551A:p.E851K,UBE3B:NM_183415:exon23:c.G2551A:p.E851K,</t>
  </si>
  <si>
    <t>OAS3</t>
  </si>
  <si>
    <t>OAS3:NM_006187:exon2:c.G197A:p.G66D,</t>
  </si>
  <si>
    <t>KSR2</t>
  </si>
  <si>
    <t>KSR2:NM_173598:exon4:c.C467T:p.P156L,</t>
  </si>
  <si>
    <t>SETD1B</t>
  </si>
  <si>
    <t>SETD1B:NM_015048:exon5:c.G1498C:p.D500H,</t>
  </si>
  <si>
    <t>SBNO1</t>
  </si>
  <si>
    <t>SBNO1:NM_018183:exon3:c.C401T:p.S134L,SBNO1:NM_001167856:exon3:c.C404T:p.S135L,</t>
  </si>
  <si>
    <t>STARD13</t>
  </si>
  <si>
    <t>STARD13:NM_178007:exon5:c.G1078C:p.D360H,STARD13:NM_178006:exon5:c.G1102C:p.D368H,STARD13:NM_052851:exon5:c.G748C:p.D250H,</t>
  </si>
  <si>
    <t>DCT</t>
  </si>
  <si>
    <t>DCT:NM_001129889:exon1:c.C127T:p.R43C,DCT:NM_001922:exon1:c.C127T:p.R43C,</t>
  </si>
  <si>
    <t>OR4M1</t>
  </si>
  <si>
    <t>OR4M1:NM_001005500:exon1:c.G413C:p.R138P,</t>
  </si>
  <si>
    <t>REM2</t>
  </si>
  <si>
    <t>REM2:NM_173527:exon3:c.G457C:p.E153Q,</t>
  </si>
  <si>
    <t>CDH24</t>
  </si>
  <si>
    <t>CDH24:NM_022478:exon9:c.G1381C:p.E461Q,</t>
  </si>
  <si>
    <t>DCAF11</t>
  </si>
  <si>
    <t>DCAF11:NM_181357:exon8:c.C697T:p.L233F,DCAF11:NM_001163484:exon8:c.C775T:p.L259F,DCAF11:NM_025230:exon8:c.C775T:p.L259F,</t>
  </si>
  <si>
    <t>ADCY4</t>
  </si>
  <si>
    <t>ADCY4:NM_001198568:exon5:c.C758T:p.S253L,ADCY4:NM_001198592:exon6:c.C758T:p.S253L,ADCY4:NM_139247:exon6:c.C758T:p.S253L,</t>
  </si>
  <si>
    <t>LRR1</t>
  </si>
  <si>
    <t>LRR1:NM_152329:exon3:c.G637C:p.E213Q,</t>
  </si>
  <si>
    <t>KLHDC2</t>
  </si>
  <si>
    <t>KLHDC2:NM_014315:exon7:c.G707T:p.R236I,</t>
  </si>
  <si>
    <t>SPTB:NM_000347:exon26:c.G5614C:p.E1872Q,SPTB:NM_001024858:exon26:c.G5614C:p.E1872Q,</t>
  </si>
  <si>
    <t>FOXN3</t>
  </si>
  <si>
    <t>FOXN3:NM_001085471:exon6:c.G836A:p.G279E,FOXN3:NM_005197:exon5:c.G770A:p.G257E,</t>
  </si>
  <si>
    <t>ITPK1</t>
  </si>
  <si>
    <t>ITPK1:NM_014216:exon11:c.949_950del:p.317_317del,ITPK1:NM_001142593:exon11:c.949_950del:p.317_317del,</t>
  </si>
  <si>
    <t>DEL.GC</t>
  </si>
  <si>
    <t>DYNC1H1</t>
  </si>
  <si>
    <t>DYNC1H1:NM_001376:exon43:c.G8584A:p.D2862N,</t>
  </si>
  <si>
    <t>RYR3</t>
  </si>
  <si>
    <t>RYR3:NM_001036:exon34:c.G4612A:p.E1538K,</t>
  </si>
  <si>
    <t>FBN1</t>
  </si>
  <si>
    <t>FBN1:NM_000138:exon56:c.G6853C:p.D2285H,</t>
  </si>
  <si>
    <t>TPM1</t>
  </si>
  <si>
    <t>TPM1:NM_001018007:exon5:c.G550C:p.E184Q,TPM1:NM_001018004:exon5:c.G550C:p.E184Q,TPM1:NM_001018020:exon5:c.G550C:p.E184Q,TPM1:NM_001018006:exon5:c.G550C:p.E184Q,TPM1:NM_000366:exon5:c.G550C:p.E184Q,TPM1:NM_001018008:exon4:c.G442C:p.E148Q,TPM1:NM_001018005:exon5:c.G550C:p.E184Q,</t>
  </si>
  <si>
    <t>ANP32A</t>
  </si>
  <si>
    <t>ANP32A:NM_006305:exon6:c.G652A:p.E218K,</t>
  </si>
  <si>
    <t>ANP32A:NM_006305:exon6:c.G646C:p.D216H,</t>
  </si>
  <si>
    <t>CSK</t>
  </si>
  <si>
    <t>CSK:NM_001127190:exon8:c.G576A:p.M192I,CSK:NM_004383:exon7:c.G576A:p.M192I,</t>
  </si>
  <si>
    <t>C15orf27</t>
  </si>
  <si>
    <t>C15orf27:NM_152335:exon3:c.G97A:p.E33K,</t>
  </si>
  <si>
    <t>HDGFRP3</t>
  </si>
  <si>
    <t>HDGFRP3:NM_016073:exon5:c.C581A:p.S194X,</t>
  </si>
  <si>
    <t>PEX11A</t>
  </si>
  <si>
    <t>PEX11A:NM_003847:exon3:c.G278A:p.R93H,</t>
  </si>
  <si>
    <t>WDR24</t>
  </si>
  <si>
    <t>WDR24:NM_032259:exon1:c.G109A:p.D37N,</t>
  </si>
  <si>
    <t>IFT140</t>
  </si>
  <si>
    <t>IFT140:NM_014714:exon4:c.G177C:p.E59D,</t>
  </si>
  <si>
    <t>EME2</t>
  </si>
  <si>
    <t>EME2:NM_001010865:exon5:c.G790A:p.E264K,</t>
  </si>
  <si>
    <t>PKD1</t>
  </si>
  <si>
    <t>PKD1:NM_001009944:exon23:c.C8603G:p.S2868X,PKD1:NM_000296:exon23:c.C8603G:p.S2868X,</t>
  </si>
  <si>
    <t>THOC6</t>
  </si>
  <si>
    <t>THOC6:NM_024339:exon11:c.C798G:p.F266L,THOC6:NM_001142350:exon11:c.C798G:p.F266L,</t>
  </si>
  <si>
    <t>C16orf71</t>
  </si>
  <si>
    <t>C16orf71:NM_139170:exon4:c.G608A:p.R203K,</t>
  </si>
  <si>
    <t>XYLT1</t>
  </si>
  <si>
    <t>XYLT1:NM_022166:exon9:c.G1906A:p.D636N,</t>
  </si>
  <si>
    <t>NSMCE1</t>
  </si>
  <si>
    <t>NSMCE1:NM_145080:exon5:c.G433T:p.E145X,</t>
  </si>
  <si>
    <t>KIAA0556</t>
  </si>
  <si>
    <t>KIAA0556:NM_015202:exon15:c.G1899A:p.M633I,</t>
  </si>
  <si>
    <t>APOBR</t>
  </si>
  <si>
    <t>APOBR:NM_018690:exon2:c.G496A:p.E166K,</t>
  </si>
  <si>
    <t>PRRT2</t>
  </si>
  <si>
    <t>PRRT2:NM_145239:exon2:c.G19C:p.E7Q,</t>
  </si>
  <si>
    <t>C16orf53</t>
  </si>
  <si>
    <t>C16orf53:NM_024516:exon1:c.G301A:p.D101N,</t>
  </si>
  <si>
    <t>C16orf53:NM_024516:exon3:c.G722A:p.R241Q,</t>
  </si>
  <si>
    <t>TMEM219</t>
  </si>
  <si>
    <t>TMEM219:NM_194280:exon2:c.C58G:p.L20V,TMEM219:NM_001083613:exon2:c.C58G:p.L20V,</t>
  </si>
  <si>
    <t>TMEM219:NM_194280:exon5:c.C655A:p.L219I,TMEM219:NM_001083613:exon5:c.C655A:p.L219I,</t>
  </si>
  <si>
    <t>ITGAM</t>
  </si>
  <si>
    <t>ITGAM:NM_001145808:exon17:c.C2063T:p.S688F,ITGAM:NM_000632:exon17:c.C2060T:p.S687F,</t>
  </si>
  <si>
    <t>ARMC5</t>
  </si>
  <si>
    <t>ARMC5:NM_001105247:exon1:c.C156G:p.I52M,ARMC5:NM_024742:exon1:c.C156G:p.I52M,</t>
  </si>
  <si>
    <t>CDH1</t>
  </si>
  <si>
    <t>TGGCG</t>
  </si>
  <si>
    <t>CDH1:NM_004360:exon10:c.1496_1497insTGGCG:p.F499fs,</t>
  </si>
  <si>
    <t>TGGCG.DEL</t>
  </si>
  <si>
    <t>DHX38</t>
  </si>
  <si>
    <t>DHX38:NM_014003:exon5:c.C739T:p.R247W,</t>
  </si>
  <si>
    <t>FANCA</t>
  </si>
  <si>
    <t>FANCA:NM_000135:exon32:c.G3210C:p.Q1070H,</t>
  </si>
  <si>
    <t>TSR1</t>
  </si>
  <si>
    <t>TSR1:NM_018128:exon8:c.G1444C:p.E482Q,</t>
  </si>
  <si>
    <t>MINK1</t>
  </si>
  <si>
    <t>MINK1:NM_170663:exon22:c.G2482A:p.D828N,MINK1:NM_015716:exon21:c.G2458A:p.D820N,MINK1:NM_001024937:exon22:c.G2509A:p.D837N,MINK1:NM_153827:exon22:c.G2569A:p.D857N,</t>
  </si>
  <si>
    <t>NLRP1</t>
  </si>
  <si>
    <t>NLRP1:NM_033006:exon16:c.G4238T:p.G1413V,NLRP1:NM_033004:exon17:c.G4328T:p.G1443V,NLRP1:NM_014922:exon16:c.G4196T:p.G1399V,NLRP1:NM_033007:exon15:c.G4106T:p.G1369V,</t>
  </si>
  <si>
    <t>SLC16A11</t>
  </si>
  <si>
    <t>SLC16A11:NM_153357:exon1:c.C233A:p.A78E,</t>
  </si>
  <si>
    <t>DNAH2</t>
  </si>
  <si>
    <t>DNAH2:NM_020877:exon79:c.C12359A:p.A4120D,</t>
  </si>
  <si>
    <t>SCO1</t>
  </si>
  <si>
    <t>SCO1:NM_004589:exon1:c.C107T:p.T36I,</t>
  </si>
  <si>
    <t>SUPT6H</t>
  </si>
  <si>
    <t>SUPT6H:NM_003170:exon30:c.C4014G:p.I1338M,</t>
  </si>
  <si>
    <t>PLXDC1:NM_020405:exon9:c.G934A:p.A312T,</t>
  </si>
  <si>
    <t>ZPBP2</t>
  </si>
  <si>
    <t>ZPBP2:NM_199321:exon8:c.C950A:p.S317Y,ZPBP2:NM_198844:exon7:c.C884A:p.S295Y,</t>
  </si>
  <si>
    <t>KAT2A</t>
  </si>
  <si>
    <t>KAT2A:NM_021078:exon3:c.C597G:p.F199L,</t>
  </si>
  <si>
    <t>AARSD1</t>
  </si>
  <si>
    <t>AARSD1:NM_001142654:exon4:c.G328A:p.D110N,AARSD1:NM_025267:exon5:c.G259A:p.D87N,AARSD1:NM_001142653:exon4:c.G343A:p.D115N,AARSD1:NM_001136042:exon5:c.G442A:p.D148N,</t>
  </si>
  <si>
    <t>IFI35</t>
  </si>
  <si>
    <t>IFI35:NM_005533:exon7:c.G751A:p.D251N,</t>
  </si>
  <si>
    <t>P1+P3</t>
  </si>
  <si>
    <t>ETV4</t>
  </si>
  <si>
    <t>ETV4:NM_001079675:exon3:c.G88A:p.E30K,ETV4:NM_001986:exon3:c.G88A:p.E30K,</t>
  </si>
  <si>
    <t>OSBPL7</t>
  </si>
  <si>
    <t>OSBPL7:NM_145798:exon5:c.C312G:p.I104M,</t>
  </si>
  <si>
    <t>MYCBPAP</t>
  </si>
  <si>
    <t>MYCBPAP:NM_032133:exon1:c.C76T:p.R26W,</t>
  </si>
  <si>
    <t>RNF43</t>
  </si>
  <si>
    <t>RNF43:NM_017763:exon9:c.C1156T:p.R386W,</t>
  </si>
  <si>
    <t>MRC2</t>
  </si>
  <si>
    <t>MRC2:NM_006039:exon22:c.G3097A:p.D1033N,</t>
  </si>
  <si>
    <t>APOH</t>
  </si>
  <si>
    <t>APOH:NM_000042:exon4:c.G397C:p.E133Q,</t>
  </si>
  <si>
    <t>PRKCA</t>
  </si>
  <si>
    <t>PRKCA:NM_002737:exon14:c.G1600A:p.G534R,</t>
  </si>
  <si>
    <t>TNRC6C</t>
  </si>
  <si>
    <t>TNRC6C:NM_001142640:exon18:c.C4318G:p.Q1440E,</t>
  </si>
  <si>
    <t>SMCHD1</t>
  </si>
  <si>
    <t>SMCHD1:NM_015295:exon16:c.G2104T:p.E702X,</t>
  </si>
  <si>
    <t>PPP4R1</t>
  </si>
  <si>
    <t>PPP4R1:NM_005134:exon14:c.C1846T:p.R616C,PPP4R1:NM_001042388:exon14:c.C1897T:p.R633C,</t>
  </si>
  <si>
    <t>LAMA3</t>
  </si>
  <si>
    <t>LAMA3:NM_198129:exon25:c.G3037A:p.E1013K,LAMA3:NM_001127717:exon25:c.G3037A:p.E1013K,</t>
  </si>
  <si>
    <t>LAMA3:NM_198129:exon25:c.G3049A:p.D1017N,LAMA3:NM_001127717:exon25:c.G3049A:p.D1017N,</t>
  </si>
  <si>
    <t>PIK3C3</t>
  </si>
  <si>
    <t>PIK3C3:NM_002647:exon10:c.C999G:p.F333L,</t>
  </si>
  <si>
    <t>HOOK2</t>
  </si>
  <si>
    <t>HOOK2:NM_013312:exon11:c.G1051A:p.E351K,HOOK2:NM_001100176:exon11:c.G1051A:p.E351K,</t>
  </si>
  <si>
    <t>FAM129C</t>
  </si>
  <si>
    <t>FAM129C:NM_173544:exon3:c.G230C:p.R77P,FAM129C:NM_001098524:exon3:c.G230C:p.R77P,</t>
  </si>
  <si>
    <t>HOMER3</t>
  </si>
  <si>
    <t>HOMER3:NM_001145724:exon7:c.G739A:p.E247K,HOMER3:NM_001145721:exon9:c.G847A:p.E283K,HOMER3:NM_004838:exon9:c.G847A:p.E283K,HOMER3:NM_001145722:exon9:c.G847A:p.E283K,</t>
  </si>
  <si>
    <t>ZNF30</t>
  </si>
  <si>
    <t>ZNF30:NM_001099438:exon4:c.G245C:p.R82T,ZNF30:NM_001099437:exon4:c.G245C:p.R82T,ZNF30:NM_194325:exon4:c.G242C:p.R81T,</t>
  </si>
  <si>
    <t>CEACAM20</t>
  </si>
  <si>
    <t>CEACAM20:NM_001102597:exon3:c.C331T:p.H111Y,CEACAM20:NM_001102600:exon3:c.C331T:p.H111Y,CEACAM20:NM_001102599:exon3:c.C331T:p.H111Y,CEACAM20:NM_001102598:exon3:c.C331T:p.H111Y,</t>
  </si>
  <si>
    <t>RTN2</t>
  </si>
  <si>
    <t>RTN2:NM_005619:exon3:c.G458T:p.G153V,RTN2:NM_206900:exon3:c.G458T:p.G153V,</t>
  </si>
  <si>
    <t>GRLF1</t>
  </si>
  <si>
    <t>GRLF1:NM_004491:exon1:c.C720A:p.F240L,</t>
  </si>
  <si>
    <t>ZNF541</t>
  </si>
  <si>
    <t>ZNF541:NM_001101419:exon3:c.C1871T:p.P624L,</t>
  </si>
  <si>
    <t>GLTSCR1</t>
  </si>
  <si>
    <t>GLTSCR1:NM_015711:exon6:c.C2041T:p.Q681X,</t>
  </si>
  <si>
    <t>MAMSTR</t>
  </si>
  <si>
    <t>MAMSTR:NM_001130915:exon9:c.C958T:p.P320S,MAMSTR:NM_182574:exon7:c.C649T:p.P217S,</t>
  </si>
  <si>
    <t>LENG9</t>
  </si>
  <si>
    <t>LENG9:NM_198988:exon1:c.C32T:p.S11L,</t>
  </si>
  <si>
    <t>NLRP7</t>
  </si>
  <si>
    <t>NLRP7:NM_001127255:exon4:c.C938T:p.A313V,NLRP7:NM_206828:exon4:c.C938T:p.A313V,NLRP7:NM_139176:exon4:c.C938T:p.A313V,</t>
  </si>
  <si>
    <t>FAM71E2:NM_001145402:exon4:c.G581C:p.R194T,</t>
  </si>
  <si>
    <t>C19orf18</t>
  </si>
  <si>
    <t>C19orf18:NM_152474:exon6:c.T635G:p.M212R,</t>
  </si>
  <si>
    <t>C19orf18:NM_152474:exon2:c.C178T:p.H60Y,</t>
  </si>
  <si>
    <t>PTPRA</t>
  </si>
  <si>
    <t>PTPRA:NM_080840:exon14:c.C1177G:p.Q393E,PTPRA:NM_080841:exon14:c.C1177G:p.Q393E,PTPRA:NM_002836:exon19:c.C1204G:p.Q402E,</t>
  </si>
  <si>
    <t>ANKRD5</t>
  </si>
  <si>
    <t>ANKRD5:NM_022096:exon7:c.G1055C:p.G352A,ANKRD5:NM_198798:exon6:c.G1055C:p.G352A,</t>
  </si>
  <si>
    <t>ZNF337</t>
  </si>
  <si>
    <t>ZNF337:NM_015655:exon5:c.G1232A:p.R411Q,</t>
  </si>
  <si>
    <t>C20orf114</t>
  </si>
  <si>
    <t>C20orf114:NM_033197:exon14:c.G1258A:p.D420N,</t>
  </si>
  <si>
    <t>ZNFX1</t>
  </si>
  <si>
    <t>ZNFX1:NM_021035:exon3:c.G1206T:p.K402N,</t>
  </si>
  <si>
    <t>PPDPF</t>
  </si>
  <si>
    <t>PPDPF:NM_024299:exon3:c.G100A:p.E34K,</t>
  </si>
  <si>
    <t>MX1</t>
  </si>
  <si>
    <t>MX1:NM_001178046:exon6:c.C471G:p.I157M,MX1:NM_002462:exon8:c.C471G:p.I157M,MX1:NM_001144925:exon10:c.C471G:p.I157M,</t>
  </si>
  <si>
    <t>PRR14L</t>
  </si>
  <si>
    <t>PRR14L:NM_173566:exon4:c.G5440T:p.D1814Y,</t>
  </si>
  <si>
    <t>ELFN2:NM_052906:exon3:c.G67A:p.D23N,</t>
  </si>
  <si>
    <t>P1+P3+M1+M2+M3</t>
  </si>
  <si>
    <t>APOBEC3B</t>
  </si>
  <si>
    <t>APOBEC3B:NM_004900:exon6:c.G946A:p.D316N,</t>
  </si>
  <si>
    <t>TUBGCP6</t>
  </si>
  <si>
    <t>TUBGCP6:NM_020461:exon15:c.G2431A:p.E811K,</t>
  </si>
  <si>
    <t>NHS</t>
  </si>
  <si>
    <t>NHS:NM_198270:exon8:c.C4750T:p.R1584W,NHS:NM_001136024:exon9:c.C4282T:p.R1428W,</t>
  </si>
  <si>
    <t>PPEF1</t>
  </si>
  <si>
    <t>PPEF1:NM_152226:exon12:c.G882C:p.L294F,PPEF1:NM_152224:exon12:c.G882C:p.L294F,PPEF1:NM_006240:exon12:c.G882C:p.L294F,</t>
  </si>
  <si>
    <t>APEX2</t>
  </si>
  <si>
    <t>APEX2:NM_014481:exon1:c.C37T:p.R13W,</t>
  </si>
  <si>
    <t>GDPD2</t>
  </si>
  <si>
    <t>GDPD2:NM_001171191:exon14:c.G1336A:p.E446K,GDPD2:NM_017711:exon16:c.G1573A:p.E525K,GDPD2:NM_001171192:exon17:c.G1726A:p.E576K,GDPD2:NM_001171193:exon15:c.G1336A:p.E446K,</t>
  </si>
  <si>
    <t>MED12</t>
  </si>
  <si>
    <t>MED12:NM_005120:exon25:c.G3496A:p.E1166K,</t>
  </si>
  <si>
    <t>NRK</t>
  </si>
  <si>
    <t>NRK:NM_198465:exon26:c.G4321A:p.E1441K,</t>
  </si>
  <si>
    <t>SLC25A43</t>
  </si>
  <si>
    <t>SLC25A43:NM_145305:exon3:c.C523G:p.L175V,</t>
  </si>
  <si>
    <t>F8</t>
  </si>
  <si>
    <t>F8:NM_000132:exon25:c.G6856A:p.D2286N,F8:NM_019863:exon4:c.G451A:p.D151N,</t>
  </si>
  <si>
    <t>SRRM1</t>
  </si>
  <si>
    <t>SRRM1:NM_005839:exon15:c.C2320G:p.Q774E,</t>
  </si>
  <si>
    <t>P1+M4</t>
  </si>
  <si>
    <t>SLC1A7</t>
  </si>
  <si>
    <t>SLC1A7:NM_006671:exon11:c.G1627A:p.A543T,</t>
  </si>
  <si>
    <t>P1+P2+P3+M3</t>
  </si>
  <si>
    <t>ROR1</t>
  </si>
  <si>
    <t>ROR1:NM_005012:exon9:c.G2788A:p.E930K,</t>
  </si>
  <si>
    <t>NOTCH2</t>
  </si>
  <si>
    <t>NOTCH2:NM_024408:exon24:c.G3904A:p.E1302K,</t>
  </si>
  <si>
    <t>BCAN</t>
  </si>
  <si>
    <t>BCAN:NM_198427:exon3:c.C402G:p.I134M,BCAN:NM_021948:exon3:c.C402G:p.I134M,</t>
  </si>
  <si>
    <t>FMO4</t>
  </si>
  <si>
    <t>FMO4:NM_002022:exon4:c.G277T:p.E93X,</t>
  </si>
  <si>
    <t>C1orf27</t>
  </si>
  <si>
    <t>C1orf27:NM_001164246:exon6:c.C466T:p.H156Y,C1orf27:NM_017847:exon7:c.C562T:p.H188Y,C1orf27:NM_001164245:exon7:c.C562T:p.H188Y,</t>
  </si>
  <si>
    <t>AHSA2</t>
  </si>
  <si>
    <t>AHSA2:NM_152392:exon5:c.C197G:p.T66R,</t>
  </si>
  <si>
    <t>DYSF:NM_001130985:exon43:c.C4771G:p.Q1591E,DYSF:NM_001130982:exon44:c.C4813G:p.Q1605E,DYSF:NM_001130981:exon44:c.C4831G:p.Q1611E,DYSF:NM_001130987:exon44:c.C4834G:p.Q1612E,DYSF:NM_001130979:exon44:c.C4810G:p.Q1604E,DYSF:NM_001130983:exon44:c.C4783G:p.Q1595E,DYSF:NM_001130976:exon42:c.C4675G:p.Q1559E,DYSF:NM_001130986:exon42:c.C4678G:p.Q1560E,DYSF:NM_001130455:exon43:c.C4720G:p.Q1574E,DYSF:NM_001130977:exon43:c.C4738G:p.Q1580E,DYSF:NM_001130984:exon43:c.C4741G:p.Q1581E,DYSF:NM_001130978:exon44:c.C4780G:p.Q1594E,DYSF:NM_001130980:exon43:c.C4768G:p.Q1590E,DYSF:NM_003494:exon43:c.C4717G:p.Q1573E,</t>
  </si>
  <si>
    <t>TMEM131</t>
  </si>
  <si>
    <t>TMEM131:NM_015348:exon27:c.C2971G:p.R991G,</t>
  </si>
  <si>
    <t>ITGA4:NM_000885:exon4:c.C544G:p.P182A,</t>
  </si>
  <si>
    <t>ZNF804A</t>
  </si>
  <si>
    <t>ZNF804A:NM_194250:exon4:c.G1189A:p.E397K,</t>
  </si>
  <si>
    <t>CCDC108:NM_194302:exon15:c.C2477A:p.S826X,</t>
  </si>
  <si>
    <t>CHPF</t>
  </si>
  <si>
    <t>CHPF:NM_001195731:exon4:c.G733A:p.D245N,CHPF:NM_024536:exon4:c.G1219A:p.D407N,</t>
  </si>
  <si>
    <t>INPP5D</t>
  </si>
  <si>
    <t>INPP5D:NM_005541:exon3:c.G219C:p.M73I,INPP5D:NM_001017915:exon3:c.G219C:p.M73I,</t>
  </si>
  <si>
    <t>UGT1A5</t>
  </si>
  <si>
    <t>UGT1A5:NM_019078:exon1:c.C248T:p.S83L,</t>
  </si>
  <si>
    <t>DZIP3</t>
  </si>
  <si>
    <t>DZIP3:NM_014648:exon8:c.C607A:p.H203N,</t>
  </si>
  <si>
    <t>HGFAC</t>
  </si>
  <si>
    <t>HGFAC:NM_001528:exon14:c.C1873A:p.L625I,</t>
  </si>
  <si>
    <t>ARL9</t>
  </si>
  <si>
    <t>ARL9:NM_206919:exon4:c.G247A:p.E83K,</t>
  </si>
  <si>
    <t>AFM</t>
  </si>
  <si>
    <t>AFM:NM_001133:exon3:c.G181A:p.E61K,</t>
  </si>
  <si>
    <t>MORF4</t>
  </si>
  <si>
    <t>MORF4:NM_006792:exon1:c.G92T:p.G31V,</t>
  </si>
  <si>
    <t>ZFR</t>
  </si>
  <si>
    <t>ZFR:NM_016107:exon17:c.G2821C:p.D941H,</t>
  </si>
  <si>
    <t>DMXL1</t>
  </si>
  <si>
    <t>DMXL1:NM_005509:exon24:c.G5884A:p.D1962N,</t>
  </si>
  <si>
    <t>ADAMTS19</t>
  </si>
  <si>
    <t>ADAMTS19:NM_133638:exon10:c.C1604T:p.S535L,</t>
  </si>
  <si>
    <t>PCDHB14</t>
  </si>
  <si>
    <t>PCDHB14:NM_018934:exon1:c.G2185A:p.E729K,</t>
  </si>
  <si>
    <t>AKAP12</t>
  </si>
  <si>
    <t>AKAP12:NM_144497:exon2:c.G2916C:p.Q972H,AKAP12:NM_005100:exon4:c.G3210C:p.Q1070H,</t>
  </si>
  <si>
    <t>HNRNPA2B1</t>
  </si>
  <si>
    <t>HNRNPA2B1:NM_031243:exon5:c.G424C:p.E142Q,HNRNPA2B1:NM_002137:exon4:c.G388C:p.E130Q,</t>
  </si>
  <si>
    <t>HOXA3</t>
  </si>
  <si>
    <t>HOXA3:NM_030661:exon3:c.C590A:p.A197D,HOXA3:NM_153631:exon4:c.C590A:p.A197D,</t>
  </si>
  <si>
    <t>DBF4:NM_006716:exon2:c.C170T:p.S57F,</t>
  </si>
  <si>
    <t>AKAP9</t>
  </si>
  <si>
    <t>AKAP9:NM_147185:exon39:c.C9370G:p.Q3124E,AKAP9:NM_005751:exon39:c.C9394G:p.Q3132E,</t>
  </si>
  <si>
    <t>SND1</t>
  </si>
  <si>
    <t>SND1:NM_014390:exon4:c.G419A:p.R140K,</t>
  </si>
  <si>
    <t>TACC1</t>
  </si>
  <si>
    <t>TACC1:NM_001146216:exon3:c.G3T:p.M1I,TACC1:NM_006283:exon3:c.G588T:p.M196I,</t>
  </si>
  <si>
    <t>SPAG1</t>
  </si>
  <si>
    <t>SPAG1:NM_003114:exon10:c.G1051A:p.E351K,SPAG1:NM_172218:exon10:c.G1051A:p.E351K,</t>
  </si>
  <si>
    <t>GCNT1</t>
  </si>
  <si>
    <t>GCNT1:NM_001490:exon4:c.G639C:p.L213F,GCNT1:NM_001097633:exon3:c.G639C:p.L213F,GCNT1:NM_001097634:exon3:c.G639C:p.L213F,GCNT1:NM_001097635:exon3:c.G639C:p.L213F,GCNT1:NM_001097636:exon2:c.G639C:p.L213F,</t>
  </si>
  <si>
    <t>CD151</t>
  </si>
  <si>
    <t>CD151:NM_004357:exon7:c.G558C:p.K186N,CD151:NM_001039490:exon6:c.G558C:p.K186N,CD151:NM_139030:exon6:c.G558C:p.K186N,CD151:NM_139029:exon7:c.G558C:p.K186N,</t>
  </si>
  <si>
    <t>FANCF</t>
  </si>
  <si>
    <t>FANCF:NM_022725:exon1:c.C1060T:p.L354F,</t>
  </si>
  <si>
    <t>MLL:NM_005933:exon4:c.G3221C:p.R1074T,MLL:NM_001197104:exon4:c.G3221C:p.R1074T,</t>
  </si>
  <si>
    <t>TAS2R20</t>
  </si>
  <si>
    <t>TAS2R20:NM_176889:exon1:c.G543A:p.M181I,</t>
  </si>
  <si>
    <t>PLEKHA5</t>
  </si>
  <si>
    <t>PLEKHA5:NM_001143821:exon10:c.G907C:p.E303Q,PLEKHA5:NM_019012:exon10:c.G907C:p.E303Q,</t>
  </si>
  <si>
    <t>OVCH1</t>
  </si>
  <si>
    <t>OVCH1:NM_183378:exon11:c.G1150A:p.E384K,</t>
  </si>
  <si>
    <t>SLC38A4</t>
  </si>
  <si>
    <t>SLC38A4:NM_001143824:exon7:c.G526A:p.E176K,SLC38A4:NM_018018:exon8:c.G526A:p.E176K,</t>
  </si>
  <si>
    <t>SENP1</t>
  </si>
  <si>
    <t>SENP1:NM_014554:exon14:c.G1450C:p.E484Q,</t>
  </si>
  <si>
    <t>KRT86</t>
  </si>
  <si>
    <t>KRT86:NM_002284:exon5:c.C748G:p.L250V,</t>
  </si>
  <si>
    <t>CRY1</t>
  </si>
  <si>
    <t>CRY1:NM_004075:exon6:c.C787T:p.R263X,</t>
  </si>
  <si>
    <t>KNTC1</t>
  </si>
  <si>
    <t>KNTC1:NM_014708:exon54:c.G5657C:p.R1886T,</t>
  </si>
  <si>
    <t>NTRK3</t>
  </si>
  <si>
    <t>NTRK3:NM_002530:exon8:c.G851C:p.C284S,NTRK3:NM_001007156:exon8:c.G851C:p.C284S,NTRK3:NM_001012338:exon8:c.G851C:p.C284S,</t>
  </si>
  <si>
    <t>DNAH3</t>
  </si>
  <si>
    <t>DNAH3:NM_017539:exon53:c.G9165T:p.Q3055H,</t>
  </si>
  <si>
    <t>PRSS53</t>
  </si>
  <si>
    <t>PRSS53:NM_001039503:exon9:c.C1284G:p.I428M,</t>
  </si>
  <si>
    <t>CDH11</t>
  </si>
  <si>
    <t>CDH11:NM_001797:exon7:c.G853A:p.E285K,</t>
  </si>
  <si>
    <t>PDP2</t>
  </si>
  <si>
    <t>PDP2:NM_020786:exon2:c.G1393A:p.E465K,</t>
  </si>
  <si>
    <t>P1+M1+M4</t>
  </si>
  <si>
    <t>KDM6B</t>
  </si>
  <si>
    <t>KDM6B:NM_001080424:exon9:c.T752C:p.L251S,</t>
  </si>
  <si>
    <t>RNF135</t>
  </si>
  <si>
    <t>RNF135:NM_032322:exon5:c.C1261A:p.P421T,</t>
  </si>
  <si>
    <t>LRRC37B</t>
  </si>
  <si>
    <t>LRRC37B:NM_052888:exon1:c.C964G:p.H322D,</t>
  </si>
  <si>
    <t>P3+M3</t>
  </si>
  <si>
    <t>BPTF</t>
  </si>
  <si>
    <t>BPTF:NM_004459:exon4:c.G1735A:p.D579N,BPTF:NM_182641:exon4:c.G1735A:p.D579N,</t>
  </si>
  <si>
    <t>TWSG1</t>
  </si>
  <si>
    <t>TWSG1:NM_020648:exon4:c.G277C:p.V93L,</t>
  </si>
  <si>
    <t>RALBP1</t>
  </si>
  <si>
    <t>RALBP1:NM_006788:exon4:c.G817A:p.D273N,</t>
  </si>
  <si>
    <t>DCC</t>
  </si>
  <si>
    <t>DCC:NM_005215:exon3:c.G556A:p.D186N,</t>
  </si>
  <si>
    <t>FECH</t>
  </si>
  <si>
    <t>FECH:NM_001012515:exon3:c.G330C:p.Q110H,FECH:NM_000140:exon3:c.G312C:p.Q104H,</t>
  </si>
  <si>
    <t>P1+P2+P3+M4</t>
  </si>
  <si>
    <t>FKBP8</t>
  </si>
  <si>
    <t>FKBP8:NM_012181:exon3:c.A413T:p.Q138L,</t>
  </si>
  <si>
    <t>ARHGAP33</t>
  </si>
  <si>
    <t>ARHGAP33:NM_052948:exon3:c.G119A:p.R40Q,</t>
  </si>
  <si>
    <t>ZNF616</t>
  </si>
  <si>
    <t>ZNF616:NM_178523:exon4:c.C1030T:p.Q344X,</t>
  </si>
  <si>
    <t>PRR14L:NM_173566:exon4:c.G4536C:p.K1512N,</t>
  </si>
  <si>
    <t>KIAA1644</t>
  </si>
  <si>
    <t>KIAA1644:NM_001099294:exon4:c.C481T:p.R161W,</t>
  </si>
  <si>
    <t>ATXN3L</t>
  </si>
  <si>
    <t>ATXN3L:NM_001135995:exon1:c.G4C:p.D2H,</t>
  </si>
  <si>
    <t>EPB41</t>
  </si>
  <si>
    <t>EPB41:NM_001166005:exon3:c.G529A:p.E177K,EPB41:NM_203343:exon3:c.G529A:p.E177K,EPB41:NM_001166006:exon3:c.G529A:p.E177K,</t>
  </si>
  <si>
    <t>C8B:NM_000066:exon7:c.G892A:p.D298N,</t>
  </si>
  <si>
    <t>SLC6A17</t>
  </si>
  <si>
    <t>SLC6A17:NM_001010898:exon3:c.G355T:p.A119S,</t>
  </si>
  <si>
    <t>FCRL3</t>
  </si>
  <si>
    <t>DUSP10</t>
  </si>
  <si>
    <t>NID1</t>
  </si>
  <si>
    <t>NID1:NM_002508:exon10:c.G2134C:p.D712H,</t>
  </si>
  <si>
    <t>NOL10</t>
  </si>
  <si>
    <t>P3+M2</t>
  </si>
  <si>
    <t>QRICH1</t>
  </si>
  <si>
    <t>QRICH1:NM_017730:exon7:c.C1675G:p.L559V,QRICH1:NM_198880:exon6:c.C1675G:p.L559V,</t>
  </si>
  <si>
    <t>TBC1D9</t>
  </si>
  <si>
    <t>PDZD2</t>
  </si>
  <si>
    <t>KDM3B</t>
  </si>
  <si>
    <t>CTNNA1</t>
  </si>
  <si>
    <t>PCDHA7:NM_018910:exon1:c.C1054G:p.L352V,PCDHA7:NM_031852:exon1:c.C1054G:p.L352V,</t>
  </si>
  <si>
    <t>LCP2</t>
  </si>
  <si>
    <t>LCP2:NM_005565:exon20:c.G1477C:p.E493Q,</t>
  </si>
  <si>
    <t>CCDC146</t>
  </si>
  <si>
    <t>CCDC146:NM_020879:exon18:c.G2452T:p.E818X,</t>
  </si>
  <si>
    <t>RP1</t>
  </si>
  <si>
    <t>CEP110</t>
  </si>
  <si>
    <t>DNAJB12</t>
  </si>
  <si>
    <t>DNAJB12:NM_001002762:exon4:c.C740T:p.P247L,DNAJB12:NM_017626:exon4:c.C740T:p.P247L,</t>
  </si>
  <si>
    <t>MKI67</t>
  </si>
  <si>
    <t>TRIM5</t>
  </si>
  <si>
    <t>TRIM5:NM_033034:exon8:c.C1411T:p.Q471X,</t>
  </si>
  <si>
    <t>AGBL2</t>
  </si>
  <si>
    <t>AGBL2:NM_024783:exon15:c.C2263T:p.Q755X,</t>
  </si>
  <si>
    <t>DKFZp761E198</t>
  </si>
  <si>
    <t>KLC2:NM_001134774:exon2:c.G145A:p.E49K,KLC2:NM_001134775:exon2:c.G145A:p.E49K,KLC2:NM_022822:exon2:c.G145A:p.E49K,KLC2:NM_001134776:exon2:c.G145A:p.E49K,</t>
  </si>
  <si>
    <t>AMOTL1</t>
  </si>
  <si>
    <t>AMOTL1:NM_130847:exon6:c.G1562A:p.R521Q,</t>
  </si>
  <si>
    <t>IQSEC3</t>
  </si>
  <si>
    <t>IQSEC3:NM_001170738:exon9:c.C2688G:p.F896L,IQSEC3:NM_015232:exon8:c.C1779G:p.F593L,</t>
  </si>
  <si>
    <t>ALDH1L2</t>
  </si>
  <si>
    <t>ALDH1L2:NM_001034173:exon6:c.G740C:p.R247P,</t>
  </si>
  <si>
    <t>ZNF843</t>
  </si>
  <si>
    <t>ZNF843:NM_001136509:exon2:c.G208C:p.D70H,</t>
  </si>
  <si>
    <t>SLFN11</t>
  </si>
  <si>
    <t>SLFN11:NM_001104587:exon7:c.C2116G:p.Q706E,SLFN11:NM_001104589:exon6:c.C2116G:p.Q706E,SLFN11:NM_001104590:exon7:c.C2116G:p.Q706E,SLFN11:NM_001104588:exon7:c.C2116G:p.Q706E,SLFN11:NM_152270:exon5:c.C2116G:p.Q706E,</t>
  </si>
  <si>
    <t>GGNBP2</t>
  </si>
  <si>
    <t>GGNBP2:NM_024835:exon12:c.G1620C:p.K540N,</t>
  </si>
  <si>
    <t>NFIC</t>
  </si>
  <si>
    <t>NFIC:NM_205843:exon8:c.C1205T:p.S402L,NFIC:NM_005597:exon8:c.C1232T:p.S411L,</t>
  </si>
  <si>
    <t>CHD6</t>
  </si>
  <si>
    <t>CHD6:NM_032221:exon31:c.C4868T:p.T1623I,</t>
  </si>
  <si>
    <t>ID3</t>
  </si>
  <si>
    <t>ID3:NM_002167:exon1:c.C68A:p.A23D,</t>
  </si>
  <si>
    <t>HAO2</t>
  </si>
  <si>
    <t>HAO2:NM_001005783:exon8:c.G941A:p.G314D,HAO2:NM_016527:exon7:c.G941A:p.G314D,</t>
  </si>
  <si>
    <t>ZNF697</t>
  </si>
  <si>
    <t>ZNF697:NM_001080470:exon3:c.C410A:p.A137D,</t>
  </si>
  <si>
    <t>P2+P3+M1+M2+M3+M4</t>
  </si>
  <si>
    <t>TDRKH</t>
  </si>
  <si>
    <t>TDRKH:NM_001083965:exon8:c.G1208C:p.R403T,TDRKH:NM_001083964:exon8:c.G1073C:p.R358T,TDRKH:NM_006862:exon8:c.G1208C:p.R403T,TDRKH:NM_001083963:exon8:c.G1208C:p.R403T,</t>
  </si>
  <si>
    <t>P1+M1</t>
  </si>
  <si>
    <t>BCAN:NM_198427:exon3:c.G376A:p.E126K,BCAN:NM_021948:exon3:c.G376A:p.E126K,</t>
  </si>
  <si>
    <t>FCRL3:NM_052939:exon6:c.A698G:p.Q233R,</t>
  </si>
  <si>
    <t>GORAB</t>
  </si>
  <si>
    <t>GORAB:NM_152281:exon5:c.A932C:p.E311A,</t>
  </si>
  <si>
    <t>SLC9A11</t>
  </si>
  <si>
    <t>SLC9A11:NM_178527:exon7:c.T676G:p.L226V,</t>
  </si>
  <si>
    <t>P2+M4</t>
  </si>
  <si>
    <t>NAV1</t>
  </si>
  <si>
    <t>NAV1:NM_020443:exon19:c.C3863T:p.A1288V,NAV1:NM_001167738:exon16:c.C2681T:p.A894V,</t>
  </si>
  <si>
    <t>SERTAD4</t>
  </si>
  <si>
    <t>SERTAD4:NM_019605:exon2:c.G32A:p.C11Y,</t>
  </si>
  <si>
    <t>P3+M2+M3</t>
  </si>
  <si>
    <t>C2orf71</t>
  </si>
  <si>
    <t>C2orf71:NM_001029883:exon1:c.G2630A:p.W877X,</t>
  </si>
  <si>
    <t>CEBPZ</t>
  </si>
  <si>
    <t>CEBPZ:NM_005760:exon2:c.G962T:p.G321V,</t>
  </si>
  <si>
    <t>RETSAT</t>
  </si>
  <si>
    <t>RETSAT:NM_017750:exon10:c.C1621G:p.L541V,</t>
  </si>
  <si>
    <t>VWA3B</t>
  </si>
  <si>
    <t>VWA3B:NM_144992:exon14:c.C2003A:p.P668H,</t>
  </si>
  <si>
    <t>FAM123C</t>
  </si>
  <si>
    <t>FAM123C:NM_001105193:exon2:c.G810T:p.E270D,FAM123C:NM_001105195:exon2:c.G810T:p.E270D,FAM123C:NM_001105194:exon2:c.G810T:p.E270D,FAM123C:NM_152698:exon2:c.G810T:p.E270D,</t>
  </si>
  <si>
    <t>LCT:NM_002299:exon8:c.T3461G:p.F1154C,</t>
  </si>
  <si>
    <t>BAZ2B:NM_013450:exon37:c.G6367C:p.E2123Q,</t>
  </si>
  <si>
    <t>KCNH7</t>
  </si>
  <si>
    <t>KCNH7:NM_173162:exon6:c.A1461C:p.K487N,KCNH7:NM_033272:exon7:c.A1482C:p.K494N,</t>
  </si>
  <si>
    <t>PAX3</t>
  </si>
  <si>
    <t>PAX3:NM_181461:exon5:c.T601C:p.S201P,PAX3:NM_181459:exon5:c.T601C:p.S201P,PAX3:NM_181457:exon5:c.T601C:p.S201P,PAX3:NM_181460:exon5:c.T601C:p.S201P,PAX3:NM_001127366:exon5:c.T598C:p.S200P,PAX3:NM_181458:exon5:c.T601C:p.S201P,</t>
  </si>
  <si>
    <t>P2+M1+M2+M3+M4</t>
  </si>
  <si>
    <t>P1+P2+M1+M2+M3+M4</t>
  </si>
  <si>
    <t>UGT1A1</t>
  </si>
  <si>
    <t>UGT1A1:NM_000463:exon1:c.T388G:p.L130V,</t>
  </si>
  <si>
    <t>KIF15</t>
  </si>
  <si>
    <t>KIF15:NM_020242:exon27:c.T3247C:p.S1083P,</t>
  </si>
  <si>
    <t>LTF</t>
  </si>
  <si>
    <t>LTF:NM_002343:exon13:c.C1528A:p.Q510K,LTF:NM_001199149:exon13:c.C1396A:p.Q466K,</t>
  </si>
  <si>
    <t>BTLA</t>
  </si>
  <si>
    <t>BTLA:NM_181780:exon3:c.T476G:p.L159R,</t>
  </si>
  <si>
    <t>EPHB1</t>
  </si>
  <si>
    <t>EPHB1:NM_004441:exon15:c.C2758T:p.L920F,</t>
  </si>
  <si>
    <t>PRKCI</t>
  </si>
  <si>
    <t>PRKCI:NM_002740:exon9:c.G725C:p.S242T,</t>
  </si>
  <si>
    <t>SORCS2</t>
  </si>
  <si>
    <t>SORCS2:NM_020777:exon18:c.G2390T:p.G797V,</t>
  </si>
  <si>
    <t>PROM1</t>
  </si>
  <si>
    <t>PROM1:NM_001145850:exon13:c.G1534T:p.E512X,PROM1:NM_006017:exon13:c.G1534T:p.E512X,PROM1:NM_001145849:exon13:c.G1534T:p.E512X,PROM1:NM_001145851:exon12:c.G1507T:p.E503X,PROM1:NM_001145847:exon13:c.G1507T:p.E503X,PROM1:NM_001145848:exon13:c.G1507T:p.E503X,PROM1:NM_001145852:exon12:c.G1507T:p.E503X,</t>
  </si>
  <si>
    <t>SMARCAD1</t>
  </si>
  <si>
    <t>SMARCAD1:NM_001128430:exon20:c.T2526G:p.I842M,SMARCAD1:NM_001128429:exon20:c.T2526G:p.I842M,SMARCAD1:NM_020159:exon20:c.T2520G:p.I840M,</t>
  </si>
  <si>
    <t>SLC1A3</t>
  </si>
  <si>
    <t>SLC1A3:NM_001166695:exon8:c.G1324A:p.D442N,SLC1A3:NM_004172:exon10:c.G1459A:p.D487N,</t>
  </si>
  <si>
    <t>ANKRD31</t>
  </si>
  <si>
    <t>ANKRD31:NM_001164443:exon23:c.A5387G:p.Y1796C,</t>
  </si>
  <si>
    <t>KLHL3</t>
  </si>
  <si>
    <t>KLHL3:NM_017415:exon6:c.C577G:p.L193V,</t>
  </si>
  <si>
    <t>KDM3B:NM_016604:exon24:c.A5248C:p.T1750P,</t>
  </si>
  <si>
    <t>CTNNA1:NM_001903:exon11:c.A1432T:p.K478X,</t>
  </si>
  <si>
    <t>ADAM19</t>
  </si>
  <si>
    <t>ADAM19:NM_033274:exon21:c.G2513T:p.R838L,</t>
  </si>
  <si>
    <t>P3+M3+M4</t>
  </si>
  <si>
    <t>GRK6</t>
  </si>
  <si>
    <t>GRK6:NM_002082:exon15:c.G1648C:p.G550R,GRK6:NM_001004106:exon15:c.G1648C:p.G550R,GRK6:NM_001004105:exon15:c.G1648C:p.G550R,</t>
  </si>
  <si>
    <t>P1+P2+M4</t>
  </si>
  <si>
    <t>RREB1:NM_001168344:exon10:c.975delC:p.F325fs,RREB1:NM_001003698:exon10:c.975delC:p.F325fs,RREB1:NM_001003699:exon10:c.975delC:p.F325fs,RREB1:NM_001003700:exon10:c.975delC:p.F325fs,</t>
  </si>
  <si>
    <t>DEL.C</t>
  </si>
  <si>
    <t>HIST1H3B</t>
  </si>
  <si>
    <t>HIST1H3B:NM_003537:exon1:c.G258C:p.Q86H,</t>
  </si>
  <si>
    <t>HIVEP2</t>
  </si>
  <si>
    <t>HIVEP2:NM_006734:exon5:c.C2284T:p.R762W,</t>
  </si>
  <si>
    <t>SMOC2</t>
  </si>
  <si>
    <t>SMOC2:NM_001166412:exon3:c.C361G:p.Q121E,SMOC2:NM_022138:exon3:c.C361G:p.Q121E,</t>
  </si>
  <si>
    <t>ABCB5:NM_178559:exon18:c.G2138A:p.G713D,ABCB5:NM_001163941:exon27:c.G3473A:p.G1158D,</t>
  </si>
  <si>
    <t>NFE2L3</t>
  </si>
  <si>
    <t>NFE2L3:NM_004289:exon1:c.G85C:p.D29H,</t>
  </si>
  <si>
    <t>TAX1BP1</t>
  </si>
  <si>
    <t>TAX1BP1:NM_006024:exon17:c.C2245A:p.H749N,TAX1BP1:NM_001079864:exon17:c.C2119A:p.H707N,</t>
  </si>
  <si>
    <t>SRI</t>
  </si>
  <si>
    <t>SRI:NM_003130:exon3:c.C176A:p.T59K,SRI:NM_198901:exon3:c.C131A:p.T44K,</t>
  </si>
  <si>
    <t>AGFG2</t>
  </si>
  <si>
    <t>AGFG2:NM_006076:exon1:c.G35T:p.G12V,</t>
  </si>
  <si>
    <t>TSPAN12</t>
  </si>
  <si>
    <t>TSPAN12:NM_012338:exon8:c.A856C:p.I286L,</t>
  </si>
  <si>
    <t>KCNH2</t>
  </si>
  <si>
    <t>KCNH2:NM_172057:exon10:c.C2165A:p.T722N,KCNH2:NM_000238:exon14:c.C3185A:p.T1062N,</t>
  </si>
  <si>
    <t>LGI3</t>
  </si>
  <si>
    <t>LGI3:NM_139278:exon7:c.C767A:p.A256D,</t>
  </si>
  <si>
    <t>RP1:NM_006269:exon4:c.C1186T:p.R396X,</t>
  </si>
  <si>
    <t>KANK1</t>
  </si>
  <si>
    <t>KANK1:NM_153186:exon2:c.G1687A:p.E563K,KANK1:NM_015158:exon3:c.G2161A:p.E721K,</t>
  </si>
  <si>
    <t>NFX1</t>
  </si>
  <si>
    <t>NFX1:NM_147134:exon2:c.G174T:p.R58S,NFX1:NM_002504:exon2:c.G174T:p.R58S,NFX1:NM_147133:exon2:c.G174T:p.R58S,</t>
  </si>
  <si>
    <t>FAM75D1:NM_001001670:exon4:c.C3294A:p.D1098E,</t>
  </si>
  <si>
    <t>ASS1</t>
  </si>
  <si>
    <t>ASS1:NM_054012:exon6:c.A439T:p.M147L,ASS1:NM_000050:exon7:c.A439T:p.M147L,</t>
  </si>
  <si>
    <t>CACNA1B</t>
  </si>
  <si>
    <t>CACNA1B:NM_000718:exon14:c.G1884T:p.M628I,</t>
  </si>
  <si>
    <t>IDI2</t>
  </si>
  <si>
    <t>IDI2:NM_033261:exon5:c.C613A:p.L205M,</t>
  </si>
  <si>
    <t>IDI2:NM_033261:exon5:c.T612A:p.F204L,</t>
  </si>
  <si>
    <t>LRRTM3</t>
  </si>
  <si>
    <t>LRRTM3:NM_178011:exon2:c.T599A:p.V200D,</t>
  </si>
  <si>
    <t>HKDC1:NM_025130:exon13:c.G1910T:p.R637M,</t>
  </si>
  <si>
    <t>P1+P3+M1+M2+M3+M4</t>
  </si>
  <si>
    <t>C11orf35</t>
  </si>
  <si>
    <t>C11orf35:NM_173573:exon9:c.G1006A:p.G336S,</t>
  </si>
  <si>
    <t>PSMC3</t>
  </si>
  <si>
    <t>PSMC3:NM_002804:exon9:c.G911T:p.R304L,</t>
  </si>
  <si>
    <t>SCYL1</t>
  </si>
  <si>
    <t>SCYL1:NM_001048218:exon9:c.A1175C:p.H392P,SCYL1:NM_020680:exon9:c.A1175C:p.H392P,</t>
  </si>
  <si>
    <t>SCYL1:NM_001048218:exon18:c.C2368A:p.L790M,SCYL1:NM_020680:exon18:c.C2419A:p.L807M,</t>
  </si>
  <si>
    <t>BBS1</t>
  </si>
  <si>
    <t>BBS1:NM_024649:exon11:c.C1043G:p.A348G,</t>
  </si>
  <si>
    <t>ZW10</t>
  </si>
  <si>
    <t>ZW10:NM_004724:exon8:c.A967T:p.T323S,</t>
  </si>
  <si>
    <t>P2+P3+M4</t>
  </si>
  <si>
    <t>PRB4</t>
  </si>
  <si>
    <t>PRB4:NM_002723:exon3:c.C518T:p.S173F,</t>
  </si>
  <si>
    <t>RECQL</t>
  </si>
  <si>
    <t>RECQL:NM_032941:exon7:c.G565C:p.V189L,RECQL:NM_002907:exon6:c.G565C:p.V189L,</t>
  </si>
  <si>
    <t>PRR13</t>
  </si>
  <si>
    <t>PRR13:NM_018457:exon3:c.G307C:p.V103L,PRR13:NM_001005354:exon3:c.G157C:p.V53L,</t>
  </si>
  <si>
    <t>VSIG10</t>
  </si>
  <si>
    <t>VSIG10:NM_019086:exon3:c.C522G:p.S174R,</t>
  </si>
  <si>
    <t>PDX1</t>
  </si>
  <si>
    <t>PDX1:NM_000209:exon1:c.A91G:p.S31G,</t>
  </si>
  <si>
    <t>GPR65</t>
  </si>
  <si>
    <t>GPR65:NM_003608:exon2:c.639delT:p.N213fs,</t>
  </si>
  <si>
    <t>BEGAIN</t>
  </si>
  <si>
    <t>BEGAIN:NM_020836:exon7:c.G943A:p.A315T,BEGAIN:NM_001159531:exon6:c.G943A:p.A315T,</t>
  </si>
  <si>
    <t>IGDCC4</t>
  </si>
  <si>
    <t>IGDCC4:NM_020962:exon11:c.C1969G:p.Q657E,</t>
  </si>
  <si>
    <t>TBC1D21</t>
  </si>
  <si>
    <t>TBC1D21:NM_153356:exon1:c.C40A:p.Q14K,</t>
  </si>
  <si>
    <t>P1+P2+M1+M2+M3</t>
  </si>
  <si>
    <t>ZNF646</t>
  </si>
  <si>
    <t>ZNF646:NM_014699:exon2:c.T4754G:p.F1585C,</t>
  </si>
  <si>
    <t>ADCY7</t>
  </si>
  <si>
    <t>ADCY7:NM_001114:exon22:c.C2807T:p.T936M,</t>
  </si>
  <si>
    <t>EXOC3L1:NM_178516:exon5:c.709delC:p.L237fs,</t>
  </si>
  <si>
    <t>ATP2C2</t>
  </si>
  <si>
    <t>ATP2C2:NM_014861:exon2:c.C152G:p.A51G,</t>
  </si>
  <si>
    <t>P3+M1+M2+M3+M4</t>
  </si>
  <si>
    <t>GEMIN4</t>
  </si>
  <si>
    <t>GEMIN4:NM_015721:exon2:c.C2049G:p.C683W,</t>
  </si>
  <si>
    <t>ITGAE</t>
  </si>
  <si>
    <t>ITGAE:NM_002208:exon27:c.G3141C:p.Q1047H,</t>
  </si>
  <si>
    <t>P3+M1+M2+M3</t>
  </si>
  <si>
    <t>MYBBP1A</t>
  </si>
  <si>
    <t>MYBBP1A:NM_014520:exon9:c.G1053C:p.E351D,MYBBP1A:NM_001105538:exon9:c.G1053C:p.E351D,</t>
  </si>
  <si>
    <t>TP53:NM_001126117:exon4:c.C448T:p.R150W,TP53:NM_001126115:exon4:c.C448T:p.R150W,TP53:NM_001126116:exon4:c.C448T:p.R150W,TP53:NM_000546:exon8:c.C844T:p.R282W,TP53:NM_001126114:exon8:c.C844T:p.R282W,TP53:NM_001126113:exon8:c.C844T:p.R282W,TP53:NM_001126112:exon8:c.C844T:p.R282W,</t>
  </si>
  <si>
    <t>NOS2</t>
  </si>
  <si>
    <t>NOS2:NM_000625:exon17:c.T1901A:p.F634Y,</t>
  </si>
  <si>
    <t>TOP2A</t>
  </si>
  <si>
    <t>TOP2A:NM_001067:exon7:c.A779C:p.N260T,</t>
  </si>
  <si>
    <t>HEATR6</t>
  </si>
  <si>
    <t>HEATR6:NM_022070:exon20:c.C3257T:p.S1086L,</t>
  </si>
  <si>
    <t>TRIM47</t>
  </si>
  <si>
    <t>TRIM47:NM_033452:exon6:c.G1696C:p.D566H,</t>
  </si>
  <si>
    <t>METTL4</t>
  </si>
  <si>
    <t>METTL4:NM_022840:exon6:c.C1040T:p.S347F,</t>
  </si>
  <si>
    <t>IZUMO4</t>
  </si>
  <si>
    <t>IZUMO4:NM_001039846:exon2:c.G270C:p.Q90H,IZUMO4:NM_001031735:exon2:c.G270C:p.Q90H,</t>
  </si>
  <si>
    <t>F2RL3</t>
  </si>
  <si>
    <t>F2RL3:NM_003950:exon2:c.C383A:p.A128E,</t>
  </si>
  <si>
    <t>ALDH16A1</t>
  </si>
  <si>
    <t>ALDH16A1:NM_153329:exon1:c.C76T:p.H26Y,ALDH16A1:NM_001145396:exon1:c.C76T:p.H26Y,</t>
  </si>
  <si>
    <t>ZNF256</t>
  </si>
  <si>
    <t>ZNF256:NM_005773:exon3:c.C1599G:p.S533R,</t>
  </si>
  <si>
    <t>PIGT</t>
  </si>
  <si>
    <t>PIGT:NM_015937:exon3:c.A374T:p.K125I,PIGT:NM_001184729:exon3:c.A374T:p.K125I,</t>
  </si>
  <si>
    <t>C20orf151</t>
  </si>
  <si>
    <t>C20orf151:NM_080833:exon13:c.A1786T:p.T596S,</t>
  </si>
  <si>
    <t>ADAMTS5</t>
  </si>
  <si>
    <t>ADAMTS5:NM_007038:exon1:c.G400A:p.G134S,</t>
  </si>
  <si>
    <t>LIMK2</t>
  </si>
  <si>
    <t>LIMK2:NM_005569:exon2:c.G30C:p.W10C,</t>
  </si>
  <si>
    <t>SLC25A14</t>
  </si>
  <si>
    <t>SLC25A14:NM_003951:exon9:c.G914A:p.R305Q,SLC25A14:NM_022810:exon9:c.G905A:p.R302Q,</t>
  </si>
  <si>
    <t>P2+P3+M3+M4</t>
  </si>
  <si>
    <t>NLRP11</t>
  </si>
  <si>
    <t>TTCT</t>
  </si>
  <si>
    <t>NLRP11:NM_145007:exon5:c.1662_1665del:p.554_555del,</t>
  </si>
  <si>
    <t>DEL.TTCT</t>
  </si>
  <si>
    <t>GLUD2</t>
  </si>
  <si>
    <t>GLUD2:NM_012084:exon1:c.A1513G:p.I505V,</t>
  </si>
  <si>
    <t>ALMS1</t>
  </si>
  <si>
    <t>ALMS1:NM_015120:exon8:c.C6251A:p.T2084N,</t>
  </si>
  <si>
    <t>CCDC54</t>
  </si>
  <si>
    <t>CCDC54:NM_032600:exon1:c.A421G:p.T141A,</t>
  </si>
  <si>
    <t>GOLGB1:NM_004487:exon13:c.A6103C:p.I2035L,</t>
  </si>
  <si>
    <t>BFSP2</t>
  </si>
  <si>
    <t>BFSP2:NM_003571:exon5:c.G1016C:p.R339P,</t>
  </si>
  <si>
    <t>HPSE</t>
  </si>
  <si>
    <t>HPSE:NM_006665:exon10:c.C1173A:p.Y391X,HPSE:NM_001199830:exon8:c.C999A:p.Y333X,HPSE:NM_001098540:exon9:c.C1173A:p.Y391X,</t>
  </si>
  <si>
    <t>ZNF389</t>
  </si>
  <si>
    <t>ZNF389:NM_001145129:exon4:c.A697T:p.I233F,</t>
  </si>
  <si>
    <t>FILIP1</t>
  </si>
  <si>
    <t>FILIP1:NM_015687:exon5:c.G2269A:p.E757K,</t>
  </si>
  <si>
    <t>ARFGEF1</t>
  </si>
  <si>
    <t>ARFGEF1:NM_006421:exon6:c.G661A:p.E221K,</t>
  </si>
  <si>
    <t>PPP6R3:NM_001164162:exon11:c.T1196A:p.I399N,PPP6R3:NM_001164163:exon11:c.T1196A:p.I399N,PPP6R3:NM_001164164:exon11:c.T1043A:p.I348N,PPP6R3:NM_001164160:exon11:c.T1196A:p.I399N,PPP6R3:NM_001164161:exon11:c.T1196A:p.I399N,PPP6R3:NM_018312:exon11:c.T1043A:p.I348N,</t>
  </si>
  <si>
    <t>ALDH6A1</t>
  </si>
  <si>
    <t>ALDH6A1:NM_005589:exon1:c.G38A:p.R13Q,</t>
  </si>
  <si>
    <t>SIN3B</t>
  </si>
  <si>
    <t>SIN3B:NM_015260:exon16:c.G2725T:p.V909L,</t>
  </si>
  <si>
    <t>SMC1A</t>
  </si>
  <si>
    <t>SMC1A:NM_006306:exon16:c.A2552C:p.K851T,</t>
  </si>
  <si>
    <t>HOOK1</t>
  </si>
  <si>
    <t>HOOK1:NM_015888:exon14:c.G1391C:p.R464T,</t>
  </si>
  <si>
    <t>NOL10:NM_024894:exon11:c.C775T:p.R259X,</t>
  </si>
  <si>
    <t>P1+P2+P3+M1+M3</t>
  </si>
  <si>
    <t>C2orf81</t>
  </si>
  <si>
    <t>C2orf81:NM_001145054:exon2:c.T44G:p.V15G,</t>
  </si>
  <si>
    <t>P1+P3+M2+M4</t>
  </si>
  <si>
    <t>TTC21B</t>
  </si>
  <si>
    <t>TTC21B:NM_024753:exon1:c.A19C:p.K7Q,</t>
  </si>
  <si>
    <t>HAT1</t>
  </si>
  <si>
    <t>HAT1:NM_003642:exon9:c.G946C:p.E316Q,</t>
  </si>
  <si>
    <t>NBEAL1</t>
  </si>
  <si>
    <t>NBEAL1:NM_001114132:exon44:c.A6727T:p.S2243C,</t>
  </si>
  <si>
    <t>DST:NM_015548:exon80:c.C14758T:p.R4920C,</t>
  </si>
  <si>
    <t>ABCA2</t>
  </si>
  <si>
    <t>ABCA2:NM_001606:exon30:c.G4985C:p.R1662P,ABCA2:NM_212533:exon30:c.G5075C:p.R1692P,</t>
  </si>
  <si>
    <t>CCAR1</t>
  </si>
  <si>
    <t>GAGA</t>
  </si>
  <si>
    <t>CCAR1:NM_018237:exon10:c.961_964del:p.321_322del,</t>
  </si>
  <si>
    <t>P3+M4</t>
  </si>
  <si>
    <t>AS3MT</t>
  </si>
  <si>
    <t>AS3MT:NM_020682:exon9:c.C772T:p.R258C,</t>
  </si>
  <si>
    <t>MKI67:NM_002417:exon13:c.7899_7900del:p.2633_2634del,MKI67:NM_001145966:exon12:c.6819_6820del:p.2273_2274del,</t>
  </si>
  <si>
    <t>CORO1B</t>
  </si>
  <si>
    <t>CORO1B:NM_020441:exon10:c.G1282C:p.A428P,CORO1B:NM_001018070:exon11:c.G1282C:p.A428P,</t>
  </si>
  <si>
    <t>SRRM4</t>
  </si>
  <si>
    <t>SRRM4:NM_194286:exon13:c.C1674A:p.S558R,</t>
  </si>
  <si>
    <t>AEN</t>
  </si>
  <si>
    <t>AEN:NM_022767:exon4:c.T806G:p.V269G,</t>
  </si>
  <si>
    <t>SUPT6H:NM_003170:exon12:c.C1417T:p.R473X,</t>
  </si>
  <si>
    <t>P1+P2+P3+M1+M2+M4</t>
  </si>
  <si>
    <t>ANO8</t>
  </si>
  <si>
    <t>ANO8:NM_020959:exon17:c.A3055C:p.T1019P,</t>
  </si>
  <si>
    <t>C20orf4</t>
  </si>
  <si>
    <t>C20orf4:NM_015511:exon2:c.G55T:p.A19S,</t>
  </si>
  <si>
    <t>USP25</t>
  </si>
  <si>
    <t>USP25:NM_013396:exon6:c.C557A:p.S186X,</t>
  </si>
  <si>
    <t>M1+M4</t>
  </si>
  <si>
    <t>AIFM1</t>
  </si>
  <si>
    <t>AIFM1:NM_145813:exon4:c.G328A:p.A110T,AIFM1:NM_145812:exon12:c.G1177A:p.A393T,AIFM1:NM_004208:exon12:c.G1189A:p.A397T,AIFM1:NM_001130846:exon3:c.G133A:p.A45T,</t>
  </si>
  <si>
    <t xml:space="preserve">
M1</t>
  </si>
  <si>
    <t xml:space="preserve">
M2</t>
  </si>
  <si>
    <t xml:space="preserve">
M3</t>
  </si>
  <si>
    <t xml:space="preserve">
M4</t>
  </si>
  <si>
    <t xml:space="preserve">
M5</t>
  </si>
  <si>
    <t>SCNN1D</t>
  </si>
  <si>
    <t>SCNN1D:NM_001130413:exon20:c.A2393G:p.E798G,</t>
  </si>
  <si>
    <t>C1orf158</t>
  </si>
  <si>
    <t>C1orf158:NM_152290:exon4:c.C494G:p.S165C,</t>
  </si>
  <si>
    <t>AKR7A3</t>
  </si>
  <si>
    <t>AKR7A3:NM_012067:exon2:c.G317A:p.R106Q,</t>
  </si>
  <si>
    <t>ZNF362:NM_152493:exon4:c.G310A:p.V104M,</t>
  </si>
  <si>
    <t>TIE1</t>
  </si>
  <si>
    <t>TIE1:NM_005424:exon15:c.T2561G:p.I854S,</t>
  </si>
  <si>
    <t>CELSR2</t>
  </si>
  <si>
    <t>CELSR2:NM_001408:exon2:c.C3602T:p.P1201L,</t>
  </si>
  <si>
    <t>CASQ2</t>
  </si>
  <si>
    <t>CASQ2:NM_001232:exon6:c.G715A:p.E239K,</t>
  </si>
  <si>
    <t>ADAMTSL4</t>
  </si>
  <si>
    <t>ADAMTSL4:NM_025008:exon13:c.C2078A:p.S693Y,ADAMTSL4:NM_019032:exon13:c.C2078A:p.S693Y,</t>
  </si>
  <si>
    <t>M2+M3+M4+M5</t>
  </si>
  <si>
    <t>FCRL1</t>
  </si>
  <si>
    <t>FCRL1:NM_001159397:exon3:c.G259C:p.E87Q,FCRL1:NM_001159398:exon3:c.G259C:p.E87Q,FCRL1:NM_052938:exon3:c.G259C:p.E87Q,</t>
  </si>
  <si>
    <t>LY9</t>
  </si>
  <si>
    <t>LY9:NM_002348:exon4:c.G969C:p.K323N,</t>
  </si>
  <si>
    <t>HSPA6</t>
  </si>
  <si>
    <t>HSPA6:NM_002155:exon1:c.G1006T:p.V336F,</t>
  </si>
  <si>
    <t>M1+M2+M3+M4+M5</t>
  </si>
  <si>
    <t>SLC19A2</t>
  </si>
  <si>
    <t>SLC19A2:NM_006996:exon1:c.C70G:p.R24G,</t>
  </si>
  <si>
    <t>PKP1</t>
  </si>
  <si>
    <t>PKP1:NM_000299:exon9:c.A1516G:p.T506A,PKP1:NM_001005337:exon8:c.A1453G:p.T485A,</t>
  </si>
  <si>
    <t>RRP15</t>
  </si>
  <si>
    <t>RRP15:NM_016052:exon1:c.G112A:p.E38K,</t>
  </si>
  <si>
    <t>MARK1</t>
  </si>
  <si>
    <t>MARK1:NM_018650:exon16:c.C1813T:p.P605S,</t>
  </si>
  <si>
    <t>HLX</t>
  </si>
  <si>
    <t>HLX:NM_021958:exon1:c.C92A:p.S31Y,</t>
  </si>
  <si>
    <t>DUSP10:NM_007207:exon2:c.C128A:p.P43H,</t>
  </si>
  <si>
    <t>OR2G3</t>
  </si>
  <si>
    <t>OR2G3:NM_001001914:exon1:c.C667T:p.Q223X,</t>
  </si>
  <si>
    <t>KCNF1</t>
  </si>
  <si>
    <t>KCNF1:NM_002236:exon1:c.G517T:p.E173X,</t>
  </si>
  <si>
    <t>ATAD2B</t>
  </si>
  <si>
    <t>ATAD2B:NM_017552:exon21:c.G2971C:p.E991Q,</t>
  </si>
  <si>
    <t>SOS1</t>
  </si>
  <si>
    <t>SOS1:NM_005633:exon13:c.G2117C:p.R706T,</t>
  </si>
  <si>
    <t>UGP2</t>
  </si>
  <si>
    <t>UGP2:NM_006759:exon3:c.C215T:p.S72F,UGP2:NM_001001521:exon3:c.C182T:p.S61F,</t>
  </si>
  <si>
    <t>C2orf7</t>
  </si>
  <si>
    <t>C2orf7:NM_032319:exon4:c.G355A:p.V119I,</t>
  </si>
  <si>
    <t>RANBP2:NM_006267:exon20:c.C7003A:p.H2335N,</t>
  </si>
  <si>
    <t>YSK4</t>
  </si>
  <si>
    <t>YSK4:NM_001018046:exon3:c.G155A:p.G52D,YSK4:NM_025052:exon3:c.G155A:p.G52D,</t>
  </si>
  <si>
    <t>ABCB6</t>
  </si>
  <si>
    <t>ABCB6:NM_005689:exon18:c.A2396G:p.D799G,</t>
  </si>
  <si>
    <t>AGAP1</t>
  </si>
  <si>
    <t>AGAP1:NM_001037131:exon8:c.C937T:p.R313C,AGAP1:NM_014914:exon8:c.C937T:p.R313C,</t>
  </si>
  <si>
    <t>LRRN1</t>
  </si>
  <si>
    <t>LRRN1:NM_020873:exon2:c.G1398C:p.K466N,</t>
  </si>
  <si>
    <t>SRGAP3</t>
  </si>
  <si>
    <t>SRGAP3:NM_001033117:exon14:c.G1573C:p.E525Q,SRGAP3:NM_014850:exon14:c.G1645C:p.E549Q,</t>
  </si>
  <si>
    <t>TGFBR2</t>
  </si>
  <si>
    <t>TGFBR2:NM_001024847:exon6:c.G1465T:p.V489L,TGFBR2:NM_003242:exon5:c.G1390T:p.V464L,</t>
  </si>
  <si>
    <t>VPRBP</t>
  </si>
  <si>
    <t>VPRBP:NM_014703:exon14:c.T2447G:p.V816G,VPRBP:NM_001171904:exon13:c.T2444G:p.V815G,</t>
  </si>
  <si>
    <t>GNL3</t>
  </si>
  <si>
    <t>GNL3:NM_014366:exon8:c.G694A:p.E232K,GNL3:NM_206826:exon8:c.G658A:p.E220K,GNL3:NM_206825:exon8:c.G658A:p.E220K,</t>
  </si>
  <si>
    <t>ALCAM</t>
  </si>
  <si>
    <t>ALCAM:NM_001627:exon15:c.G1744A:p.E582K,</t>
  </si>
  <si>
    <t>SLC12A8</t>
  </si>
  <si>
    <t>SLC12A8:NM_024628:exon10:c.C1092G:p.I364M,SLC12A8:NM_001195483:exon9:c.C1092G:p.I364M,</t>
  </si>
  <si>
    <t>PLD1</t>
  </si>
  <si>
    <t>PLD1:NM_002662:exon12:c.C1192T:p.R398C,PLD1:NM_001130081:exon12:c.C1192T:p.R398C,</t>
  </si>
  <si>
    <t>AHSG</t>
  </si>
  <si>
    <t>AHSG:NM_001622:exon7:c.G1045A:p.A349T,</t>
  </si>
  <si>
    <t>PDE6B</t>
  </si>
  <si>
    <t>PDE6B:NM_001145292:exon17:c.G1402C:p.E468Q,PDE6B:NM_000283:exon19:c.G2239C:p.E747Q,PDE6B:NM_001145291:exon19:c.G2239C:p.E747Q,</t>
  </si>
  <si>
    <t>RGS12</t>
  </si>
  <si>
    <t>RGS12:NM_198229:exon17:c.C3958T:p.Q1320X,RGS12:NM_002926:exon17:c.C3958T:p.Q1320X,RGS12:NM_198227:exon15:c.C2014T:p.Q672X,</t>
  </si>
  <si>
    <t>SH3TC1</t>
  </si>
  <si>
    <t>SH3TC1:NM_018986:exon12:c.T2200C:p.S734P,</t>
  </si>
  <si>
    <t>ADAMTS3</t>
  </si>
  <si>
    <t>ADAMTS3:NM_014243:exon8:c.G1195A:p.E399K,</t>
  </si>
  <si>
    <t>FGF5</t>
  </si>
  <si>
    <t>FGF5:NM_033143:exon1:c.C251T:p.S84L,FGF5:NM_004464:exon1:c.C251T:p.S84L,</t>
  </si>
  <si>
    <t>TSPAN5</t>
  </si>
  <si>
    <t>TSPAN5:NM_005723:exon3:c.C248T:p.A83V,</t>
  </si>
  <si>
    <t>C4orf21</t>
  </si>
  <si>
    <t>C4orf21:NM_018392:exon12:c.G3580A:p.E1194K,</t>
  </si>
  <si>
    <t>QRFPR</t>
  </si>
  <si>
    <t>QRFPR:NM_198179:exon6:c.C1132A:p.L378I,</t>
  </si>
  <si>
    <t>TBC1D9:NM_015130:exon9:c.G1483C:p.E495Q,</t>
  </si>
  <si>
    <t>GRIA2</t>
  </si>
  <si>
    <t>GRIA2:NM_000826:exon11:c.C1538T:p.S513L,GRIA2:NM_001083620:exon11:c.C1397T:p.S466L,GRIA2:NM_001083619:exon11:c.C1538T:p.S513L,</t>
  </si>
  <si>
    <t>PDZD2:NM_178140:exon20:c.T7781C:p.L2594S,</t>
  </si>
  <si>
    <t>C5orf42</t>
  </si>
  <si>
    <t>C5orf42:NM_023073:exon35:c.C7249G:p.L2417V,</t>
  </si>
  <si>
    <t>RICTOR</t>
  </si>
  <si>
    <t>RICTOR:NM_152756:exon26:c.C2549T:p.A850V,</t>
  </si>
  <si>
    <t>FBXO4</t>
  </si>
  <si>
    <t>FBXO4:NM_012176:exon7:c.G1113C:p.L371F,</t>
  </si>
  <si>
    <t>P1+M1+M5</t>
  </si>
  <si>
    <t>SREK1</t>
  </si>
  <si>
    <t>SREK1:NM_001077199:exon6:c.G850A:p.E284K,SREK1:NM_139168:exon7:c.G502A:p.E168K,</t>
  </si>
  <si>
    <t>TNPO1</t>
  </si>
  <si>
    <t>TNPO1:NM_002270:exon16:c.C1852T:p.Q618X,TNPO1:NM_153188:exon16:c.C1828T:p.Q610X,</t>
  </si>
  <si>
    <t>C5orf20</t>
  </si>
  <si>
    <t>C5orf20:NM_130848:exon1:c.A712G:p.R238G,</t>
  </si>
  <si>
    <t>PCDHAC2</t>
  </si>
  <si>
    <t>PCDHAC2:NM_031883:exon1:c.C542G:p.S181X,PCDHAC2:NM_018899:exon1:c.C542G:p.S181X,</t>
  </si>
  <si>
    <t>GALNT10</t>
  </si>
  <si>
    <t>GALNT10:NM_198321:exon7:c.G1042C:p.E348Q,</t>
  </si>
  <si>
    <t>SH3PXD2B</t>
  </si>
  <si>
    <t>SH3PXD2B:NM_001017995:exon13:c.G2456A:p.R819Q,</t>
  </si>
  <si>
    <t>SH3PXD2B:NM_001017995:exon13:c.G2167C:p.E723Q,</t>
  </si>
  <si>
    <t>BPHL</t>
  </si>
  <si>
    <t>BPHL:NM_004332:exon3:c.C289T:p.R97X,</t>
  </si>
  <si>
    <t>ZNF323</t>
  </si>
  <si>
    <t>ZNF323:NM_001135215:exon6:c.G182A:p.R61Q,ZNF323:NM_030899:exon2:c.G182A:p.R61Q,ZNF323:NM_001135216:exon2:c.G182A:p.R61Q,ZNF323:NM_145909:exon6:c.G182A:p.R61Q,</t>
  </si>
  <si>
    <t>MOG:NM_206811:exon2:c.C215A:p.P72H,MOG:NM_206812:exon2:c.C215A:p.P72H,MOG:NM_206810:exon2:c.C215A:p.P72H,MOG:NM_001008229:exon2:c.C215A:p.P72H,MOG:NM_001008228:exon2:c.C215A:p.P72H,MOG:NM_002433:exon2:c.C215A:p.P72H,MOG:NM_206809:exon2:c.C215A:p.P72H,</t>
  </si>
  <si>
    <t>MDC1</t>
  </si>
  <si>
    <t>MDC1:NM_014641:exon10:c.C4637T:p.P1546L,</t>
  </si>
  <si>
    <t>IP6K3</t>
  </si>
  <si>
    <t>IP6K3:NM_054111:exon3:c.G268C:p.E90Q,IP6K3:NM_001142883:exon4:c.G268C:p.E90Q,</t>
  </si>
  <si>
    <t>PACSIN1</t>
  </si>
  <si>
    <t>PACSIN1:NM_001199583:exon9:c.C1137G:p.N379K,PACSIN1:NM_020804:exon9:c.C1137G:p.N379K,</t>
  </si>
  <si>
    <t>UHRF1BP1</t>
  </si>
  <si>
    <t>UHRF1BP1:NM_017754:exon14:c.G2953A:p.A985T,</t>
  </si>
  <si>
    <t>MRPS10</t>
  </si>
  <si>
    <t>MRPS10:NM_018141:exon3:c.G174C:p.L58F,</t>
  </si>
  <si>
    <t>GPR110</t>
  </si>
  <si>
    <t>GPR110:NM_153840:exon11:c.G2363A:p.R788H,</t>
  </si>
  <si>
    <t>DST:NM_015548:exon67:c.G12925C:p.E4309Q,</t>
  </si>
  <si>
    <t>RAB23</t>
  </si>
  <si>
    <t>RAB23:NM_183227:exon4:c.C287T:p.S96F,RAB23:NM_016277:exon4:c.C287T:p.S96F,</t>
  </si>
  <si>
    <t>RAB23:NM_183227:exon4:c.C269G:p.S90C,RAB23:NM_016277:exon4:c.C269G:p.S90C,</t>
  </si>
  <si>
    <t>GJA10</t>
  </si>
  <si>
    <t>GJA10:NM_032602:exon1:c.C1340T:p.S447L,</t>
  </si>
  <si>
    <t>SYNE1:NM_182961:exon18:c.G1828C:p.E610Q,SYNE1:NM_033071:exon18:c.G1849C:p.E617Q,</t>
  </si>
  <si>
    <t>TAGAP</t>
  </si>
  <si>
    <t>TAGAP:NM_054114:exon5:c.T230C:p.L77S,TAGAP:NM_138810:exon5:c.T230C:p.L77S,</t>
  </si>
  <si>
    <t>IGF2R</t>
  </si>
  <si>
    <t>IGF2R:NM_000876:exon28:c.G3944C:p.G1315A,</t>
  </si>
  <si>
    <t>SDK1</t>
  </si>
  <si>
    <t>SDK1:NM_152744:exon39:c.C5642T:p.A1881V,</t>
  </si>
  <si>
    <t>COL28A1</t>
  </si>
  <si>
    <t>COL28A1:NM_001037763:exon32:c.T2788C:p.F930L,</t>
  </si>
  <si>
    <t>BBS9</t>
  </si>
  <si>
    <t>BBS9:NM_001033604:exon10:c.C1091T:p.S364F,BBS9:NM_001033605:exon10:c.C1091T:p.S364F,BBS9:NM_198428:exon10:c.C1091T:p.S364F,BBS9:NM_014451:exon10:c.C1091T:p.S364F,</t>
  </si>
  <si>
    <t>GPR141</t>
  </si>
  <si>
    <t>GPR141:NM_181791:exon1:c.G190A:p.V64I,</t>
  </si>
  <si>
    <t>POLM</t>
  </si>
  <si>
    <t>POLM:NM_013284:exon7:c.G907C:p.E303Q,</t>
  </si>
  <si>
    <t>PKD1L1:NM_138295:exon42:c.G6396A:p.W2132X,</t>
  </si>
  <si>
    <t>EGFR</t>
  </si>
  <si>
    <t>EGFR:NM_005228:exon18:c.G2087T:p.G696V,</t>
  </si>
  <si>
    <t>CCDC146:NM_020879:exon4:c.C285A:p.F95L,</t>
  </si>
  <si>
    <t>CROT</t>
  </si>
  <si>
    <t>CROT:NM_001143935:exon14:c.C1357T:p.Q453X,CROT:NM_021151:exon13:c.C1273T:p.Q425X,</t>
  </si>
  <si>
    <t>NDUFB2</t>
  </si>
  <si>
    <t>NDUFB2:NM_004546:exon3:c.G262A:p.D88N,</t>
  </si>
  <si>
    <t>MCM4</t>
  </si>
  <si>
    <t>MCM4:NM_005914:exon8:c.G873C:p.R291S,MCM4:NM_182746:exon9:c.G873C:p.R291S,</t>
  </si>
  <si>
    <t>GDF6</t>
  </si>
  <si>
    <t>GDF6:NM_001001557:exon2:c.C567A:p.F189L,</t>
  </si>
  <si>
    <t>FAM91A1</t>
  </si>
  <si>
    <t>FAM91A1:NM_144963:exon2:c.C86T:p.S29L,</t>
  </si>
  <si>
    <t>TG:NM_003235:exon41:c.G7153A:p.D2385N,</t>
  </si>
  <si>
    <t>PTK2</t>
  </si>
  <si>
    <t>PTK2:NM_153831:exon14:c.C1157G:p.T386R,PTK2:NM_001199649:exon14:c.C1157G:p.T386R,PTK2:NM_005607:exon14:c.C1223G:p.T408R,</t>
  </si>
  <si>
    <t>SLC45A4</t>
  </si>
  <si>
    <t>SLC45A4:NM_001080431:exon8:c.C2330A:p.P777H,</t>
  </si>
  <si>
    <t>OPLAH:NM_017570:exon14:c.G1891A:p.V631M,</t>
  </si>
  <si>
    <t>MPDZ</t>
  </si>
  <si>
    <t>MPDZ:NM_003829:exon35:c.G4891C:p.E1631Q,</t>
  </si>
  <si>
    <t>UBAP2</t>
  </si>
  <si>
    <t>UBAP2:NM_018449:exon4:c.C221A:p.A74D,</t>
  </si>
  <si>
    <t>PRUNE2</t>
  </si>
  <si>
    <t>PRUNE2:NM_015225:exon8:c.G6397A:p.E2133K,</t>
  </si>
  <si>
    <t>COL15A1:NM_001855:exon11:c.A1574T:p.E525V,</t>
  </si>
  <si>
    <t>CEP110:NM_007018:exon40:c.G6698A:p.R2233H,</t>
  </si>
  <si>
    <t>RALGDS</t>
  </si>
  <si>
    <t>RALGDS:NM_001042368:exon13:c.G1718A:p.R573Q,RALGDS:NM_006266:exon13:c.G1883A:p.R628Q,</t>
  </si>
  <si>
    <t>SLC34A3</t>
  </si>
  <si>
    <t>SLC34A3:NM_001177317:exon13:c.C1643G:p.S548C,SLC34A3:NM_080877:exon13:c.C1643G:p.S548C,SLC34A3:NM_001177316:exon13:c.C1643G:p.S548C,</t>
  </si>
  <si>
    <t>SFMBT2</t>
  </si>
  <si>
    <t>SFMBT2:NM_001018039:exon19:c.G2326C:p.E776Q,SFMBT2:NM_001029880:exon19:c.G2326C:p.E776Q,</t>
  </si>
  <si>
    <t>OPTN</t>
  </si>
  <si>
    <t>OPTN:NM_001008213:exon5:c.G300C:p.L100F,OPTN:NM_001008212:exon4:c.G300C:p.L100F,OPTN:NM_021980:exon3:c.G300C:p.L100F,OPTN:NM_001008211:exon5:c.G300C:p.L100F,</t>
  </si>
  <si>
    <t>FAM21C</t>
  </si>
  <si>
    <t>FAM21C:NM_015262:exon2:c.G28A:p.E10K,FAM21C:NM_001169106:exon2:c.G28A:p.E10K,FAM21C:NM_001169107:exon2:c.G28A:p.E10K,</t>
  </si>
  <si>
    <t>CDHR1</t>
  </si>
  <si>
    <t>CDHR1:NM_033100:exon17:c.C2473A:p.P825T,</t>
  </si>
  <si>
    <t>DMBT1</t>
  </si>
  <si>
    <t>DMBT1:NM_007329:exon17:c.C1946T:p.T649M,DMBT1:NM_017579:exon16:c.C1916T:p.T639M,</t>
  </si>
  <si>
    <t>MS4A7</t>
  </si>
  <si>
    <t>MS4A7:NM_021201:exon7:c.G699C:p.K233N,MS4A7:NM_206938:exon6:c.G564C:p.K188N,MS4A7:NM_206939:exon7:c.G699C:p.K233N,MS4A7:NM_206940:exon6:c.G564C:p.K188N,</t>
  </si>
  <si>
    <t>P1+M2+M3+M5</t>
  </si>
  <si>
    <t>TRMT112:NM_016404:exon3:c.G232A:p.E78K,</t>
  </si>
  <si>
    <t>C11orf2</t>
  </si>
  <si>
    <t>C11orf2:NM_013265:exon6:c.C1499G:p.S500C,</t>
  </si>
  <si>
    <t>DKFZp761E198:NM_138368:exon1:c.G293A:p.R98Q,</t>
  </si>
  <si>
    <t>PC</t>
  </si>
  <si>
    <t>PC:NM_000920:exon18:c.C2715G:p.I905M,PC:NM_001040716:exon19:c.C2715G:p.I905M,PC:NM_022172:exon17:c.C2715G:p.I905M,</t>
  </si>
  <si>
    <t>PITPNM1</t>
  </si>
  <si>
    <t>PITPNM1:NM_001130848:exon19:c.G2782A:p.E928K,PITPNM1:NM_004910:exon19:c.G2785A:p.E929K,</t>
  </si>
  <si>
    <t>KRTAP5-8</t>
  </si>
  <si>
    <t>KRTAP5-8:NM_021046:exon1:c.A272G:p.Y91C,</t>
  </si>
  <si>
    <t>M1+M3+M4+M5</t>
  </si>
  <si>
    <t>FAM76B</t>
  </si>
  <si>
    <t>FAM76B:NM_144664:exon10:c.G941C:p.R314T,</t>
  </si>
  <si>
    <t>DDX10</t>
  </si>
  <si>
    <t>DDX10:NM_004398:exon13:c.G1934C:p.G645A,</t>
  </si>
  <si>
    <t>SIK3</t>
  </si>
  <si>
    <t>SIK3:NM_025164:exon19:c.G2173C:p.E725Q,</t>
  </si>
  <si>
    <t>SIDT2</t>
  </si>
  <si>
    <t>SIDT2:NM_001040455:exon3:c.G457A:p.D153N,</t>
  </si>
  <si>
    <t>OR10G7</t>
  </si>
  <si>
    <t>OR10G7:NM_001004463:exon1:c.C822G:p.F274L,</t>
  </si>
  <si>
    <t>KDM5A</t>
  </si>
  <si>
    <t>KDM5A:NM_001042603:exon26:c.C4375G:p.L1459V,</t>
  </si>
  <si>
    <t>CD163</t>
  </si>
  <si>
    <t>CD163:NM_203416:exon6:c.C1268G:p.S423C,CD163:NM_004244:exon6:c.C1268G:p.S423C,</t>
  </si>
  <si>
    <t>GUCY2C</t>
  </si>
  <si>
    <t>GUCY2C:NM_004963:exon18:c.C1975G:p.Q659E,</t>
  </si>
  <si>
    <t>PLEKHA5:NM_001143821:exon1:c.G22C:p.E8Q,PLEKHA5:NM_019012:exon1:c.G22C:p.E8Q,PLEKHA5:NM_001190860:exon1:c.G22C:p.E8Q,</t>
  </si>
  <si>
    <t>ETNK1</t>
  </si>
  <si>
    <t>ETNK1:NM_018638:exon1:c.C110T:p.S37F,ETNK1:NM_001039481:exon1:c.C110T:p.S37F,</t>
  </si>
  <si>
    <t>STK38L</t>
  </si>
  <si>
    <t>STK38L:NM_015000:exon4:c.C214T:p.R72C,</t>
  </si>
  <si>
    <t>PPHLN1</t>
  </si>
  <si>
    <t>PPHLN1:NM_201439:exon3:c.G215T:p.R72I,PPHLN1:NM_001143788:exon3:c.G215T:p.R72I,PPHLN1:NM_201515:exon4:c.G236T:p.R79I,PPHLN1:NM_016488:exon3:c.G215T:p.R72I,</t>
  </si>
  <si>
    <t>PFKM</t>
  </si>
  <si>
    <t>PFKM:NM_001166686:exon16:c.C1475T:p.S492F,PFKM:NM_000289:exon14:c.C1262T:p.S421F,PFKM:NM_001166688:exon13:c.C1262T:p.S421F,PFKM:NM_001166687:exon14:c.C1262T:p.S421F,</t>
  </si>
  <si>
    <t>PMEL</t>
  </si>
  <si>
    <t>PMEL:NM_006928:exon6:c.C614T:p.S205L,PMEL:NM_001200053:exon3:c.C356T:p.S119L,PMEL:NM_001200054:exon5:c.C614T:p.S205L,</t>
  </si>
  <si>
    <t>CNPY2</t>
  </si>
  <si>
    <t>CNPY2:NM_014255:exon3:c.T134G:p.V45G,CNPY2:NM_001190991:exon3:c.T134G:p.V45G,</t>
  </si>
  <si>
    <t>PAH</t>
  </si>
  <si>
    <t>PAH:NM_000277:exon12:c.C1237T:p.R413C,</t>
  </si>
  <si>
    <t>MAPKAPK5</t>
  </si>
  <si>
    <t>MAPKAPK5:NM_003668:exon10:c.G868C:p.E290Q,MAPKAPK5:NM_139078:exon10:c.G868C:p.E290Q,</t>
  </si>
  <si>
    <t>KIAA0586</t>
  </si>
  <si>
    <t>KIAA0586:NM_014749:exon20:c.A2855C:p.K952T,</t>
  </si>
  <si>
    <t>SLC8A3</t>
  </si>
  <si>
    <t>SLC8A3:NM_182936:exon4:c.C311T:p.P104L,SLC8A3:NM_001130417:exon5:c.C353T:p.P118L,SLC8A3:NM_058240:exon7:c.C2231T:p.P744L,SLC8A3:NM_183002:exon7:c.C2240T:p.P747L,SLC8A3:NM_182932:exon6:c.C2222T:p.P741L,SLC8A3:NM_033262:exon7:c.C2234T:p.P745L,</t>
  </si>
  <si>
    <t>ADAM21</t>
  </si>
  <si>
    <t>ADAM21:NM_003813:exon1:c.C397T:p.R133X,</t>
  </si>
  <si>
    <t>AKT1</t>
  </si>
  <si>
    <t>AKT1:NM_001014432:exon11:c.G918C:p.M306I,AKT1:NM_005163:exon10:c.G918C:p.M306I,AKT1:NM_001014431:exon10:c.G918C:p.M306I,</t>
  </si>
  <si>
    <t>C15orf23</t>
  </si>
  <si>
    <t>C15orf23:NM_001142761:exon1:c.G169A:p.E57K,C15orf23:NM_033286:exon1:c.G169A:p.E57K,C15orf23:NM_001142762:exon1:c.G169A:p.E57K,</t>
  </si>
  <si>
    <t>STRC:NM_153700:exon24:c.G4632C:p.Q1544H,</t>
  </si>
  <si>
    <t>AP4E1</t>
  </si>
  <si>
    <t>AP4E1:NM_007347:exon16:c.C2044G:p.L682V,</t>
  </si>
  <si>
    <t>C15orf27:NM_152335:exon7:c.G529A:p.V177M,</t>
  </si>
  <si>
    <t>CHD2</t>
  </si>
  <si>
    <t>CHD2:NM_001271:exon17:c.C2065T:p.L689F,</t>
  </si>
  <si>
    <t>TELO2</t>
  </si>
  <si>
    <t>TELO2:NM_016111:exon15:c.C1783A:p.L595M,</t>
  </si>
  <si>
    <t>RAB26</t>
  </si>
  <si>
    <t>RAB26:NM_014353:exon4:c.C391T:p.H131Y,</t>
  </si>
  <si>
    <t>DNAJA3</t>
  </si>
  <si>
    <t>DNAJA3:NM_005147:exon10:c.A1249C:p.T417P,DNAJA3:NM_001135110:exon10:c.A1249C:p.T417P,</t>
  </si>
  <si>
    <t>NTAN1</t>
  </si>
  <si>
    <t>NTAN1:NM_173474:exon8:c.G598C:p.E200Q,</t>
  </si>
  <si>
    <t>TGFB1I1</t>
  </si>
  <si>
    <t>TGFB1I1:NM_015927:exon8:c.C747G:p.F249L,TGFB1I1:NM_001042454:exon8:c.C798G:p.F266L,TGFB1I1:NM_001164719:exon8:c.C747G:p.F249L,</t>
  </si>
  <si>
    <t>PRSS54</t>
  </si>
  <si>
    <t>PRSS54:NM_001080492:exon6:c.C626T:p.T209M,</t>
  </si>
  <si>
    <t>KCTD19</t>
  </si>
  <si>
    <t>KCTD19:NM_001100915:exon15:c.C2622G:p.F874L,</t>
  </si>
  <si>
    <t>NQO1</t>
  </si>
  <si>
    <t>NQO1:NM_000903:exon2:c.G96C:p.K32N,NQO1:NM_001025433:exon2:c.G96C:p.K32N,NQO1:NM_001025434:exon2:c.G96C:p.K32N,</t>
  </si>
  <si>
    <t>MTSS1L</t>
  </si>
  <si>
    <t>MTSS1L:NM_138383:exon10:c.G757A:p.D253N,</t>
  </si>
  <si>
    <t>VAT1L</t>
  </si>
  <si>
    <t>VAT1L:NM_020927:exon1:c.G28A:p.E10K,</t>
  </si>
  <si>
    <t>KLHL36</t>
  </si>
  <si>
    <t>KLHL36:NM_024731:exon5:c.C1744T:p.P582S,</t>
  </si>
  <si>
    <t>CAMTA2</t>
  </si>
  <si>
    <t>CAMTA2:NM_001171166:exon12:c.C2187G:p.I729M,CAMTA2:NM_001171167:exon13:c.C2250G:p.I750M,CAMTA2:NM_015099:exon13:c.C2181G:p.I727M,CAMTA2:NM_001171168:exon12:c.C2178G:p.I726M,</t>
  </si>
  <si>
    <t>CYB5D1</t>
  </si>
  <si>
    <t>CYB5D1:NM_144607:exon3:c.C316T:p.Q106X,</t>
  </si>
  <si>
    <t>PER1</t>
  </si>
  <si>
    <t>PER1:NM_002616:exon11:c.G1349A:p.R450H,</t>
  </si>
  <si>
    <t>SPAG5</t>
  </si>
  <si>
    <t>SPAG5:NM_006461:exon1:c.A1G:p.M1V,</t>
  </si>
  <si>
    <t>KRTAP4-11</t>
  </si>
  <si>
    <t>KRTAP4-11:NM_033059:exon1:c.A407G:p.H136R,</t>
  </si>
  <si>
    <t>MAP3K14</t>
  </si>
  <si>
    <t>MAP3K14:NM_003954:exon4:c.G441C:p.K147N,</t>
  </si>
  <si>
    <t>ITGA3</t>
  </si>
  <si>
    <t>ITGA3:NM_002204:exon13:c.C1712G:p.S571C,ITGA3:NM_005501:exon13:c.C1712G:p.S571C,</t>
  </si>
  <si>
    <t>C17orf28</t>
  </si>
  <si>
    <t>C17orf28:NM_030630:exon17:c.G2085C:p.Q695H,</t>
  </si>
  <si>
    <t>LLGL2</t>
  </si>
  <si>
    <t>LLGL2:NM_004524:exon8:c.A785C:p.E262A,LLGL2:NM_001015002:exon8:c.A785C:p.E262A,LLGL2:NM_001031803:exon8:c.A785C:p.E262A,</t>
  </si>
  <si>
    <t>UNK</t>
  </si>
  <si>
    <t>UNK:NM_001080419:exon2:c.G182C:p.R61T,</t>
  </si>
  <si>
    <t>EVPL</t>
  </si>
  <si>
    <t>EVPL:NM_001988:exon7:c.G730A:p.E244K,</t>
  </si>
  <si>
    <t>NOTUM</t>
  </si>
  <si>
    <t>NOTUM:NM_178493:exon4:c.G502A:p.E168K,</t>
  </si>
  <si>
    <t>PSTPIP2</t>
  </si>
  <si>
    <t>PSTPIP2:NM_024430:exon11:c.G786C:p.Q262H,</t>
  </si>
  <si>
    <t>CHERP</t>
  </si>
  <si>
    <t>CHERP:NM_006387:exon5:c.G531C:p.K177N,</t>
  </si>
  <si>
    <t>WDR62</t>
  </si>
  <si>
    <t>WDR62:NM_173636:exon7:c.G849C:p.E283D,WDR62:NM_001083961:exon7:c.G849C:p.E283D,</t>
  </si>
  <si>
    <t>GRIK5</t>
  </si>
  <si>
    <t>GRIK5:NM_002088:exon16:c.A2181T:p.E727D,</t>
  </si>
  <si>
    <t>MEIS3</t>
  </si>
  <si>
    <t>MEIS3:NM_020160:exon9:c.A1022G:p.K341R,MEIS3:NM_001009813:exon9:c.A833G:p.K278R,</t>
  </si>
  <si>
    <t>LIG1</t>
  </si>
  <si>
    <t>LIG1:NM_000234:exon22:c.C2141G:p.S714X,</t>
  </si>
  <si>
    <t>MYBPC2</t>
  </si>
  <si>
    <t>MYBPC2:NM_004533:exon23:c.C2748G:p.I916M,</t>
  </si>
  <si>
    <t>FAM71E1</t>
  </si>
  <si>
    <t>FAM71E1:NM_138411:exon4:c.G611A:p.R204Q,</t>
  </si>
  <si>
    <t>ACPT</t>
  </si>
  <si>
    <t>ACPT:NM_033068:exon2:c.C146G:p.S49C,</t>
  </si>
  <si>
    <t>KLK9</t>
  </si>
  <si>
    <t>KLK9:NM_012315:exon3:c.A337T:p.M113L,</t>
  </si>
  <si>
    <t>LILRA3</t>
  </si>
  <si>
    <t>LILRA3:NM_001172654:exon6:c.G1060A:p.V354M,LILRA3:NM_006865:exon6:c.G1252A:p.V418M,</t>
  </si>
  <si>
    <t>LILRA4</t>
  </si>
  <si>
    <t>LILRA4:NM_012276:exon8:c.A1325G:p.Y442C,</t>
  </si>
  <si>
    <t>LILRA4:NM_012276:exon8:c.T1316A:p.L439H,</t>
  </si>
  <si>
    <t>KIF16B:NM_024704:exon19:c.G2373C:p.K791N,KIF16B:NM_001199865:exon19:c.G2373C:p.K791N,KIF16B:NM_001199866:exon19:c.G2373C:p.K791N,</t>
  </si>
  <si>
    <t>NINL</t>
  </si>
  <si>
    <t>NINL:NM_025176:exon15:c.G1866A:p.M622I,</t>
  </si>
  <si>
    <t>SLC13A3</t>
  </si>
  <si>
    <t>SLC13A3:NM_001011554:exon11:c.C1153T:p.L385F,SLC13A3:NM_001193339:exon9:c.C1144T:p.L382F,SLC13A3:NM_022829:exon10:c.C1294T:p.L432F,SLC13A3:NM_001193342:exon10:c.C1000T:p.L334F,SLC13A3:NM_001193340:exon10:c.C1048T:p.L350F,</t>
  </si>
  <si>
    <t>PTGIS</t>
  </si>
  <si>
    <t>PTGIS:NM_000961:exon5:c.G544A:p.G182R,</t>
  </si>
  <si>
    <t>TRPM2</t>
  </si>
  <si>
    <t>TRPM2:NM_003307:exon26:c.C3797T:p.T1266M,</t>
  </si>
  <si>
    <t>ZNF280A</t>
  </si>
  <si>
    <t>ZNF280A:NM_080740:exon2:c.G7A:p.D3N,</t>
  </si>
  <si>
    <t>FOXRED2</t>
  </si>
  <si>
    <t>FOXRED2:NM_024955:exon9:c.C1997T:p.S666F,FOXRED2:NM_001102371:exon9:c.C1997T:p.S666F,</t>
  </si>
  <si>
    <t>GEMIN8</t>
  </si>
  <si>
    <t>GEMIN8:NM_001042480:exon4:c.G514A:p.V172M,GEMIN8:NM_001042479:exon5:c.G514A:p.V172M,GEMIN8:NM_017856:exon5:c.G514A:p.V172M,</t>
  </si>
  <si>
    <t>MAP3K15</t>
  </si>
  <si>
    <t>MAP3K15:NM_001001671:exon25:c.C3406T:p.R1136X,</t>
  </si>
  <si>
    <t>ARAF</t>
  </si>
  <si>
    <t>ARAF:NM_001654:exon7:c.C622G:p.Q208E,</t>
  </si>
  <si>
    <t>IGBP1</t>
  </si>
  <si>
    <t>IGBP1:NM_001551:exon2:c.T181G:p.L61V,</t>
  </si>
  <si>
    <t>TAF1</t>
  </si>
  <si>
    <t>TAF1:NM_138923:exon38:c.G5506C:p.E1836Q,TAF1:NM_004606:exon38:c.G5569C:p.E1857Q,</t>
  </si>
  <si>
    <t>BRWD3</t>
  </si>
  <si>
    <t>BRWD3:NM_153252:exon19:c.C2147T:p.P716L,</t>
  </si>
  <si>
    <t>UTP14A</t>
  </si>
  <si>
    <t>UTP14A:NM_006649:exon4:c.G187A:p.E63K,UTP14A:NM_001166221:exon4:c.G187A:p.E63K,</t>
  </si>
  <si>
    <t>Failed</t>
  </si>
  <si>
    <t>MYH4</t>
  </si>
  <si>
    <t>MYH4:NM_017533:exon16:c.G1784A:p.G595D,</t>
  </si>
  <si>
    <t>MYH4:NM_017533:exon14:c.G1390A:p.D464N,</t>
  </si>
  <si>
    <t>P3+P4+M1+M3</t>
  </si>
  <si>
    <t>P3+P4+M1+M2+M3</t>
  </si>
  <si>
    <t>P1+P2+P3+P5+P6+M1+M2+M3</t>
  </si>
  <si>
    <t>P1+P2+P3+P4+P5+P6+M1+M2+M3</t>
  </si>
  <si>
    <t>P6+M1+M3</t>
  </si>
  <si>
    <t>P1+P2+P3+P4+P5+P6+M1+M3</t>
  </si>
  <si>
    <t>P1+P2+P3+P4+P5+P6+M2+M3</t>
  </si>
  <si>
    <t>P2+P4+P6+M1+M3</t>
  </si>
  <si>
    <t>P6+M2</t>
  </si>
  <si>
    <t>P1+P2+P3+P4+P5+P6+M1+M2+M3+PLN</t>
  </si>
  <si>
    <t>P1+P2+P3+P4+P5+P6+M1+M3+PLN</t>
  </si>
  <si>
    <t>P2+P3+P4+P5+P6+M1+M2+M3</t>
  </si>
  <si>
    <t>P1+P2+P4+P5+P6+M1+M2+M3</t>
  </si>
  <si>
    <t>P2+M1+M2+M4</t>
  </si>
  <si>
    <t>P2+M2+M3+M4</t>
  </si>
  <si>
    <t>P2+M1+M2+M3+M4+M5</t>
  </si>
  <si>
    <t>P1+P2+P3+M1+M2+M3+M4+M5</t>
  </si>
  <si>
    <t>P2+P3+M2+M3+M4+M5</t>
  </si>
  <si>
    <t>P1+P3+M1+M4</t>
  </si>
  <si>
    <t>P2+P3+M2+M3+M4</t>
  </si>
  <si>
    <t>P3+M1+M4</t>
  </si>
  <si>
    <t>P3+M1+M2+M3+M4+M5</t>
  </si>
  <si>
    <t>P2+P3+M1+M3+M5</t>
  </si>
  <si>
    <t>P2+P3+M1+M2+M3+M4+M5</t>
  </si>
  <si>
    <t>P1+P3+M2+M3</t>
  </si>
  <si>
    <t>P1+P3+M3+M4+M5</t>
  </si>
  <si>
    <t>P3+M2+M3+M4+M5</t>
  </si>
  <si>
    <t>P2+P3+M1+M4</t>
  </si>
  <si>
    <t xml:space="preserve">
P2</t>
  </si>
  <si>
    <t xml:space="preserve">
P3</t>
  </si>
  <si>
    <t xml:space="preserve">
P1</t>
  </si>
  <si>
    <t>P1+P2+P3+P4+M1+M2+M3</t>
  </si>
  <si>
    <t>P2+P4+M1</t>
  </si>
  <si>
    <t>P2+P4+M1+M2+M3</t>
  </si>
  <si>
    <t>P1+M3+M4</t>
  </si>
  <si>
    <t>P1+P2+M1+M2+M4</t>
  </si>
  <si>
    <t>P1+P2+P3+P4+M3+M1+M2</t>
  </si>
  <si>
    <t>P1+P3+P4+M3+M1+M2</t>
  </si>
  <si>
    <t>P3+P4+M3+M2</t>
  </si>
  <si>
    <t>P3+P4+M1+M2</t>
  </si>
  <si>
    <t>P3+P4+M3+M1+M2</t>
  </si>
  <si>
    <t>P1+P2+P4</t>
  </si>
  <si>
    <t>P1+P2+P3+P4+M2+M3</t>
  </si>
  <si>
    <t>P1+P2+P3+P4+M1+M2</t>
  </si>
  <si>
    <t>P1+P4</t>
  </si>
  <si>
    <t>P1+P2+P3+P4+M3+M1</t>
  </si>
  <si>
    <t>AF
M2 (2)</t>
  </si>
  <si>
    <t>Total
M2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</si>
</sst>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sz val="20"/>
      <color theme="1"/>
      <name val="Calibri"/>
      <scheme val="minor"/>
    </font>
    <font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41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/>
    </xf>
    <xf numFmtId="1" fontId="4" fillId="0" borderId="0" xfId="0" applyNumberFormat="1" applyFont="1" applyFill="1" applyBorder="1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1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/>
    <xf numFmtId="9" fontId="0" fillId="0" borderId="0" xfId="1" applyFont="1" applyFill="1" applyBorder="1"/>
    <xf numFmtId="9" fontId="4" fillId="0" borderId="0" xfId="1" applyFont="1" applyFill="1"/>
    <xf numFmtId="9" fontId="0" fillId="0" borderId="0" xfId="1" applyFont="1" applyFill="1"/>
    <xf numFmtId="0" fontId="0" fillId="0" borderId="0" xfId="0" applyBorder="1" applyAlignment="1">
      <alignment vertical="center"/>
    </xf>
    <xf numFmtId="0" fontId="2" fillId="0" borderId="0" xfId="0" applyFont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ont="1" applyBorder="1"/>
    <xf numFmtId="9" fontId="4" fillId="0" borderId="0" xfId="0" applyNumberFormat="1" applyFont="1" applyFill="1" applyBorder="1"/>
    <xf numFmtId="164" fontId="4" fillId="0" borderId="0" xfId="0" applyNumberFormat="1" applyFont="1" applyFill="1" applyBorder="1"/>
    <xf numFmtId="0" fontId="3" fillId="0" borderId="0" xfId="0" applyFont="1" applyFill="1" applyBorder="1"/>
    <xf numFmtId="9" fontId="0" fillId="0" borderId="0" xfId="0" applyNumberForma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6" fillId="0" borderId="0" xfId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/>
    <xf numFmtId="1" fontId="1" fillId="0" borderId="0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12" fillId="0" borderId="5" xfId="0" applyNumberFormat="1" applyFont="1" applyFill="1" applyBorder="1" applyAlignment="1">
      <alignment horizontal="left" wrapText="1"/>
    </xf>
    <xf numFmtId="49" fontId="12" fillId="0" borderId="6" xfId="0" applyNumberFormat="1" applyFont="1" applyFill="1" applyBorder="1" applyAlignment="1">
      <alignment horizontal="left" wrapText="1"/>
    </xf>
    <xf numFmtId="49" fontId="12" fillId="0" borderId="7" xfId="0" applyNumberFormat="1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3" fillId="0" borderId="8" xfId="0" applyFont="1" applyFill="1" applyBorder="1"/>
    <xf numFmtId="0" fontId="13" fillId="0" borderId="9" xfId="0" applyFont="1" applyFill="1" applyBorder="1"/>
    <xf numFmtId="0" fontId="13" fillId="0" borderId="0" xfId="0" applyFont="1" applyFill="1" applyBorder="1"/>
    <xf numFmtId="0" fontId="13" fillId="0" borderId="0" xfId="0" applyNumberFormat="1" applyFont="1" applyFill="1" applyBorder="1"/>
    <xf numFmtId="0" fontId="13" fillId="0" borderId="10" xfId="0" applyFont="1" applyFill="1" applyBorder="1"/>
    <xf numFmtId="9" fontId="13" fillId="0" borderId="9" xfId="1" applyFont="1" applyFill="1" applyBorder="1"/>
    <xf numFmtId="9" fontId="13" fillId="0" borderId="0" xfId="1" applyFont="1" applyFill="1" applyBorder="1"/>
    <xf numFmtId="9" fontId="13" fillId="0" borderId="10" xfId="1" applyFont="1" applyFill="1" applyBorder="1"/>
    <xf numFmtId="9" fontId="13" fillId="0" borderId="1" xfId="1" applyFont="1" applyFill="1" applyBorder="1"/>
    <xf numFmtId="9" fontId="13" fillId="0" borderId="2" xfId="1" applyFont="1" applyFill="1" applyBorder="1"/>
    <xf numFmtId="9" fontId="13" fillId="0" borderId="3" xfId="1" applyFont="1" applyFill="1" applyBorder="1"/>
    <xf numFmtId="0" fontId="13" fillId="0" borderId="1" xfId="0" applyFont="1" applyFill="1" applyBorder="1"/>
    <xf numFmtId="0" fontId="13" fillId="0" borderId="2" xfId="0" applyFont="1" applyFill="1" applyBorder="1"/>
    <xf numFmtId="0" fontId="13" fillId="0" borderId="3" xfId="0" applyFont="1" applyFill="1" applyBorder="1"/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4" fillId="0" borderId="8" xfId="0" applyFont="1" applyFill="1" applyBorder="1"/>
    <xf numFmtId="0" fontId="14" fillId="0" borderId="9" xfId="0" applyFont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14" fillId="0" borderId="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3" fillId="0" borderId="8" xfId="0" applyFont="1" applyBorder="1"/>
    <xf numFmtId="0" fontId="13" fillId="2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3" fillId="0" borderId="11" xfId="0" applyFont="1" applyFill="1" applyBorder="1"/>
    <xf numFmtId="0" fontId="14" fillId="0" borderId="11" xfId="0" applyFont="1" applyFill="1" applyBorder="1"/>
    <xf numFmtId="0" fontId="13" fillId="0" borderId="12" xfId="0" applyFont="1" applyFill="1" applyBorder="1"/>
    <xf numFmtId="0" fontId="13" fillId="0" borderId="13" xfId="0" applyFont="1" applyFill="1" applyBorder="1"/>
    <xf numFmtId="0" fontId="13" fillId="0" borderId="13" xfId="0" applyNumberFormat="1" applyFont="1" applyFill="1" applyBorder="1"/>
    <xf numFmtId="0" fontId="13" fillId="0" borderId="14" xfId="0" applyFont="1" applyFill="1" applyBorder="1"/>
    <xf numFmtId="9" fontId="13" fillId="0" borderId="12" xfId="1" applyFont="1" applyFill="1" applyBorder="1"/>
    <xf numFmtId="9" fontId="13" fillId="0" borderId="13" xfId="1" applyFont="1" applyFill="1" applyBorder="1"/>
    <xf numFmtId="9" fontId="13" fillId="0" borderId="14" xfId="1" applyFont="1" applyFill="1" applyBorder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0" xfId="0" applyFont="1"/>
    <xf numFmtId="0" fontId="13" fillId="0" borderId="0" xfId="0" applyFont="1" applyFill="1"/>
    <xf numFmtId="0" fontId="14" fillId="0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left"/>
    </xf>
    <xf numFmtId="1" fontId="13" fillId="0" borderId="0" xfId="0" applyNumberFormat="1" applyFont="1" applyFill="1" applyBorder="1"/>
    <xf numFmtId="0" fontId="13" fillId="0" borderId="9" xfId="1" applyNumberFormat="1" applyFont="1" applyFill="1" applyBorder="1"/>
    <xf numFmtId="0" fontId="13" fillId="0" borderId="0" xfId="1" applyNumberFormat="1" applyFont="1" applyFill="1" applyBorder="1"/>
    <xf numFmtId="0" fontId="13" fillId="0" borderId="10" xfId="1" applyNumberFormat="1" applyFont="1" applyFill="1" applyBorder="1"/>
    <xf numFmtId="0" fontId="13" fillId="0" borderId="2" xfId="1" applyNumberFormat="1" applyFont="1" applyFill="1" applyBorder="1"/>
    <xf numFmtId="9" fontId="13" fillId="3" borderId="0" xfId="1" applyFont="1" applyFill="1" applyBorder="1"/>
    <xf numFmtId="9" fontId="13" fillId="3" borderId="10" xfId="1" applyFont="1" applyFill="1" applyBorder="1"/>
    <xf numFmtId="0" fontId="14" fillId="0" borderId="0" xfId="0" applyFont="1" applyBorder="1"/>
    <xf numFmtId="0" fontId="17" fillId="0" borderId="0" xfId="0" applyFont="1" applyBorder="1"/>
    <xf numFmtId="1" fontId="13" fillId="0" borderId="13" xfId="0" applyNumberFormat="1" applyFont="1" applyFill="1" applyBorder="1"/>
    <xf numFmtId="0" fontId="13" fillId="0" borderId="12" xfId="1" applyNumberFormat="1" applyFont="1" applyFill="1" applyBorder="1"/>
    <xf numFmtId="0" fontId="13" fillId="0" borderId="13" xfId="1" applyNumberFormat="1" applyFont="1" applyFill="1" applyBorder="1"/>
    <xf numFmtId="0" fontId="13" fillId="0" borderId="14" xfId="1" applyNumberFormat="1" applyFont="1" applyFill="1" applyBorder="1"/>
    <xf numFmtId="0" fontId="13" fillId="0" borderId="0" xfId="0" applyFont="1" applyBorder="1"/>
    <xf numFmtId="9" fontId="13" fillId="0" borderId="0" xfId="0" applyNumberFormat="1" applyFont="1" applyBorder="1"/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5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0" fontId="14" fillId="0" borderId="8" xfId="0" applyFont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1" fontId="14" fillId="0" borderId="0" xfId="0" applyNumberFormat="1" applyFont="1" applyBorder="1" applyAlignment="1">
      <alignment horizontal="right"/>
    </xf>
    <xf numFmtId="0" fontId="14" fillId="0" borderId="10" xfId="0" applyFont="1" applyBorder="1" applyAlignment="1">
      <alignment horizontal="left"/>
    </xf>
    <xf numFmtId="9" fontId="14" fillId="0" borderId="0" xfId="1" applyFont="1" applyBorder="1" applyAlignment="1">
      <alignment horizontal="center"/>
    </xf>
    <xf numFmtId="9" fontId="14" fillId="0" borderId="10" xfId="1" applyFont="1" applyBorder="1" applyAlignment="1">
      <alignment horizontal="center"/>
    </xf>
    <xf numFmtId="9" fontId="14" fillId="0" borderId="0" xfId="1" applyFont="1" applyFill="1" applyBorder="1" applyAlignment="1">
      <alignment horizontal="center"/>
    </xf>
    <xf numFmtId="0" fontId="14" fillId="0" borderId="11" xfId="0" applyFont="1" applyBorder="1" applyAlignment="1">
      <alignment horizontal="left"/>
    </xf>
    <xf numFmtId="0" fontId="14" fillId="0" borderId="11" xfId="0" applyFont="1" applyFill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13" xfId="0" applyFont="1" applyFill="1" applyBorder="1" applyAlignment="1">
      <alignment horizontal="left"/>
    </xf>
    <xf numFmtId="0" fontId="14" fillId="0" borderId="13" xfId="0" applyFont="1" applyBorder="1" applyAlignment="1">
      <alignment horizontal="left"/>
    </xf>
    <xf numFmtId="1" fontId="14" fillId="0" borderId="13" xfId="0" applyNumberFormat="1" applyFont="1" applyBorder="1" applyAlignment="1">
      <alignment horizontal="right"/>
    </xf>
    <xf numFmtId="0" fontId="14" fillId="0" borderId="14" xfId="0" applyFont="1" applyBorder="1" applyAlignment="1">
      <alignment horizontal="left"/>
    </xf>
    <xf numFmtId="9" fontId="14" fillId="0" borderId="13" xfId="1" applyFont="1" applyBorder="1" applyAlignment="1">
      <alignment horizontal="center"/>
    </xf>
    <xf numFmtId="9" fontId="14" fillId="0" borderId="14" xfId="1" applyFont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2" fillId="0" borderId="4" xfId="0" applyFont="1" applyFill="1" applyBorder="1"/>
    <xf numFmtId="0" fontId="12" fillId="0" borderId="5" xfId="0" applyFont="1" applyFill="1" applyBorder="1"/>
    <xf numFmtId="0" fontId="12" fillId="0" borderId="6" xfId="0" applyFont="1" applyFill="1" applyBorder="1"/>
    <xf numFmtId="0" fontId="12" fillId="0" borderId="7" xfId="0" applyFont="1" applyFill="1" applyBorder="1"/>
    <xf numFmtId="0" fontId="12" fillId="0" borderId="5" xfId="0" applyFont="1" applyFill="1" applyBorder="1" applyAlignment="1">
      <alignment wrapText="1"/>
    </xf>
    <xf numFmtId="0" fontId="12" fillId="0" borderId="6" xfId="0" applyFont="1" applyFill="1" applyBorder="1" applyAlignment="1">
      <alignment wrapText="1"/>
    </xf>
    <xf numFmtId="0" fontId="12" fillId="0" borderId="7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11" fillId="0" borderId="5" xfId="0" applyFont="1" applyFill="1" applyBorder="1"/>
    <xf numFmtId="0" fontId="11" fillId="0" borderId="6" xfId="0" applyFont="1" applyFill="1" applyBorder="1"/>
    <xf numFmtId="0" fontId="11" fillId="0" borderId="7" xfId="0" applyFont="1" applyFill="1" applyBorder="1"/>
    <xf numFmtId="0" fontId="13" fillId="0" borderId="15" xfId="0" applyFont="1" applyFill="1" applyBorder="1"/>
    <xf numFmtId="1" fontId="13" fillId="0" borderId="2" xfId="0" applyNumberFormat="1" applyFont="1" applyFill="1" applyBorder="1"/>
    <xf numFmtId="9" fontId="14" fillId="0" borderId="2" xfId="1" applyFont="1" applyFill="1" applyBorder="1"/>
    <xf numFmtId="9" fontId="14" fillId="2" borderId="2" xfId="1" applyFont="1" applyFill="1" applyBorder="1"/>
    <xf numFmtId="9" fontId="14" fillId="2" borderId="3" xfId="1" applyFont="1" applyFill="1" applyBorder="1"/>
    <xf numFmtId="9" fontId="14" fillId="0" borderId="0" xfId="1" applyFont="1" applyFill="1" applyBorder="1"/>
    <xf numFmtId="9" fontId="14" fillId="2" borderId="0" xfId="1" applyFont="1" applyFill="1" applyBorder="1"/>
    <xf numFmtId="9" fontId="14" fillId="2" borderId="10" xfId="1" applyFont="1" applyFill="1" applyBorder="1"/>
    <xf numFmtId="9" fontId="14" fillId="0" borderId="10" xfId="1" applyFont="1" applyFill="1" applyBorder="1"/>
    <xf numFmtId="9" fontId="13" fillId="2" borderId="0" xfId="1" applyFont="1" applyFill="1" applyBorder="1"/>
    <xf numFmtId="9" fontId="13" fillId="2" borderId="10" xfId="1" applyFont="1" applyFill="1" applyBorder="1"/>
    <xf numFmtId="9" fontId="14" fillId="0" borderId="13" xfId="1" applyFont="1" applyFill="1" applyBorder="1"/>
    <xf numFmtId="9" fontId="14" fillId="2" borderId="13" xfId="1" applyFont="1" applyFill="1" applyBorder="1"/>
    <xf numFmtId="9" fontId="14" fillId="2" borderId="14" xfId="1" applyFont="1" applyFill="1" applyBorder="1"/>
    <xf numFmtId="9" fontId="12" fillId="0" borderId="5" xfId="0" applyNumberFormat="1" applyFont="1" applyFill="1" applyBorder="1" applyAlignment="1">
      <alignment horizontal="left" wrapText="1"/>
    </xf>
    <xf numFmtId="9" fontId="12" fillId="0" borderId="6" xfId="0" applyNumberFormat="1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 wrapText="1"/>
    </xf>
    <xf numFmtId="0" fontId="14" fillId="0" borderId="10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Fill="1" applyBorder="1"/>
    <xf numFmtId="1" fontId="14" fillId="0" borderId="0" xfId="0" applyNumberFormat="1" applyFont="1" applyFill="1" applyBorder="1"/>
    <xf numFmtId="0" fontId="14" fillId="0" borderId="10" xfId="0" applyFont="1" applyBorder="1"/>
    <xf numFmtId="9" fontId="13" fillId="0" borderId="1" xfId="1" applyNumberFormat="1" applyFont="1" applyFill="1" applyBorder="1"/>
    <xf numFmtId="9" fontId="13" fillId="0" borderId="2" xfId="1" applyNumberFormat="1" applyFont="1" applyFill="1" applyBorder="1"/>
    <xf numFmtId="0" fontId="14" fillId="0" borderId="9" xfId="0" applyFont="1" applyBorder="1"/>
    <xf numFmtId="0" fontId="14" fillId="0" borderId="8" xfId="0" applyFont="1" applyBorder="1" applyAlignment="1">
      <alignment horizontal="left" vertical="center"/>
    </xf>
    <xf numFmtId="9" fontId="13" fillId="0" borderId="9" xfId="1" applyNumberFormat="1" applyFont="1" applyFill="1" applyBorder="1"/>
    <xf numFmtId="9" fontId="13" fillId="0" borderId="0" xfId="1" applyNumberFormat="1" applyFont="1" applyFill="1" applyBorder="1"/>
    <xf numFmtId="0" fontId="14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1" fontId="14" fillId="0" borderId="0" xfId="0" applyNumberFormat="1" applyFont="1" applyBorder="1"/>
    <xf numFmtId="0" fontId="14" fillId="0" borderId="10" xfId="0" applyFont="1" applyFill="1" applyBorder="1"/>
    <xf numFmtId="0" fontId="14" fillId="0" borderId="9" xfId="0" applyFont="1" applyFill="1" applyBorder="1"/>
    <xf numFmtId="9" fontId="12" fillId="0" borderId="0" xfId="1" applyNumberFormat="1" applyFont="1" applyFill="1" applyBorder="1"/>
    <xf numFmtId="164" fontId="13" fillId="0" borderId="9" xfId="1" applyNumberFormat="1" applyFont="1" applyFill="1" applyBorder="1"/>
    <xf numFmtId="0" fontId="14" fillId="0" borderId="14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Fill="1" applyBorder="1"/>
    <xf numFmtId="1" fontId="14" fillId="0" borderId="13" xfId="0" applyNumberFormat="1" applyFont="1" applyFill="1" applyBorder="1"/>
    <xf numFmtId="0" fontId="14" fillId="0" borderId="14" xfId="0" applyFont="1" applyBorder="1"/>
    <xf numFmtId="9" fontId="13" fillId="0" borderId="12" xfId="1" applyNumberFormat="1" applyFont="1" applyFill="1" applyBorder="1"/>
    <xf numFmtId="9" fontId="13" fillId="0" borderId="13" xfId="1" applyNumberFormat="1" applyFont="1" applyFill="1" applyBorder="1"/>
    <xf numFmtId="0" fontId="14" fillId="0" borderId="12" xfId="0" applyFont="1" applyBorder="1"/>
    <xf numFmtId="0" fontId="14" fillId="0" borderId="13" xfId="0" applyFont="1" applyBorder="1"/>
    <xf numFmtId="0" fontId="15" fillId="0" borderId="9" xfId="0" applyFont="1" applyFill="1" applyBorder="1"/>
    <xf numFmtId="9" fontId="14" fillId="0" borderId="9" xfId="1" applyFont="1" applyFill="1" applyBorder="1"/>
    <xf numFmtId="9" fontId="14" fillId="0" borderId="1" xfId="1" applyNumberFormat="1" applyFont="1" applyFill="1" applyBorder="1"/>
    <xf numFmtId="9" fontId="14" fillId="0" borderId="2" xfId="1" applyNumberFormat="1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9" fontId="14" fillId="0" borderId="9" xfId="1" applyNumberFormat="1" applyFont="1" applyFill="1" applyBorder="1"/>
    <xf numFmtId="9" fontId="14" fillId="0" borderId="0" xfId="1" applyNumberFormat="1" applyFont="1" applyFill="1" applyBorder="1"/>
    <xf numFmtId="0" fontId="14" fillId="2" borderId="10" xfId="0" applyFont="1" applyFill="1" applyBorder="1"/>
    <xf numFmtId="0" fontId="15" fillId="0" borderId="8" xfId="0" applyFont="1" applyFill="1" applyBorder="1"/>
    <xf numFmtId="0" fontId="13" fillId="2" borderId="0" xfId="0" applyFont="1" applyFill="1" applyBorder="1"/>
    <xf numFmtId="0" fontId="14" fillId="0" borderId="12" xfId="0" applyFont="1" applyFill="1" applyBorder="1"/>
    <xf numFmtId="0" fontId="14" fillId="0" borderId="14" xfId="0" applyFont="1" applyFill="1" applyBorder="1"/>
    <xf numFmtId="9" fontId="14" fillId="0" borderId="12" xfId="1" applyFont="1" applyFill="1" applyBorder="1"/>
    <xf numFmtId="9" fontId="14" fillId="0" borderId="14" xfId="1" applyFont="1" applyFill="1" applyBorder="1"/>
    <xf numFmtId="9" fontId="14" fillId="0" borderId="12" xfId="1" applyNumberFormat="1" applyFont="1" applyFill="1" applyBorder="1"/>
    <xf numFmtId="9" fontId="14" fillId="0" borderId="13" xfId="1" applyNumberFormat="1" applyFont="1" applyFill="1" applyBorder="1"/>
    <xf numFmtId="49" fontId="12" fillId="0" borderId="5" xfId="0" applyNumberFormat="1" applyFont="1" applyFill="1" applyBorder="1"/>
    <xf numFmtId="0" fontId="16" fillId="0" borderId="6" xfId="0" applyNumberFormat="1" applyFont="1" applyFill="1" applyBorder="1" applyAlignment="1">
      <alignment horizontal="left" wrapText="1"/>
    </xf>
    <xf numFmtId="49" fontId="16" fillId="0" borderId="6" xfId="0" applyNumberFormat="1" applyFont="1" applyFill="1" applyBorder="1" applyAlignment="1">
      <alignment horizontal="left" wrapText="1"/>
    </xf>
    <xf numFmtId="49" fontId="16" fillId="0" borderId="7" xfId="0" applyNumberFormat="1" applyFont="1" applyFill="1" applyBorder="1" applyAlignment="1">
      <alignment horizontal="left" wrapText="1"/>
    </xf>
    <xf numFmtId="9" fontId="16" fillId="0" borderId="5" xfId="1" applyFont="1" applyFill="1" applyBorder="1" applyAlignment="1">
      <alignment horizontal="left" wrapText="1"/>
    </xf>
    <xf numFmtId="9" fontId="16" fillId="0" borderId="6" xfId="1" applyFont="1" applyFill="1" applyBorder="1" applyAlignment="1">
      <alignment horizontal="left" wrapText="1"/>
    </xf>
    <xf numFmtId="9" fontId="16" fillId="0" borderId="7" xfId="1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9" fontId="14" fillId="0" borderId="9" xfId="1" applyFont="1" applyFill="1" applyBorder="1" applyAlignment="1">
      <alignment horizontal="center"/>
    </xf>
    <xf numFmtId="9" fontId="14" fillId="0" borderId="10" xfId="1" applyFont="1" applyFill="1" applyBorder="1" applyAlignment="1">
      <alignment horizontal="center"/>
    </xf>
    <xf numFmtId="9" fontId="13" fillId="0" borderId="9" xfId="1" applyFont="1" applyFill="1" applyBorder="1" applyAlignment="1">
      <alignment horizontal="center"/>
    </xf>
    <xf numFmtId="9" fontId="13" fillId="0" borderId="0" xfId="1" applyFont="1" applyFill="1" applyBorder="1" applyAlignment="1">
      <alignment horizontal="center"/>
    </xf>
    <xf numFmtId="9" fontId="13" fillId="0" borderId="10" xfId="1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9" fontId="14" fillId="0" borderId="12" xfId="1" applyFont="1" applyFill="1" applyBorder="1" applyAlignment="1">
      <alignment horizontal="center"/>
    </xf>
    <xf numFmtId="9" fontId="14" fillId="0" borderId="13" xfId="1" applyFont="1" applyFill="1" applyBorder="1" applyAlignment="1">
      <alignment horizontal="center"/>
    </xf>
    <xf numFmtId="9" fontId="14" fillId="0" borderId="14" xfId="1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9" fontId="13" fillId="0" borderId="12" xfId="1" applyFont="1" applyFill="1" applyBorder="1" applyAlignment="1">
      <alignment horizontal="center"/>
    </xf>
    <xf numFmtId="9" fontId="13" fillId="0" borderId="13" xfId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1" fillId="0" borderId="6" xfId="0" applyFont="1" applyFill="1" applyBorder="1" applyAlignment="1">
      <alignment wrapText="1"/>
    </xf>
    <xf numFmtId="49" fontId="16" fillId="0" borderId="5" xfId="0" applyNumberFormat="1" applyFont="1" applyFill="1" applyBorder="1"/>
    <xf numFmtId="49" fontId="16" fillId="0" borderId="6" xfId="0" applyNumberFormat="1" applyFont="1" applyFill="1" applyBorder="1"/>
    <xf numFmtId="49" fontId="16" fillId="0" borderId="7" xfId="0" applyNumberFormat="1" applyFont="1" applyFill="1" applyBorder="1"/>
    <xf numFmtId="0" fontId="14" fillId="0" borderId="0" xfId="0" applyFont="1" applyFill="1"/>
    <xf numFmtId="1" fontId="14" fillId="0" borderId="0" xfId="0" applyNumberFormat="1" applyFont="1" applyFill="1"/>
    <xf numFmtId="0" fontId="14" fillId="0" borderId="0" xfId="1" applyNumberFormat="1" applyFont="1" applyFill="1"/>
    <xf numFmtId="9" fontId="14" fillId="0" borderId="9" xfId="0" applyNumberFormat="1" applyFont="1" applyFill="1" applyBorder="1" applyAlignment="1">
      <alignment wrapText="1"/>
    </xf>
    <xf numFmtId="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9" fontId="15" fillId="0" borderId="9" xfId="0" applyNumberFormat="1" applyFont="1" applyFill="1" applyBorder="1"/>
    <xf numFmtId="9" fontId="15" fillId="2" borderId="0" xfId="0" applyNumberFormat="1" applyFont="1" applyFill="1" applyBorder="1"/>
    <xf numFmtId="9" fontId="15" fillId="0" borderId="0" xfId="0" applyNumberFormat="1" applyFont="1" applyFill="1" applyBorder="1"/>
    <xf numFmtId="0" fontId="12" fillId="0" borderId="2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3" fillId="3" borderId="10" xfId="0" applyFont="1" applyFill="1" applyBorder="1"/>
    <xf numFmtId="0" fontId="13" fillId="3" borderId="0" xfId="0" applyFont="1" applyFill="1" applyBorder="1"/>
    <xf numFmtId="2" fontId="12" fillId="0" borderId="5" xfId="0" applyNumberFormat="1" applyFont="1" applyFill="1" applyBorder="1" applyAlignment="1">
      <alignment horizontal="left" wrapText="1"/>
    </xf>
    <xf numFmtId="2" fontId="12" fillId="0" borderId="6" xfId="0" applyNumberFormat="1" applyFont="1" applyFill="1" applyBorder="1" applyAlignment="1">
      <alignment horizontal="left" wrapText="1"/>
    </xf>
    <xf numFmtId="2" fontId="12" fillId="0" borderId="7" xfId="0" applyNumberFormat="1" applyFont="1" applyFill="1" applyBorder="1" applyAlignment="1">
      <alignment horizontal="left" wrapText="1"/>
    </xf>
    <xf numFmtId="1" fontId="12" fillId="0" borderId="5" xfId="0" applyNumberFormat="1" applyFont="1" applyFill="1" applyBorder="1" applyAlignment="1">
      <alignment horizontal="left" wrapText="1"/>
    </xf>
    <xf numFmtId="1" fontId="12" fillId="0" borderId="6" xfId="0" applyNumberFormat="1" applyFont="1" applyFill="1" applyBorder="1" applyAlignment="1">
      <alignment horizontal="left" wrapText="1"/>
    </xf>
    <xf numFmtId="1" fontId="12" fillId="0" borderId="7" xfId="0" applyNumberFormat="1" applyFont="1" applyFill="1" applyBorder="1" applyAlignment="1">
      <alignment horizontal="left" wrapText="1"/>
    </xf>
    <xf numFmtId="0" fontId="14" fillId="0" borderId="15" xfId="0" applyFont="1" applyBorder="1"/>
    <xf numFmtId="0" fontId="14" fillId="0" borderId="3" xfId="0" applyFont="1" applyBorder="1"/>
    <xf numFmtId="9" fontId="14" fillId="0" borderId="0" xfId="1" applyFont="1"/>
    <xf numFmtId="9" fontId="14" fillId="0" borderId="3" xfId="1" applyFont="1" applyBorder="1"/>
    <xf numFmtId="1" fontId="14" fillId="0" borderId="0" xfId="0" applyNumberFormat="1" applyFont="1"/>
    <xf numFmtId="1" fontId="14" fillId="0" borderId="3" xfId="0" applyNumberFormat="1" applyFont="1" applyBorder="1"/>
    <xf numFmtId="0" fontId="14" fillId="0" borderId="8" xfId="0" applyFont="1" applyBorder="1"/>
    <xf numFmtId="9" fontId="14" fillId="0" borderId="10" xfId="1" applyFont="1" applyBorder="1"/>
    <xf numFmtId="1" fontId="14" fillId="0" borderId="10" xfId="0" applyNumberFormat="1" applyFont="1" applyBorder="1"/>
    <xf numFmtId="9" fontId="14" fillId="0" borderId="0" xfId="1" applyFont="1" applyBorder="1"/>
    <xf numFmtId="0" fontId="14" fillId="0" borderId="11" xfId="0" applyFont="1" applyBorder="1"/>
    <xf numFmtId="9" fontId="14" fillId="0" borderId="13" xfId="1" applyFont="1" applyBorder="1"/>
    <xf numFmtId="9" fontId="14" fillId="0" borderId="14" xfId="1" applyFont="1" applyBorder="1"/>
    <xf numFmtId="1" fontId="14" fillId="0" borderId="13" xfId="0" applyNumberFormat="1" applyFont="1" applyBorder="1"/>
    <xf numFmtId="1" fontId="14" fillId="0" borderId="14" xfId="0" applyNumberFormat="1" applyFont="1" applyBorder="1"/>
    <xf numFmtId="2" fontId="14" fillId="0" borderId="0" xfId="0" applyNumberFormat="1" applyFont="1"/>
    <xf numFmtId="0" fontId="14" fillId="0" borderId="9" xfId="1" applyNumberFormat="1" applyFont="1" applyFill="1" applyBorder="1"/>
    <xf numFmtId="0" fontId="14" fillId="0" borderId="9" xfId="0" applyFont="1" applyFill="1" applyBorder="1" applyAlignment="1">
      <alignment wrapText="1"/>
    </xf>
    <xf numFmtId="9" fontId="15" fillId="0" borderId="10" xfId="0" applyNumberFormat="1" applyFont="1" applyFill="1" applyBorder="1"/>
    <xf numFmtId="0" fontId="14" fillId="0" borderId="1" xfId="0" applyFont="1" applyFill="1" applyBorder="1"/>
    <xf numFmtId="0" fontId="17" fillId="0" borderId="9" xfId="0" applyFont="1" applyFill="1" applyBorder="1"/>
    <xf numFmtId="0" fontId="13" fillId="2" borderId="10" xfId="0" applyFont="1" applyFill="1" applyBorder="1"/>
    <xf numFmtId="9" fontId="13" fillId="3" borderId="13" xfId="1" applyFont="1" applyFill="1" applyBorder="1"/>
    <xf numFmtId="9" fontId="13" fillId="3" borderId="14" xfId="1" applyFont="1" applyFill="1" applyBorder="1"/>
    <xf numFmtId="0" fontId="14" fillId="2" borderId="13" xfId="0" applyFont="1" applyFill="1" applyBorder="1" applyAlignment="1">
      <alignment horizontal="center"/>
    </xf>
    <xf numFmtId="0" fontId="14" fillId="2" borderId="13" xfId="0" applyFont="1" applyFill="1" applyBorder="1"/>
    <xf numFmtId="0" fontId="13" fillId="3" borderId="13" xfId="0" applyFont="1" applyFill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9" fontId="11" fillId="0" borderId="5" xfId="1" applyFont="1" applyFill="1" applyBorder="1" applyAlignment="1">
      <alignment horizontal="center" vertical="center"/>
    </xf>
    <xf numFmtId="9" fontId="11" fillId="0" borderId="6" xfId="1" applyFont="1" applyFill="1" applyBorder="1" applyAlignment="1">
      <alignment horizontal="center" vertical="center"/>
    </xf>
    <xf numFmtId="9" fontId="11" fillId="0" borderId="7" xfId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1" fontId="12" fillId="0" borderId="4" xfId="0" applyNumberFormat="1" applyFont="1" applyFill="1" applyBorder="1" applyAlignment="1">
      <alignment horizontal="center" vertical="center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workbookViewId="0">
      <selection sqref="A1:C1"/>
    </sheetView>
  </sheetViews>
  <sheetFormatPr baseColWidth="10" defaultRowHeight="13" x14ac:dyDescent="0.15"/>
  <cols>
    <col min="1" max="2" width="16.5" style="105" customWidth="1"/>
    <col min="3" max="3" width="16.5" style="84" customWidth="1"/>
    <col min="4" max="12" width="11.83203125" style="106" customWidth="1"/>
    <col min="13" max="34" width="6.83203125" style="106" customWidth="1"/>
    <col min="35" max="41" width="6.83203125" style="84" customWidth="1"/>
    <col min="42" max="42" width="10.83203125" style="88"/>
    <col min="43" max="16384" width="10.83203125" style="84"/>
  </cols>
  <sheetData>
    <row r="1" spans="1:42" s="40" customFormat="1" ht="36" customHeight="1" thickBot="1" x14ac:dyDescent="0.25">
      <c r="A1" s="305" t="s">
        <v>0</v>
      </c>
      <c r="B1" s="306"/>
      <c r="C1" s="307"/>
      <c r="D1" s="308" t="s">
        <v>1</v>
      </c>
      <c r="E1" s="309"/>
      <c r="F1" s="309"/>
      <c r="G1" s="309"/>
      <c r="H1" s="309"/>
      <c r="I1" s="309"/>
      <c r="J1" s="309"/>
      <c r="K1" s="309"/>
      <c r="L1" s="310"/>
      <c r="M1" s="308" t="s">
        <v>2</v>
      </c>
      <c r="N1" s="309"/>
      <c r="O1" s="309"/>
      <c r="P1" s="309"/>
      <c r="Q1" s="309"/>
      <c r="R1" s="309"/>
      <c r="S1" s="309"/>
      <c r="T1" s="309"/>
      <c r="U1" s="309"/>
      <c r="V1" s="310"/>
      <c r="W1" s="308" t="s">
        <v>3</v>
      </c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10"/>
      <c r="AI1" s="305" t="s">
        <v>4</v>
      </c>
      <c r="AJ1" s="306"/>
      <c r="AK1" s="306"/>
      <c r="AL1" s="306"/>
      <c r="AM1" s="306"/>
      <c r="AN1" s="306"/>
      <c r="AO1" s="307"/>
      <c r="AP1" s="39"/>
    </row>
    <row r="2" spans="1:42" s="57" customFormat="1" ht="36" customHeight="1" thickBot="1" x14ac:dyDescent="0.2">
      <c r="A2" s="41" t="s">
        <v>2</v>
      </c>
      <c r="B2" s="41" t="s">
        <v>3</v>
      </c>
      <c r="C2" s="42" t="s">
        <v>4</v>
      </c>
      <c r="D2" s="43" t="s">
        <v>5</v>
      </c>
      <c r="E2" s="44" t="s">
        <v>6</v>
      </c>
      <c r="F2" s="44" t="s">
        <v>7</v>
      </c>
      <c r="G2" s="44" t="s">
        <v>8</v>
      </c>
      <c r="H2" s="44" t="s">
        <v>9</v>
      </c>
      <c r="I2" s="44" t="s">
        <v>10</v>
      </c>
      <c r="J2" s="44" t="s">
        <v>11</v>
      </c>
      <c r="K2" s="44" t="s">
        <v>12</v>
      </c>
      <c r="L2" s="45" t="s">
        <v>13</v>
      </c>
      <c r="M2" s="46" t="s">
        <v>14</v>
      </c>
      <c r="N2" s="47" t="s">
        <v>15</v>
      </c>
      <c r="O2" s="47" t="s">
        <v>16</v>
      </c>
      <c r="P2" s="47" t="s">
        <v>17</v>
      </c>
      <c r="Q2" s="48" t="s">
        <v>18</v>
      </c>
      <c r="R2" s="49" t="s">
        <v>19</v>
      </c>
      <c r="S2" s="50" t="s">
        <v>20</v>
      </c>
      <c r="T2" s="50" t="s">
        <v>21</v>
      </c>
      <c r="U2" s="50" t="s">
        <v>22</v>
      </c>
      <c r="V2" s="51" t="s">
        <v>23</v>
      </c>
      <c r="W2" s="47" t="s">
        <v>15</v>
      </c>
      <c r="X2" s="47" t="s">
        <v>16</v>
      </c>
      <c r="Y2" s="47" t="s">
        <v>17</v>
      </c>
      <c r="Z2" s="47" t="s">
        <v>18</v>
      </c>
      <c r="AA2" s="47" t="s">
        <v>24</v>
      </c>
      <c r="AB2" s="47" t="s">
        <v>25</v>
      </c>
      <c r="AC2" s="52" t="s">
        <v>20</v>
      </c>
      <c r="AD2" s="50" t="s">
        <v>21</v>
      </c>
      <c r="AE2" s="50" t="s">
        <v>22</v>
      </c>
      <c r="AF2" s="47" t="s">
        <v>23</v>
      </c>
      <c r="AG2" s="47" t="s">
        <v>26</v>
      </c>
      <c r="AH2" s="48" t="s">
        <v>27</v>
      </c>
      <c r="AI2" s="53" t="s">
        <v>28</v>
      </c>
      <c r="AJ2" s="54" t="s">
        <v>29</v>
      </c>
      <c r="AK2" s="54" t="s">
        <v>30</v>
      </c>
      <c r="AL2" s="54" t="s">
        <v>31</v>
      </c>
      <c r="AM2" s="54" t="s">
        <v>32</v>
      </c>
      <c r="AN2" s="54" t="s">
        <v>33</v>
      </c>
      <c r="AO2" s="55" t="s">
        <v>34</v>
      </c>
      <c r="AP2" s="56"/>
    </row>
    <row r="3" spans="1:42" s="76" customFormat="1" x14ac:dyDescent="0.15">
      <c r="A3" s="58" t="s">
        <v>29</v>
      </c>
      <c r="B3" s="90" t="s">
        <v>119</v>
      </c>
      <c r="C3" s="58" t="s">
        <v>119</v>
      </c>
      <c r="D3" s="59" t="s">
        <v>119</v>
      </c>
      <c r="E3" s="60" t="s">
        <v>229</v>
      </c>
      <c r="F3" s="60" t="s">
        <v>38</v>
      </c>
      <c r="G3" s="61">
        <v>1</v>
      </c>
      <c r="H3" s="60">
        <v>1469394</v>
      </c>
      <c r="I3" s="60">
        <v>1469394</v>
      </c>
      <c r="J3" s="60" t="s">
        <v>46</v>
      </c>
      <c r="K3" s="60" t="s">
        <v>59</v>
      </c>
      <c r="L3" s="62" t="s">
        <v>230</v>
      </c>
      <c r="M3" s="63">
        <v>0</v>
      </c>
      <c r="N3" s="64">
        <v>7.9545454545454544E-2</v>
      </c>
      <c r="O3" s="64">
        <v>0</v>
      </c>
      <c r="P3" s="64">
        <v>0</v>
      </c>
      <c r="Q3" s="65">
        <v>0</v>
      </c>
      <c r="R3" s="59">
        <v>6</v>
      </c>
      <c r="S3" s="60">
        <v>88</v>
      </c>
      <c r="T3" s="60">
        <v>35</v>
      </c>
      <c r="U3" s="60">
        <v>42</v>
      </c>
      <c r="V3" s="62">
        <v>50</v>
      </c>
      <c r="W3" s="66">
        <v>5.1765600000000002E-3</v>
      </c>
      <c r="X3" s="67">
        <v>4.1862899999999996E-3</v>
      </c>
      <c r="Y3" s="67">
        <v>4.8265499999999998E-3</v>
      </c>
      <c r="Z3" s="67">
        <v>6.1452499999999997E-3</v>
      </c>
      <c r="AA3" s="67">
        <v>3.9229099999999999E-3</v>
      </c>
      <c r="AB3" s="68">
        <v>2.9188600000000001E-3</v>
      </c>
      <c r="AC3" s="69">
        <v>5426</v>
      </c>
      <c r="AD3" s="70">
        <v>5743</v>
      </c>
      <c r="AE3" s="70">
        <v>6639</v>
      </c>
      <c r="AF3" s="70">
        <v>5383</v>
      </c>
      <c r="AG3" s="70">
        <v>5882</v>
      </c>
      <c r="AH3" s="71">
        <v>3435</v>
      </c>
      <c r="AI3" s="72"/>
      <c r="AJ3" s="73"/>
      <c r="AK3" s="73"/>
      <c r="AL3" s="73"/>
      <c r="AM3" s="73"/>
      <c r="AN3" s="73"/>
      <c r="AO3" s="74"/>
      <c r="AP3" s="75"/>
    </row>
    <row r="4" spans="1:42" s="76" customFormat="1" x14ac:dyDescent="0.15">
      <c r="A4" s="58" t="s">
        <v>35</v>
      </c>
      <c r="B4" s="58" t="s">
        <v>36</v>
      </c>
      <c r="C4" s="58" t="s">
        <v>36</v>
      </c>
      <c r="D4" s="59" t="s">
        <v>119</v>
      </c>
      <c r="E4" s="60" t="s">
        <v>37</v>
      </c>
      <c r="F4" s="60" t="s">
        <v>38</v>
      </c>
      <c r="G4" s="61">
        <v>1</v>
      </c>
      <c r="H4" s="60">
        <v>12064080</v>
      </c>
      <c r="I4" s="60">
        <v>12064080</v>
      </c>
      <c r="J4" s="60" t="s">
        <v>39</v>
      </c>
      <c r="K4" s="60" t="s">
        <v>40</v>
      </c>
      <c r="L4" s="62" t="s">
        <v>41</v>
      </c>
      <c r="M4" s="63">
        <v>0</v>
      </c>
      <c r="N4" s="64">
        <v>0.18115942028985507</v>
      </c>
      <c r="O4" s="64">
        <v>0.125</v>
      </c>
      <c r="P4" s="64">
        <v>9.375E-2</v>
      </c>
      <c r="Q4" s="65">
        <v>0.12121212121212122</v>
      </c>
      <c r="R4" s="59">
        <v>16</v>
      </c>
      <c r="S4" s="60">
        <v>138</v>
      </c>
      <c r="T4" s="60">
        <v>32</v>
      </c>
      <c r="U4" s="60">
        <v>32</v>
      </c>
      <c r="V4" s="62">
        <v>33</v>
      </c>
      <c r="W4" s="63">
        <v>0.17686499999999999</v>
      </c>
      <c r="X4" s="64">
        <v>0.19187399999999999</v>
      </c>
      <c r="Y4" s="64">
        <v>2.8869999999999998E-3</v>
      </c>
      <c r="Z4" s="64">
        <v>0.15368799999999999</v>
      </c>
      <c r="AA4" s="64">
        <v>0.16826099999999999</v>
      </c>
      <c r="AB4" s="65">
        <v>9.5721300000000005E-4</v>
      </c>
      <c r="AC4" s="59">
        <v>18517</v>
      </c>
      <c r="AD4" s="60">
        <v>14817</v>
      </c>
      <c r="AE4" s="60">
        <v>17319</v>
      </c>
      <c r="AF4" s="60">
        <v>14588</v>
      </c>
      <c r="AG4" s="60">
        <v>16409</v>
      </c>
      <c r="AH4" s="62">
        <v>10447</v>
      </c>
      <c r="AI4" s="78" t="s">
        <v>39</v>
      </c>
      <c r="AJ4" s="79" t="s">
        <v>42</v>
      </c>
      <c r="AK4" s="79" t="s">
        <v>42</v>
      </c>
      <c r="AL4" s="80" t="s">
        <v>39</v>
      </c>
      <c r="AM4" s="79" t="s">
        <v>42</v>
      </c>
      <c r="AN4" s="79" t="s">
        <v>42</v>
      </c>
      <c r="AO4" s="82" t="s">
        <v>39</v>
      </c>
      <c r="AP4" s="75"/>
    </row>
    <row r="5" spans="1:42" s="76" customFormat="1" x14ac:dyDescent="0.15">
      <c r="A5" s="58" t="s">
        <v>35</v>
      </c>
      <c r="B5" s="58" t="s">
        <v>43</v>
      </c>
      <c r="C5" s="77" t="s">
        <v>44</v>
      </c>
      <c r="D5" s="59" t="s">
        <v>119</v>
      </c>
      <c r="E5" s="60" t="s">
        <v>45</v>
      </c>
      <c r="F5" s="60" t="s">
        <v>38</v>
      </c>
      <c r="G5" s="61">
        <v>1</v>
      </c>
      <c r="H5" s="60">
        <v>15689212</v>
      </c>
      <c r="I5" s="60">
        <v>15689212</v>
      </c>
      <c r="J5" s="60" t="s">
        <v>40</v>
      </c>
      <c r="K5" s="60" t="s">
        <v>46</v>
      </c>
      <c r="L5" s="62" t="s">
        <v>47</v>
      </c>
      <c r="M5" s="63">
        <v>0</v>
      </c>
      <c r="N5" s="64">
        <v>0.27272727272727271</v>
      </c>
      <c r="O5" s="64">
        <v>0.36363636363636365</v>
      </c>
      <c r="P5" s="64">
        <v>0.2</v>
      </c>
      <c r="Q5" s="65">
        <v>0.14285714285714285</v>
      </c>
      <c r="R5" s="59">
        <v>6</v>
      </c>
      <c r="S5" s="60">
        <v>44</v>
      </c>
      <c r="T5" s="60">
        <v>22</v>
      </c>
      <c r="U5" s="60">
        <v>20</v>
      </c>
      <c r="V5" s="62">
        <v>21</v>
      </c>
      <c r="W5" s="63">
        <v>0.28181400000000001</v>
      </c>
      <c r="X5" s="64">
        <v>0.28774300000000003</v>
      </c>
      <c r="Y5" s="64">
        <v>5.0622300000000002E-2</v>
      </c>
      <c r="Z5" s="64">
        <v>0.27643400000000001</v>
      </c>
      <c r="AA5" s="64">
        <v>0.26385599999999998</v>
      </c>
      <c r="AB5" s="65">
        <v>0.17016100000000001</v>
      </c>
      <c r="AC5" s="59">
        <v>12235</v>
      </c>
      <c r="AD5" s="60">
        <v>12532</v>
      </c>
      <c r="AE5" s="60">
        <v>11892</v>
      </c>
      <c r="AF5" s="60">
        <v>11453</v>
      </c>
      <c r="AG5" s="60">
        <v>13424</v>
      </c>
      <c r="AH5" s="62">
        <v>7822</v>
      </c>
      <c r="AI5" s="78" t="s">
        <v>40</v>
      </c>
      <c r="AJ5" s="79" t="s">
        <v>48</v>
      </c>
      <c r="AK5" s="79" t="s">
        <v>48</v>
      </c>
      <c r="AL5" s="80"/>
      <c r="AM5" s="79" t="s">
        <v>48</v>
      </c>
      <c r="AN5" s="79" t="s">
        <v>48</v>
      </c>
      <c r="AO5" s="81" t="s">
        <v>48</v>
      </c>
      <c r="AP5" s="75"/>
    </row>
    <row r="6" spans="1:42" s="76" customFormat="1" x14ac:dyDescent="0.15">
      <c r="A6" s="58" t="s">
        <v>35</v>
      </c>
      <c r="B6" s="58" t="s">
        <v>43</v>
      </c>
      <c r="C6" s="77" t="s">
        <v>44</v>
      </c>
      <c r="D6" s="59" t="s">
        <v>119</v>
      </c>
      <c r="E6" s="60" t="s">
        <v>49</v>
      </c>
      <c r="F6" s="60" t="s">
        <v>50</v>
      </c>
      <c r="G6" s="61">
        <v>1</v>
      </c>
      <c r="H6" s="60">
        <v>27056326</v>
      </c>
      <c r="I6" s="60">
        <v>27056326</v>
      </c>
      <c r="J6" s="60" t="s">
        <v>39</v>
      </c>
      <c r="K6" s="60" t="s">
        <v>51</v>
      </c>
      <c r="L6" s="62" t="s">
        <v>52</v>
      </c>
      <c r="M6" s="63">
        <v>0.14285714285714285</v>
      </c>
      <c r="N6" s="64">
        <v>0.22388059701492538</v>
      </c>
      <c r="O6" s="64">
        <v>0.27777777777777779</v>
      </c>
      <c r="P6" s="64">
        <v>0.17142857142857143</v>
      </c>
      <c r="Q6" s="65">
        <v>0.17857142857142858</v>
      </c>
      <c r="R6" s="59">
        <v>7</v>
      </c>
      <c r="S6" s="60">
        <v>67</v>
      </c>
      <c r="T6" s="60">
        <v>36</v>
      </c>
      <c r="U6" s="60">
        <v>35</v>
      </c>
      <c r="V6" s="62">
        <v>28</v>
      </c>
      <c r="W6" s="63">
        <v>0.27710999095256561</v>
      </c>
      <c r="X6" s="64">
        <v>0.34067972692193527</v>
      </c>
      <c r="Y6" s="64">
        <v>4.9877207344170275E-2</v>
      </c>
      <c r="Z6" s="64">
        <v>0.25894943100459716</v>
      </c>
      <c r="AA6" s="64">
        <v>0.30069488313329124</v>
      </c>
      <c r="AB6" s="65">
        <v>0.21026094648385671</v>
      </c>
      <c r="AC6" s="59">
        <v>15474</v>
      </c>
      <c r="AD6" s="60">
        <v>13476</v>
      </c>
      <c r="AE6" s="60">
        <v>17102</v>
      </c>
      <c r="AF6" s="60">
        <v>13269</v>
      </c>
      <c r="AG6" s="60">
        <v>14247</v>
      </c>
      <c r="AH6" s="62">
        <v>11305</v>
      </c>
      <c r="AI6" s="78" t="s">
        <v>39</v>
      </c>
      <c r="AJ6" s="79" t="s">
        <v>53</v>
      </c>
      <c r="AK6" s="79" t="s">
        <v>53</v>
      </c>
      <c r="AL6" s="80" t="s">
        <v>39</v>
      </c>
      <c r="AM6" s="79" t="s">
        <v>53</v>
      </c>
      <c r="AN6" s="79" t="s">
        <v>53</v>
      </c>
      <c r="AO6" s="81" t="s">
        <v>53</v>
      </c>
      <c r="AP6" s="56"/>
    </row>
    <row r="7" spans="1:42" x14ac:dyDescent="0.15">
      <c r="A7" s="58" t="s">
        <v>35</v>
      </c>
      <c r="B7" s="58" t="s">
        <v>43</v>
      </c>
      <c r="C7" s="77" t="s">
        <v>44</v>
      </c>
      <c r="D7" s="59" t="s">
        <v>119</v>
      </c>
      <c r="E7" s="60" t="s">
        <v>54</v>
      </c>
      <c r="F7" s="60" t="s">
        <v>38</v>
      </c>
      <c r="G7" s="61">
        <v>1</v>
      </c>
      <c r="H7" s="60">
        <v>94473816</v>
      </c>
      <c r="I7" s="60">
        <v>94473816</v>
      </c>
      <c r="J7" s="60" t="s">
        <v>46</v>
      </c>
      <c r="K7" s="60" t="s">
        <v>40</v>
      </c>
      <c r="L7" s="62" t="s">
        <v>55</v>
      </c>
      <c r="M7" s="63">
        <v>0</v>
      </c>
      <c r="N7" s="64">
        <v>0.20454545454545456</v>
      </c>
      <c r="O7" s="64">
        <v>0.25925925925925924</v>
      </c>
      <c r="P7" s="64">
        <v>0.26315789473684209</v>
      </c>
      <c r="Q7" s="65">
        <v>0.18181818181818182</v>
      </c>
      <c r="R7" s="59">
        <v>6</v>
      </c>
      <c r="S7" s="60">
        <v>88</v>
      </c>
      <c r="T7" s="60">
        <v>27</v>
      </c>
      <c r="U7" s="60">
        <v>19</v>
      </c>
      <c r="V7" s="62">
        <v>22</v>
      </c>
      <c r="W7" s="63">
        <v>0.50425600000000004</v>
      </c>
      <c r="X7" s="64">
        <v>0.68157500000000004</v>
      </c>
      <c r="Y7" s="64">
        <v>8.7721999999999994E-2</v>
      </c>
      <c r="Z7" s="64">
        <v>0.46369300000000002</v>
      </c>
      <c r="AA7" s="64">
        <v>0.61322500000000002</v>
      </c>
      <c r="AB7" s="65">
        <v>0.36247299999999999</v>
      </c>
      <c r="AC7" s="59">
        <v>12454</v>
      </c>
      <c r="AD7" s="60">
        <v>11023</v>
      </c>
      <c r="AE7" s="60">
        <v>13007</v>
      </c>
      <c r="AF7" s="60">
        <v>10246</v>
      </c>
      <c r="AG7" s="60">
        <v>10828</v>
      </c>
      <c r="AH7" s="62">
        <v>6406</v>
      </c>
      <c r="AI7" s="78" t="s">
        <v>46</v>
      </c>
      <c r="AJ7" s="79" t="s">
        <v>56</v>
      </c>
      <c r="AK7" s="79" t="s">
        <v>56</v>
      </c>
      <c r="AL7" s="80"/>
      <c r="AM7" s="79" t="s">
        <v>56</v>
      </c>
      <c r="AN7" s="79" t="s">
        <v>56</v>
      </c>
      <c r="AO7" s="81" t="s">
        <v>56</v>
      </c>
      <c r="AP7" s="83"/>
    </row>
    <row r="8" spans="1:42" s="76" customFormat="1" x14ac:dyDescent="0.15">
      <c r="A8" s="58" t="s">
        <v>35</v>
      </c>
      <c r="B8" s="90" t="s">
        <v>119</v>
      </c>
      <c r="C8" s="77" t="s">
        <v>62</v>
      </c>
      <c r="D8" s="59" t="s">
        <v>119</v>
      </c>
      <c r="E8" s="60" t="s">
        <v>221</v>
      </c>
      <c r="F8" s="60" t="s">
        <v>38</v>
      </c>
      <c r="G8" s="61">
        <v>1</v>
      </c>
      <c r="H8" s="60">
        <v>144923766</v>
      </c>
      <c r="I8" s="60">
        <v>144923766</v>
      </c>
      <c r="J8" s="60" t="s">
        <v>46</v>
      </c>
      <c r="K8" s="60" t="s">
        <v>39</v>
      </c>
      <c r="L8" s="62" t="s">
        <v>222</v>
      </c>
      <c r="M8" s="63">
        <v>0</v>
      </c>
      <c r="N8" s="64">
        <v>0.39130434782608697</v>
      </c>
      <c r="O8" s="64">
        <v>0.43478260869565216</v>
      </c>
      <c r="P8" s="64">
        <v>0.38636363636363635</v>
      </c>
      <c r="Q8" s="65">
        <v>0.44444444444444442</v>
      </c>
      <c r="R8" s="59">
        <v>17</v>
      </c>
      <c r="S8" s="60">
        <v>207</v>
      </c>
      <c r="T8" s="60">
        <v>69</v>
      </c>
      <c r="U8" s="60">
        <v>44</v>
      </c>
      <c r="V8" s="62">
        <v>45</v>
      </c>
      <c r="W8" s="63"/>
      <c r="X8" s="64">
        <v>0.43246699999999999</v>
      </c>
      <c r="Y8" s="64"/>
      <c r="Z8" s="64">
        <v>0.43810300000000002</v>
      </c>
      <c r="AA8" s="64"/>
      <c r="AB8" s="65">
        <v>0.46226899999999999</v>
      </c>
      <c r="AC8" s="59"/>
      <c r="AD8" s="60">
        <v>30000</v>
      </c>
      <c r="AE8" s="60"/>
      <c r="AF8" s="60">
        <v>29347</v>
      </c>
      <c r="AG8" s="60"/>
      <c r="AH8" s="62">
        <v>29684</v>
      </c>
      <c r="AI8" s="85" t="s">
        <v>39</v>
      </c>
      <c r="AJ8" s="86"/>
      <c r="AK8" s="79" t="s">
        <v>65</v>
      </c>
      <c r="AL8" s="79" t="s">
        <v>65</v>
      </c>
      <c r="AM8" s="79" t="s">
        <v>65</v>
      </c>
      <c r="AN8" s="86"/>
      <c r="AO8" s="87"/>
      <c r="AP8" s="56"/>
    </row>
    <row r="9" spans="1:42" s="76" customFormat="1" x14ac:dyDescent="0.15">
      <c r="A9" s="58" t="s">
        <v>57</v>
      </c>
      <c r="B9" s="58" t="s">
        <v>36</v>
      </c>
      <c r="C9" s="58" t="s">
        <v>36</v>
      </c>
      <c r="D9" s="59" t="s">
        <v>119</v>
      </c>
      <c r="E9" s="60" t="s">
        <v>58</v>
      </c>
      <c r="F9" s="60" t="s">
        <v>38</v>
      </c>
      <c r="G9" s="61">
        <v>1</v>
      </c>
      <c r="H9" s="60">
        <v>151150570</v>
      </c>
      <c r="I9" s="60">
        <v>151150570</v>
      </c>
      <c r="J9" s="60" t="s">
        <v>39</v>
      </c>
      <c r="K9" s="60" t="s">
        <v>59</v>
      </c>
      <c r="L9" s="62" t="s">
        <v>60</v>
      </c>
      <c r="M9" s="63">
        <v>0</v>
      </c>
      <c r="N9" s="64">
        <v>3.125E-2</v>
      </c>
      <c r="O9" s="64">
        <v>0.14583333333333334</v>
      </c>
      <c r="P9" s="64">
        <v>0</v>
      </c>
      <c r="Q9" s="65">
        <v>0.08</v>
      </c>
      <c r="R9" s="59">
        <v>10</v>
      </c>
      <c r="S9" s="60">
        <v>128</v>
      </c>
      <c r="T9" s="60">
        <v>48</v>
      </c>
      <c r="U9" s="60">
        <v>48</v>
      </c>
      <c r="V9" s="62">
        <v>50</v>
      </c>
      <c r="W9" s="63">
        <v>0.104059</v>
      </c>
      <c r="X9" s="64">
        <v>0.108527</v>
      </c>
      <c r="Y9" s="64">
        <v>6.8623699999999996E-3</v>
      </c>
      <c r="Z9" s="64">
        <v>0.108755</v>
      </c>
      <c r="AA9" s="64">
        <v>9.3252199999999993E-2</v>
      </c>
      <c r="AB9" s="65">
        <v>4.42385E-3</v>
      </c>
      <c r="AC9" s="59">
        <v>14953</v>
      </c>
      <c r="AD9" s="60">
        <v>13416</v>
      </c>
      <c r="AE9" s="60">
        <v>13115</v>
      </c>
      <c r="AF9" s="60">
        <v>12404</v>
      </c>
      <c r="AG9" s="60">
        <v>13308</v>
      </c>
      <c r="AH9" s="62">
        <v>9494</v>
      </c>
      <c r="AI9" s="78" t="s">
        <v>39</v>
      </c>
      <c r="AJ9" s="79" t="s">
        <v>61</v>
      </c>
      <c r="AK9" s="79" t="s">
        <v>61</v>
      </c>
      <c r="AL9" s="80" t="s">
        <v>39</v>
      </c>
      <c r="AM9" s="79" t="s">
        <v>61</v>
      </c>
      <c r="AN9" s="79" t="s">
        <v>61</v>
      </c>
      <c r="AO9" s="82" t="s">
        <v>39</v>
      </c>
      <c r="AP9" s="75"/>
    </row>
    <row r="10" spans="1:42" x14ac:dyDescent="0.15">
      <c r="A10" s="58" t="s">
        <v>35</v>
      </c>
      <c r="B10" s="58" t="s">
        <v>43</v>
      </c>
      <c r="C10" s="77" t="s">
        <v>62</v>
      </c>
      <c r="D10" s="59" t="s">
        <v>119</v>
      </c>
      <c r="E10" s="60" t="s">
        <v>63</v>
      </c>
      <c r="F10" s="60" t="s">
        <v>38</v>
      </c>
      <c r="G10" s="61">
        <v>1</v>
      </c>
      <c r="H10" s="60">
        <v>152084188</v>
      </c>
      <c r="I10" s="60">
        <v>152084188</v>
      </c>
      <c r="J10" s="60" t="s">
        <v>39</v>
      </c>
      <c r="K10" s="60" t="s">
        <v>46</v>
      </c>
      <c r="L10" s="62" t="s">
        <v>64</v>
      </c>
      <c r="M10" s="63">
        <v>0</v>
      </c>
      <c r="N10" s="64">
        <v>7.3275862068965511E-2</v>
      </c>
      <c r="O10" s="64">
        <v>0.13953488372093023</v>
      </c>
      <c r="P10" s="64">
        <v>0.16483516483516483</v>
      </c>
      <c r="Q10" s="65">
        <v>0.15957446808510639</v>
      </c>
      <c r="R10" s="59">
        <v>11</v>
      </c>
      <c r="S10" s="60">
        <v>232</v>
      </c>
      <c r="T10" s="60">
        <v>86</v>
      </c>
      <c r="U10" s="60">
        <v>91</v>
      </c>
      <c r="V10" s="62">
        <v>94</v>
      </c>
      <c r="W10" s="63">
        <v>0.18376500000000001</v>
      </c>
      <c r="X10" s="64">
        <v>0.19690299999999999</v>
      </c>
      <c r="Y10" s="64">
        <v>8.0494499999999997E-2</v>
      </c>
      <c r="Z10" s="64">
        <v>0.16659499999999999</v>
      </c>
      <c r="AA10" s="64">
        <v>0.16717799999999999</v>
      </c>
      <c r="AB10" s="65">
        <v>0.176292</v>
      </c>
      <c r="AC10" s="59">
        <v>8685</v>
      </c>
      <c r="AD10" s="60">
        <v>11625</v>
      </c>
      <c r="AE10" s="60">
        <v>10597</v>
      </c>
      <c r="AF10" s="60">
        <v>9292</v>
      </c>
      <c r="AG10" s="60">
        <v>12394</v>
      </c>
      <c r="AH10" s="62">
        <v>7584</v>
      </c>
      <c r="AI10" s="85" t="s">
        <v>39</v>
      </c>
      <c r="AJ10" s="86" t="s">
        <v>39</v>
      </c>
      <c r="AK10" s="79" t="s">
        <v>65</v>
      </c>
      <c r="AL10" s="79" t="s">
        <v>65</v>
      </c>
      <c r="AM10" s="79" t="s">
        <v>65</v>
      </c>
      <c r="AN10" s="86" t="s">
        <v>39</v>
      </c>
      <c r="AO10" s="87" t="s">
        <v>39</v>
      </c>
      <c r="AP10" s="83"/>
    </row>
    <row r="11" spans="1:42" x14ac:dyDescent="0.15">
      <c r="A11" s="58" t="s">
        <v>35</v>
      </c>
      <c r="B11" s="58" t="s">
        <v>36</v>
      </c>
      <c r="C11" s="58" t="s">
        <v>66</v>
      </c>
      <c r="D11" s="59" t="s">
        <v>119</v>
      </c>
      <c r="E11" s="60" t="s">
        <v>67</v>
      </c>
      <c r="F11" s="60" t="s">
        <v>38</v>
      </c>
      <c r="G11" s="61">
        <v>1</v>
      </c>
      <c r="H11" s="60">
        <v>155233795</v>
      </c>
      <c r="I11" s="60">
        <v>155233795</v>
      </c>
      <c r="J11" s="60" t="s">
        <v>39</v>
      </c>
      <c r="K11" s="60" t="s">
        <v>46</v>
      </c>
      <c r="L11" s="62" t="s">
        <v>68</v>
      </c>
      <c r="M11" s="63">
        <v>0</v>
      </c>
      <c r="N11" s="64">
        <v>9.9056603773584911E-2</v>
      </c>
      <c r="O11" s="64">
        <v>8.7499999999999994E-2</v>
      </c>
      <c r="P11" s="64">
        <v>6.8965517241379309E-2</v>
      </c>
      <c r="Q11" s="65">
        <v>4.2253521126760563E-2</v>
      </c>
      <c r="R11" s="59">
        <v>15</v>
      </c>
      <c r="S11" s="60">
        <v>212</v>
      </c>
      <c r="T11" s="60">
        <v>80</v>
      </c>
      <c r="U11" s="60">
        <v>58</v>
      </c>
      <c r="V11" s="62">
        <v>71</v>
      </c>
      <c r="W11" s="63">
        <v>8.8076600000000005E-2</v>
      </c>
      <c r="X11" s="64">
        <v>9.11661E-2</v>
      </c>
      <c r="Y11" s="64">
        <v>2.7328600000000002E-3</v>
      </c>
      <c r="Z11" s="64">
        <v>9.5380199999999998E-2</v>
      </c>
      <c r="AA11" s="64">
        <v>8.5029800000000003E-2</v>
      </c>
      <c r="AB11" s="65">
        <v>1.1570700000000001E-3</v>
      </c>
      <c r="AC11" s="59">
        <v>10752</v>
      </c>
      <c r="AD11" s="60">
        <v>9905</v>
      </c>
      <c r="AE11" s="60">
        <v>8782</v>
      </c>
      <c r="AF11" s="60">
        <v>9719</v>
      </c>
      <c r="AG11" s="60">
        <v>10561</v>
      </c>
      <c r="AH11" s="62">
        <v>6914</v>
      </c>
      <c r="AI11" s="78" t="s">
        <v>39</v>
      </c>
      <c r="AJ11" s="80" t="s">
        <v>39</v>
      </c>
      <c r="AK11" s="79" t="s">
        <v>65</v>
      </c>
      <c r="AL11" s="80" t="s">
        <v>39</v>
      </c>
      <c r="AM11" s="79" t="s">
        <v>65</v>
      </c>
      <c r="AN11" s="79" t="s">
        <v>65</v>
      </c>
      <c r="AO11" s="82" t="s">
        <v>39</v>
      </c>
    </row>
    <row r="12" spans="1:42" x14ac:dyDescent="0.15">
      <c r="A12" s="58" t="s">
        <v>35</v>
      </c>
      <c r="B12" s="58" t="s">
        <v>43</v>
      </c>
      <c r="C12" s="77" t="s">
        <v>62</v>
      </c>
      <c r="D12" s="59" t="s">
        <v>119</v>
      </c>
      <c r="E12" s="60" t="s">
        <v>69</v>
      </c>
      <c r="F12" s="60" t="s">
        <v>38</v>
      </c>
      <c r="G12" s="61">
        <v>1</v>
      </c>
      <c r="H12" s="60">
        <v>182550491</v>
      </c>
      <c r="I12" s="60">
        <v>182550491</v>
      </c>
      <c r="J12" s="60" t="s">
        <v>40</v>
      </c>
      <c r="K12" s="60" t="s">
        <v>46</v>
      </c>
      <c r="L12" s="62" t="s">
        <v>70</v>
      </c>
      <c r="M12" s="63">
        <v>0</v>
      </c>
      <c r="N12" s="64">
        <v>7.6142131979695438E-2</v>
      </c>
      <c r="O12" s="64">
        <v>8.5714285714285715E-2</v>
      </c>
      <c r="P12" s="64">
        <v>8.3333333333333329E-2</v>
      </c>
      <c r="Q12" s="65">
        <v>0.15789473684210525</v>
      </c>
      <c r="R12" s="59">
        <v>17</v>
      </c>
      <c r="S12" s="60">
        <v>197</v>
      </c>
      <c r="T12" s="60">
        <v>105</v>
      </c>
      <c r="U12" s="60">
        <v>60</v>
      </c>
      <c r="V12" s="62">
        <v>95</v>
      </c>
      <c r="W12" s="63">
        <v>7.9055299999999995E-2</v>
      </c>
      <c r="X12" s="64">
        <v>9.6408199999999999E-2</v>
      </c>
      <c r="Y12" s="64">
        <v>3.8797199999999997E-2</v>
      </c>
      <c r="Z12" s="64">
        <v>8.6138500000000007E-2</v>
      </c>
      <c r="AA12" s="64">
        <v>8.1267099999999995E-2</v>
      </c>
      <c r="AB12" s="65">
        <v>8.2831699999999994E-2</v>
      </c>
      <c r="AC12" s="59">
        <v>17064</v>
      </c>
      <c r="AD12" s="60">
        <v>12779</v>
      </c>
      <c r="AE12" s="60">
        <v>14898</v>
      </c>
      <c r="AF12" s="60">
        <v>13873</v>
      </c>
      <c r="AG12" s="60">
        <v>13511</v>
      </c>
      <c r="AH12" s="62">
        <v>14620</v>
      </c>
      <c r="AI12" s="85" t="s">
        <v>40</v>
      </c>
      <c r="AJ12" s="86" t="s">
        <v>40</v>
      </c>
      <c r="AK12" s="79" t="s">
        <v>48</v>
      </c>
      <c r="AL12" s="79" t="s">
        <v>48</v>
      </c>
      <c r="AM12" s="79" t="s">
        <v>48</v>
      </c>
      <c r="AN12" s="86" t="s">
        <v>40</v>
      </c>
      <c r="AO12" s="87" t="s">
        <v>40</v>
      </c>
      <c r="AP12" s="83"/>
    </row>
    <row r="13" spans="1:42" x14ac:dyDescent="0.15">
      <c r="A13" s="58" t="s">
        <v>35</v>
      </c>
      <c r="B13" s="58" t="s">
        <v>43</v>
      </c>
      <c r="C13" s="77" t="s">
        <v>62</v>
      </c>
      <c r="D13" s="59" t="s">
        <v>119</v>
      </c>
      <c r="E13" s="60" t="s">
        <v>71</v>
      </c>
      <c r="F13" s="60" t="s">
        <v>38</v>
      </c>
      <c r="G13" s="61">
        <v>1</v>
      </c>
      <c r="H13" s="60">
        <v>234510031</v>
      </c>
      <c r="I13" s="60">
        <v>234510031</v>
      </c>
      <c r="J13" s="60" t="s">
        <v>40</v>
      </c>
      <c r="K13" s="60" t="s">
        <v>46</v>
      </c>
      <c r="L13" s="62" t="s">
        <v>72</v>
      </c>
      <c r="M13" s="63">
        <v>0</v>
      </c>
      <c r="N13" s="64">
        <v>5.2208835341365459E-2</v>
      </c>
      <c r="O13" s="64">
        <v>8.8235294117647065E-2</v>
      </c>
      <c r="P13" s="64">
        <v>0.11764705882352941</v>
      </c>
      <c r="Q13" s="65">
        <v>8.8607594936708861E-2</v>
      </c>
      <c r="R13" s="59">
        <v>24</v>
      </c>
      <c r="S13" s="60">
        <v>249</v>
      </c>
      <c r="T13" s="60">
        <v>102</v>
      </c>
      <c r="U13" s="60">
        <v>68</v>
      </c>
      <c r="V13" s="62">
        <v>79</v>
      </c>
      <c r="W13" s="63">
        <v>0.13564999999999999</v>
      </c>
      <c r="X13" s="64">
        <v>0.161187</v>
      </c>
      <c r="Y13" s="64">
        <v>6.5225500000000006E-2</v>
      </c>
      <c r="Z13" s="64">
        <v>0.13339999999999999</v>
      </c>
      <c r="AA13" s="64">
        <v>0.149201</v>
      </c>
      <c r="AB13" s="65">
        <v>0.118117</v>
      </c>
      <c r="AC13" s="59">
        <v>14648</v>
      </c>
      <c r="AD13" s="60">
        <v>12501</v>
      </c>
      <c r="AE13" s="60">
        <v>13323</v>
      </c>
      <c r="AF13" s="60">
        <v>12961</v>
      </c>
      <c r="AG13" s="60">
        <v>12949</v>
      </c>
      <c r="AH13" s="62">
        <v>11133</v>
      </c>
      <c r="AI13" s="85" t="s">
        <v>40</v>
      </c>
      <c r="AJ13" s="86" t="s">
        <v>40</v>
      </c>
      <c r="AK13" s="79" t="s">
        <v>48</v>
      </c>
      <c r="AL13" s="79" t="s">
        <v>48</v>
      </c>
      <c r="AM13" s="79" t="s">
        <v>48</v>
      </c>
      <c r="AN13" s="86" t="s">
        <v>40</v>
      </c>
      <c r="AO13" s="87" t="s">
        <v>40</v>
      </c>
    </row>
    <row r="14" spans="1:42" x14ac:dyDescent="0.15">
      <c r="A14" s="58" t="s">
        <v>35</v>
      </c>
      <c r="B14" s="58" t="s">
        <v>36</v>
      </c>
      <c r="C14" s="58" t="s">
        <v>36</v>
      </c>
      <c r="D14" s="59" t="s">
        <v>119</v>
      </c>
      <c r="E14" s="60" t="s">
        <v>73</v>
      </c>
      <c r="F14" s="60" t="s">
        <v>38</v>
      </c>
      <c r="G14" s="61">
        <v>1</v>
      </c>
      <c r="H14" s="60">
        <v>248902988</v>
      </c>
      <c r="I14" s="60">
        <v>248902988</v>
      </c>
      <c r="J14" s="60" t="s">
        <v>40</v>
      </c>
      <c r="K14" s="60" t="s">
        <v>46</v>
      </c>
      <c r="L14" s="62" t="s">
        <v>74</v>
      </c>
      <c r="M14" s="63">
        <v>0</v>
      </c>
      <c r="N14" s="64">
        <v>7.7669902912621352E-2</v>
      </c>
      <c r="O14" s="64">
        <v>9.5238095238095233E-2</v>
      </c>
      <c r="P14" s="64">
        <v>0.16216216216216217</v>
      </c>
      <c r="Q14" s="65">
        <v>6.9767441860465115E-2</v>
      </c>
      <c r="R14" s="59">
        <v>11</v>
      </c>
      <c r="S14" s="60">
        <v>103</v>
      </c>
      <c r="T14" s="60">
        <v>42</v>
      </c>
      <c r="U14" s="60">
        <v>37</v>
      </c>
      <c r="V14" s="62">
        <v>43</v>
      </c>
      <c r="W14" s="63">
        <v>7.9448199999999997E-2</v>
      </c>
      <c r="X14" s="64">
        <v>8.2448800000000003E-2</v>
      </c>
      <c r="Y14" s="64">
        <v>4.34207E-3</v>
      </c>
      <c r="Z14" s="64">
        <v>7.9950800000000002E-2</v>
      </c>
      <c r="AA14" s="64">
        <v>9.4205700000000003E-2</v>
      </c>
      <c r="AB14" s="65">
        <v>2.3262600000000001E-3</v>
      </c>
      <c r="AC14" s="59">
        <v>19283</v>
      </c>
      <c r="AD14" s="60">
        <v>15828</v>
      </c>
      <c r="AE14" s="60">
        <v>18885</v>
      </c>
      <c r="AF14" s="60">
        <v>15447</v>
      </c>
      <c r="AG14" s="60">
        <v>18035</v>
      </c>
      <c r="AH14" s="62">
        <v>17195</v>
      </c>
      <c r="AI14" s="78" t="s">
        <v>40</v>
      </c>
      <c r="AJ14" s="79" t="s">
        <v>48</v>
      </c>
      <c r="AK14" s="79" t="s">
        <v>48</v>
      </c>
      <c r="AL14" s="80" t="s">
        <v>40</v>
      </c>
      <c r="AM14" s="79" t="s">
        <v>48</v>
      </c>
      <c r="AN14" s="79" t="s">
        <v>48</v>
      </c>
      <c r="AO14" s="82" t="s">
        <v>40</v>
      </c>
    </row>
    <row r="15" spans="1:42" x14ac:dyDescent="0.15">
      <c r="A15" s="58" t="s">
        <v>35</v>
      </c>
      <c r="B15" s="58" t="s">
        <v>43</v>
      </c>
      <c r="C15" s="77" t="s">
        <v>44</v>
      </c>
      <c r="D15" s="59" t="s">
        <v>119</v>
      </c>
      <c r="E15" s="60" t="s">
        <v>75</v>
      </c>
      <c r="F15" s="60" t="s">
        <v>38</v>
      </c>
      <c r="G15" s="61">
        <v>2</v>
      </c>
      <c r="H15" s="60">
        <v>25045444</v>
      </c>
      <c r="I15" s="60">
        <v>25045444</v>
      </c>
      <c r="J15" s="60" t="s">
        <v>40</v>
      </c>
      <c r="K15" s="60" t="s">
        <v>46</v>
      </c>
      <c r="L15" s="62" t="s">
        <v>76</v>
      </c>
      <c r="M15" s="63">
        <v>0</v>
      </c>
      <c r="N15" s="64">
        <v>0.12903225806451613</v>
      </c>
      <c r="O15" s="64">
        <v>0.1</v>
      </c>
      <c r="P15" s="64">
        <v>0.25</v>
      </c>
      <c r="Q15" s="65">
        <v>0.10344827586206896</v>
      </c>
      <c r="R15" s="59">
        <v>8</v>
      </c>
      <c r="S15" s="60">
        <v>93</v>
      </c>
      <c r="T15" s="60">
        <v>30</v>
      </c>
      <c r="U15" s="60">
        <v>24</v>
      </c>
      <c r="V15" s="62">
        <v>29</v>
      </c>
      <c r="W15" s="63">
        <v>0.15254100000000001</v>
      </c>
      <c r="X15" s="64">
        <v>0.19908799999999999</v>
      </c>
      <c r="Y15" s="64">
        <v>3.1897200000000001E-2</v>
      </c>
      <c r="Z15" s="64">
        <v>0.15348400000000001</v>
      </c>
      <c r="AA15" s="64">
        <v>0.17715</v>
      </c>
      <c r="AB15" s="65">
        <v>0.127169</v>
      </c>
      <c r="AC15" s="59">
        <v>13734</v>
      </c>
      <c r="AD15" s="60">
        <v>11839</v>
      </c>
      <c r="AE15" s="60">
        <v>13230</v>
      </c>
      <c r="AF15" s="60">
        <v>11897</v>
      </c>
      <c r="AG15" s="60">
        <v>13514</v>
      </c>
      <c r="AH15" s="62">
        <v>9334</v>
      </c>
      <c r="AI15" s="78" t="s">
        <v>40</v>
      </c>
      <c r="AJ15" s="79" t="s">
        <v>56</v>
      </c>
      <c r="AK15" s="79" t="s">
        <v>56</v>
      </c>
      <c r="AL15" s="80"/>
      <c r="AM15" s="79" t="s">
        <v>56</v>
      </c>
      <c r="AN15" s="79" t="s">
        <v>56</v>
      </c>
      <c r="AO15" s="81" t="s">
        <v>56</v>
      </c>
      <c r="AP15" s="83"/>
    </row>
    <row r="16" spans="1:42" x14ac:dyDescent="0.15">
      <c r="A16" s="58" t="s">
        <v>35</v>
      </c>
      <c r="B16" s="58" t="s">
        <v>43</v>
      </c>
      <c r="C16" s="77" t="s">
        <v>44</v>
      </c>
      <c r="D16" s="59" t="s">
        <v>119</v>
      </c>
      <c r="E16" s="60" t="s">
        <v>77</v>
      </c>
      <c r="F16" s="60" t="s">
        <v>38</v>
      </c>
      <c r="G16" s="61">
        <v>2</v>
      </c>
      <c r="H16" s="60">
        <v>37217870</v>
      </c>
      <c r="I16" s="60">
        <v>37217870</v>
      </c>
      <c r="J16" s="60" t="s">
        <v>59</v>
      </c>
      <c r="K16" s="60" t="s">
        <v>39</v>
      </c>
      <c r="L16" s="62" t="s">
        <v>78</v>
      </c>
      <c r="M16" s="63">
        <v>0</v>
      </c>
      <c r="N16" s="64">
        <v>0.19672131147540983</v>
      </c>
      <c r="O16" s="64">
        <v>0.17777777777777778</v>
      </c>
      <c r="P16" s="64">
        <v>0.13333333333333333</v>
      </c>
      <c r="Q16" s="65">
        <v>0.10526315789473684</v>
      </c>
      <c r="R16" s="59">
        <v>19</v>
      </c>
      <c r="S16" s="60">
        <v>61</v>
      </c>
      <c r="T16" s="60">
        <v>45</v>
      </c>
      <c r="U16" s="60">
        <v>30</v>
      </c>
      <c r="V16" s="62">
        <v>38</v>
      </c>
      <c r="W16" s="63">
        <v>0.15871199999999999</v>
      </c>
      <c r="X16" s="64">
        <v>0.196354</v>
      </c>
      <c r="Y16" s="64">
        <v>8.5853399999999996E-2</v>
      </c>
      <c r="Z16" s="64">
        <v>0.233239</v>
      </c>
      <c r="AA16" s="64">
        <v>0.220773</v>
      </c>
      <c r="AB16" s="65">
        <v>0.34097899999999998</v>
      </c>
      <c r="AC16" s="59">
        <v>20030</v>
      </c>
      <c r="AD16" s="60">
        <v>17555</v>
      </c>
      <c r="AE16" s="60">
        <v>6779</v>
      </c>
      <c r="AF16" s="60">
        <v>8099</v>
      </c>
      <c r="AG16" s="60">
        <v>12266</v>
      </c>
      <c r="AH16" s="62">
        <v>16611</v>
      </c>
      <c r="AI16" s="78" t="s">
        <v>59</v>
      </c>
      <c r="AJ16" s="79" t="s">
        <v>79</v>
      </c>
      <c r="AK16" s="79" t="s">
        <v>79</v>
      </c>
      <c r="AL16" s="80"/>
      <c r="AM16" s="79" t="s">
        <v>79</v>
      </c>
      <c r="AN16" s="79" t="s">
        <v>79</v>
      </c>
      <c r="AO16" s="81" t="s">
        <v>79</v>
      </c>
      <c r="AP16" s="83"/>
    </row>
    <row r="17" spans="1:42" x14ac:dyDescent="0.15">
      <c r="A17" s="58" t="s">
        <v>35</v>
      </c>
      <c r="B17" s="58" t="s">
        <v>36</v>
      </c>
      <c r="C17" s="58" t="s">
        <v>36</v>
      </c>
      <c r="D17" s="59" t="s">
        <v>119</v>
      </c>
      <c r="E17" s="60" t="s">
        <v>223</v>
      </c>
      <c r="F17" s="60" t="s">
        <v>38</v>
      </c>
      <c r="G17" s="61">
        <v>2</v>
      </c>
      <c r="H17" s="60">
        <v>95815768</v>
      </c>
      <c r="I17" s="60">
        <v>95815768</v>
      </c>
      <c r="J17" s="60" t="s">
        <v>46</v>
      </c>
      <c r="K17" s="60" t="s">
        <v>59</v>
      </c>
      <c r="L17" s="62" t="s">
        <v>224</v>
      </c>
      <c r="M17" s="63">
        <v>0</v>
      </c>
      <c r="N17" s="64">
        <v>0.15942028985507245</v>
      </c>
      <c r="O17" s="64">
        <v>6.6666666666666666E-2</v>
      </c>
      <c r="P17" s="64">
        <v>0.10526315789473684</v>
      </c>
      <c r="Q17" s="65">
        <v>6.0606060606060608E-2</v>
      </c>
      <c r="R17" s="59">
        <v>17</v>
      </c>
      <c r="S17" s="60">
        <v>69</v>
      </c>
      <c r="T17" s="60">
        <v>30</v>
      </c>
      <c r="U17" s="60">
        <v>19</v>
      </c>
      <c r="V17" s="62">
        <v>33</v>
      </c>
      <c r="W17" s="63">
        <v>0.102199</v>
      </c>
      <c r="X17" s="64">
        <v>0.121591</v>
      </c>
      <c r="Y17" s="64">
        <v>3.4100599999999999E-3</v>
      </c>
      <c r="Z17" s="64">
        <v>9.0112600000000001E-2</v>
      </c>
      <c r="AA17" s="64">
        <v>0.13531399999999999</v>
      </c>
      <c r="AB17" s="65">
        <v>0</v>
      </c>
      <c r="AC17" s="59">
        <v>773</v>
      </c>
      <c r="AD17" s="60">
        <v>880</v>
      </c>
      <c r="AE17" s="60">
        <v>1173</v>
      </c>
      <c r="AF17" s="60">
        <v>799</v>
      </c>
      <c r="AG17" s="60">
        <v>606</v>
      </c>
      <c r="AH17" s="62">
        <v>259</v>
      </c>
      <c r="AI17" s="78" t="s">
        <v>46</v>
      </c>
      <c r="AJ17" s="79" t="s">
        <v>160</v>
      </c>
      <c r="AK17" s="79" t="s">
        <v>160</v>
      </c>
      <c r="AL17" s="80" t="s">
        <v>46</v>
      </c>
      <c r="AM17" s="79" t="s">
        <v>160</v>
      </c>
      <c r="AN17" s="91" t="s">
        <v>160</v>
      </c>
      <c r="AO17" s="82" t="s">
        <v>46</v>
      </c>
      <c r="AP17" s="89"/>
    </row>
    <row r="18" spans="1:42" x14ac:dyDescent="0.15">
      <c r="A18" s="58" t="s">
        <v>35</v>
      </c>
      <c r="B18" s="58" t="s">
        <v>43</v>
      </c>
      <c r="C18" s="77" t="s">
        <v>119</v>
      </c>
      <c r="D18" s="59" t="s">
        <v>119</v>
      </c>
      <c r="E18" s="60" t="s">
        <v>231</v>
      </c>
      <c r="F18" s="60" t="s">
        <v>38</v>
      </c>
      <c r="G18" s="61">
        <v>2</v>
      </c>
      <c r="H18" s="60">
        <v>182339901</v>
      </c>
      <c r="I18" s="60">
        <v>182339901</v>
      </c>
      <c r="J18" s="60" t="s">
        <v>59</v>
      </c>
      <c r="K18" s="60" t="s">
        <v>39</v>
      </c>
      <c r="L18" s="62" t="s">
        <v>232</v>
      </c>
      <c r="M18" s="63">
        <v>0</v>
      </c>
      <c r="N18" s="64">
        <v>0.22058823529411764</v>
      </c>
      <c r="O18" s="64">
        <v>0.1</v>
      </c>
      <c r="P18" s="64">
        <v>4.1666666666666664E-2</v>
      </c>
      <c r="Q18" s="65">
        <v>0.375</v>
      </c>
      <c r="R18" s="59">
        <v>18</v>
      </c>
      <c r="S18" s="60">
        <v>68</v>
      </c>
      <c r="T18" s="60">
        <v>30</v>
      </c>
      <c r="U18" s="60">
        <v>24</v>
      </c>
      <c r="V18" s="62">
        <v>24</v>
      </c>
      <c r="W18" s="63">
        <v>0.2147</v>
      </c>
      <c r="X18" s="64">
        <v>0.180257</v>
      </c>
      <c r="Y18" s="64">
        <v>5.3233299999999997E-2</v>
      </c>
      <c r="Z18" s="64">
        <v>0.14543600000000001</v>
      </c>
      <c r="AA18" s="64">
        <v>0.20657300000000001</v>
      </c>
      <c r="AB18" s="65">
        <v>0.22278100000000001</v>
      </c>
      <c r="AC18" s="59">
        <v>30000</v>
      </c>
      <c r="AD18" s="60">
        <v>9431</v>
      </c>
      <c r="AE18" s="60">
        <v>30000</v>
      </c>
      <c r="AF18" s="60">
        <v>9640</v>
      </c>
      <c r="AG18" s="60">
        <v>213</v>
      </c>
      <c r="AH18" s="62">
        <v>8147</v>
      </c>
      <c r="AI18" s="78"/>
      <c r="AJ18" s="80"/>
      <c r="AK18" s="80"/>
      <c r="AL18" s="80"/>
      <c r="AM18" s="80"/>
      <c r="AN18" s="80"/>
      <c r="AO18" s="82"/>
      <c r="AP18" s="83"/>
    </row>
    <row r="19" spans="1:42" x14ac:dyDescent="0.15">
      <c r="A19" s="58" t="s">
        <v>35</v>
      </c>
      <c r="B19" s="58" t="s">
        <v>43</v>
      </c>
      <c r="C19" s="77" t="s">
        <v>62</v>
      </c>
      <c r="D19" s="59" t="s">
        <v>119</v>
      </c>
      <c r="E19" s="60" t="s">
        <v>80</v>
      </c>
      <c r="F19" s="60" t="s">
        <v>38</v>
      </c>
      <c r="G19" s="61">
        <v>3</v>
      </c>
      <c r="H19" s="60">
        <v>27493962</v>
      </c>
      <c r="I19" s="60">
        <v>27493962</v>
      </c>
      <c r="J19" s="60" t="s">
        <v>40</v>
      </c>
      <c r="K19" s="60" t="s">
        <v>39</v>
      </c>
      <c r="L19" s="62" t="s">
        <v>81</v>
      </c>
      <c r="M19" s="63">
        <v>0</v>
      </c>
      <c r="N19" s="64">
        <v>4.5977011494252873E-2</v>
      </c>
      <c r="O19" s="64">
        <v>0.11627906976744186</v>
      </c>
      <c r="P19" s="64">
        <v>3.3333333333333333E-2</v>
      </c>
      <c r="Q19" s="65">
        <v>0.06</v>
      </c>
      <c r="R19" s="59">
        <v>19</v>
      </c>
      <c r="S19" s="60">
        <v>87</v>
      </c>
      <c r="T19" s="60">
        <v>43</v>
      </c>
      <c r="U19" s="60">
        <v>30</v>
      </c>
      <c r="V19" s="62">
        <v>50</v>
      </c>
      <c r="W19" s="63">
        <v>0.102325</v>
      </c>
      <c r="X19" s="64">
        <v>0.109588</v>
      </c>
      <c r="Y19" s="64">
        <v>3.6729600000000001E-2</v>
      </c>
      <c r="Z19" s="64">
        <v>8.7037199999999995E-2</v>
      </c>
      <c r="AA19" s="64">
        <v>0.108502</v>
      </c>
      <c r="AB19" s="65">
        <v>0.106915</v>
      </c>
      <c r="AC19" s="59">
        <v>17679</v>
      </c>
      <c r="AD19" s="60">
        <v>13642</v>
      </c>
      <c r="AE19" s="60">
        <v>16744</v>
      </c>
      <c r="AF19" s="60">
        <v>14017</v>
      </c>
      <c r="AG19" s="60">
        <v>15161</v>
      </c>
      <c r="AH19" s="62">
        <v>16920</v>
      </c>
      <c r="AI19" s="85" t="s">
        <v>40</v>
      </c>
      <c r="AJ19" s="86" t="s">
        <v>40</v>
      </c>
      <c r="AK19" s="79" t="s">
        <v>42</v>
      </c>
      <c r="AL19" s="79" t="s">
        <v>42</v>
      </c>
      <c r="AM19" s="79" t="s">
        <v>42</v>
      </c>
      <c r="AN19" s="86" t="s">
        <v>40</v>
      </c>
      <c r="AO19" s="87" t="s">
        <v>40</v>
      </c>
      <c r="AP19" s="89"/>
    </row>
    <row r="20" spans="1:42" x14ac:dyDescent="0.15">
      <c r="A20" s="58" t="s">
        <v>35</v>
      </c>
      <c r="B20" s="58" t="s">
        <v>43</v>
      </c>
      <c r="C20" s="77" t="s">
        <v>62</v>
      </c>
      <c r="D20" s="59" t="s">
        <v>119</v>
      </c>
      <c r="E20" s="60" t="s">
        <v>82</v>
      </c>
      <c r="F20" s="60" t="s">
        <v>38</v>
      </c>
      <c r="G20" s="61">
        <v>3</v>
      </c>
      <c r="H20" s="60">
        <v>43097836</v>
      </c>
      <c r="I20" s="60">
        <v>43097836</v>
      </c>
      <c r="J20" s="60" t="s">
        <v>39</v>
      </c>
      <c r="K20" s="60" t="s">
        <v>40</v>
      </c>
      <c r="L20" s="62" t="s">
        <v>83</v>
      </c>
      <c r="M20" s="63">
        <v>0.14285714285714285</v>
      </c>
      <c r="N20" s="64">
        <v>0.20245398773006135</v>
      </c>
      <c r="O20" s="64">
        <v>0.15942028985507245</v>
      </c>
      <c r="P20" s="64">
        <v>0.21917808219178081</v>
      </c>
      <c r="Q20" s="65">
        <v>0.21794871794871795</v>
      </c>
      <c r="R20" s="59">
        <v>7</v>
      </c>
      <c r="S20" s="60">
        <v>163</v>
      </c>
      <c r="T20" s="60">
        <v>69</v>
      </c>
      <c r="U20" s="60">
        <v>73</v>
      </c>
      <c r="V20" s="62">
        <v>78</v>
      </c>
      <c r="W20" s="63">
        <v>0.186917</v>
      </c>
      <c r="X20" s="64">
        <v>0.21992200000000001</v>
      </c>
      <c r="Y20" s="64">
        <v>7.1169399999999994E-2</v>
      </c>
      <c r="Z20" s="64">
        <v>0.18248400000000001</v>
      </c>
      <c r="AA20" s="64">
        <v>0.20688699999999999</v>
      </c>
      <c r="AB20" s="65">
        <v>0.18662500000000001</v>
      </c>
      <c r="AC20" s="59">
        <v>16938</v>
      </c>
      <c r="AD20" s="60">
        <v>12900</v>
      </c>
      <c r="AE20" s="60">
        <v>15161</v>
      </c>
      <c r="AF20" s="60">
        <v>13930</v>
      </c>
      <c r="AG20" s="60">
        <v>13940</v>
      </c>
      <c r="AH20" s="62">
        <v>12426</v>
      </c>
      <c r="AI20" s="85" t="s">
        <v>39</v>
      </c>
      <c r="AJ20" s="86" t="s">
        <v>39</v>
      </c>
      <c r="AK20" s="79" t="s">
        <v>84</v>
      </c>
      <c r="AL20" s="79" t="s">
        <v>84</v>
      </c>
      <c r="AM20" s="79" t="s">
        <v>84</v>
      </c>
      <c r="AN20" s="86" t="s">
        <v>39</v>
      </c>
      <c r="AO20" s="87" t="s">
        <v>39</v>
      </c>
      <c r="AP20" s="89"/>
    </row>
    <row r="21" spans="1:42" x14ac:dyDescent="0.15">
      <c r="A21" s="58" t="s">
        <v>35</v>
      </c>
      <c r="B21" s="58" t="s">
        <v>43</v>
      </c>
      <c r="C21" s="77" t="s">
        <v>62</v>
      </c>
      <c r="D21" s="59" t="s">
        <v>119</v>
      </c>
      <c r="E21" s="60" t="s">
        <v>85</v>
      </c>
      <c r="F21" s="60" t="s">
        <v>38</v>
      </c>
      <c r="G21" s="61">
        <v>4</v>
      </c>
      <c r="H21" s="60">
        <v>25836876</v>
      </c>
      <c r="I21" s="60">
        <v>25836876</v>
      </c>
      <c r="J21" s="60" t="s">
        <v>40</v>
      </c>
      <c r="K21" s="60" t="s">
        <v>46</v>
      </c>
      <c r="L21" s="62" t="s">
        <v>86</v>
      </c>
      <c r="M21" s="63">
        <v>0</v>
      </c>
      <c r="N21" s="64">
        <v>0.19480519480519481</v>
      </c>
      <c r="O21" s="64">
        <v>0.18518518518518517</v>
      </c>
      <c r="P21" s="64">
        <v>0.1111111111111111</v>
      </c>
      <c r="Q21" s="65">
        <v>0.13333333333333333</v>
      </c>
      <c r="R21" s="59">
        <v>10</v>
      </c>
      <c r="S21" s="60">
        <v>77</v>
      </c>
      <c r="T21" s="60">
        <v>27</v>
      </c>
      <c r="U21" s="60">
        <v>27</v>
      </c>
      <c r="V21" s="62">
        <v>30</v>
      </c>
      <c r="W21" s="63">
        <v>0.20651900000000001</v>
      </c>
      <c r="X21" s="64">
        <v>0.23196600000000001</v>
      </c>
      <c r="Y21" s="64">
        <v>9.1431700000000005E-2</v>
      </c>
      <c r="Z21" s="64">
        <v>0.174097</v>
      </c>
      <c r="AA21" s="64">
        <v>0.22773199999999999</v>
      </c>
      <c r="AB21" s="65">
        <v>0.36193199999999998</v>
      </c>
      <c r="AC21" s="59">
        <v>14788</v>
      </c>
      <c r="AD21" s="60">
        <v>13045</v>
      </c>
      <c r="AE21" s="60">
        <v>14787</v>
      </c>
      <c r="AF21" s="60">
        <v>13504</v>
      </c>
      <c r="AG21" s="60">
        <v>13652</v>
      </c>
      <c r="AH21" s="62">
        <v>11038</v>
      </c>
      <c r="AI21" s="85" t="s">
        <v>40</v>
      </c>
      <c r="AJ21" s="86" t="s">
        <v>40</v>
      </c>
      <c r="AK21" s="79" t="s">
        <v>48</v>
      </c>
      <c r="AL21" s="79" t="s">
        <v>48</v>
      </c>
      <c r="AM21" s="79" t="s">
        <v>48</v>
      </c>
      <c r="AN21" s="86" t="s">
        <v>40</v>
      </c>
      <c r="AO21" s="87" t="s">
        <v>40</v>
      </c>
    </row>
    <row r="22" spans="1:42" x14ac:dyDescent="0.15">
      <c r="A22" s="58" t="s">
        <v>62</v>
      </c>
      <c r="B22" s="90" t="s">
        <v>119</v>
      </c>
      <c r="C22" s="77" t="s">
        <v>119</v>
      </c>
      <c r="D22" s="59" t="s">
        <v>119</v>
      </c>
      <c r="E22" s="60" t="s">
        <v>233</v>
      </c>
      <c r="F22" s="60" t="s">
        <v>38</v>
      </c>
      <c r="G22" s="61">
        <v>4</v>
      </c>
      <c r="H22" s="60">
        <v>69202984</v>
      </c>
      <c r="I22" s="60">
        <v>69202984</v>
      </c>
      <c r="J22" s="60" t="s">
        <v>46</v>
      </c>
      <c r="K22" s="60" t="s">
        <v>59</v>
      </c>
      <c r="L22" s="62" t="s">
        <v>234</v>
      </c>
      <c r="M22" s="63">
        <v>0</v>
      </c>
      <c r="N22" s="64">
        <v>0</v>
      </c>
      <c r="O22" s="64">
        <v>3.5714285714285712E-2</v>
      </c>
      <c r="P22" s="64">
        <v>5.5555555555555552E-2</v>
      </c>
      <c r="Q22" s="65">
        <v>0.1875</v>
      </c>
      <c r="R22" s="59">
        <v>25</v>
      </c>
      <c r="S22" s="60">
        <v>49</v>
      </c>
      <c r="T22" s="60">
        <v>28</v>
      </c>
      <c r="U22" s="60">
        <v>18</v>
      </c>
      <c r="V22" s="62">
        <v>16</v>
      </c>
      <c r="W22" s="63"/>
      <c r="X22" s="64"/>
      <c r="Y22" s="64"/>
      <c r="Z22" s="64"/>
      <c r="AA22" s="64"/>
      <c r="AB22" s="65"/>
      <c r="AC22" s="59"/>
      <c r="AD22" s="60"/>
      <c r="AE22" s="60"/>
      <c r="AF22" s="60"/>
      <c r="AG22" s="60"/>
      <c r="AH22" s="62"/>
      <c r="AI22" s="78"/>
      <c r="AJ22" s="80"/>
      <c r="AK22" s="80"/>
      <c r="AL22" s="80"/>
      <c r="AM22" s="80"/>
      <c r="AN22" s="80"/>
      <c r="AO22" s="82"/>
      <c r="AP22" s="83"/>
    </row>
    <row r="23" spans="1:42" x14ac:dyDescent="0.15">
      <c r="A23" s="58" t="s">
        <v>35</v>
      </c>
      <c r="B23" s="58" t="s">
        <v>36</v>
      </c>
      <c r="C23" s="58" t="s">
        <v>36</v>
      </c>
      <c r="D23" s="59" t="s">
        <v>119</v>
      </c>
      <c r="E23" s="60" t="s">
        <v>87</v>
      </c>
      <c r="F23" s="60" t="s">
        <v>38</v>
      </c>
      <c r="G23" s="61">
        <v>4</v>
      </c>
      <c r="H23" s="60">
        <v>74285354</v>
      </c>
      <c r="I23" s="60">
        <v>74285354</v>
      </c>
      <c r="J23" s="60" t="s">
        <v>40</v>
      </c>
      <c r="K23" s="60" t="s">
        <v>46</v>
      </c>
      <c r="L23" s="62" t="s">
        <v>88</v>
      </c>
      <c r="M23" s="63">
        <v>0</v>
      </c>
      <c r="N23" s="64">
        <v>0.12676056338028169</v>
      </c>
      <c r="O23" s="64">
        <v>0.21875</v>
      </c>
      <c r="P23" s="64">
        <v>5.2631578947368418E-2</v>
      </c>
      <c r="Q23" s="65">
        <v>0.42105263157894735</v>
      </c>
      <c r="R23" s="59">
        <v>30</v>
      </c>
      <c r="S23" s="60">
        <v>71</v>
      </c>
      <c r="T23" s="60">
        <v>32</v>
      </c>
      <c r="U23" s="60">
        <v>19</v>
      </c>
      <c r="V23" s="62">
        <v>19</v>
      </c>
      <c r="W23" s="63">
        <v>0.15296499999999999</v>
      </c>
      <c r="X23" s="64">
        <v>0.208424</v>
      </c>
      <c r="Y23" s="64">
        <v>6.7380799999999996E-3</v>
      </c>
      <c r="Z23" s="64">
        <v>0.14355599999999999</v>
      </c>
      <c r="AA23" s="64">
        <v>0.210845</v>
      </c>
      <c r="AB23" s="65">
        <v>2.8073E-3</v>
      </c>
      <c r="AC23" s="59">
        <v>10996</v>
      </c>
      <c r="AD23" s="60">
        <v>9687</v>
      </c>
      <c r="AE23" s="60">
        <v>11576</v>
      </c>
      <c r="AF23" s="60">
        <v>11243</v>
      </c>
      <c r="AG23" s="60">
        <v>10401</v>
      </c>
      <c r="AH23" s="62">
        <v>4987</v>
      </c>
      <c r="AI23" s="78" t="s">
        <v>40</v>
      </c>
      <c r="AJ23" s="79" t="s">
        <v>48</v>
      </c>
      <c r="AK23" s="79" t="s">
        <v>48</v>
      </c>
      <c r="AL23" s="80" t="s">
        <v>40</v>
      </c>
      <c r="AM23" s="79" t="s">
        <v>48</v>
      </c>
      <c r="AN23" s="79" t="s">
        <v>48</v>
      </c>
      <c r="AO23" s="82" t="s">
        <v>40</v>
      </c>
    </row>
    <row r="24" spans="1:42" x14ac:dyDescent="0.15">
      <c r="A24" s="58" t="s">
        <v>57</v>
      </c>
      <c r="B24" s="58" t="s">
        <v>43</v>
      </c>
      <c r="C24" s="77" t="s">
        <v>44</v>
      </c>
      <c r="D24" s="59" t="s">
        <v>119</v>
      </c>
      <c r="E24" s="60" t="s">
        <v>89</v>
      </c>
      <c r="F24" s="60" t="s">
        <v>38</v>
      </c>
      <c r="G24" s="61">
        <v>4</v>
      </c>
      <c r="H24" s="60">
        <v>94032034</v>
      </c>
      <c r="I24" s="60">
        <v>94032034</v>
      </c>
      <c r="J24" s="60" t="s">
        <v>40</v>
      </c>
      <c r="K24" s="60" t="s">
        <v>46</v>
      </c>
      <c r="L24" s="62" t="s">
        <v>90</v>
      </c>
      <c r="M24" s="63">
        <v>0</v>
      </c>
      <c r="N24" s="64">
        <v>0.19047619047619047</v>
      </c>
      <c r="O24" s="64">
        <v>0.2</v>
      </c>
      <c r="P24" s="64">
        <v>0</v>
      </c>
      <c r="Q24" s="65">
        <v>0.05</v>
      </c>
      <c r="R24" s="59">
        <v>21</v>
      </c>
      <c r="S24" s="60">
        <v>63</v>
      </c>
      <c r="T24" s="60">
        <v>25</v>
      </c>
      <c r="U24" s="60">
        <v>17</v>
      </c>
      <c r="V24" s="62">
        <v>20</v>
      </c>
      <c r="W24" s="63">
        <v>0.18720200000000001</v>
      </c>
      <c r="X24" s="64">
        <v>0.24863499999999999</v>
      </c>
      <c r="Y24" s="64">
        <v>4.03226E-2</v>
      </c>
      <c r="Z24" s="64">
        <v>0.174535</v>
      </c>
      <c r="AA24" s="64">
        <v>0.223465</v>
      </c>
      <c r="AB24" s="65">
        <v>0.1772</v>
      </c>
      <c r="AC24" s="59">
        <v>21362</v>
      </c>
      <c r="AD24" s="60">
        <v>16301</v>
      </c>
      <c r="AE24" s="60">
        <v>20212</v>
      </c>
      <c r="AF24" s="60">
        <v>16226</v>
      </c>
      <c r="AG24" s="60">
        <v>18155</v>
      </c>
      <c r="AH24" s="62">
        <v>15395</v>
      </c>
      <c r="AI24" s="85" t="s">
        <v>40</v>
      </c>
      <c r="AJ24" s="79" t="s">
        <v>48</v>
      </c>
      <c r="AK24" s="79" t="s">
        <v>48</v>
      </c>
      <c r="AL24" s="86"/>
      <c r="AM24" s="79" t="s">
        <v>48</v>
      </c>
      <c r="AN24" s="79" t="s">
        <v>48</v>
      </c>
      <c r="AO24" s="81" t="s">
        <v>48</v>
      </c>
    </row>
    <row r="25" spans="1:42" x14ac:dyDescent="0.15">
      <c r="A25" s="58" t="s">
        <v>57</v>
      </c>
      <c r="B25" s="58" t="s">
        <v>36</v>
      </c>
      <c r="C25" s="58" t="s">
        <v>119</v>
      </c>
      <c r="D25" s="59" t="s">
        <v>119</v>
      </c>
      <c r="E25" s="60" t="s">
        <v>235</v>
      </c>
      <c r="F25" s="60" t="s">
        <v>38</v>
      </c>
      <c r="G25" s="61">
        <v>4</v>
      </c>
      <c r="H25" s="60">
        <v>140196510</v>
      </c>
      <c r="I25" s="60">
        <v>140196510</v>
      </c>
      <c r="J25" s="60" t="s">
        <v>39</v>
      </c>
      <c r="K25" s="60" t="s">
        <v>46</v>
      </c>
      <c r="L25" s="62" t="s">
        <v>236</v>
      </c>
      <c r="M25" s="63">
        <v>0</v>
      </c>
      <c r="N25" s="64">
        <v>0.21428571428571427</v>
      </c>
      <c r="O25" s="64">
        <v>0.11764705882352941</v>
      </c>
      <c r="P25" s="64">
        <v>0</v>
      </c>
      <c r="Q25" s="65">
        <v>5.8823529411764705E-2</v>
      </c>
      <c r="R25" s="59">
        <v>6</v>
      </c>
      <c r="S25" s="60">
        <v>42</v>
      </c>
      <c r="T25" s="60">
        <v>17</v>
      </c>
      <c r="U25" s="60">
        <v>8</v>
      </c>
      <c r="V25" s="62">
        <v>17</v>
      </c>
      <c r="W25" s="63">
        <v>0.152947</v>
      </c>
      <c r="X25" s="64">
        <v>0.20960899999999999</v>
      </c>
      <c r="Y25" s="64">
        <v>2.25655E-3</v>
      </c>
      <c r="Z25" s="64">
        <v>0.14641299999999999</v>
      </c>
      <c r="AA25" s="64">
        <v>0.19863600000000001</v>
      </c>
      <c r="AB25" s="65">
        <v>1.70086E-3</v>
      </c>
      <c r="AC25" s="59">
        <v>16862</v>
      </c>
      <c r="AD25" s="60">
        <v>13883</v>
      </c>
      <c r="AE25" s="60">
        <v>17283</v>
      </c>
      <c r="AF25" s="60">
        <v>14903</v>
      </c>
      <c r="AG25" s="60">
        <v>15546</v>
      </c>
      <c r="AH25" s="62">
        <v>9407</v>
      </c>
      <c r="AI25" s="78"/>
      <c r="AJ25" s="80"/>
      <c r="AK25" s="80"/>
      <c r="AL25" s="80"/>
      <c r="AM25" s="80"/>
      <c r="AN25" s="80"/>
      <c r="AO25" s="82"/>
      <c r="AP25" s="89"/>
    </row>
    <row r="26" spans="1:42" x14ac:dyDescent="0.15">
      <c r="A26" s="58" t="s">
        <v>35</v>
      </c>
      <c r="B26" s="58" t="s">
        <v>43</v>
      </c>
      <c r="C26" s="77" t="s">
        <v>44</v>
      </c>
      <c r="D26" s="59" t="s">
        <v>119</v>
      </c>
      <c r="E26" s="60" t="s">
        <v>91</v>
      </c>
      <c r="F26" s="60" t="s">
        <v>38</v>
      </c>
      <c r="G26" s="61">
        <v>4</v>
      </c>
      <c r="H26" s="60">
        <v>156135541</v>
      </c>
      <c r="I26" s="60">
        <v>156135541</v>
      </c>
      <c r="J26" s="60" t="s">
        <v>40</v>
      </c>
      <c r="K26" s="60" t="s">
        <v>59</v>
      </c>
      <c r="L26" s="62" t="s">
        <v>92</v>
      </c>
      <c r="M26" s="63">
        <v>0</v>
      </c>
      <c r="N26" s="64">
        <v>0.15</v>
      </c>
      <c r="O26" s="64">
        <v>0.16666666666666666</v>
      </c>
      <c r="P26" s="64">
        <v>0.33333333333333331</v>
      </c>
      <c r="Q26" s="65">
        <v>0.125</v>
      </c>
      <c r="R26" s="59">
        <v>6</v>
      </c>
      <c r="S26" s="60">
        <v>40</v>
      </c>
      <c r="T26" s="60">
        <v>6</v>
      </c>
      <c r="U26" s="60">
        <v>12</v>
      </c>
      <c r="V26" s="62">
        <v>8</v>
      </c>
      <c r="W26" s="63">
        <v>0.20160600000000001</v>
      </c>
      <c r="X26" s="64">
        <v>0.26772899999999999</v>
      </c>
      <c r="Y26" s="64">
        <v>3.6166700000000003E-2</v>
      </c>
      <c r="Z26" s="64">
        <v>0.17136000000000001</v>
      </c>
      <c r="AA26" s="64">
        <v>0.24154900000000001</v>
      </c>
      <c r="AB26" s="65">
        <v>0.19056999999999999</v>
      </c>
      <c r="AC26" s="59">
        <v>22921</v>
      </c>
      <c r="AD26" s="60">
        <v>17824</v>
      </c>
      <c r="AE26" s="60">
        <v>30000</v>
      </c>
      <c r="AF26" s="60">
        <v>23261</v>
      </c>
      <c r="AG26" s="60">
        <v>22571</v>
      </c>
      <c r="AH26" s="62">
        <v>17794</v>
      </c>
      <c r="AI26" s="78" t="s">
        <v>40</v>
      </c>
      <c r="AJ26" s="79" t="s">
        <v>93</v>
      </c>
      <c r="AK26" s="79" t="s">
        <v>93</v>
      </c>
      <c r="AL26" s="80"/>
      <c r="AM26" s="79" t="s">
        <v>93</v>
      </c>
      <c r="AN26" s="79" t="s">
        <v>93</v>
      </c>
      <c r="AO26" s="81" t="s">
        <v>93</v>
      </c>
      <c r="AP26" s="89"/>
    </row>
    <row r="27" spans="1:42" x14ac:dyDescent="0.15">
      <c r="A27" s="58" t="s">
        <v>35</v>
      </c>
      <c r="B27" s="58" t="s">
        <v>43</v>
      </c>
      <c r="C27" s="77" t="s">
        <v>44</v>
      </c>
      <c r="D27" s="59" t="s">
        <v>119</v>
      </c>
      <c r="E27" s="60" t="s">
        <v>94</v>
      </c>
      <c r="F27" s="60" t="s">
        <v>38</v>
      </c>
      <c r="G27" s="61">
        <v>5</v>
      </c>
      <c r="H27" s="60">
        <v>26881416</v>
      </c>
      <c r="I27" s="60">
        <v>26881416</v>
      </c>
      <c r="J27" s="60" t="s">
        <v>46</v>
      </c>
      <c r="K27" s="60" t="s">
        <v>39</v>
      </c>
      <c r="L27" s="62" t="s">
        <v>95</v>
      </c>
      <c r="M27" s="63">
        <v>0</v>
      </c>
      <c r="N27" s="64">
        <v>0.38461538461538464</v>
      </c>
      <c r="O27" s="64">
        <v>0.7142857142857143</v>
      </c>
      <c r="P27" s="64">
        <v>0.4</v>
      </c>
      <c r="Q27" s="65">
        <v>0.2857142857142857</v>
      </c>
      <c r="R27" s="59">
        <v>17</v>
      </c>
      <c r="S27" s="60">
        <v>26</v>
      </c>
      <c r="T27" s="60">
        <v>14</v>
      </c>
      <c r="U27" s="60">
        <v>10</v>
      </c>
      <c r="V27" s="62">
        <v>7</v>
      </c>
      <c r="W27" s="63">
        <v>0.306452</v>
      </c>
      <c r="X27" s="64">
        <v>0.39178800000000003</v>
      </c>
      <c r="Y27" s="64">
        <v>7.29514E-2</v>
      </c>
      <c r="Z27" s="64">
        <v>0.28462599999999999</v>
      </c>
      <c r="AA27" s="64">
        <v>0.37384699999999998</v>
      </c>
      <c r="AB27" s="65">
        <v>0.32355400000000001</v>
      </c>
      <c r="AC27" s="59">
        <v>19419</v>
      </c>
      <c r="AD27" s="60">
        <v>14758</v>
      </c>
      <c r="AE27" s="60">
        <v>17683</v>
      </c>
      <c r="AF27" s="60">
        <v>15227</v>
      </c>
      <c r="AG27" s="60">
        <v>16159</v>
      </c>
      <c r="AH27" s="62">
        <v>10907</v>
      </c>
      <c r="AI27" s="78" t="s">
        <v>46</v>
      </c>
      <c r="AJ27" s="79" t="s">
        <v>65</v>
      </c>
      <c r="AK27" s="79" t="s">
        <v>65</v>
      </c>
      <c r="AL27" s="80"/>
      <c r="AM27" s="79" t="s">
        <v>65</v>
      </c>
      <c r="AN27" s="79" t="s">
        <v>65</v>
      </c>
      <c r="AO27" s="81" t="s">
        <v>65</v>
      </c>
      <c r="AP27" s="89"/>
    </row>
    <row r="28" spans="1:42" x14ac:dyDescent="0.15">
      <c r="A28" s="58" t="s">
        <v>35</v>
      </c>
      <c r="B28" s="90" t="s">
        <v>119</v>
      </c>
      <c r="C28" s="77" t="s">
        <v>119</v>
      </c>
      <c r="D28" s="59" t="s">
        <v>119</v>
      </c>
      <c r="E28" s="60" t="s">
        <v>237</v>
      </c>
      <c r="F28" s="60" t="s">
        <v>103</v>
      </c>
      <c r="G28" s="61">
        <v>5</v>
      </c>
      <c r="H28" s="60">
        <v>73178306</v>
      </c>
      <c r="I28" s="60">
        <v>73178306</v>
      </c>
      <c r="J28" s="60" t="s">
        <v>40</v>
      </c>
      <c r="K28" s="60" t="s">
        <v>59</v>
      </c>
      <c r="L28" s="62" t="s">
        <v>238</v>
      </c>
      <c r="M28" s="63">
        <v>0</v>
      </c>
      <c r="N28" s="64">
        <v>0.46</v>
      </c>
      <c r="O28" s="64">
        <v>0.39130434782608697</v>
      </c>
      <c r="P28" s="64">
        <v>0.54166666666666663</v>
      </c>
      <c r="Q28" s="65">
        <v>0.26666666666666666</v>
      </c>
      <c r="R28" s="59">
        <v>10</v>
      </c>
      <c r="S28" s="60">
        <v>50</v>
      </c>
      <c r="T28" s="60">
        <v>23</v>
      </c>
      <c r="U28" s="60">
        <v>24</v>
      </c>
      <c r="V28" s="62">
        <v>30</v>
      </c>
      <c r="W28" s="63"/>
      <c r="X28" s="64">
        <v>0.14319799999999999</v>
      </c>
      <c r="Y28" s="64"/>
      <c r="Z28" s="64">
        <v>8.7557599999999999E-2</v>
      </c>
      <c r="AA28" s="64"/>
      <c r="AB28" s="65">
        <v>0.32558100000000001</v>
      </c>
      <c r="AC28" s="59"/>
      <c r="AD28" s="60">
        <v>419</v>
      </c>
      <c r="AE28" s="60"/>
      <c r="AF28" s="60">
        <v>434</v>
      </c>
      <c r="AG28" s="60"/>
      <c r="AH28" s="62">
        <v>86</v>
      </c>
      <c r="AI28" s="78"/>
      <c r="AJ28" s="80"/>
      <c r="AK28" s="80"/>
      <c r="AL28" s="80"/>
      <c r="AM28" s="80"/>
      <c r="AN28" s="80"/>
      <c r="AO28" s="82"/>
      <c r="AP28" s="83"/>
    </row>
    <row r="29" spans="1:42" x14ac:dyDescent="0.15">
      <c r="A29" s="58" t="s">
        <v>35</v>
      </c>
      <c r="B29" s="90" t="s">
        <v>119</v>
      </c>
      <c r="C29" s="77" t="s">
        <v>119</v>
      </c>
      <c r="D29" s="59" t="s">
        <v>119</v>
      </c>
      <c r="E29" s="60" t="s">
        <v>239</v>
      </c>
      <c r="F29" s="60" t="s">
        <v>38</v>
      </c>
      <c r="G29" s="61">
        <v>5</v>
      </c>
      <c r="H29" s="60">
        <v>140215596</v>
      </c>
      <c r="I29" s="60">
        <v>140215596</v>
      </c>
      <c r="J29" s="60" t="s">
        <v>39</v>
      </c>
      <c r="K29" s="60" t="s">
        <v>59</v>
      </c>
      <c r="L29" s="62" t="s">
        <v>240</v>
      </c>
      <c r="M29" s="63">
        <v>0</v>
      </c>
      <c r="N29" s="64">
        <v>0.20930232558139536</v>
      </c>
      <c r="O29" s="64">
        <v>0.34693877551020408</v>
      </c>
      <c r="P29" s="64">
        <v>0.36842105263157893</v>
      </c>
      <c r="Q29" s="65">
        <v>0.28888888888888886</v>
      </c>
      <c r="R29" s="59">
        <v>9</v>
      </c>
      <c r="S29" s="60">
        <v>129</v>
      </c>
      <c r="T29" s="60">
        <v>49</v>
      </c>
      <c r="U29" s="60">
        <v>57</v>
      </c>
      <c r="V29" s="62">
        <v>45</v>
      </c>
      <c r="W29" s="63"/>
      <c r="X29" s="64">
        <v>0.34748400000000002</v>
      </c>
      <c r="Y29" s="64"/>
      <c r="Z29" s="64">
        <v>0.34415699999999999</v>
      </c>
      <c r="AA29" s="64"/>
      <c r="AB29" s="65">
        <v>0.40631600000000001</v>
      </c>
      <c r="AC29" s="59"/>
      <c r="AD29" s="60">
        <v>4570</v>
      </c>
      <c r="AE29" s="60"/>
      <c r="AF29" s="60">
        <v>4527</v>
      </c>
      <c r="AG29" s="60"/>
      <c r="AH29" s="62">
        <v>4750</v>
      </c>
      <c r="AI29" s="78"/>
      <c r="AJ29" s="80"/>
      <c r="AK29" s="80"/>
      <c r="AL29" s="80"/>
      <c r="AM29" s="80"/>
      <c r="AN29" s="80"/>
      <c r="AO29" s="82"/>
      <c r="AP29" s="83"/>
    </row>
    <row r="30" spans="1:42" x14ac:dyDescent="0.15">
      <c r="A30" s="58" t="s">
        <v>96</v>
      </c>
      <c r="B30" s="58" t="s">
        <v>43</v>
      </c>
      <c r="C30" s="77" t="s">
        <v>43</v>
      </c>
      <c r="D30" s="59" t="s">
        <v>119</v>
      </c>
      <c r="E30" s="60" t="s">
        <v>97</v>
      </c>
      <c r="F30" s="60" t="s">
        <v>38</v>
      </c>
      <c r="G30" s="61">
        <v>5</v>
      </c>
      <c r="H30" s="60">
        <v>149514414</v>
      </c>
      <c r="I30" s="60">
        <v>149514414</v>
      </c>
      <c r="J30" s="60" t="s">
        <v>39</v>
      </c>
      <c r="K30" s="60" t="s">
        <v>59</v>
      </c>
      <c r="L30" s="62" t="s">
        <v>98</v>
      </c>
      <c r="M30" s="63">
        <v>0</v>
      </c>
      <c r="N30" s="64">
        <v>0.12</v>
      </c>
      <c r="O30" s="64">
        <v>0.2</v>
      </c>
      <c r="P30" s="64">
        <v>0.30769230769230771</v>
      </c>
      <c r="Q30" s="65">
        <v>0</v>
      </c>
      <c r="R30" s="59">
        <v>8</v>
      </c>
      <c r="S30" s="60">
        <v>50</v>
      </c>
      <c r="T30" s="60">
        <v>10</v>
      </c>
      <c r="U30" s="60">
        <v>13</v>
      </c>
      <c r="V30" s="62">
        <v>7</v>
      </c>
      <c r="W30" s="63">
        <v>0.29711100000000001</v>
      </c>
      <c r="X30" s="64">
        <v>0.426427</v>
      </c>
      <c r="Y30" s="64">
        <v>7.2424600000000006E-2</v>
      </c>
      <c r="Z30" s="64">
        <v>0.315243</v>
      </c>
      <c r="AA30" s="64">
        <v>0.39413900000000002</v>
      </c>
      <c r="AB30" s="65">
        <v>0.287352</v>
      </c>
      <c r="AC30" s="59">
        <v>10592</v>
      </c>
      <c r="AD30" s="60">
        <v>6395</v>
      </c>
      <c r="AE30" s="60">
        <v>11474</v>
      </c>
      <c r="AF30" s="60">
        <v>8181</v>
      </c>
      <c r="AG30" s="60">
        <v>7269</v>
      </c>
      <c r="AH30" s="62">
        <v>5060</v>
      </c>
      <c r="AI30" s="78" t="s">
        <v>39</v>
      </c>
      <c r="AJ30" s="79" t="s">
        <v>79</v>
      </c>
      <c r="AK30" s="79" t="s">
        <v>79</v>
      </c>
      <c r="AL30" s="79" t="s">
        <v>79</v>
      </c>
      <c r="AM30" s="79" t="s">
        <v>79</v>
      </c>
      <c r="AN30" s="79" t="s">
        <v>79</v>
      </c>
      <c r="AO30" s="81" t="s">
        <v>79</v>
      </c>
      <c r="AP30" s="89"/>
    </row>
    <row r="31" spans="1:42" x14ac:dyDescent="0.15">
      <c r="A31" s="58" t="s">
        <v>35</v>
      </c>
      <c r="B31" s="58" t="s">
        <v>43</v>
      </c>
      <c r="C31" s="77" t="s">
        <v>99</v>
      </c>
      <c r="D31" s="59" t="s">
        <v>119</v>
      </c>
      <c r="E31" s="60" t="s">
        <v>100</v>
      </c>
      <c r="F31" s="60" t="s">
        <v>38</v>
      </c>
      <c r="G31" s="61">
        <v>6</v>
      </c>
      <c r="H31" s="60">
        <v>15638028</v>
      </c>
      <c r="I31" s="60">
        <v>15638028</v>
      </c>
      <c r="J31" s="60" t="s">
        <v>39</v>
      </c>
      <c r="K31" s="60" t="s">
        <v>46</v>
      </c>
      <c r="L31" s="62" t="s">
        <v>101</v>
      </c>
      <c r="M31" s="63">
        <v>0</v>
      </c>
      <c r="N31" s="64">
        <v>0.39285714285714285</v>
      </c>
      <c r="O31" s="64">
        <v>0.39130434782608697</v>
      </c>
      <c r="P31" s="64">
        <v>0.33333333333333331</v>
      </c>
      <c r="Q31" s="65">
        <v>0.26666666666666666</v>
      </c>
      <c r="R31" s="59">
        <v>60</v>
      </c>
      <c r="S31" s="60">
        <v>112</v>
      </c>
      <c r="T31" s="60">
        <v>46</v>
      </c>
      <c r="U31" s="60">
        <v>39</v>
      </c>
      <c r="V31" s="62">
        <v>45</v>
      </c>
      <c r="W31" s="63">
        <v>0.29499999999999998</v>
      </c>
      <c r="X31" s="64">
        <v>0.38297300000000001</v>
      </c>
      <c r="Y31" s="64">
        <v>4.1631000000000001E-2</v>
      </c>
      <c r="Z31" s="64">
        <v>0.28397299999999998</v>
      </c>
      <c r="AA31" s="64">
        <v>0.34631000000000001</v>
      </c>
      <c r="AB31" s="65">
        <v>0.30322900000000003</v>
      </c>
      <c r="AC31" s="59">
        <v>2400</v>
      </c>
      <c r="AD31" s="60">
        <v>3794</v>
      </c>
      <c r="AE31" s="60">
        <v>3507</v>
      </c>
      <c r="AF31" s="60">
        <v>3856</v>
      </c>
      <c r="AG31" s="60">
        <v>1721</v>
      </c>
      <c r="AH31" s="62">
        <v>1827</v>
      </c>
      <c r="AI31" s="85" t="s">
        <v>39</v>
      </c>
      <c r="AJ31" s="86" t="s">
        <v>39</v>
      </c>
      <c r="AK31" s="79" t="s">
        <v>65</v>
      </c>
      <c r="AL31" s="86"/>
      <c r="AM31" s="79" t="s">
        <v>65</v>
      </c>
      <c r="AN31" s="86" t="s">
        <v>39</v>
      </c>
      <c r="AO31" s="87"/>
      <c r="AP31" s="89"/>
    </row>
    <row r="32" spans="1:42" x14ac:dyDescent="0.15">
      <c r="A32" s="58" t="s">
        <v>35</v>
      </c>
      <c r="B32" s="90" t="s">
        <v>119</v>
      </c>
      <c r="C32" s="77" t="s">
        <v>119</v>
      </c>
      <c r="D32" s="59" t="s">
        <v>119</v>
      </c>
      <c r="E32" s="60" t="s">
        <v>241</v>
      </c>
      <c r="F32" s="60" t="s">
        <v>38</v>
      </c>
      <c r="G32" s="61">
        <v>6</v>
      </c>
      <c r="H32" s="60">
        <v>31911490</v>
      </c>
      <c r="I32" s="60">
        <v>31911490</v>
      </c>
      <c r="J32" s="60" t="s">
        <v>59</v>
      </c>
      <c r="K32" s="60" t="s">
        <v>46</v>
      </c>
      <c r="L32" s="62" t="s">
        <v>242</v>
      </c>
      <c r="M32" s="63">
        <v>0</v>
      </c>
      <c r="N32" s="64">
        <v>0.171875</v>
      </c>
      <c r="O32" s="64">
        <v>0.19230769230769232</v>
      </c>
      <c r="P32" s="64">
        <v>0.11764705882352941</v>
      </c>
      <c r="Q32" s="65">
        <v>0.13793103448275862</v>
      </c>
      <c r="R32" s="59">
        <v>8</v>
      </c>
      <c r="S32" s="60">
        <v>64</v>
      </c>
      <c r="T32" s="60">
        <v>26</v>
      </c>
      <c r="U32" s="60">
        <v>17</v>
      </c>
      <c r="V32" s="62">
        <v>29</v>
      </c>
      <c r="W32" s="63"/>
      <c r="X32" s="64">
        <v>4.0345400000000002E-5</v>
      </c>
      <c r="Y32" s="64"/>
      <c r="Z32" s="64">
        <v>2.9057699999999998E-4</v>
      </c>
      <c r="AA32" s="64"/>
      <c r="AB32" s="65">
        <v>0.20233999999999999</v>
      </c>
      <c r="AC32" s="59"/>
      <c r="AD32" s="60">
        <v>24786</v>
      </c>
      <c r="AE32" s="60"/>
      <c r="AF32" s="60">
        <v>24090</v>
      </c>
      <c r="AG32" s="60"/>
      <c r="AH32" s="62">
        <v>25210</v>
      </c>
      <c r="AI32" s="78"/>
      <c r="AJ32" s="80"/>
      <c r="AK32" s="80"/>
      <c r="AL32" s="80"/>
      <c r="AM32" s="80"/>
      <c r="AN32" s="80"/>
      <c r="AO32" s="82"/>
      <c r="AP32" s="83"/>
    </row>
    <row r="33" spans="1:42" x14ac:dyDescent="0.15">
      <c r="A33" s="58" t="s">
        <v>35</v>
      </c>
      <c r="B33" s="58" t="s">
        <v>43</v>
      </c>
      <c r="C33" s="77" t="s">
        <v>99</v>
      </c>
      <c r="D33" s="59" t="s">
        <v>119</v>
      </c>
      <c r="E33" s="60" t="s">
        <v>102</v>
      </c>
      <c r="F33" s="60" t="s">
        <v>103</v>
      </c>
      <c r="G33" s="61">
        <v>6</v>
      </c>
      <c r="H33" s="60">
        <v>41767668</v>
      </c>
      <c r="I33" s="60">
        <v>41767668</v>
      </c>
      <c r="J33" s="60" t="s">
        <v>40</v>
      </c>
      <c r="K33" s="60" t="s">
        <v>46</v>
      </c>
      <c r="L33" s="62" t="s">
        <v>104</v>
      </c>
      <c r="M33" s="63">
        <v>5.8823529411764705E-2</v>
      </c>
      <c r="N33" s="64">
        <v>0.34722222222222221</v>
      </c>
      <c r="O33" s="64">
        <v>0.40540540540540543</v>
      </c>
      <c r="P33" s="64">
        <v>0.35294117647058826</v>
      </c>
      <c r="Q33" s="65">
        <v>0.26923076923076922</v>
      </c>
      <c r="R33" s="59">
        <v>17</v>
      </c>
      <c r="S33" s="60">
        <v>72</v>
      </c>
      <c r="T33" s="60">
        <v>37</v>
      </c>
      <c r="U33" s="60">
        <v>17</v>
      </c>
      <c r="V33" s="62">
        <v>26</v>
      </c>
      <c r="W33" s="63">
        <v>0.35009000000000001</v>
      </c>
      <c r="X33" s="64">
        <v>0.41192200000000001</v>
      </c>
      <c r="Y33" s="64">
        <v>7.9213000000000006E-2</v>
      </c>
      <c r="Z33" s="64">
        <v>0.327542</v>
      </c>
      <c r="AA33" s="64">
        <v>0.43058999999999997</v>
      </c>
      <c r="AB33" s="65">
        <v>0.34229999999999999</v>
      </c>
      <c r="AC33" s="59">
        <v>13368</v>
      </c>
      <c r="AD33" s="60">
        <v>11626</v>
      </c>
      <c r="AE33" s="60">
        <v>13773</v>
      </c>
      <c r="AF33" s="60">
        <v>12777</v>
      </c>
      <c r="AG33" s="60">
        <v>12030</v>
      </c>
      <c r="AH33" s="62">
        <v>8922</v>
      </c>
      <c r="AI33" s="85" t="s">
        <v>40</v>
      </c>
      <c r="AJ33" s="86" t="s">
        <v>40</v>
      </c>
      <c r="AK33" s="79" t="s">
        <v>48</v>
      </c>
      <c r="AL33" s="79" t="s">
        <v>48</v>
      </c>
      <c r="AM33" s="79" t="s">
        <v>48</v>
      </c>
      <c r="AN33" s="86" t="s">
        <v>40</v>
      </c>
      <c r="AO33" s="87" t="s">
        <v>40</v>
      </c>
    </row>
    <row r="34" spans="1:42" x14ac:dyDescent="0.15">
      <c r="A34" s="58" t="s">
        <v>35</v>
      </c>
      <c r="B34" s="58" t="s">
        <v>36</v>
      </c>
      <c r="C34" s="58" t="s">
        <v>36</v>
      </c>
      <c r="D34" s="59" t="s">
        <v>119</v>
      </c>
      <c r="E34" s="60" t="s">
        <v>105</v>
      </c>
      <c r="F34" s="60" t="s">
        <v>38</v>
      </c>
      <c r="G34" s="61">
        <v>6</v>
      </c>
      <c r="H34" s="60">
        <v>80223195</v>
      </c>
      <c r="I34" s="60">
        <v>80223195</v>
      </c>
      <c r="J34" s="60" t="s">
        <v>39</v>
      </c>
      <c r="K34" s="60" t="s">
        <v>59</v>
      </c>
      <c r="L34" s="62" t="s">
        <v>106</v>
      </c>
      <c r="M34" s="63">
        <v>0</v>
      </c>
      <c r="N34" s="64">
        <v>0.10526315789473684</v>
      </c>
      <c r="O34" s="64">
        <v>0.27272727272727271</v>
      </c>
      <c r="P34" s="64">
        <v>0.125</v>
      </c>
      <c r="Q34" s="65">
        <v>0.18181818181818182</v>
      </c>
      <c r="R34" s="59">
        <v>10</v>
      </c>
      <c r="S34" s="60">
        <v>38</v>
      </c>
      <c r="T34" s="60">
        <v>22</v>
      </c>
      <c r="U34" s="60">
        <v>16</v>
      </c>
      <c r="V34" s="62">
        <v>22</v>
      </c>
      <c r="W34" s="63">
        <v>0.14710500000000001</v>
      </c>
      <c r="X34" s="64">
        <v>0.19949600000000001</v>
      </c>
      <c r="Y34" s="64">
        <v>3.3926199999999998E-3</v>
      </c>
      <c r="Z34" s="64">
        <v>0.140707</v>
      </c>
      <c r="AA34" s="64">
        <v>0.183116</v>
      </c>
      <c r="AB34" s="65">
        <v>8.9265799999999995E-4</v>
      </c>
      <c r="AC34" s="59">
        <v>8912</v>
      </c>
      <c r="AD34" s="60">
        <v>7930</v>
      </c>
      <c r="AE34" s="60">
        <v>9727</v>
      </c>
      <c r="AF34" s="60">
        <v>9701</v>
      </c>
      <c r="AG34" s="60">
        <v>8197</v>
      </c>
      <c r="AH34" s="62">
        <v>4481</v>
      </c>
      <c r="AI34" s="78" t="s">
        <v>39</v>
      </c>
      <c r="AJ34" s="79" t="s">
        <v>79</v>
      </c>
      <c r="AK34" s="79" t="s">
        <v>79</v>
      </c>
      <c r="AL34" s="80" t="s">
        <v>39</v>
      </c>
      <c r="AM34" s="79" t="s">
        <v>79</v>
      </c>
      <c r="AN34" s="79" t="s">
        <v>79</v>
      </c>
      <c r="AO34" s="82" t="s">
        <v>39</v>
      </c>
      <c r="AP34" s="83"/>
    </row>
    <row r="35" spans="1:42" x14ac:dyDescent="0.15">
      <c r="A35" s="58" t="s">
        <v>32</v>
      </c>
      <c r="B35" s="90" t="s">
        <v>119</v>
      </c>
      <c r="C35" s="77" t="s">
        <v>119</v>
      </c>
      <c r="D35" s="59" t="s">
        <v>119</v>
      </c>
      <c r="E35" s="60" t="s">
        <v>243</v>
      </c>
      <c r="F35" s="60" t="s">
        <v>38</v>
      </c>
      <c r="G35" s="61">
        <v>6</v>
      </c>
      <c r="H35" s="60">
        <v>82910314</v>
      </c>
      <c r="I35" s="60">
        <v>82910314</v>
      </c>
      <c r="J35" s="60" t="s">
        <v>40</v>
      </c>
      <c r="K35" s="60" t="s">
        <v>59</v>
      </c>
      <c r="L35" s="62" t="s">
        <v>244</v>
      </c>
      <c r="M35" s="63">
        <v>0</v>
      </c>
      <c r="N35" s="64">
        <v>0</v>
      </c>
      <c r="O35" s="64">
        <v>0</v>
      </c>
      <c r="P35" s="64">
        <v>0</v>
      </c>
      <c r="Q35" s="65">
        <v>0.21428571428571427</v>
      </c>
      <c r="R35" s="59">
        <v>23</v>
      </c>
      <c r="S35" s="60">
        <v>44</v>
      </c>
      <c r="T35" s="60">
        <v>29</v>
      </c>
      <c r="U35" s="60">
        <v>24</v>
      </c>
      <c r="V35" s="62">
        <v>28</v>
      </c>
      <c r="W35" s="63"/>
      <c r="X35" s="64">
        <v>0</v>
      </c>
      <c r="Y35" s="64"/>
      <c r="Z35" s="64">
        <v>0</v>
      </c>
      <c r="AA35" s="64"/>
      <c r="AB35" s="65">
        <v>0</v>
      </c>
      <c r="AC35" s="59"/>
      <c r="AD35" s="60">
        <v>447</v>
      </c>
      <c r="AE35" s="60"/>
      <c r="AF35" s="60">
        <v>437</v>
      </c>
      <c r="AG35" s="60"/>
      <c r="AH35" s="62">
        <v>195</v>
      </c>
      <c r="AI35" s="78"/>
      <c r="AJ35" s="80"/>
      <c r="AK35" s="80"/>
      <c r="AL35" s="80"/>
      <c r="AM35" s="80"/>
      <c r="AN35" s="80"/>
      <c r="AO35" s="82"/>
      <c r="AP35" s="83"/>
    </row>
    <row r="36" spans="1:42" x14ac:dyDescent="0.15">
      <c r="A36" s="58" t="s">
        <v>35</v>
      </c>
      <c r="B36" s="58" t="s">
        <v>43</v>
      </c>
      <c r="C36" s="77" t="s">
        <v>44</v>
      </c>
      <c r="D36" s="59" t="s">
        <v>119</v>
      </c>
      <c r="E36" s="60" t="s">
        <v>107</v>
      </c>
      <c r="F36" s="60" t="s">
        <v>38</v>
      </c>
      <c r="G36" s="61">
        <v>7</v>
      </c>
      <c r="H36" s="60">
        <v>43508634</v>
      </c>
      <c r="I36" s="60">
        <v>43508634</v>
      </c>
      <c r="J36" s="60" t="s">
        <v>59</v>
      </c>
      <c r="K36" s="60" t="s">
        <v>39</v>
      </c>
      <c r="L36" s="62" t="s">
        <v>108</v>
      </c>
      <c r="M36" s="63">
        <v>0</v>
      </c>
      <c r="N36" s="64">
        <v>0.14473684210526316</v>
      </c>
      <c r="O36" s="64">
        <v>0.2413793103448276</v>
      </c>
      <c r="P36" s="64">
        <v>0.33333333333333331</v>
      </c>
      <c r="Q36" s="65">
        <v>0.21428571428571427</v>
      </c>
      <c r="R36" s="59">
        <v>6</v>
      </c>
      <c r="S36" s="60">
        <v>152</v>
      </c>
      <c r="T36" s="60">
        <v>29</v>
      </c>
      <c r="U36" s="60">
        <v>27</v>
      </c>
      <c r="V36" s="62">
        <v>28</v>
      </c>
      <c r="W36" s="63">
        <v>0.25442100000000001</v>
      </c>
      <c r="X36" s="64">
        <v>0.29270699999999999</v>
      </c>
      <c r="Y36" s="64">
        <v>8.1649799999999995E-2</v>
      </c>
      <c r="Z36" s="64">
        <v>0.243313</v>
      </c>
      <c r="AA36" s="64">
        <v>0.294433</v>
      </c>
      <c r="AB36" s="65">
        <v>0.27071200000000001</v>
      </c>
      <c r="AC36" s="59">
        <v>13175</v>
      </c>
      <c r="AD36" s="60">
        <v>12135</v>
      </c>
      <c r="AE36" s="60">
        <v>13068</v>
      </c>
      <c r="AF36" s="60">
        <v>11701</v>
      </c>
      <c r="AG36" s="60">
        <v>12142</v>
      </c>
      <c r="AH36" s="62">
        <v>7713</v>
      </c>
      <c r="AI36" s="78" t="s">
        <v>59</v>
      </c>
      <c r="AJ36" s="79" t="s">
        <v>61</v>
      </c>
      <c r="AK36" s="79" t="s">
        <v>61</v>
      </c>
      <c r="AL36" s="80"/>
      <c r="AM36" s="79" t="s">
        <v>61</v>
      </c>
      <c r="AN36" s="79" t="s">
        <v>61</v>
      </c>
      <c r="AO36" s="81" t="s">
        <v>61</v>
      </c>
      <c r="AP36" s="83"/>
    </row>
    <row r="37" spans="1:42" x14ac:dyDescent="0.15">
      <c r="A37" s="58" t="s">
        <v>57</v>
      </c>
      <c r="B37" s="58" t="s">
        <v>43</v>
      </c>
      <c r="C37" s="77" t="s">
        <v>62</v>
      </c>
      <c r="D37" s="59" t="s">
        <v>119</v>
      </c>
      <c r="E37" s="60" t="s">
        <v>109</v>
      </c>
      <c r="F37" s="60" t="s">
        <v>38</v>
      </c>
      <c r="G37" s="61">
        <v>7</v>
      </c>
      <c r="H37" s="60">
        <v>82581700</v>
      </c>
      <c r="I37" s="60">
        <v>82581700</v>
      </c>
      <c r="J37" s="60" t="s">
        <v>40</v>
      </c>
      <c r="K37" s="60" t="s">
        <v>39</v>
      </c>
      <c r="L37" s="62" t="s">
        <v>110</v>
      </c>
      <c r="M37" s="63">
        <v>0.1111111111111111</v>
      </c>
      <c r="N37" s="64">
        <v>0.22388059701492538</v>
      </c>
      <c r="O37" s="64">
        <v>0.34375</v>
      </c>
      <c r="P37" s="64">
        <v>0</v>
      </c>
      <c r="Q37" s="65">
        <v>9.0909090909090912E-2</v>
      </c>
      <c r="R37" s="59">
        <v>9</v>
      </c>
      <c r="S37" s="60">
        <v>67</v>
      </c>
      <c r="T37" s="60">
        <v>32</v>
      </c>
      <c r="U37" s="60">
        <v>4</v>
      </c>
      <c r="V37" s="62">
        <v>11</v>
      </c>
      <c r="W37" s="63">
        <v>0.243954</v>
      </c>
      <c r="X37" s="64">
        <v>0.309527</v>
      </c>
      <c r="Y37" s="64">
        <v>6.3858100000000001E-2</v>
      </c>
      <c r="Z37" s="64">
        <v>0.239512</v>
      </c>
      <c r="AA37" s="64">
        <v>0.30065900000000001</v>
      </c>
      <c r="AB37" s="65">
        <v>0.25992100000000001</v>
      </c>
      <c r="AC37" s="59">
        <v>17573</v>
      </c>
      <c r="AD37" s="60">
        <v>13246</v>
      </c>
      <c r="AE37" s="60">
        <v>15785</v>
      </c>
      <c r="AF37" s="60">
        <v>14421</v>
      </c>
      <c r="AG37" s="60">
        <v>13497</v>
      </c>
      <c r="AH37" s="62">
        <v>12700</v>
      </c>
      <c r="AI37" s="85" t="s">
        <v>40</v>
      </c>
      <c r="AJ37" s="86" t="s">
        <v>40</v>
      </c>
      <c r="AK37" s="79" t="s">
        <v>84</v>
      </c>
      <c r="AL37" s="79" t="s">
        <v>84</v>
      </c>
      <c r="AM37" s="79" t="s">
        <v>84</v>
      </c>
      <c r="AN37" s="86" t="s">
        <v>40</v>
      </c>
      <c r="AO37" s="87"/>
    </row>
    <row r="38" spans="1:42" x14ac:dyDescent="0.15">
      <c r="A38" s="58" t="s">
        <v>35</v>
      </c>
      <c r="B38" s="58" t="s">
        <v>43</v>
      </c>
      <c r="C38" s="77" t="s">
        <v>62</v>
      </c>
      <c r="D38" s="59" t="s">
        <v>119</v>
      </c>
      <c r="E38" s="60" t="s">
        <v>111</v>
      </c>
      <c r="F38" s="60" t="s">
        <v>38</v>
      </c>
      <c r="G38" s="61">
        <v>7</v>
      </c>
      <c r="H38" s="60">
        <v>107613494</v>
      </c>
      <c r="I38" s="60">
        <v>107613494</v>
      </c>
      <c r="J38" s="60" t="s">
        <v>59</v>
      </c>
      <c r="K38" s="60" t="s">
        <v>39</v>
      </c>
      <c r="L38" s="62" t="s">
        <v>112</v>
      </c>
      <c r="M38" s="63">
        <v>0</v>
      </c>
      <c r="N38" s="64">
        <v>0.1875</v>
      </c>
      <c r="O38" s="64">
        <v>0.19354838709677419</v>
      </c>
      <c r="P38" s="64">
        <v>0.21428571428571427</v>
      </c>
      <c r="Q38" s="65">
        <v>9.0909090909090912E-2</v>
      </c>
      <c r="R38" s="59">
        <v>20</v>
      </c>
      <c r="S38" s="60">
        <v>112</v>
      </c>
      <c r="T38" s="60">
        <v>31</v>
      </c>
      <c r="U38" s="60">
        <v>28</v>
      </c>
      <c r="V38" s="62">
        <v>22</v>
      </c>
      <c r="W38" s="63">
        <v>0.23167199999999999</v>
      </c>
      <c r="X38" s="64">
        <v>0.28188299999999999</v>
      </c>
      <c r="Y38" s="64">
        <v>8.0288700000000005E-2</v>
      </c>
      <c r="Z38" s="64">
        <v>0.229712</v>
      </c>
      <c r="AA38" s="64">
        <v>0.275536</v>
      </c>
      <c r="AB38" s="65">
        <v>0.29144199999999998</v>
      </c>
      <c r="AC38" s="59">
        <v>18483</v>
      </c>
      <c r="AD38" s="60">
        <v>14655</v>
      </c>
      <c r="AE38" s="60">
        <v>17599</v>
      </c>
      <c r="AF38" s="60">
        <v>15058</v>
      </c>
      <c r="AG38" s="60">
        <v>15987</v>
      </c>
      <c r="AH38" s="62">
        <v>16686</v>
      </c>
      <c r="AI38" s="85" t="s">
        <v>59</v>
      </c>
      <c r="AJ38" s="86" t="s">
        <v>59</v>
      </c>
      <c r="AK38" s="79" t="s">
        <v>79</v>
      </c>
      <c r="AL38" s="79" t="s">
        <v>79</v>
      </c>
      <c r="AM38" s="79" t="s">
        <v>79</v>
      </c>
      <c r="AN38" s="86" t="s">
        <v>59</v>
      </c>
      <c r="AO38" s="87"/>
    </row>
    <row r="39" spans="1:42" x14ac:dyDescent="0.15">
      <c r="A39" s="58" t="s">
        <v>35</v>
      </c>
      <c r="B39" s="58" t="s">
        <v>43</v>
      </c>
      <c r="C39" s="77" t="s">
        <v>62</v>
      </c>
      <c r="D39" s="59" t="s">
        <v>119</v>
      </c>
      <c r="E39" s="60" t="s">
        <v>113</v>
      </c>
      <c r="F39" s="60" t="s">
        <v>38</v>
      </c>
      <c r="G39" s="61">
        <v>7</v>
      </c>
      <c r="H39" s="60">
        <v>141478781</v>
      </c>
      <c r="I39" s="60">
        <v>141478781</v>
      </c>
      <c r="J39" s="60" t="s">
        <v>46</v>
      </c>
      <c r="K39" s="60" t="s">
        <v>40</v>
      </c>
      <c r="L39" s="62" t="s">
        <v>114</v>
      </c>
      <c r="M39" s="63">
        <v>6.6666666666666666E-2</v>
      </c>
      <c r="N39" s="64">
        <v>0.20833333333333334</v>
      </c>
      <c r="O39" s="64">
        <v>0.41666666666666669</v>
      </c>
      <c r="P39" s="64">
        <v>0.18181818181818182</v>
      </c>
      <c r="Q39" s="65">
        <v>6.25E-2</v>
      </c>
      <c r="R39" s="59">
        <v>15</v>
      </c>
      <c r="S39" s="60">
        <v>48</v>
      </c>
      <c r="T39" s="60">
        <v>24</v>
      </c>
      <c r="U39" s="60">
        <v>11</v>
      </c>
      <c r="V39" s="62">
        <v>16</v>
      </c>
      <c r="W39" s="63">
        <v>0.26131700000000002</v>
      </c>
      <c r="X39" s="64">
        <v>0.31365100000000001</v>
      </c>
      <c r="Y39" s="64">
        <v>6.4917100000000005E-2</v>
      </c>
      <c r="Z39" s="64">
        <v>0.247222</v>
      </c>
      <c r="AA39" s="64">
        <v>0.31225199999999997</v>
      </c>
      <c r="AB39" s="65">
        <v>0.278113</v>
      </c>
      <c r="AC39" s="59">
        <v>16413</v>
      </c>
      <c r="AD39" s="60">
        <v>12922</v>
      </c>
      <c r="AE39" s="60">
        <v>14480</v>
      </c>
      <c r="AF39" s="60">
        <v>13951</v>
      </c>
      <c r="AG39" s="60">
        <v>12855</v>
      </c>
      <c r="AH39" s="62">
        <v>11596</v>
      </c>
      <c r="AI39" s="85" t="s">
        <v>46</v>
      </c>
      <c r="AJ39" s="86" t="s">
        <v>46</v>
      </c>
      <c r="AK39" s="79" t="s">
        <v>56</v>
      </c>
      <c r="AL39" s="79" t="s">
        <v>56</v>
      </c>
      <c r="AM39" s="79" t="s">
        <v>56</v>
      </c>
      <c r="AN39" s="86" t="s">
        <v>46</v>
      </c>
      <c r="AO39" s="87"/>
      <c r="AP39" s="83"/>
    </row>
    <row r="40" spans="1:42" x14ac:dyDescent="0.15">
      <c r="A40" s="58" t="s">
        <v>35</v>
      </c>
      <c r="B40" s="58" t="s">
        <v>43</v>
      </c>
      <c r="C40" s="77" t="s">
        <v>44</v>
      </c>
      <c r="D40" s="59" t="s">
        <v>119</v>
      </c>
      <c r="E40" s="60" t="s">
        <v>115</v>
      </c>
      <c r="F40" s="60" t="s">
        <v>38</v>
      </c>
      <c r="G40" s="61">
        <v>7</v>
      </c>
      <c r="H40" s="60">
        <v>142605756</v>
      </c>
      <c r="I40" s="60">
        <v>142605756</v>
      </c>
      <c r="J40" s="60" t="s">
        <v>39</v>
      </c>
      <c r="K40" s="60" t="s">
        <v>59</v>
      </c>
      <c r="L40" s="62" t="s">
        <v>116</v>
      </c>
      <c r="M40" s="63">
        <v>0</v>
      </c>
      <c r="N40" s="64">
        <v>0.26162790697674421</v>
      </c>
      <c r="O40" s="64">
        <v>0.17857142857142858</v>
      </c>
      <c r="P40" s="64">
        <v>0.234375</v>
      </c>
      <c r="Q40" s="65">
        <v>0.15254237288135594</v>
      </c>
      <c r="R40" s="59">
        <v>6</v>
      </c>
      <c r="S40" s="60">
        <v>172</v>
      </c>
      <c r="T40" s="60">
        <v>56</v>
      </c>
      <c r="U40" s="60">
        <v>64</v>
      </c>
      <c r="V40" s="62">
        <v>59</v>
      </c>
      <c r="W40" s="63">
        <v>0.25087300000000001</v>
      </c>
      <c r="X40" s="64">
        <v>0.31446200000000002</v>
      </c>
      <c r="Y40" s="64">
        <v>7.1051500000000004E-2</v>
      </c>
      <c r="Z40" s="64">
        <v>0.248029</v>
      </c>
      <c r="AA40" s="64">
        <v>0.28133599999999997</v>
      </c>
      <c r="AB40" s="65">
        <v>0.241872</v>
      </c>
      <c r="AC40" s="59">
        <v>11452</v>
      </c>
      <c r="AD40" s="60">
        <v>10351</v>
      </c>
      <c r="AE40" s="60">
        <v>11175</v>
      </c>
      <c r="AF40" s="60">
        <v>10019</v>
      </c>
      <c r="AG40" s="60">
        <v>11584</v>
      </c>
      <c r="AH40" s="62">
        <v>7628</v>
      </c>
      <c r="AI40" s="78" t="s">
        <v>39</v>
      </c>
      <c r="AJ40" s="79" t="s">
        <v>79</v>
      </c>
      <c r="AK40" s="79" t="s">
        <v>79</v>
      </c>
      <c r="AL40" s="80" t="s">
        <v>39</v>
      </c>
      <c r="AM40" s="79" t="s">
        <v>79</v>
      </c>
      <c r="AN40" s="79" t="s">
        <v>79</v>
      </c>
      <c r="AO40" s="81" t="s">
        <v>79</v>
      </c>
    </row>
    <row r="41" spans="1:42" x14ac:dyDescent="0.15">
      <c r="A41" s="58" t="s">
        <v>35</v>
      </c>
      <c r="B41" s="58" t="s">
        <v>43</v>
      </c>
      <c r="C41" s="77" t="s">
        <v>62</v>
      </c>
      <c r="D41" s="59" t="s">
        <v>119</v>
      </c>
      <c r="E41" s="60" t="s">
        <v>117</v>
      </c>
      <c r="F41" s="60" t="s">
        <v>38</v>
      </c>
      <c r="G41" s="61">
        <v>7</v>
      </c>
      <c r="H41" s="60">
        <v>150939643</v>
      </c>
      <c r="I41" s="60">
        <v>150939643</v>
      </c>
      <c r="J41" s="60" t="s">
        <v>40</v>
      </c>
      <c r="K41" s="60" t="s">
        <v>46</v>
      </c>
      <c r="L41" s="62" t="s">
        <v>118</v>
      </c>
      <c r="M41" s="63">
        <v>0</v>
      </c>
      <c r="N41" s="64">
        <v>0.25438596491228072</v>
      </c>
      <c r="O41" s="64">
        <v>0.35897435897435898</v>
      </c>
      <c r="P41" s="64">
        <v>0.21739130434782608</v>
      </c>
      <c r="Q41" s="65">
        <v>0.28205128205128205</v>
      </c>
      <c r="R41" s="59">
        <v>11</v>
      </c>
      <c r="S41" s="60">
        <v>114</v>
      </c>
      <c r="T41" s="60">
        <v>39</v>
      </c>
      <c r="U41" s="60">
        <v>46</v>
      </c>
      <c r="V41" s="62">
        <v>39</v>
      </c>
      <c r="W41" s="63">
        <v>0.251276</v>
      </c>
      <c r="X41" s="64">
        <v>0.317328</v>
      </c>
      <c r="Y41" s="64">
        <v>8.5687200000000005E-2</v>
      </c>
      <c r="Z41" s="64">
        <v>0.264347</v>
      </c>
      <c r="AA41" s="64">
        <v>0.28592299999999998</v>
      </c>
      <c r="AB41" s="65">
        <v>0.27578399999999997</v>
      </c>
      <c r="AC41" s="59">
        <v>14104</v>
      </c>
      <c r="AD41" s="60">
        <v>10809</v>
      </c>
      <c r="AE41" s="60">
        <v>12639</v>
      </c>
      <c r="AF41" s="60">
        <v>11867</v>
      </c>
      <c r="AG41" s="60">
        <v>11643</v>
      </c>
      <c r="AH41" s="62">
        <v>10976</v>
      </c>
      <c r="AI41" s="85" t="s">
        <v>40</v>
      </c>
      <c r="AJ41" s="86" t="s">
        <v>40</v>
      </c>
      <c r="AK41" s="79" t="s">
        <v>48</v>
      </c>
      <c r="AL41" s="79" t="s">
        <v>48</v>
      </c>
      <c r="AM41" s="79" t="s">
        <v>48</v>
      </c>
      <c r="AN41" s="86" t="s">
        <v>40</v>
      </c>
      <c r="AO41" s="87"/>
      <c r="AP41" s="83"/>
    </row>
    <row r="42" spans="1:42" x14ac:dyDescent="0.15">
      <c r="A42" s="58" t="s">
        <v>35</v>
      </c>
      <c r="B42" s="58" t="s">
        <v>43</v>
      </c>
      <c r="C42" s="77" t="s">
        <v>119</v>
      </c>
      <c r="D42" s="59" t="s">
        <v>119</v>
      </c>
      <c r="E42" s="60" t="s">
        <v>120</v>
      </c>
      <c r="F42" s="60" t="s">
        <v>38</v>
      </c>
      <c r="G42" s="61">
        <v>8</v>
      </c>
      <c r="H42" s="60">
        <v>2910111</v>
      </c>
      <c r="I42" s="60">
        <v>2910111</v>
      </c>
      <c r="J42" s="60" t="s">
        <v>40</v>
      </c>
      <c r="K42" s="60" t="s">
        <v>59</v>
      </c>
      <c r="L42" s="62" t="s">
        <v>121</v>
      </c>
      <c r="M42" s="63">
        <v>0</v>
      </c>
      <c r="N42" s="64">
        <v>0.13076923076923078</v>
      </c>
      <c r="O42" s="64">
        <v>0.15625</v>
      </c>
      <c r="P42" s="64">
        <v>0.17391304347826086</v>
      </c>
      <c r="Q42" s="65">
        <v>0.11764705882352941</v>
      </c>
      <c r="R42" s="59">
        <v>9</v>
      </c>
      <c r="S42" s="60">
        <v>130</v>
      </c>
      <c r="T42" s="60">
        <v>32</v>
      </c>
      <c r="U42" s="60">
        <v>23</v>
      </c>
      <c r="V42" s="62">
        <v>34</v>
      </c>
      <c r="W42" s="63">
        <v>0.156194</v>
      </c>
      <c r="X42" s="64">
        <v>0.166051</v>
      </c>
      <c r="Y42" s="64">
        <v>5.0085499999999998E-2</v>
      </c>
      <c r="Z42" s="64">
        <v>0.148531</v>
      </c>
      <c r="AA42" s="64">
        <v>0.17600499999999999</v>
      </c>
      <c r="AB42" s="65">
        <v>0.18131700000000001</v>
      </c>
      <c r="AC42" s="59">
        <v>24175</v>
      </c>
      <c r="AD42" s="60">
        <v>18681</v>
      </c>
      <c r="AE42" s="60">
        <v>28651</v>
      </c>
      <c r="AF42" s="60">
        <v>25530</v>
      </c>
      <c r="AG42" s="60">
        <v>23397</v>
      </c>
      <c r="AH42" s="62">
        <v>19965</v>
      </c>
      <c r="AI42" s="78"/>
      <c r="AJ42" s="80"/>
      <c r="AK42" s="80"/>
      <c r="AL42" s="80"/>
      <c r="AM42" s="80"/>
      <c r="AN42" s="80"/>
      <c r="AO42" s="82"/>
      <c r="AP42" s="83"/>
    </row>
    <row r="43" spans="1:42" x14ac:dyDescent="0.15">
      <c r="A43" s="58" t="s">
        <v>35</v>
      </c>
      <c r="B43" s="58" t="s">
        <v>43</v>
      </c>
      <c r="C43" s="77" t="s">
        <v>62</v>
      </c>
      <c r="D43" s="59" t="s">
        <v>119</v>
      </c>
      <c r="E43" s="60" t="s">
        <v>122</v>
      </c>
      <c r="F43" s="60" t="s">
        <v>38</v>
      </c>
      <c r="G43" s="61">
        <v>8</v>
      </c>
      <c r="H43" s="60">
        <v>38373948</v>
      </c>
      <c r="I43" s="60">
        <v>38373948</v>
      </c>
      <c r="J43" s="60" t="s">
        <v>40</v>
      </c>
      <c r="K43" s="60" t="s">
        <v>46</v>
      </c>
      <c r="L43" s="62" t="s">
        <v>123</v>
      </c>
      <c r="M43" s="63">
        <v>0</v>
      </c>
      <c r="N43" s="64">
        <v>0.17599999999999999</v>
      </c>
      <c r="O43" s="64">
        <v>0.27777777777777779</v>
      </c>
      <c r="P43" s="64">
        <v>7.2727272727272724E-2</v>
      </c>
      <c r="Q43" s="65">
        <v>8.9552238805970144E-2</v>
      </c>
      <c r="R43" s="59">
        <v>29</v>
      </c>
      <c r="S43" s="60">
        <v>250</v>
      </c>
      <c r="T43" s="60">
        <v>90</v>
      </c>
      <c r="U43" s="60">
        <v>55</v>
      </c>
      <c r="V43" s="62">
        <v>67</v>
      </c>
      <c r="W43" s="63">
        <v>0.156107</v>
      </c>
      <c r="X43" s="64">
        <v>0.17130500000000001</v>
      </c>
      <c r="Y43" s="64">
        <v>5.4623999999999999E-2</v>
      </c>
      <c r="Z43" s="64">
        <v>0.153308</v>
      </c>
      <c r="AA43" s="64">
        <v>0.173592</v>
      </c>
      <c r="AB43" s="65">
        <v>0.14776</v>
      </c>
      <c r="AC43" s="59">
        <v>18782</v>
      </c>
      <c r="AD43" s="60">
        <v>14086</v>
      </c>
      <c r="AE43" s="60">
        <v>15506</v>
      </c>
      <c r="AF43" s="60">
        <v>15283</v>
      </c>
      <c r="AG43" s="60">
        <v>15018</v>
      </c>
      <c r="AH43" s="62">
        <v>14977</v>
      </c>
      <c r="AI43" s="85" t="s">
        <v>40</v>
      </c>
      <c r="AJ43" s="86" t="s">
        <v>40</v>
      </c>
      <c r="AK43" s="79" t="s">
        <v>48</v>
      </c>
      <c r="AL43" s="79" t="s">
        <v>48</v>
      </c>
      <c r="AM43" s="79" t="s">
        <v>48</v>
      </c>
      <c r="AN43" s="86" t="s">
        <v>40</v>
      </c>
      <c r="AO43" s="87" t="s">
        <v>40</v>
      </c>
      <c r="AP43" s="89"/>
    </row>
    <row r="44" spans="1:42" x14ac:dyDescent="0.15">
      <c r="A44" s="58" t="s">
        <v>35</v>
      </c>
      <c r="B44" s="58" t="s">
        <v>36</v>
      </c>
      <c r="C44" s="58" t="s">
        <v>36</v>
      </c>
      <c r="D44" s="59" t="s">
        <v>119</v>
      </c>
      <c r="E44" s="60" t="s">
        <v>124</v>
      </c>
      <c r="F44" s="60" t="s">
        <v>50</v>
      </c>
      <c r="G44" s="61">
        <v>8</v>
      </c>
      <c r="H44" s="60">
        <v>57079894</v>
      </c>
      <c r="I44" s="60">
        <v>57079894</v>
      </c>
      <c r="J44" s="60" t="s">
        <v>59</v>
      </c>
      <c r="K44" s="60" t="s">
        <v>51</v>
      </c>
      <c r="L44" s="62" t="s">
        <v>125</v>
      </c>
      <c r="M44" s="63">
        <v>0</v>
      </c>
      <c r="N44" s="64">
        <v>6.25E-2</v>
      </c>
      <c r="O44" s="64">
        <v>0.12820512820512819</v>
      </c>
      <c r="P44" s="64">
        <v>0.29166666666666669</v>
      </c>
      <c r="Q44" s="65">
        <v>0.1111111111111111</v>
      </c>
      <c r="R44" s="59">
        <v>9</v>
      </c>
      <c r="S44" s="60">
        <v>128</v>
      </c>
      <c r="T44" s="60">
        <v>39</v>
      </c>
      <c r="U44" s="60">
        <v>24</v>
      </c>
      <c r="V44" s="62">
        <v>36</v>
      </c>
      <c r="W44" s="63">
        <v>7.4867713298639962E-2</v>
      </c>
      <c r="X44" s="64">
        <v>8.6079853772776604E-2</v>
      </c>
      <c r="Y44" s="64">
        <v>1.7806935332708529E-3</v>
      </c>
      <c r="Z44" s="64">
        <v>6.7579176450375117E-2</v>
      </c>
      <c r="AA44" s="64">
        <v>8.2032667876588028E-2</v>
      </c>
      <c r="AB44" s="65">
        <v>2.0268558398783886E-4</v>
      </c>
      <c r="AC44" s="59">
        <v>22867</v>
      </c>
      <c r="AD44" s="60">
        <v>17507</v>
      </c>
      <c r="AE44" s="60">
        <v>21340</v>
      </c>
      <c r="AF44" s="60">
        <v>17461</v>
      </c>
      <c r="AG44" s="60">
        <v>19285</v>
      </c>
      <c r="AH44" s="62">
        <v>19735</v>
      </c>
      <c r="AI44" s="78" t="s">
        <v>59</v>
      </c>
      <c r="AJ44" s="79" t="s">
        <v>126</v>
      </c>
      <c r="AK44" s="79" t="s">
        <v>126</v>
      </c>
      <c r="AL44" s="80" t="s">
        <v>59</v>
      </c>
      <c r="AM44" s="79" t="s">
        <v>126</v>
      </c>
      <c r="AN44" s="79" t="s">
        <v>126</v>
      </c>
      <c r="AO44" s="82" t="s">
        <v>59</v>
      </c>
      <c r="AP44" s="83"/>
    </row>
    <row r="45" spans="1:42" x14ac:dyDescent="0.15">
      <c r="A45" s="58" t="s">
        <v>57</v>
      </c>
      <c r="B45" s="58" t="s">
        <v>36</v>
      </c>
      <c r="C45" s="77" t="s">
        <v>36</v>
      </c>
      <c r="D45" s="59" t="s">
        <v>119</v>
      </c>
      <c r="E45" s="60" t="s">
        <v>127</v>
      </c>
      <c r="F45" s="60" t="s">
        <v>38</v>
      </c>
      <c r="G45" s="61">
        <v>8</v>
      </c>
      <c r="H45" s="60">
        <v>57129921</v>
      </c>
      <c r="I45" s="60">
        <v>57129921</v>
      </c>
      <c r="J45" s="60" t="s">
        <v>40</v>
      </c>
      <c r="K45" s="60" t="s">
        <v>59</v>
      </c>
      <c r="L45" s="62" t="s">
        <v>128</v>
      </c>
      <c r="M45" s="63">
        <v>0</v>
      </c>
      <c r="N45" s="64">
        <v>0.10429447852760736</v>
      </c>
      <c r="O45" s="64">
        <v>6.3492063492063489E-2</v>
      </c>
      <c r="P45" s="64">
        <v>0</v>
      </c>
      <c r="Q45" s="65">
        <v>4.1666666666666664E-2</v>
      </c>
      <c r="R45" s="59">
        <v>25</v>
      </c>
      <c r="S45" s="60">
        <v>163</v>
      </c>
      <c r="T45" s="60">
        <v>63</v>
      </c>
      <c r="U45" s="60">
        <v>31</v>
      </c>
      <c r="V45" s="62">
        <v>48</v>
      </c>
      <c r="W45" s="63">
        <v>7.8373399999999996E-2</v>
      </c>
      <c r="X45" s="64">
        <v>8.8235300000000003E-2</v>
      </c>
      <c r="Y45" s="64">
        <v>1.8148800000000001E-3</v>
      </c>
      <c r="Z45" s="64">
        <v>7.1650199999999997E-2</v>
      </c>
      <c r="AA45" s="64">
        <v>9.9135699999999993E-2</v>
      </c>
      <c r="AB45" s="65">
        <v>7.9540899999999996E-4</v>
      </c>
      <c r="AC45" s="59">
        <v>18616</v>
      </c>
      <c r="AD45" s="60">
        <v>14926</v>
      </c>
      <c r="AE45" s="60">
        <v>17632</v>
      </c>
      <c r="AF45" s="60">
        <v>14180</v>
      </c>
      <c r="AG45" s="60">
        <v>15736</v>
      </c>
      <c r="AH45" s="62">
        <v>17601</v>
      </c>
      <c r="AI45" s="78" t="s">
        <v>40</v>
      </c>
      <c r="AJ45" s="79" t="s">
        <v>93</v>
      </c>
      <c r="AK45" s="79" t="s">
        <v>93</v>
      </c>
      <c r="AL45" s="80" t="s">
        <v>40</v>
      </c>
      <c r="AM45" s="79" t="s">
        <v>93</v>
      </c>
      <c r="AN45" s="79" t="s">
        <v>93</v>
      </c>
      <c r="AO45" s="82"/>
      <c r="AP45" s="83"/>
    </row>
    <row r="46" spans="1:42" x14ac:dyDescent="0.15">
      <c r="A46" s="58" t="s">
        <v>35</v>
      </c>
      <c r="B46" s="58" t="s">
        <v>43</v>
      </c>
      <c r="C46" s="77" t="s">
        <v>119</v>
      </c>
      <c r="D46" s="59" t="s">
        <v>119</v>
      </c>
      <c r="E46" s="60" t="s">
        <v>245</v>
      </c>
      <c r="F46" s="60" t="s">
        <v>134</v>
      </c>
      <c r="G46" s="61">
        <v>8</v>
      </c>
      <c r="H46" s="60">
        <v>92406217</v>
      </c>
      <c r="I46" s="60">
        <v>92406217</v>
      </c>
      <c r="J46" s="60" t="s">
        <v>51</v>
      </c>
      <c r="K46" s="60" t="s">
        <v>59</v>
      </c>
      <c r="L46" s="62" t="s">
        <v>246</v>
      </c>
      <c r="M46" s="63">
        <v>0</v>
      </c>
      <c r="N46" s="64">
        <v>0.12206572769953052</v>
      </c>
      <c r="O46" s="64">
        <v>8.6419753086419748E-2</v>
      </c>
      <c r="P46" s="64">
        <v>0.11666666666666667</v>
      </c>
      <c r="Q46" s="65">
        <v>7.6923076923076927E-2</v>
      </c>
      <c r="R46" s="59">
        <v>32</v>
      </c>
      <c r="S46" s="60">
        <v>213</v>
      </c>
      <c r="T46" s="60">
        <v>81</v>
      </c>
      <c r="U46" s="60">
        <v>60</v>
      </c>
      <c r="V46" s="62">
        <v>65</v>
      </c>
      <c r="W46" s="63">
        <v>5.6642047227712475E-2</v>
      </c>
      <c r="X46" s="64">
        <v>6.8633420047600605E-2</v>
      </c>
      <c r="Y46" s="64">
        <v>1.588628762541806E-2</v>
      </c>
      <c r="Z46" s="64">
        <v>5.390055722246035E-2</v>
      </c>
      <c r="AA46" s="64">
        <v>6.1652558244063224E-2</v>
      </c>
      <c r="AB46" s="65">
        <v>6.1105722599418044E-2</v>
      </c>
      <c r="AC46" s="59">
        <v>19226</v>
      </c>
      <c r="AD46" s="60">
        <v>18067</v>
      </c>
      <c r="AE46" s="60">
        <v>4784</v>
      </c>
      <c r="AF46" s="60">
        <v>9332</v>
      </c>
      <c r="AG46" s="60">
        <v>13349</v>
      </c>
      <c r="AH46" s="62">
        <v>10310</v>
      </c>
      <c r="AI46" s="78"/>
      <c r="AJ46" s="80"/>
      <c r="AK46" s="80"/>
      <c r="AL46" s="80"/>
      <c r="AM46" s="80"/>
      <c r="AN46" s="80"/>
      <c r="AO46" s="82"/>
      <c r="AP46" s="89"/>
    </row>
    <row r="47" spans="1:42" x14ac:dyDescent="0.15">
      <c r="A47" s="58" t="s">
        <v>35</v>
      </c>
      <c r="B47" s="90" t="s">
        <v>119</v>
      </c>
      <c r="C47" s="77" t="s">
        <v>44</v>
      </c>
      <c r="D47" s="59" t="s">
        <v>119</v>
      </c>
      <c r="E47" s="60" t="s">
        <v>225</v>
      </c>
      <c r="F47" s="60" t="s">
        <v>38</v>
      </c>
      <c r="G47" s="61">
        <v>8</v>
      </c>
      <c r="H47" s="60">
        <v>104973340</v>
      </c>
      <c r="I47" s="60">
        <v>104973340</v>
      </c>
      <c r="J47" s="60" t="s">
        <v>40</v>
      </c>
      <c r="K47" s="60" t="s">
        <v>46</v>
      </c>
      <c r="L47" s="62" t="s">
        <v>226</v>
      </c>
      <c r="M47" s="63">
        <v>0</v>
      </c>
      <c r="N47" s="64">
        <v>0.13793103448275862</v>
      </c>
      <c r="O47" s="64">
        <v>0.16470588235294117</v>
      </c>
      <c r="P47" s="64">
        <v>0.13114754098360656</v>
      </c>
      <c r="Q47" s="65">
        <v>0.10975609756097561</v>
      </c>
      <c r="R47" s="59">
        <v>86</v>
      </c>
      <c r="S47" s="60">
        <v>174</v>
      </c>
      <c r="T47" s="60">
        <v>85</v>
      </c>
      <c r="U47" s="60">
        <v>61</v>
      </c>
      <c r="V47" s="62">
        <v>82</v>
      </c>
      <c r="W47" s="63"/>
      <c r="X47" s="64">
        <v>0.13169</v>
      </c>
      <c r="Y47" s="64"/>
      <c r="Z47" s="64">
        <v>0.130356</v>
      </c>
      <c r="AA47" s="64"/>
      <c r="AB47" s="65">
        <v>0.14071</v>
      </c>
      <c r="AC47" s="59"/>
      <c r="AD47" s="60">
        <v>19675</v>
      </c>
      <c r="AE47" s="60"/>
      <c r="AF47" s="60">
        <v>19278</v>
      </c>
      <c r="AG47" s="60"/>
      <c r="AH47" s="62">
        <v>18563</v>
      </c>
      <c r="AI47" s="78" t="s">
        <v>40</v>
      </c>
      <c r="AJ47" s="79" t="s">
        <v>48</v>
      </c>
      <c r="AK47" s="79" t="s">
        <v>48</v>
      </c>
      <c r="AL47" s="80"/>
      <c r="AM47" s="79" t="s">
        <v>48</v>
      </c>
      <c r="AN47" s="79" t="s">
        <v>48</v>
      </c>
      <c r="AO47" s="81" t="s">
        <v>48</v>
      </c>
      <c r="AP47" s="83"/>
    </row>
    <row r="48" spans="1:42" x14ac:dyDescent="0.15">
      <c r="A48" s="58" t="s">
        <v>35</v>
      </c>
      <c r="B48" s="58" t="s">
        <v>36</v>
      </c>
      <c r="C48" s="58" t="s">
        <v>36</v>
      </c>
      <c r="D48" s="59" t="s">
        <v>119</v>
      </c>
      <c r="E48" s="60" t="s">
        <v>129</v>
      </c>
      <c r="F48" s="60" t="s">
        <v>103</v>
      </c>
      <c r="G48" s="61">
        <v>8</v>
      </c>
      <c r="H48" s="60">
        <v>110457472</v>
      </c>
      <c r="I48" s="60">
        <v>110457472</v>
      </c>
      <c r="J48" s="60" t="s">
        <v>40</v>
      </c>
      <c r="K48" s="60" t="s">
        <v>59</v>
      </c>
      <c r="L48" s="62" t="s">
        <v>130</v>
      </c>
      <c r="M48" s="63">
        <v>0</v>
      </c>
      <c r="N48" s="64">
        <v>0.12328767123287671</v>
      </c>
      <c r="O48" s="64">
        <v>6.5217391304347824E-2</v>
      </c>
      <c r="P48" s="64">
        <v>4.7619047619047616E-2</v>
      </c>
      <c r="Q48" s="65">
        <v>0.1111111111111111</v>
      </c>
      <c r="R48" s="59">
        <v>15</v>
      </c>
      <c r="S48" s="60">
        <v>146</v>
      </c>
      <c r="T48" s="60">
        <v>46</v>
      </c>
      <c r="U48" s="60">
        <v>21</v>
      </c>
      <c r="V48" s="62">
        <v>36</v>
      </c>
      <c r="W48" s="63">
        <v>7.1512900000000004E-2</v>
      </c>
      <c r="X48" s="64">
        <v>7.4074100000000004E-2</v>
      </c>
      <c r="Y48" s="64">
        <v>1.64591E-3</v>
      </c>
      <c r="Z48" s="64">
        <v>6.9447099999999998E-2</v>
      </c>
      <c r="AA48" s="64">
        <v>7.4939599999999995E-2</v>
      </c>
      <c r="AB48" s="65">
        <v>1.0672399999999999E-3</v>
      </c>
      <c r="AC48" s="59">
        <v>19493</v>
      </c>
      <c r="AD48" s="60">
        <v>15957</v>
      </c>
      <c r="AE48" s="60">
        <v>18227</v>
      </c>
      <c r="AF48" s="60">
        <v>15465</v>
      </c>
      <c r="AG48" s="60">
        <v>16560</v>
      </c>
      <c r="AH48" s="62">
        <v>14055</v>
      </c>
      <c r="AI48" s="78" t="s">
        <v>40</v>
      </c>
      <c r="AJ48" s="79" t="s">
        <v>93</v>
      </c>
      <c r="AK48" s="79" t="s">
        <v>93</v>
      </c>
      <c r="AL48" s="80"/>
      <c r="AM48" s="79" t="s">
        <v>93</v>
      </c>
      <c r="AN48" s="79" t="s">
        <v>93</v>
      </c>
      <c r="AO48" s="82" t="s">
        <v>40</v>
      </c>
    </row>
    <row r="49" spans="1:42" x14ac:dyDescent="0.15">
      <c r="A49" s="58" t="s">
        <v>35</v>
      </c>
      <c r="B49" s="90" t="s">
        <v>119</v>
      </c>
      <c r="C49" s="58" t="s">
        <v>43</v>
      </c>
      <c r="D49" s="59" t="s">
        <v>119</v>
      </c>
      <c r="E49" s="60" t="s">
        <v>219</v>
      </c>
      <c r="F49" s="60" t="s">
        <v>38</v>
      </c>
      <c r="G49" s="61">
        <v>8</v>
      </c>
      <c r="H49" s="60">
        <v>135622831</v>
      </c>
      <c r="I49" s="60">
        <v>135622831</v>
      </c>
      <c r="J49" s="60" t="s">
        <v>59</v>
      </c>
      <c r="K49" s="60" t="s">
        <v>46</v>
      </c>
      <c r="L49" s="62" t="s">
        <v>220</v>
      </c>
      <c r="M49" s="63">
        <v>0</v>
      </c>
      <c r="N49" s="64">
        <v>2.9914529914529916E-2</v>
      </c>
      <c r="O49" s="64">
        <v>0.10810810810810811</v>
      </c>
      <c r="P49" s="64">
        <v>9.8039215686274508E-2</v>
      </c>
      <c r="Q49" s="65">
        <v>6.5573770491803282E-2</v>
      </c>
      <c r="R49" s="59">
        <v>21</v>
      </c>
      <c r="S49" s="60">
        <v>234</v>
      </c>
      <c r="T49" s="60">
        <v>74</v>
      </c>
      <c r="U49" s="60">
        <v>51</v>
      </c>
      <c r="V49" s="62">
        <v>61</v>
      </c>
      <c r="W49" s="63">
        <v>2.7591600000000001E-3</v>
      </c>
      <c r="X49" s="64">
        <v>1.78386E-3</v>
      </c>
      <c r="Y49" s="64">
        <v>4.5324100000000001E-4</v>
      </c>
      <c r="Z49" s="64">
        <v>1.7301E-3</v>
      </c>
      <c r="AA49" s="64">
        <v>3.3797499999999999E-3</v>
      </c>
      <c r="AB49" s="65">
        <v>8.4716999999999995E-5</v>
      </c>
      <c r="AC49" s="59">
        <v>15222</v>
      </c>
      <c r="AD49" s="60">
        <v>13454</v>
      </c>
      <c r="AE49" s="60">
        <v>13238</v>
      </c>
      <c r="AF49" s="60">
        <v>12716</v>
      </c>
      <c r="AG49" s="60">
        <v>14794</v>
      </c>
      <c r="AH49" s="62">
        <v>11804</v>
      </c>
      <c r="AI49" s="78" t="s">
        <v>59</v>
      </c>
      <c r="AJ49" s="79" t="s">
        <v>150</v>
      </c>
      <c r="AK49" s="79" t="s">
        <v>150</v>
      </c>
      <c r="AL49" s="79" t="s">
        <v>150</v>
      </c>
      <c r="AM49" s="79" t="s">
        <v>150</v>
      </c>
      <c r="AN49" s="79" t="s">
        <v>150</v>
      </c>
      <c r="AO49" s="81" t="s">
        <v>150</v>
      </c>
      <c r="AP49" s="83"/>
    </row>
    <row r="50" spans="1:42" x14ac:dyDescent="0.15">
      <c r="A50" s="58" t="s">
        <v>57</v>
      </c>
      <c r="B50" s="58" t="s">
        <v>43</v>
      </c>
      <c r="C50" s="77" t="s">
        <v>62</v>
      </c>
      <c r="D50" s="59" t="s">
        <v>119</v>
      </c>
      <c r="E50" s="60" t="s">
        <v>131</v>
      </c>
      <c r="F50" s="60" t="s">
        <v>38</v>
      </c>
      <c r="G50" s="61">
        <v>9</v>
      </c>
      <c r="H50" s="60">
        <v>119116068</v>
      </c>
      <c r="I50" s="60">
        <v>119116068</v>
      </c>
      <c r="J50" s="60" t="s">
        <v>39</v>
      </c>
      <c r="K50" s="60" t="s">
        <v>59</v>
      </c>
      <c r="L50" s="62" t="s">
        <v>132</v>
      </c>
      <c r="M50" s="63">
        <v>0</v>
      </c>
      <c r="N50" s="64">
        <v>5.4545454545454543E-2</v>
      </c>
      <c r="O50" s="64">
        <v>0.36</v>
      </c>
      <c r="P50" s="64">
        <v>0</v>
      </c>
      <c r="Q50" s="65">
        <v>0.13636363636363635</v>
      </c>
      <c r="R50" s="59">
        <v>9</v>
      </c>
      <c r="S50" s="60">
        <v>55</v>
      </c>
      <c r="T50" s="60">
        <v>25</v>
      </c>
      <c r="U50" s="60">
        <v>8</v>
      </c>
      <c r="V50" s="62">
        <v>22</v>
      </c>
      <c r="W50" s="63">
        <v>0.183777</v>
      </c>
      <c r="X50" s="64">
        <v>0.25424400000000003</v>
      </c>
      <c r="Y50" s="64">
        <v>3.8174899999999998E-2</v>
      </c>
      <c r="Z50" s="64">
        <v>0.18820899999999999</v>
      </c>
      <c r="AA50" s="64">
        <v>0.256434</v>
      </c>
      <c r="AB50" s="65">
        <v>0.199433</v>
      </c>
      <c r="AC50" s="59">
        <v>14436</v>
      </c>
      <c r="AD50" s="60">
        <v>12311</v>
      </c>
      <c r="AE50" s="60">
        <v>14224</v>
      </c>
      <c r="AF50" s="60">
        <v>13400</v>
      </c>
      <c r="AG50" s="60">
        <v>12861</v>
      </c>
      <c r="AH50" s="62">
        <v>9878</v>
      </c>
      <c r="AI50" s="85" t="s">
        <v>39</v>
      </c>
      <c r="AJ50" s="86" t="s">
        <v>39</v>
      </c>
      <c r="AK50" s="79" t="s">
        <v>79</v>
      </c>
      <c r="AL50" s="79" t="s">
        <v>79</v>
      </c>
      <c r="AM50" s="79" t="s">
        <v>79</v>
      </c>
      <c r="AN50" s="86" t="s">
        <v>39</v>
      </c>
      <c r="AO50" s="87" t="s">
        <v>39</v>
      </c>
      <c r="AP50" s="83"/>
    </row>
    <row r="51" spans="1:42" x14ac:dyDescent="0.15">
      <c r="A51" s="58" t="s">
        <v>35</v>
      </c>
      <c r="B51" s="58" t="s">
        <v>43</v>
      </c>
      <c r="C51" s="77" t="s">
        <v>44</v>
      </c>
      <c r="D51" s="59" t="s">
        <v>119</v>
      </c>
      <c r="E51" s="60" t="s">
        <v>133</v>
      </c>
      <c r="F51" s="60" t="s">
        <v>134</v>
      </c>
      <c r="G51" s="61">
        <v>10</v>
      </c>
      <c r="H51" s="60">
        <v>8115955</v>
      </c>
      <c r="I51" s="60">
        <v>8115955</v>
      </c>
      <c r="J51" s="60" t="s">
        <v>51</v>
      </c>
      <c r="K51" s="60" t="s">
        <v>135</v>
      </c>
      <c r="L51" s="62" t="s">
        <v>136</v>
      </c>
      <c r="M51" s="63">
        <v>0</v>
      </c>
      <c r="N51" s="64">
        <v>0.21296296296296297</v>
      </c>
      <c r="O51" s="64">
        <v>0.1</v>
      </c>
      <c r="P51" s="64">
        <v>6.25E-2</v>
      </c>
      <c r="Q51" s="65">
        <v>4.1666666666666664E-2</v>
      </c>
      <c r="R51" s="59">
        <v>7</v>
      </c>
      <c r="S51" s="60">
        <v>108</v>
      </c>
      <c r="T51" s="60">
        <v>20</v>
      </c>
      <c r="U51" s="60">
        <v>16</v>
      </c>
      <c r="V51" s="62">
        <v>24</v>
      </c>
      <c r="W51" s="63">
        <v>0.14973236244394078</v>
      </c>
      <c r="X51" s="64">
        <v>0.20457405482300159</v>
      </c>
      <c r="Y51" s="64">
        <v>4.7579848534738227E-2</v>
      </c>
      <c r="Z51" s="64">
        <v>0.16540613662915821</v>
      </c>
      <c r="AA51" s="64">
        <v>0.18163838867492454</v>
      </c>
      <c r="AB51" s="65">
        <v>0.17014699821404039</v>
      </c>
      <c r="AC51" s="59">
        <v>20737</v>
      </c>
      <c r="AD51" s="60">
        <v>18277</v>
      </c>
      <c r="AE51" s="60">
        <v>18222</v>
      </c>
      <c r="AF51" s="60">
        <v>16263</v>
      </c>
      <c r="AG51" s="60">
        <v>19214</v>
      </c>
      <c r="AH51" s="62">
        <v>14558</v>
      </c>
      <c r="AI51" s="78" t="s">
        <v>137</v>
      </c>
      <c r="AJ51" s="79" t="s">
        <v>138</v>
      </c>
      <c r="AK51" s="79" t="s">
        <v>138</v>
      </c>
      <c r="AL51" s="80"/>
      <c r="AM51" s="79" t="s">
        <v>138</v>
      </c>
      <c r="AN51" s="79" t="s">
        <v>138</v>
      </c>
      <c r="AO51" s="81" t="s">
        <v>138</v>
      </c>
      <c r="AP51" s="83"/>
    </row>
    <row r="52" spans="1:42" x14ac:dyDescent="0.15">
      <c r="A52" s="58" t="s">
        <v>35</v>
      </c>
      <c r="B52" s="58" t="s">
        <v>43</v>
      </c>
      <c r="C52" s="77" t="s">
        <v>57</v>
      </c>
      <c r="D52" s="59" t="s">
        <v>119</v>
      </c>
      <c r="E52" s="60" t="s">
        <v>139</v>
      </c>
      <c r="F52" s="60" t="s">
        <v>38</v>
      </c>
      <c r="G52" s="61">
        <v>10</v>
      </c>
      <c r="H52" s="60">
        <v>12006090</v>
      </c>
      <c r="I52" s="60">
        <v>12006090</v>
      </c>
      <c r="J52" s="60" t="s">
        <v>59</v>
      </c>
      <c r="K52" s="60" t="s">
        <v>40</v>
      </c>
      <c r="L52" s="62" t="s">
        <v>140</v>
      </c>
      <c r="M52" s="63">
        <v>0</v>
      </c>
      <c r="N52" s="64">
        <v>0.22321428571428573</v>
      </c>
      <c r="O52" s="64">
        <v>0.24390243902439024</v>
      </c>
      <c r="P52" s="64">
        <v>0.25925925925925924</v>
      </c>
      <c r="Q52" s="65">
        <v>0.17241379310344829</v>
      </c>
      <c r="R52" s="59">
        <v>20</v>
      </c>
      <c r="S52" s="60">
        <v>112</v>
      </c>
      <c r="T52" s="60">
        <v>41</v>
      </c>
      <c r="U52" s="60">
        <v>27</v>
      </c>
      <c r="V52" s="62">
        <v>29</v>
      </c>
      <c r="W52" s="63">
        <v>0.284169</v>
      </c>
      <c r="X52" s="64">
        <v>0.36047000000000001</v>
      </c>
      <c r="Y52" s="64">
        <v>5.8049299999999998E-2</v>
      </c>
      <c r="Z52" s="64">
        <v>0.27484599999999998</v>
      </c>
      <c r="AA52" s="64">
        <v>0.35035500000000003</v>
      </c>
      <c r="AB52" s="65">
        <v>0.299178</v>
      </c>
      <c r="AC52" s="59">
        <v>16923</v>
      </c>
      <c r="AD52" s="60">
        <v>14040</v>
      </c>
      <c r="AE52" s="60">
        <v>16486</v>
      </c>
      <c r="AF52" s="60">
        <v>13815</v>
      </c>
      <c r="AG52" s="60">
        <v>15333</v>
      </c>
      <c r="AH52" s="62">
        <v>12160</v>
      </c>
      <c r="AI52" s="85" t="s">
        <v>59</v>
      </c>
      <c r="AJ52" s="79" t="s">
        <v>141</v>
      </c>
      <c r="AK52" s="79" t="s">
        <v>141</v>
      </c>
      <c r="AL52" s="86"/>
      <c r="AM52" s="79" t="s">
        <v>141</v>
      </c>
      <c r="AN52" s="86" t="s">
        <v>59</v>
      </c>
      <c r="AO52" s="87" t="s">
        <v>59</v>
      </c>
      <c r="AP52" s="83"/>
    </row>
    <row r="53" spans="1:42" x14ac:dyDescent="0.15">
      <c r="A53" s="58" t="s">
        <v>35</v>
      </c>
      <c r="B53" s="58" t="s">
        <v>43</v>
      </c>
      <c r="C53" s="77" t="s">
        <v>62</v>
      </c>
      <c r="D53" s="59" t="s">
        <v>119</v>
      </c>
      <c r="E53" s="60" t="s">
        <v>142</v>
      </c>
      <c r="F53" s="60" t="s">
        <v>38</v>
      </c>
      <c r="G53" s="61">
        <v>10</v>
      </c>
      <c r="H53" s="60">
        <v>33474631</v>
      </c>
      <c r="I53" s="60">
        <v>33474631</v>
      </c>
      <c r="J53" s="60" t="s">
        <v>39</v>
      </c>
      <c r="K53" s="60" t="s">
        <v>59</v>
      </c>
      <c r="L53" s="62" t="s">
        <v>143</v>
      </c>
      <c r="M53" s="63">
        <v>0.04</v>
      </c>
      <c r="N53" s="64">
        <v>0.22222222222222221</v>
      </c>
      <c r="O53" s="64">
        <v>0.19230769230769232</v>
      </c>
      <c r="P53" s="64">
        <v>0.18181818181818182</v>
      </c>
      <c r="Q53" s="65">
        <v>0.27272727272727271</v>
      </c>
      <c r="R53" s="59">
        <v>25</v>
      </c>
      <c r="S53" s="60">
        <v>117</v>
      </c>
      <c r="T53" s="60">
        <v>26</v>
      </c>
      <c r="U53" s="60">
        <v>22</v>
      </c>
      <c r="V53" s="62">
        <v>33</v>
      </c>
      <c r="W53" s="63">
        <v>0.27712700000000001</v>
      </c>
      <c r="X53" s="64">
        <v>0.34551399999999999</v>
      </c>
      <c r="Y53" s="64">
        <v>6.7565700000000006E-2</v>
      </c>
      <c r="Z53" s="64">
        <v>0.255299</v>
      </c>
      <c r="AA53" s="64">
        <v>0.32668900000000001</v>
      </c>
      <c r="AB53" s="65">
        <v>0.29311100000000001</v>
      </c>
      <c r="AC53" s="59">
        <v>15870</v>
      </c>
      <c r="AD53" s="60">
        <v>12451</v>
      </c>
      <c r="AE53" s="60">
        <v>14830</v>
      </c>
      <c r="AF53" s="60">
        <v>12832</v>
      </c>
      <c r="AG53" s="60">
        <v>13144</v>
      </c>
      <c r="AH53" s="62">
        <v>14660</v>
      </c>
      <c r="AI53" s="85" t="s">
        <v>39</v>
      </c>
      <c r="AJ53" s="86" t="s">
        <v>39</v>
      </c>
      <c r="AK53" s="79" t="s">
        <v>79</v>
      </c>
      <c r="AL53" s="79" t="s">
        <v>79</v>
      </c>
      <c r="AM53" s="79" t="s">
        <v>79</v>
      </c>
      <c r="AN53" s="86" t="s">
        <v>39</v>
      </c>
      <c r="AO53" s="87" t="s">
        <v>39</v>
      </c>
      <c r="AP53" s="83"/>
    </row>
    <row r="54" spans="1:42" x14ac:dyDescent="0.15">
      <c r="A54" s="58" t="s">
        <v>35</v>
      </c>
      <c r="B54" s="58" t="s">
        <v>43</v>
      </c>
      <c r="C54" s="77" t="s">
        <v>43</v>
      </c>
      <c r="D54" s="59" t="s">
        <v>119</v>
      </c>
      <c r="E54" s="60" t="s">
        <v>144</v>
      </c>
      <c r="F54" s="60" t="s">
        <v>38</v>
      </c>
      <c r="G54" s="61">
        <v>10</v>
      </c>
      <c r="H54" s="60">
        <v>56077102</v>
      </c>
      <c r="I54" s="60">
        <v>56077102</v>
      </c>
      <c r="J54" s="60" t="s">
        <v>39</v>
      </c>
      <c r="K54" s="60" t="s">
        <v>46</v>
      </c>
      <c r="L54" s="62" t="s">
        <v>145</v>
      </c>
      <c r="M54" s="63">
        <v>5.5555555555555552E-2</v>
      </c>
      <c r="N54" s="64">
        <v>0.27906976744186046</v>
      </c>
      <c r="O54" s="64">
        <v>9.6774193548387094E-2</v>
      </c>
      <c r="P54" s="64">
        <v>0.21739130434782608</v>
      </c>
      <c r="Q54" s="65">
        <v>0.2</v>
      </c>
      <c r="R54" s="59">
        <v>18</v>
      </c>
      <c r="S54" s="60">
        <v>86</v>
      </c>
      <c r="T54" s="60">
        <v>31</v>
      </c>
      <c r="U54" s="60">
        <v>23</v>
      </c>
      <c r="V54" s="62">
        <v>20</v>
      </c>
      <c r="W54" s="63">
        <v>0.32000800000000001</v>
      </c>
      <c r="X54" s="64">
        <v>0.36845699999999998</v>
      </c>
      <c r="Y54" s="64">
        <v>9.196E-2</v>
      </c>
      <c r="Z54" s="64">
        <v>0.27666400000000002</v>
      </c>
      <c r="AA54" s="64">
        <v>0.37919399999999998</v>
      </c>
      <c r="AB54" s="65">
        <v>0.31512400000000002</v>
      </c>
      <c r="AC54" s="59">
        <v>20487</v>
      </c>
      <c r="AD54" s="60">
        <v>15991</v>
      </c>
      <c r="AE54" s="60">
        <v>19117</v>
      </c>
      <c r="AF54" s="60">
        <v>15864</v>
      </c>
      <c r="AG54" s="60">
        <v>18447</v>
      </c>
      <c r="AH54" s="62">
        <v>14956</v>
      </c>
      <c r="AI54" s="78" t="s">
        <v>39</v>
      </c>
      <c r="AJ54" s="79" t="s">
        <v>65</v>
      </c>
      <c r="AK54" s="79" t="s">
        <v>65</v>
      </c>
      <c r="AL54" s="79" t="s">
        <v>65</v>
      </c>
      <c r="AM54" s="79" t="s">
        <v>65</v>
      </c>
      <c r="AN54" s="79" t="s">
        <v>65</v>
      </c>
      <c r="AO54" s="81" t="s">
        <v>65</v>
      </c>
      <c r="AP54" s="83"/>
    </row>
    <row r="55" spans="1:42" x14ac:dyDescent="0.15">
      <c r="A55" s="58" t="s">
        <v>96</v>
      </c>
      <c r="B55" s="58" t="s">
        <v>36</v>
      </c>
      <c r="C55" s="58" t="s">
        <v>36</v>
      </c>
      <c r="D55" s="59" t="s">
        <v>119</v>
      </c>
      <c r="E55" s="60" t="s">
        <v>146</v>
      </c>
      <c r="F55" s="60" t="s">
        <v>38</v>
      </c>
      <c r="G55" s="61">
        <v>10</v>
      </c>
      <c r="H55" s="60">
        <v>90966470</v>
      </c>
      <c r="I55" s="60">
        <v>90966470</v>
      </c>
      <c r="J55" s="60" t="s">
        <v>39</v>
      </c>
      <c r="K55" s="60" t="s">
        <v>59</v>
      </c>
      <c r="L55" s="62" t="s">
        <v>147</v>
      </c>
      <c r="M55" s="63">
        <v>0</v>
      </c>
      <c r="N55" s="64">
        <v>0.14285714285714285</v>
      </c>
      <c r="O55" s="64">
        <v>0.25</v>
      </c>
      <c r="P55" s="64">
        <v>0.1875</v>
      </c>
      <c r="Q55" s="65">
        <v>0</v>
      </c>
      <c r="R55" s="59">
        <v>8</v>
      </c>
      <c r="S55" s="60">
        <v>126</v>
      </c>
      <c r="T55" s="60">
        <v>24</v>
      </c>
      <c r="U55" s="60">
        <v>32</v>
      </c>
      <c r="V55" s="62">
        <v>27</v>
      </c>
      <c r="W55" s="63">
        <v>0.14246400000000001</v>
      </c>
      <c r="X55" s="64">
        <v>0.17837800000000001</v>
      </c>
      <c r="Y55" s="64">
        <v>2.2672899999999999E-3</v>
      </c>
      <c r="Z55" s="64">
        <v>0.14024300000000001</v>
      </c>
      <c r="AA55" s="64">
        <v>0.16071299999999999</v>
      </c>
      <c r="AB55" s="65">
        <v>3.5921299999999998E-3</v>
      </c>
      <c r="AC55" s="59">
        <v>15990</v>
      </c>
      <c r="AD55" s="60">
        <v>13875</v>
      </c>
      <c r="AE55" s="60">
        <v>15878</v>
      </c>
      <c r="AF55" s="60">
        <v>13498</v>
      </c>
      <c r="AG55" s="60">
        <v>15649</v>
      </c>
      <c r="AH55" s="62">
        <v>12249</v>
      </c>
      <c r="AI55" s="78" t="s">
        <v>39</v>
      </c>
      <c r="AJ55" s="79" t="s">
        <v>61</v>
      </c>
      <c r="AK55" s="79" t="s">
        <v>61</v>
      </c>
      <c r="AL55" s="80" t="s">
        <v>39</v>
      </c>
      <c r="AM55" s="79" t="s">
        <v>61</v>
      </c>
      <c r="AN55" s="79" t="s">
        <v>61</v>
      </c>
      <c r="AO55" s="82" t="s">
        <v>39</v>
      </c>
      <c r="AP55" s="89"/>
    </row>
    <row r="56" spans="1:42" x14ac:dyDescent="0.15">
      <c r="A56" s="58" t="s">
        <v>35</v>
      </c>
      <c r="B56" s="58" t="s">
        <v>43</v>
      </c>
      <c r="C56" s="77" t="s">
        <v>44</v>
      </c>
      <c r="D56" s="59" t="s">
        <v>119</v>
      </c>
      <c r="E56" s="60" t="s">
        <v>148</v>
      </c>
      <c r="F56" s="60" t="s">
        <v>38</v>
      </c>
      <c r="G56" s="61">
        <v>10</v>
      </c>
      <c r="H56" s="60">
        <v>91478552</v>
      </c>
      <c r="I56" s="60">
        <v>91478552</v>
      </c>
      <c r="J56" s="60" t="s">
        <v>46</v>
      </c>
      <c r="K56" s="60" t="s">
        <v>59</v>
      </c>
      <c r="L56" s="62" t="s">
        <v>149</v>
      </c>
      <c r="M56" s="63">
        <v>0</v>
      </c>
      <c r="N56" s="64">
        <v>0.24</v>
      </c>
      <c r="O56" s="64">
        <v>0.33333333333333331</v>
      </c>
      <c r="P56" s="64">
        <v>0.13043478260869565</v>
      </c>
      <c r="Q56" s="65">
        <v>0.30769230769230771</v>
      </c>
      <c r="R56" s="59">
        <v>14</v>
      </c>
      <c r="S56" s="60">
        <v>75</v>
      </c>
      <c r="T56" s="60">
        <v>27</v>
      </c>
      <c r="U56" s="60">
        <v>23</v>
      </c>
      <c r="V56" s="62">
        <v>26</v>
      </c>
      <c r="W56" s="63">
        <v>0.31132700000000002</v>
      </c>
      <c r="X56" s="64">
        <v>0.37221500000000002</v>
      </c>
      <c r="Y56" s="64">
        <v>5.2956799999999998E-2</v>
      </c>
      <c r="Z56" s="64">
        <v>0.25883099999999998</v>
      </c>
      <c r="AA56" s="64">
        <v>0.36318800000000001</v>
      </c>
      <c r="AB56" s="65">
        <v>0.30367499999999997</v>
      </c>
      <c r="AC56" s="59">
        <v>7937</v>
      </c>
      <c r="AD56" s="60">
        <v>7810</v>
      </c>
      <c r="AE56" s="60">
        <v>7931</v>
      </c>
      <c r="AF56" s="60">
        <v>8125</v>
      </c>
      <c r="AG56" s="60">
        <v>7302</v>
      </c>
      <c r="AH56" s="62">
        <v>3619</v>
      </c>
      <c r="AI56" s="78" t="s">
        <v>46</v>
      </c>
      <c r="AJ56" s="79" t="s">
        <v>150</v>
      </c>
      <c r="AK56" s="79" t="s">
        <v>150</v>
      </c>
      <c r="AL56" s="80" t="s">
        <v>46</v>
      </c>
      <c r="AM56" s="79" t="s">
        <v>150</v>
      </c>
      <c r="AN56" s="79" t="s">
        <v>150</v>
      </c>
      <c r="AO56" s="81" t="s">
        <v>150</v>
      </c>
      <c r="AP56" s="89"/>
    </row>
    <row r="57" spans="1:42" x14ac:dyDescent="0.15">
      <c r="A57" s="58" t="s">
        <v>35</v>
      </c>
      <c r="B57" s="58" t="s">
        <v>43</v>
      </c>
      <c r="C57" s="77" t="s">
        <v>62</v>
      </c>
      <c r="D57" s="59" t="s">
        <v>119</v>
      </c>
      <c r="E57" s="60" t="s">
        <v>151</v>
      </c>
      <c r="F57" s="60" t="s">
        <v>38</v>
      </c>
      <c r="G57" s="61">
        <v>10</v>
      </c>
      <c r="H57" s="60">
        <v>94250308</v>
      </c>
      <c r="I57" s="60">
        <v>94250308</v>
      </c>
      <c r="J57" s="60" t="s">
        <v>40</v>
      </c>
      <c r="K57" s="60" t="s">
        <v>46</v>
      </c>
      <c r="L57" s="62" t="s">
        <v>152</v>
      </c>
      <c r="M57" s="63">
        <v>0</v>
      </c>
      <c r="N57" s="64">
        <v>0.27659574468085107</v>
      </c>
      <c r="O57" s="64">
        <v>0.3</v>
      </c>
      <c r="P57" s="64">
        <v>0.33333333333333331</v>
      </c>
      <c r="Q57" s="65">
        <v>0.13333333333333333</v>
      </c>
      <c r="R57" s="59">
        <v>15</v>
      </c>
      <c r="S57" s="60">
        <v>47</v>
      </c>
      <c r="T57" s="60">
        <v>30</v>
      </c>
      <c r="U57" s="60">
        <v>21</v>
      </c>
      <c r="V57" s="62">
        <v>15</v>
      </c>
      <c r="W57" s="63">
        <v>0.26535900000000001</v>
      </c>
      <c r="X57" s="64">
        <v>0.329457</v>
      </c>
      <c r="Y57" s="64">
        <v>6.9203100000000003E-2</v>
      </c>
      <c r="Z57" s="64">
        <v>0.248692</v>
      </c>
      <c r="AA57" s="64">
        <v>0.31923400000000002</v>
      </c>
      <c r="AB57" s="65">
        <v>0.28342800000000001</v>
      </c>
      <c r="AC57" s="59">
        <v>13608</v>
      </c>
      <c r="AD57" s="60">
        <v>11264</v>
      </c>
      <c r="AE57" s="60">
        <v>13063</v>
      </c>
      <c r="AF57" s="60">
        <v>13185</v>
      </c>
      <c r="AG57" s="60">
        <v>11064</v>
      </c>
      <c r="AH57" s="62">
        <v>9999</v>
      </c>
      <c r="AI57" s="85" t="s">
        <v>40</v>
      </c>
      <c r="AJ57" s="86" t="s">
        <v>40</v>
      </c>
      <c r="AK57" s="79" t="s">
        <v>48</v>
      </c>
      <c r="AL57" s="79" t="s">
        <v>48</v>
      </c>
      <c r="AM57" s="79" t="s">
        <v>48</v>
      </c>
      <c r="AN57" s="86" t="s">
        <v>40</v>
      </c>
      <c r="AO57" s="87"/>
      <c r="AP57" s="89"/>
    </row>
    <row r="58" spans="1:42" x14ac:dyDescent="0.15">
      <c r="A58" s="58" t="s">
        <v>35</v>
      </c>
      <c r="B58" s="58" t="s">
        <v>36</v>
      </c>
      <c r="C58" s="58" t="s">
        <v>36</v>
      </c>
      <c r="D58" s="59" t="s">
        <v>119</v>
      </c>
      <c r="E58" s="60" t="s">
        <v>153</v>
      </c>
      <c r="F58" s="60" t="s">
        <v>38</v>
      </c>
      <c r="G58" s="61">
        <v>10</v>
      </c>
      <c r="H58" s="60">
        <v>118306820</v>
      </c>
      <c r="I58" s="60">
        <v>118306820</v>
      </c>
      <c r="J58" s="60" t="s">
        <v>59</v>
      </c>
      <c r="K58" s="60" t="s">
        <v>39</v>
      </c>
      <c r="L58" s="62" t="s">
        <v>154</v>
      </c>
      <c r="M58" s="63">
        <v>0</v>
      </c>
      <c r="N58" s="64">
        <v>0.14893617021276595</v>
      </c>
      <c r="O58" s="64">
        <v>0.1111111111111111</v>
      </c>
      <c r="P58" s="64">
        <v>0.17391304347826086</v>
      </c>
      <c r="Q58" s="65">
        <v>0.05</v>
      </c>
      <c r="R58" s="59">
        <v>10</v>
      </c>
      <c r="S58" s="60">
        <v>47</v>
      </c>
      <c r="T58" s="60">
        <v>18</v>
      </c>
      <c r="U58" s="60">
        <v>23</v>
      </c>
      <c r="V58" s="62">
        <v>20</v>
      </c>
      <c r="W58" s="63">
        <v>0.15626699999999999</v>
      </c>
      <c r="X58" s="64">
        <v>0.18229100000000001</v>
      </c>
      <c r="Y58" s="64">
        <v>2.6329299999999999E-3</v>
      </c>
      <c r="Z58" s="64">
        <v>0.126472</v>
      </c>
      <c r="AA58" s="64">
        <v>0.17851800000000001</v>
      </c>
      <c r="AB58" s="65">
        <v>1.90621E-3</v>
      </c>
      <c r="AC58" s="59">
        <v>14328</v>
      </c>
      <c r="AD58" s="60">
        <v>12683</v>
      </c>
      <c r="AE58" s="60">
        <v>13673</v>
      </c>
      <c r="AF58" s="60">
        <v>11892</v>
      </c>
      <c r="AG58" s="60">
        <v>12755</v>
      </c>
      <c r="AH58" s="62">
        <v>7869</v>
      </c>
      <c r="AI58" s="78" t="s">
        <v>59</v>
      </c>
      <c r="AJ58" s="79" t="s">
        <v>79</v>
      </c>
      <c r="AK58" s="79" t="s">
        <v>79</v>
      </c>
      <c r="AL58" s="80" t="s">
        <v>59</v>
      </c>
      <c r="AM58" s="79" t="s">
        <v>79</v>
      </c>
      <c r="AN58" s="79" t="s">
        <v>79</v>
      </c>
      <c r="AO58" s="82" t="s">
        <v>59</v>
      </c>
      <c r="AP58" s="83"/>
    </row>
    <row r="59" spans="1:42" x14ac:dyDescent="0.15">
      <c r="A59" s="58" t="s">
        <v>32</v>
      </c>
      <c r="B59" s="90" t="s">
        <v>119</v>
      </c>
      <c r="C59" s="77" t="s">
        <v>119</v>
      </c>
      <c r="D59" s="59" t="s">
        <v>119</v>
      </c>
      <c r="E59" s="60" t="s">
        <v>247</v>
      </c>
      <c r="F59" s="60" t="s">
        <v>38</v>
      </c>
      <c r="G59" s="61">
        <v>11</v>
      </c>
      <c r="H59" s="60">
        <v>14535235</v>
      </c>
      <c r="I59" s="60">
        <v>14535235</v>
      </c>
      <c r="J59" s="60" t="s">
        <v>40</v>
      </c>
      <c r="K59" s="60" t="s">
        <v>46</v>
      </c>
      <c r="L59" s="62" t="s">
        <v>248</v>
      </c>
      <c r="M59" s="63">
        <v>0</v>
      </c>
      <c r="N59" s="64">
        <v>0</v>
      </c>
      <c r="O59" s="64">
        <v>0</v>
      </c>
      <c r="P59" s="64">
        <v>0</v>
      </c>
      <c r="Q59" s="65">
        <v>0.14285714285714285</v>
      </c>
      <c r="R59" s="59">
        <v>35</v>
      </c>
      <c r="S59" s="60">
        <v>67</v>
      </c>
      <c r="T59" s="60">
        <v>30</v>
      </c>
      <c r="U59" s="60">
        <v>23</v>
      </c>
      <c r="V59" s="62">
        <v>28</v>
      </c>
      <c r="W59" s="63"/>
      <c r="X59" s="64">
        <v>0</v>
      </c>
      <c r="Y59" s="64"/>
      <c r="Z59" s="64">
        <v>3.4482800000000002E-3</v>
      </c>
      <c r="AA59" s="64"/>
      <c r="AB59" s="65">
        <v>1.8181800000000001E-2</v>
      </c>
      <c r="AC59" s="59"/>
      <c r="AD59" s="60">
        <v>568</v>
      </c>
      <c r="AE59" s="60"/>
      <c r="AF59" s="60">
        <v>580</v>
      </c>
      <c r="AG59" s="60"/>
      <c r="AH59" s="62">
        <v>110</v>
      </c>
      <c r="AI59" s="78"/>
      <c r="AJ59" s="80"/>
      <c r="AK59" s="80"/>
      <c r="AL59" s="80"/>
      <c r="AM59" s="80"/>
      <c r="AN59" s="80"/>
      <c r="AO59" s="82"/>
    </row>
    <row r="60" spans="1:42" x14ac:dyDescent="0.15">
      <c r="A60" s="58" t="s">
        <v>35</v>
      </c>
      <c r="B60" s="58" t="s">
        <v>43</v>
      </c>
      <c r="C60" s="77" t="s">
        <v>35</v>
      </c>
      <c r="D60" s="59" t="s">
        <v>119</v>
      </c>
      <c r="E60" s="60" t="s">
        <v>155</v>
      </c>
      <c r="F60" s="60" t="s">
        <v>38</v>
      </c>
      <c r="G60" s="61">
        <v>11</v>
      </c>
      <c r="H60" s="60">
        <v>36511452</v>
      </c>
      <c r="I60" s="60">
        <v>36511452</v>
      </c>
      <c r="J60" s="60" t="s">
        <v>39</v>
      </c>
      <c r="K60" s="60" t="s">
        <v>59</v>
      </c>
      <c r="L60" s="62" t="s">
        <v>156</v>
      </c>
      <c r="M60" s="63">
        <v>0</v>
      </c>
      <c r="N60" s="64">
        <v>0.11353711790393013</v>
      </c>
      <c r="O60" s="64">
        <v>0.265625</v>
      </c>
      <c r="P60" s="64">
        <v>0.2391304347826087</v>
      </c>
      <c r="Q60" s="65">
        <v>0.12727272727272726</v>
      </c>
      <c r="R60" s="59">
        <v>41</v>
      </c>
      <c r="S60" s="60">
        <v>229</v>
      </c>
      <c r="T60" s="60">
        <v>64</v>
      </c>
      <c r="U60" s="60">
        <v>46</v>
      </c>
      <c r="V60" s="62">
        <v>55</v>
      </c>
      <c r="W60" s="63">
        <v>0.17290800000000001</v>
      </c>
      <c r="X60" s="64">
        <v>0.242061</v>
      </c>
      <c r="Y60" s="64">
        <v>7.6610899999999996E-2</v>
      </c>
      <c r="Z60" s="64">
        <v>0.17000299999999999</v>
      </c>
      <c r="AA60" s="64">
        <v>0.202346</v>
      </c>
      <c r="AB60" s="65">
        <v>0.29677700000000001</v>
      </c>
      <c r="AC60" s="59">
        <v>18079</v>
      </c>
      <c r="AD60" s="60">
        <v>14831</v>
      </c>
      <c r="AE60" s="60">
        <v>17739</v>
      </c>
      <c r="AF60" s="60">
        <v>14835</v>
      </c>
      <c r="AG60" s="60">
        <v>16536</v>
      </c>
      <c r="AH60" s="62">
        <v>14243</v>
      </c>
      <c r="AI60" s="85" t="s">
        <v>39</v>
      </c>
      <c r="AJ60" s="79" t="s">
        <v>79</v>
      </c>
      <c r="AK60" s="79" t="s">
        <v>79</v>
      </c>
      <c r="AL60" s="79" t="s">
        <v>79</v>
      </c>
      <c r="AM60" s="79" t="s">
        <v>79</v>
      </c>
      <c r="AN60" s="86"/>
      <c r="AO60" s="87" t="s">
        <v>39</v>
      </c>
    </row>
    <row r="61" spans="1:42" x14ac:dyDescent="0.15">
      <c r="A61" s="58" t="s">
        <v>35</v>
      </c>
      <c r="B61" s="58" t="s">
        <v>43</v>
      </c>
      <c r="C61" s="77" t="s">
        <v>99</v>
      </c>
      <c r="D61" s="59" t="s">
        <v>119</v>
      </c>
      <c r="E61" s="60" t="s">
        <v>157</v>
      </c>
      <c r="F61" s="60" t="s">
        <v>38</v>
      </c>
      <c r="G61" s="61">
        <v>11</v>
      </c>
      <c r="H61" s="60">
        <v>59245280</v>
      </c>
      <c r="I61" s="60">
        <v>59245280</v>
      </c>
      <c r="J61" s="60" t="s">
        <v>39</v>
      </c>
      <c r="K61" s="60" t="s">
        <v>40</v>
      </c>
      <c r="L61" s="62" t="s">
        <v>158</v>
      </c>
      <c r="M61" s="63">
        <v>0</v>
      </c>
      <c r="N61" s="64">
        <v>0.10441767068273092</v>
      </c>
      <c r="O61" s="64">
        <v>0.17391304347826086</v>
      </c>
      <c r="P61" s="64">
        <v>4.9180327868852458E-2</v>
      </c>
      <c r="Q61" s="65">
        <v>5.4054054054054057E-2</v>
      </c>
      <c r="R61" s="59">
        <v>23</v>
      </c>
      <c r="S61" s="60">
        <v>249</v>
      </c>
      <c r="T61" s="60">
        <v>69</v>
      </c>
      <c r="U61" s="60">
        <v>61</v>
      </c>
      <c r="V61" s="62">
        <v>74</v>
      </c>
      <c r="W61" s="63">
        <v>0.15501200000000001</v>
      </c>
      <c r="X61" s="64">
        <v>0.169484</v>
      </c>
      <c r="Y61" s="64">
        <v>5.9705500000000002E-2</v>
      </c>
      <c r="Z61" s="64">
        <v>0.14987200000000001</v>
      </c>
      <c r="AA61" s="64">
        <v>0.15475</v>
      </c>
      <c r="AB61" s="65">
        <v>0.127468</v>
      </c>
      <c r="AC61" s="59">
        <v>12341</v>
      </c>
      <c r="AD61" s="60">
        <v>11240</v>
      </c>
      <c r="AE61" s="60">
        <v>11071</v>
      </c>
      <c r="AF61" s="60">
        <v>11363</v>
      </c>
      <c r="AG61" s="60">
        <v>11063</v>
      </c>
      <c r="AH61" s="62">
        <v>8308</v>
      </c>
      <c r="AI61" s="85" t="s">
        <v>39</v>
      </c>
      <c r="AJ61" s="86" t="s">
        <v>39</v>
      </c>
      <c r="AK61" s="86"/>
      <c r="AL61" s="79" t="s">
        <v>84</v>
      </c>
      <c r="AM61" s="79" t="s">
        <v>84</v>
      </c>
      <c r="AN61" s="86" t="s">
        <v>39</v>
      </c>
      <c r="AO61" s="87"/>
    </row>
    <row r="62" spans="1:42" x14ac:dyDescent="0.15">
      <c r="A62" s="58" t="s">
        <v>35</v>
      </c>
      <c r="B62" s="58" t="s">
        <v>43</v>
      </c>
      <c r="C62" s="77" t="s">
        <v>44</v>
      </c>
      <c r="D62" s="59" t="s">
        <v>119</v>
      </c>
      <c r="E62" s="60" t="s">
        <v>159</v>
      </c>
      <c r="F62" s="60" t="s">
        <v>50</v>
      </c>
      <c r="G62" s="61">
        <v>11</v>
      </c>
      <c r="H62" s="60">
        <v>107312269</v>
      </c>
      <c r="I62" s="60">
        <v>107312270</v>
      </c>
      <c r="J62" s="60" t="s">
        <v>160</v>
      </c>
      <c r="K62" s="60" t="s">
        <v>51</v>
      </c>
      <c r="L62" s="62" t="s">
        <v>161</v>
      </c>
      <c r="M62" s="63">
        <v>0</v>
      </c>
      <c r="N62" s="64">
        <v>0.24637681159420291</v>
      </c>
      <c r="O62" s="64">
        <v>0.12903225806451613</v>
      </c>
      <c r="P62" s="64">
        <v>0.20833333333333334</v>
      </c>
      <c r="Q62" s="65">
        <v>0.08</v>
      </c>
      <c r="R62" s="59">
        <v>42</v>
      </c>
      <c r="S62" s="60">
        <v>69</v>
      </c>
      <c r="T62" s="60">
        <v>31</v>
      </c>
      <c r="U62" s="60">
        <v>24</v>
      </c>
      <c r="V62" s="62">
        <v>25</v>
      </c>
      <c r="W62" s="63">
        <v>0.20595903165735568</v>
      </c>
      <c r="X62" s="64">
        <v>0.32218777679362265</v>
      </c>
      <c r="Y62" s="64">
        <v>2.9261237205162438E-2</v>
      </c>
      <c r="Z62" s="64">
        <v>0.19088861943530228</v>
      </c>
      <c r="AA62" s="64">
        <v>0.28177579566186906</v>
      </c>
      <c r="AB62" s="65">
        <v>0.22108756701557314</v>
      </c>
      <c r="AC62" s="59">
        <v>8055</v>
      </c>
      <c r="AD62" s="60">
        <v>4516</v>
      </c>
      <c r="AE62" s="60">
        <v>8988</v>
      </c>
      <c r="AF62" s="60">
        <v>5773</v>
      </c>
      <c r="AG62" s="60">
        <v>4933</v>
      </c>
      <c r="AH62" s="62">
        <v>3917</v>
      </c>
      <c r="AI62" s="78" t="s">
        <v>160</v>
      </c>
      <c r="AJ62" s="79" t="s">
        <v>162</v>
      </c>
      <c r="AK62" s="79" t="s">
        <v>162</v>
      </c>
      <c r="AL62" s="80" t="s">
        <v>160</v>
      </c>
      <c r="AM62" s="79" t="s">
        <v>162</v>
      </c>
      <c r="AN62" s="79" t="s">
        <v>162</v>
      </c>
      <c r="AO62" s="81" t="s">
        <v>162</v>
      </c>
    </row>
    <row r="63" spans="1:42" x14ac:dyDescent="0.15">
      <c r="A63" s="58" t="s">
        <v>35</v>
      </c>
      <c r="B63" s="58" t="s">
        <v>43</v>
      </c>
      <c r="C63" s="77" t="s">
        <v>44</v>
      </c>
      <c r="D63" s="59" t="s">
        <v>119</v>
      </c>
      <c r="E63" s="60" t="s">
        <v>163</v>
      </c>
      <c r="F63" s="60" t="s">
        <v>134</v>
      </c>
      <c r="G63" s="61">
        <v>11</v>
      </c>
      <c r="H63" s="60">
        <v>118362557</v>
      </c>
      <c r="I63" s="60">
        <v>118362557</v>
      </c>
      <c r="J63" s="60" t="s">
        <v>51</v>
      </c>
      <c r="K63" s="60" t="s">
        <v>46</v>
      </c>
      <c r="L63" s="62" t="s">
        <v>164</v>
      </c>
      <c r="M63" s="63">
        <v>0</v>
      </c>
      <c r="N63" s="64">
        <v>0.32704402515723269</v>
      </c>
      <c r="O63" s="64">
        <v>0.44444444444444442</v>
      </c>
      <c r="P63" s="64">
        <v>0.38235294117647056</v>
      </c>
      <c r="Q63" s="65">
        <v>0.38461538461538464</v>
      </c>
      <c r="R63" s="59">
        <v>14</v>
      </c>
      <c r="S63" s="60">
        <v>159</v>
      </c>
      <c r="T63" s="60">
        <v>36</v>
      </c>
      <c r="U63" s="60">
        <v>34</v>
      </c>
      <c r="V63" s="62">
        <v>26</v>
      </c>
      <c r="W63" s="63">
        <v>0.34918674955292517</v>
      </c>
      <c r="X63" s="64">
        <v>0.43238555976450183</v>
      </c>
      <c r="Y63" s="64">
        <v>8.6344330016873222E-2</v>
      </c>
      <c r="Z63" s="64">
        <v>0.33867735470941884</v>
      </c>
      <c r="AA63" s="64">
        <v>0.42384782898537843</v>
      </c>
      <c r="AB63" s="65">
        <v>0.37060488676996423</v>
      </c>
      <c r="AC63" s="59">
        <v>23486</v>
      </c>
      <c r="AD63" s="60">
        <v>21911</v>
      </c>
      <c r="AE63" s="60">
        <v>17187</v>
      </c>
      <c r="AF63" s="60">
        <v>18463</v>
      </c>
      <c r="AG63" s="60">
        <v>22501</v>
      </c>
      <c r="AH63" s="62">
        <v>13424</v>
      </c>
      <c r="AI63" s="78" t="s">
        <v>137</v>
      </c>
      <c r="AJ63" s="79" t="s">
        <v>165</v>
      </c>
      <c r="AK63" s="79" t="s">
        <v>165</v>
      </c>
      <c r="AL63" s="80" t="s">
        <v>137</v>
      </c>
      <c r="AM63" s="79" t="s">
        <v>165</v>
      </c>
      <c r="AN63" s="79" t="s">
        <v>165</v>
      </c>
      <c r="AO63" s="81" t="s">
        <v>165</v>
      </c>
      <c r="AP63" s="89"/>
    </row>
    <row r="64" spans="1:42" x14ac:dyDescent="0.15">
      <c r="A64" s="58" t="s">
        <v>35</v>
      </c>
      <c r="B64" s="58" t="s">
        <v>43</v>
      </c>
      <c r="C64" s="77" t="s">
        <v>44</v>
      </c>
      <c r="D64" s="59" t="s">
        <v>119</v>
      </c>
      <c r="E64" s="60" t="s">
        <v>166</v>
      </c>
      <c r="F64" s="60" t="s">
        <v>38</v>
      </c>
      <c r="G64" s="61">
        <v>12</v>
      </c>
      <c r="H64" s="60">
        <v>9312588</v>
      </c>
      <c r="I64" s="60">
        <v>9312588</v>
      </c>
      <c r="J64" s="60" t="s">
        <v>59</v>
      </c>
      <c r="K64" s="60" t="s">
        <v>40</v>
      </c>
      <c r="L64" s="62" t="s">
        <v>167</v>
      </c>
      <c r="M64" s="63">
        <v>0</v>
      </c>
      <c r="N64" s="64">
        <v>0.1044776119402985</v>
      </c>
      <c r="O64" s="64">
        <v>0.10526315789473684</v>
      </c>
      <c r="P64" s="64">
        <v>0.11538461538461539</v>
      </c>
      <c r="Q64" s="65">
        <v>6.4516129032258063E-2</v>
      </c>
      <c r="R64" s="59">
        <v>13</v>
      </c>
      <c r="S64" s="60">
        <v>134</v>
      </c>
      <c r="T64" s="60">
        <v>38</v>
      </c>
      <c r="U64" s="60">
        <v>26</v>
      </c>
      <c r="V64" s="62">
        <v>31</v>
      </c>
      <c r="W64" s="63">
        <v>0.11936099999999999</v>
      </c>
      <c r="X64" s="64">
        <v>0.138074</v>
      </c>
      <c r="Y64" s="64">
        <v>3.2143499999999998E-2</v>
      </c>
      <c r="Z64" s="64">
        <v>0.11745800000000001</v>
      </c>
      <c r="AA64" s="64">
        <v>0.14497099999999999</v>
      </c>
      <c r="AB64" s="65">
        <v>0.12195300000000001</v>
      </c>
      <c r="AC64" s="59">
        <v>19395</v>
      </c>
      <c r="AD64" s="60">
        <v>15680</v>
      </c>
      <c r="AE64" s="60">
        <v>18013</v>
      </c>
      <c r="AF64" s="60">
        <v>15580</v>
      </c>
      <c r="AG64" s="60">
        <v>17707</v>
      </c>
      <c r="AH64" s="62">
        <v>14317</v>
      </c>
      <c r="AI64" s="78" t="s">
        <v>59</v>
      </c>
      <c r="AJ64" s="79" t="s">
        <v>93</v>
      </c>
      <c r="AK64" s="79" t="s">
        <v>93</v>
      </c>
      <c r="AL64" s="80" t="s">
        <v>59</v>
      </c>
      <c r="AM64" s="79" t="s">
        <v>93</v>
      </c>
      <c r="AN64" s="79" t="s">
        <v>93</v>
      </c>
      <c r="AO64" s="81" t="s">
        <v>93</v>
      </c>
      <c r="AP64" s="89"/>
    </row>
    <row r="65" spans="1:42" x14ac:dyDescent="0.15">
      <c r="A65" s="58" t="s">
        <v>35</v>
      </c>
      <c r="B65" s="58" t="s">
        <v>43</v>
      </c>
      <c r="C65" s="77" t="s">
        <v>62</v>
      </c>
      <c r="D65" s="59" t="s">
        <v>119</v>
      </c>
      <c r="E65" s="60" t="s">
        <v>168</v>
      </c>
      <c r="F65" s="60" t="s">
        <v>38</v>
      </c>
      <c r="G65" s="61">
        <v>12</v>
      </c>
      <c r="H65" s="60">
        <v>39170080</v>
      </c>
      <c r="I65" s="60">
        <v>39170080</v>
      </c>
      <c r="J65" s="60" t="s">
        <v>39</v>
      </c>
      <c r="K65" s="60" t="s">
        <v>59</v>
      </c>
      <c r="L65" s="62" t="s">
        <v>169</v>
      </c>
      <c r="M65" s="63">
        <v>0</v>
      </c>
      <c r="N65" s="64">
        <v>0.11206896551724138</v>
      </c>
      <c r="O65" s="64">
        <v>0.32258064516129031</v>
      </c>
      <c r="P65" s="64">
        <v>0.16666666666666666</v>
      </c>
      <c r="Q65" s="65">
        <v>0.27659574468085107</v>
      </c>
      <c r="R65" s="59">
        <v>41</v>
      </c>
      <c r="S65" s="60">
        <v>116</v>
      </c>
      <c r="T65" s="60">
        <v>62</v>
      </c>
      <c r="U65" s="60">
        <v>42</v>
      </c>
      <c r="V65" s="62">
        <v>47</v>
      </c>
      <c r="W65" s="63">
        <v>0.19115699999999999</v>
      </c>
      <c r="X65" s="64">
        <v>0.24513799999999999</v>
      </c>
      <c r="Y65" s="64">
        <v>5.0361099999999999E-2</v>
      </c>
      <c r="Z65" s="64">
        <v>0.19559799999999999</v>
      </c>
      <c r="AA65" s="64">
        <v>0.22256300000000001</v>
      </c>
      <c r="AB65" s="65">
        <v>0.22578799999999999</v>
      </c>
      <c r="AC65" s="59">
        <v>17980</v>
      </c>
      <c r="AD65" s="60">
        <v>13368</v>
      </c>
      <c r="AE65" s="60">
        <v>15786</v>
      </c>
      <c r="AF65" s="60">
        <v>14765</v>
      </c>
      <c r="AG65" s="60">
        <v>14032</v>
      </c>
      <c r="AH65" s="62">
        <v>13991</v>
      </c>
      <c r="AI65" s="85" t="s">
        <v>39</v>
      </c>
      <c r="AJ65" s="86"/>
      <c r="AK65" s="79" t="s">
        <v>79</v>
      </c>
      <c r="AL65" s="79" t="s">
        <v>79</v>
      </c>
      <c r="AM65" s="79" t="s">
        <v>79</v>
      </c>
      <c r="AN65" s="86"/>
      <c r="AO65" s="87" t="s">
        <v>39</v>
      </c>
    </row>
    <row r="66" spans="1:42" x14ac:dyDescent="0.15">
      <c r="A66" s="58" t="s">
        <v>249</v>
      </c>
      <c r="B66" s="90" t="s">
        <v>119</v>
      </c>
      <c r="C66" s="77" t="s">
        <v>119</v>
      </c>
      <c r="D66" s="59" t="s">
        <v>119</v>
      </c>
      <c r="E66" s="60" t="s">
        <v>250</v>
      </c>
      <c r="F66" s="60" t="s">
        <v>38</v>
      </c>
      <c r="G66" s="61">
        <v>12</v>
      </c>
      <c r="H66" s="60">
        <v>42503493</v>
      </c>
      <c r="I66" s="60">
        <v>42503493</v>
      </c>
      <c r="J66" s="60" t="s">
        <v>40</v>
      </c>
      <c r="K66" s="60" t="s">
        <v>46</v>
      </c>
      <c r="L66" s="62" t="s">
        <v>251</v>
      </c>
      <c r="M66" s="63">
        <v>0</v>
      </c>
      <c r="N66" s="64">
        <v>2.6315789473684209E-2</v>
      </c>
      <c r="O66" s="64">
        <v>0</v>
      </c>
      <c r="P66" s="64">
        <v>0</v>
      </c>
      <c r="Q66" s="65">
        <v>0.2</v>
      </c>
      <c r="R66" s="59">
        <v>18</v>
      </c>
      <c r="S66" s="60">
        <v>38</v>
      </c>
      <c r="T66" s="60">
        <v>22</v>
      </c>
      <c r="U66" s="60">
        <v>22</v>
      </c>
      <c r="V66" s="62">
        <v>35</v>
      </c>
      <c r="W66" s="63"/>
      <c r="X66" s="64">
        <v>0</v>
      </c>
      <c r="Y66" s="64"/>
      <c r="Z66" s="64">
        <v>0</v>
      </c>
      <c r="AA66" s="64"/>
      <c r="AB66" s="65">
        <v>0</v>
      </c>
      <c r="AC66" s="59"/>
      <c r="AD66" s="60">
        <v>424</v>
      </c>
      <c r="AE66" s="60"/>
      <c r="AF66" s="60">
        <v>377</v>
      </c>
      <c r="AG66" s="60"/>
      <c r="AH66" s="62">
        <v>92</v>
      </c>
      <c r="AI66" s="78"/>
      <c r="AJ66" s="80"/>
      <c r="AK66" s="80"/>
      <c r="AL66" s="80"/>
      <c r="AM66" s="80"/>
      <c r="AN66" s="80"/>
      <c r="AO66" s="82"/>
    </row>
    <row r="67" spans="1:42" x14ac:dyDescent="0.15">
      <c r="A67" s="58" t="s">
        <v>35</v>
      </c>
      <c r="B67" s="58" t="s">
        <v>36</v>
      </c>
      <c r="C67" s="58" t="s">
        <v>36</v>
      </c>
      <c r="D67" s="59" t="s">
        <v>119</v>
      </c>
      <c r="E67" s="60" t="s">
        <v>170</v>
      </c>
      <c r="F67" s="60" t="s">
        <v>38</v>
      </c>
      <c r="G67" s="61">
        <v>12</v>
      </c>
      <c r="H67" s="60">
        <v>81675091</v>
      </c>
      <c r="I67" s="60">
        <v>81675091</v>
      </c>
      <c r="J67" s="60" t="s">
        <v>40</v>
      </c>
      <c r="K67" s="60" t="s">
        <v>39</v>
      </c>
      <c r="L67" s="62" t="s">
        <v>171</v>
      </c>
      <c r="M67" s="63">
        <v>0</v>
      </c>
      <c r="N67" s="64">
        <v>0.15789473684210525</v>
      </c>
      <c r="O67" s="64">
        <v>0.12903225806451613</v>
      </c>
      <c r="P67" s="64">
        <v>0.2</v>
      </c>
      <c r="Q67" s="65">
        <v>9.0909090909090912E-2</v>
      </c>
      <c r="R67" s="59">
        <v>10</v>
      </c>
      <c r="S67" s="60">
        <v>38</v>
      </c>
      <c r="T67" s="60">
        <v>31</v>
      </c>
      <c r="U67" s="60">
        <v>20</v>
      </c>
      <c r="V67" s="62">
        <v>22</v>
      </c>
      <c r="W67" s="63">
        <v>0.109122</v>
      </c>
      <c r="X67" s="64">
        <v>9.8021800000000006E-2</v>
      </c>
      <c r="Y67" s="64">
        <v>1.76377E-3</v>
      </c>
      <c r="Z67" s="64">
        <v>7.7054899999999996E-2</v>
      </c>
      <c r="AA67" s="64">
        <v>0.102912</v>
      </c>
      <c r="AB67" s="65">
        <v>1.7355100000000001E-4</v>
      </c>
      <c r="AC67" s="59">
        <v>18658</v>
      </c>
      <c r="AD67" s="60">
        <v>14660</v>
      </c>
      <c r="AE67" s="60">
        <v>17009</v>
      </c>
      <c r="AF67" s="60">
        <v>15171</v>
      </c>
      <c r="AG67" s="60">
        <v>16208</v>
      </c>
      <c r="AH67" s="62">
        <v>11524</v>
      </c>
      <c r="AI67" s="78" t="s">
        <v>40</v>
      </c>
      <c r="AJ67" s="79" t="s">
        <v>84</v>
      </c>
      <c r="AK67" s="79" t="s">
        <v>84</v>
      </c>
      <c r="AL67" s="80" t="s">
        <v>40</v>
      </c>
      <c r="AM67" s="79" t="s">
        <v>84</v>
      </c>
      <c r="AN67" s="79" t="s">
        <v>84</v>
      </c>
      <c r="AO67" s="82" t="s">
        <v>40</v>
      </c>
    </row>
    <row r="68" spans="1:42" x14ac:dyDescent="0.15">
      <c r="A68" s="58" t="s">
        <v>35</v>
      </c>
      <c r="B68" s="58" t="s">
        <v>36</v>
      </c>
      <c r="C68" s="58" t="s">
        <v>36</v>
      </c>
      <c r="D68" s="59" t="s">
        <v>119</v>
      </c>
      <c r="E68" s="60" t="s">
        <v>172</v>
      </c>
      <c r="F68" s="60" t="s">
        <v>103</v>
      </c>
      <c r="G68" s="61">
        <v>13</v>
      </c>
      <c r="H68" s="60">
        <v>21976936</v>
      </c>
      <c r="I68" s="60">
        <v>21976936</v>
      </c>
      <c r="J68" s="60" t="s">
        <v>40</v>
      </c>
      <c r="K68" s="60" t="s">
        <v>39</v>
      </c>
      <c r="L68" s="62" t="s">
        <v>173</v>
      </c>
      <c r="M68" s="63">
        <v>0</v>
      </c>
      <c r="N68" s="64">
        <v>0.21904761904761905</v>
      </c>
      <c r="O68" s="64">
        <v>0.22580645161290322</v>
      </c>
      <c r="P68" s="64">
        <v>9.6774193548387094E-2</v>
      </c>
      <c r="Q68" s="65">
        <v>0.15384615384615385</v>
      </c>
      <c r="R68" s="59">
        <v>34</v>
      </c>
      <c r="S68" s="60">
        <v>105</v>
      </c>
      <c r="T68" s="60">
        <v>31</v>
      </c>
      <c r="U68" s="60">
        <v>31</v>
      </c>
      <c r="V68" s="62">
        <v>26</v>
      </c>
      <c r="W68" s="63">
        <v>0.19991100000000001</v>
      </c>
      <c r="X68" s="64">
        <v>0.23113400000000001</v>
      </c>
      <c r="Y68" s="64">
        <v>7.4304199999999996E-4</v>
      </c>
      <c r="Z68" s="64">
        <v>0.18135100000000001</v>
      </c>
      <c r="AA68" s="64">
        <v>0.20938499999999999</v>
      </c>
      <c r="AB68" s="65">
        <v>1.1236E-4</v>
      </c>
      <c r="AC68" s="59">
        <v>15782</v>
      </c>
      <c r="AD68" s="60">
        <v>11383</v>
      </c>
      <c r="AE68" s="60">
        <v>14804</v>
      </c>
      <c r="AF68" s="60">
        <v>13041</v>
      </c>
      <c r="AG68" s="60">
        <v>13425</v>
      </c>
      <c r="AH68" s="62">
        <v>8900</v>
      </c>
      <c r="AI68" s="78" t="s">
        <v>40</v>
      </c>
      <c r="AJ68" s="79" t="s">
        <v>84</v>
      </c>
      <c r="AK68" s="79" t="s">
        <v>84</v>
      </c>
      <c r="AL68" s="80" t="s">
        <v>40</v>
      </c>
      <c r="AM68" s="79" t="s">
        <v>84</v>
      </c>
      <c r="AN68" s="79" t="s">
        <v>84</v>
      </c>
      <c r="AO68" s="82" t="s">
        <v>40</v>
      </c>
      <c r="AP68" s="83"/>
    </row>
    <row r="69" spans="1:42" x14ac:dyDescent="0.15">
      <c r="A69" s="58" t="s">
        <v>35</v>
      </c>
      <c r="B69" s="58" t="s">
        <v>36</v>
      </c>
      <c r="C69" s="58" t="s">
        <v>36</v>
      </c>
      <c r="D69" s="59" t="s">
        <v>119</v>
      </c>
      <c r="E69" s="60" t="s">
        <v>174</v>
      </c>
      <c r="F69" s="60" t="s">
        <v>38</v>
      </c>
      <c r="G69" s="61">
        <v>14</v>
      </c>
      <c r="H69" s="60">
        <v>22038710</v>
      </c>
      <c r="I69" s="60">
        <v>22038710</v>
      </c>
      <c r="J69" s="60" t="s">
        <v>40</v>
      </c>
      <c r="K69" s="60" t="s">
        <v>46</v>
      </c>
      <c r="L69" s="62" t="s">
        <v>175</v>
      </c>
      <c r="M69" s="63">
        <v>0</v>
      </c>
      <c r="N69" s="64">
        <v>7.2289156626506021E-2</v>
      </c>
      <c r="O69" s="64">
        <v>0.10344827586206896</v>
      </c>
      <c r="P69" s="64">
        <v>0.1</v>
      </c>
      <c r="Q69" s="65">
        <v>0.33333333333333331</v>
      </c>
      <c r="R69" s="59">
        <v>14</v>
      </c>
      <c r="S69" s="60">
        <v>83</v>
      </c>
      <c r="T69" s="60">
        <v>29</v>
      </c>
      <c r="U69" s="60">
        <v>20</v>
      </c>
      <c r="V69" s="62">
        <v>18</v>
      </c>
      <c r="W69" s="63">
        <v>0.135662</v>
      </c>
      <c r="X69" s="64">
        <v>0.172538</v>
      </c>
      <c r="Y69" s="64">
        <v>1.72043E-3</v>
      </c>
      <c r="Z69" s="64">
        <v>0.14421800000000001</v>
      </c>
      <c r="AA69" s="64">
        <v>0.15651300000000001</v>
      </c>
      <c r="AB69" s="65">
        <v>1.42121E-3</v>
      </c>
      <c r="AC69" s="59">
        <v>10305</v>
      </c>
      <c r="AD69" s="60">
        <v>10844</v>
      </c>
      <c r="AE69" s="60">
        <v>9300</v>
      </c>
      <c r="AF69" s="60">
        <v>9340</v>
      </c>
      <c r="AG69" s="60">
        <v>10325</v>
      </c>
      <c r="AH69" s="62">
        <v>5629</v>
      </c>
      <c r="AI69" s="78" t="s">
        <v>40</v>
      </c>
      <c r="AJ69" s="79" t="s">
        <v>48</v>
      </c>
      <c r="AK69" s="79" t="s">
        <v>48</v>
      </c>
      <c r="AL69" s="80" t="s">
        <v>40</v>
      </c>
      <c r="AM69" s="79" t="s">
        <v>48</v>
      </c>
      <c r="AN69" s="79" t="s">
        <v>48</v>
      </c>
      <c r="AO69" s="82" t="s">
        <v>40</v>
      </c>
    </row>
    <row r="70" spans="1:42" x14ac:dyDescent="0.15">
      <c r="A70" s="58" t="s">
        <v>35</v>
      </c>
      <c r="B70" s="58" t="s">
        <v>36</v>
      </c>
      <c r="C70" s="58" t="s">
        <v>36</v>
      </c>
      <c r="D70" s="59" t="s">
        <v>119</v>
      </c>
      <c r="E70" s="60" t="s">
        <v>176</v>
      </c>
      <c r="F70" s="60" t="s">
        <v>38</v>
      </c>
      <c r="G70" s="61">
        <v>14</v>
      </c>
      <c r="H70" s="60">
        <v>70237982</v>
      </c>
      <c r="I70" s="60">
        <v>70237982</v>
      </c>
      <c r="J70" s="60" t="s">
        <v>40</v>
      </c>
      <c r="K70" s="60" t="s">
        <v>39</v>
      </c>
      <c r="L70" s="62" t="s">
        <v>177</v>
      </c>
      <c r="M70" s="63">
        <v>0</v>
      </c>
      <c r="N70" s="64">
        <v>5.46875E-2</v>
      </c>
      <c r="O70" s="64">
        <v>0.18181818181818182</v>
      </c>
      <c r="P70" s="64">
        <v>0.14285714285714285</v>
      </c>
      <c r="Q70" s="65">
        <v>0.16129032258064516</v>
      </c>
      <c r="R70" s="59">
        <v>9</v>
      </c>
      <c r="S70" s="60">
        <v>128</v>
      </c>
      <c r="T70" s="60">
        <v>22</v>
      </c>
      <c r="U70" s="60">
        <v>35</v>
      </c>
      <c r="V70" s="62">
        <v>31</v>
      </c>
      <c r="W70" s="63">
        <v>0.12542</v>
      </c>
      <c r="X70" s="64">
        <v>0.139017</v>
      </c>
      <c r="Y70" s="64">
        <v>7.5386400000000003E-4</v>
      </c>
      <c r="Z70" s="64">
        <v>0.116257</v>
      </c>
      <c r="AA70" s="64">
        <v>0.132688</v>
      </c>
      <c r="AB70" s="65">
        <v>0</v>
      </c>
      <c r="AC70" s="59">
        <v>4760</v>
      </c>
      <c r="AD70" s="60">
        <v>4129</v>
      </c>
      <c r="AE70" s="60">
        <v>5306</v>
      </c>
      <c r="AF70" s="60">
        <v>4146</v>
      </c>
      <c r="AG70" s="60">
        <v>5268</v>
      </c>
      <c r="AH70" s="62">
        <v>2991</v>
      </c>
      <c r="AI70" s="78" t="s">
        <v>40</v>
      </c>
      <c r="AJ70" s="79" t="s">
        <v>84</v>
      </c>
      <c r="AK70" s="79" t="s">
        <v>84</v>
      </c>
      <c r="AL70" s="80" t="s">
        <v>40</v>
      </c>
      <c r="AM70" s="79" t="s">
        <v>84</v>
      </c>
      <c r="AN70" s="79" t="s">
        <v>84</v>
      </c>
      <c r="AO70" s="82" t="s">
        <v>40</v>
      </c>
    </row>
    <row r="71" spans="1:42" x14ac:dyDescent="0.15">
      <c r="A71" s="58" t="s">
        <v>35</v>
      </c>
      <c r="B71" s="90" t="s">
        <v>119</v>
      </c>
      <c r="C71" s="77" t="s">
        <v>119</v>
      </c>
      <c r="D71" s="59" t="s">
        <v>119</v>
      </c>
      <c r="E71" s="60" t="s">
        <v>252</v>
      </c>
      <c r="F71" s="60" t="s">
        <v>50</v>
      </c>
      <c r="G71" s="61">
        <v>14</v>
      </c>
      <c r="H71" s="60">
        <v>76957937</v>
      </c>
      <c r="I71" s="60">
        <v>76957937</v>
      </c>
      <c r="J71" s="60" t="s">
        <v>39</v>
      </c>
      <c r="K71" s="60" t="s">
        <v>51</v>
      </c>
      <c r="L71" s="62" t="s">
        <v>253</v>
      </c>
      <c r="M71" s="63">
        <v>0</v>
      </c>
      <c r="N71" s="64">
        <v>5.8139534883720929E-2</v>
      </c>
      <c r="O71" s="64">
        <v>0.18867924528301888</v>
      </c>
      <c r="P71" s="64">
        <v>0.15384615384615385</v>
      </c>
      <c r="Q71" s="65">
        <v>0.203125</v>
      </c>
      <c r="R71" s="59">
        <v>7</v>
      </c>
      <c r="S71" s="60">
        <v>172</v>
      </c>
      <c r="T71" s="60">
        <v>53</v>
      </c>
      <c r="U71" s="60">
        <v>65</v>
      </c>
      <c r="V71" s="62">
        <v>64</v>
      </c>
      <c r="W71" s="63"/>
      <c r="X71" s="64"/>
      <c r="Y71" s="64"/>
      <c r="Z71" s="64"/>
      <c r="AA71" s="64"/>
      <c r="AB71" s="65"/>
      <c r="AC71" s="59"/>
      <c r="AD71" s="60"/>
      <c r="AE71" s="60"/>
      <c r="AF71" s="60"/>
      <c r="AG71" s="60"/>
      <c r="AH71" s="62"/>
      <c r="AI71" s="78"/>
      <c r="AJ71" s="80"/>
      <c r="AK71" s="80"/>
      <c r="AL71" s="80"/>
      <c r="AM71" s="80"/>
      <c r="AN71" s="80"/>
      <c r="AO71" s="82"/>
    </row>
    <row r="72" spans="1:42" x14ac:dyDescent="0.15">
      <c r="A72" s="58" t="s">
        <v>35</v>
      </c>
      <c r="B72" s="58" t="s">
        <v>43</v>
      </c>
      <c r="C72" s="77" t="s">
        <v>44</v>
      </c>
      <c r="D72" s="59" t="s">
        <v>119</v>
      </c>
      <c r="E72" s="60" t="s">
        <v>227</v>
      </c>
      <c r="F72" s="60" t="s">
        <v>38</v>
      </c>
      <c r="G72" s="61">
        <v>15</v>
      </c>
      <c r="H72" s="60">
        <v>55483193</v>
      </c>
      <c r="I72" s="60">
        <v>55483193</v>
      </c>
      <c r="J72" s="60" t="s">
        <v>39</v>
      </c>
      <c r="K72" s="60" t="s">
        <v>59</v>
      </c>
      <c r="L72" s="62" t="s">
        <v>228</v>
      </c>
      <c r="M72" s="63">
        <v>0</v>
      </c>
      <c r="N72" s="64">
        <v>0.68181818181818177</v>
      </c>
      <c r="O72" s="64">
        <v>0.8666666666666667</v>
      </c>
      <c r="P72" s="64">
        <v>0.52631578947368418</v>
      </c>
      <c r="Q72" s="65">
        <v>0.66666666666666663</v>
      </c>
      <c r="R72" s="59">
        <v>13</v>
      </c>
      <c r="S72" s="60">
        <v>44</v>
      </c>
      <c r="T72" s="60">
        <v>15</v>
      </c>
      <c r="U72" s="60">
        <v>19</v>
      </c>
      <c r="V72" s="62">
        <v>27</v>
      </c>
      <c r="W72" s="63">
        <v>0.64196600000000004</v>
      </c>
      <c r="X72" s="64">
        <v>0.56917700000000004</v>
      </c>
      <c r="Y72" s="64">
        <v>0.102719</v>
      </c>
      <c r="Z72" s="64">
        <v>0.70039099999999999</v>
      </c>
      <c r="AA72" s="64">
        <v>0.76087000000000005</v>
      </c>
      <c r="AB72" s="65">
        <v>0.74706600000000001</v>
      </c>
      <c r="AC72" s="59">
        <v>23400</v>
      </c>
      <c r="AD72" s="60">
        <v>6346</v>
      </c>
      <c r="AE72" s="60">
        <v>331</v>
      </c>
      <c r="AF72" s="60">
        <v>7166</v>
      </c>
      <c r="AG72" s="60">
        <v>184</v>
      </c>
      <c r="AH72" s="62">
        <v>4602</v>
      </c>
      <c r="AI72" s="78" t="s">
        <v>39</v>
      </c>
      <c r="AJ72" s="79" t="s">
        <v>61</v>
      </c>
      <c r="AK72" s="79" t="s">
        <v>61</v>
      </c>
      <c r="AL72" s="80" t="s">
        <v>39</v>
      </c>
      <c r="AM72" s="79" t="s">
        <v>61</v>
      </c>
      <c r="AN72" s="79" t="s">
        <v>61</v>
      </c>
      <c r="AO72" s="81" t="s">
        <v>61</v>
      </c>
      <c r="AP72" s="89"/>
    </row>
    <row r="73" spans="1:42" x14ac:dyDescent="0.15">
      <c r="A73" s="58" t="s">
        <v>35</v>
      </c>
      <c r="B73" s="58" t="s">
        <v>43</v>
      </c>
      <c r="C73" s="77" t="s">
        <v>62</v>
      </c>
      <c r="D73" s="59" t="s">
        <v>119</v>
      </c>
      <c r="E73" s="60" t="s">
        <v>178</v>
      </c>
      <c r="F73" s="60" t="s">
        <v>38</v>
      </c>
      <c r="G73" s="61">
        <v>16</v>
      </c>
      <c r="H73" s="60">
        <v>48382086</v>
      </c>
      <c r="I73" s="60">
        <v>48382086</v>
      </c>
      <c r="J73" s="60" t="s">
        <v>40</v>
      </c>
      <c r="K73" s="60" t="s">
        <v>46</v>
      </c>
      <c r="L73" s="62" t="s">
        <v>179</v>
      </c>
      <c r="M73" s="63">
        <v>5.8823529411764705E-2</v>
      </c>
      <c r="N73" s="64">
        <v>0.26666666666666666</v>
      </c>
      <c r="O73" s="64">
        <v>0.375</v>
      </c>
      <c r="P73" s="64">
        <v>0.2</v>
      </c>
      <c r="Q73" s="65">
        <v>0.3</v>
      </c>
      <c r="R73" s="59">
        <v>17</v>
      </c>
      <c r="S73" s="60">
        <v>75</v>
      </c>
      <c r="T73" s="60">
        <v>24</v>
      </c>
      <c r="U73" s="60">
        <v>15</v>
      </c>
      <c r="V73" s="62">
        <v>20</v>
      </c>
      <c r="W73" s="63">
        <v>0.22508500000000001</v>
      </c>
      <c r="X73" s="64">
        <v>0.294622</v>
      </c>
      <c r="Y73" s="64">
        <v>3.8419700000000001E-2</v>
      </c>
      <c r="Z73" s="64">
        <v>0.22858999999999999</v>
      </c>
      <c r="AA73" s="64">
        <v>0.29048000000000002</v>
      </c>
      <c r="AB73" s="65">
        <v>0.228634</v>
      </c>
      <c r="AC73" s="59">
        <v>14048</v>
      </c>
      <c r="AD73" s="60">
        <v>12236</v>
      </c>
      <c r="AE73" s="60">
        <v>15617</v>
      </c>
      <c r="AF73" s="60">
        <v>13592</v>
      </c>
      <c r="AG73" s="60">
        <v>12741</v>
      </c>
      <c r="AH73" s="62">
        <v>9150</v>
      </c>
      <c r="AI73" s="85" t="s">
        <v>40</v>
      </c>
      <c r="AJ73" s="86" t="s">
        <v>40</v>
      </c>
      <c r="AK73" s="79" t="s">
        <v>48</v>
      </c>
      <c r="AL73" s="79" t="s">
        <v>48</v>
      </c>
      <c r="AM73" s="79" t="s">
        <v>48</v>
      </c>
      <c r="AN73" s="86" t="s">
        <v>40</v>
      </c>
      <c r="AO73" s="87" t="s">
        <v>40</v>
      </c>
      <c r="AP73" s="89"/>
    </row>
    <row r="74" spans="1:42" x14ac:dyDescent="0.15">
      <c r="A74" s="58" t="s">
        <v>35</v>
      </c>
      <c r="B74" s="58" t="s">
        <v>36</v>
      </c>
      <c r="C74" s="58" t="s">
        <v>36</v>
      </c>
      <c r="D74" s="59" t="s">
        <v>119</v>
      </c>
      <c r="E74" s="60" t="s">
        <v>180</v>
      </c>
      <c r="F74" s="60" t="s">
        <v>38</v>
      </c>
      <c r="G74" s="61">
        <v>16</v>
      </c>
      <c r="H74" s="60">
        <v>88780846</v>
      </c>
      <c r="I74" s="60">
        <v>88780846</v>
      </c>
      <c r="J74" s="60" t="s">
        <v>40</v>
      </c>
      <c r="K74" s="60" t="s">
        <v>46</v>
      </c>
      <c r="L74" s="62" t="s">
        <v>181</v>
      </c>
      <c r="M74" s="63">
        <v>0</v>
      </c>
      <c r="N74" s="64">
        <v>0.11764705882352941</v>
      </c>
      <c r="O74" s="64">
        <v>0.4</v>
      </c>
      <c r="P74" s="64">
        <v>0.20833333333333334</v>
      </c>
      <c r="Q74" s="65">
        <v>0.18518518518518517</v>
      </c>
      <c r="R74" s="59">
        <v>6</v>
      </c>
      <c r="S74" s="60">
        <v>68</v>
      </c>
      <c r="T74" s="60">
        <v>25</v>
      </c>
      <c r="U74" s="60">
        <v>24</v>
      </c>
      <c r="V74" s="62">
        <v>27</v>
      </c>
      <c r="W74" s="63">
        <v>0.24573800000000001</v>
      </c>
      <c r="X74" s="64">
        <v>0.29798599999999997</v>
      </c>
      <c r="Y74" s="64">
        <v>1.9719999999999998E-3</v>
      </c>
      <c r="Z74" s="64">
        <v>0.23235</v>
      </c>
      <c r="AA74" s="64">
        <v>0.298093</v>
      </c>
      <c r="AB74" s="65">
        <v>3.16067E-3</v>
      </c>
      <c r="AC74" s="59">
        <v>8916</v>
      </c>
      <c r="AD74" s="60">
        <v>9185</v>
      </c>
      <c r="AE74" s="60">
        <v>10142</v>
      </c>
      <c r="AF74" s="60">
        <v>8173</v>
      </c>
      <c r="AG74" s="60">
        <v>9752</v>
      </c>
      <c r="AH74" s="62">
        <v>5695</v>
      </c>
      <c r="AI74" s="78" t="s">
        <v>40</v>
      </c>
      <c r="AJ74" s="79" t="s">
        <v>56</v>
      </c>
      <c r="AK74" s="79" t="s">
        <v>56</v>
      </c>
      <c r="AL74" s="80" t="s">
        <v>40</v>
      </c>
      <c r="AM74" s="79" t="s">
        <v>56</v>
      </c>
      <c r="AN74" s="79" t="s">
        <v>56</v>
      </c>
      <c r="AO74" s="82" t="s">
        <v>40</v>
      </c>
      <c r="AP74" s="89"/>
    </row>
    <row r="75" spans="1:42" x14ac:dyDescent="0.15">
      <c r="A75" s="58" t="s">
        <v>35</v>
      </c>
      <c r="B75" s="58" t="s">
        <v>43</v>
      </c>
      <c r="C75" s="77" t="s">
        <v>62</v>
      </c>
      <c r="D75" s="59" t="s">
        <v>119</v>
      </c>
      <c r="E75" s="60" t="s">
        <v>182</v>
      </c>
      <c r="F75" s="60" t="s">
        <v>50</v>
      </c>
      <c r="G75" s="61">
        <v>17</v>
      </c>
      <c r="H75" s="60">
        <v>5253794</v>
      </c>
      <c r="I75" s="60">
        <v>5253795</v>
      </c>
      <c r="J75" s="60" t="s">
        <v>160</v>
      </c>
      <c r="K75" s="60" t="s">
        <v>51</v>
      </c>
      <c r="L75" s="62" t="s">
        <v>183</v>
      </c>
      <c r="M75" s="63">
        <v>0</v>
      </c>
      <c r="N75" s="64">
        <v>0.33628318584070799</v>
      </c>
      <c r="O75" s="64">
        <v>0.53125</v>
      </c>
      <c r="P75" s="64">
        <v>0.26315789473684209</v>
      </c>
      <c r="Q75" s="65">
        <v>0.5714285714285714</v>
      </c>
      <c r="R75" s="59">
        <v>27</v>
      </c>
      <c r="S75" s="60">
        <v>113</v>
      </c>
      <c r="T75" s="60">
        <v>32</v>
      </c>
      <c r="U75" s="60">
        <v>19</v>
      </c>
      <c r="V75" s="62">
        <v>28</v>
      </c>
      <c r="W75" s="63">
        <v>0.34377414561664188</v>
      </c>
      <c r="X75" s="64">
        <v>0.41291315618924174</v>
      </c>
      <c r="Y75" s="64">
        <v>7.4318411309323457E-2</v>
      </c>
      <c r="Z75" s="64">
        <v>0.31619723408876982</v>
      </c>
      <c r="AA75" s="64">
        <v>0.38884153428903528</v>
      </c>
      <c r="AB75" s="65">
        <v>0.3683434518647008</v>
      </c>
      <c r="AC75" s="59">
        <v>16825</v>
      </c>
      <c r="AD75" s="60">
        <v>12344</v>
      </c>
      <c r="AE75" s="60">
        <v>14855</v>
      </c>
      <c r="AF75" s="60">
        <v>13811</v>
      </c>
      <c r="AG75" s="60">
        <v>12905</v>
      </c>
      <c r="AH75" s="62">
        <v>11530</v>
      </c>
      <c r="AI75" s="85" t="s">
        <v>160</v>
      </c>
      <c r="AJ75" s="86" t="s">
        <v>160</v>
      </c>
      <c r="AK75" s="79" t="s">
        <v>162</v>
      </c>
      <c r="AL75" s="79" t="s">
        <v>162</v>
      </c>
      <c r="AM75" s="79" t="s">
        <v>162</v>
      </c>
      <c r="AN75" s="86" t="s">
        <v>160</v>
      </c>
      <c r="AO75" s="87"/>
      <c r="AP75" s="83"/>
    </row>
    <row r="76" spans="1:42" x14ac:dyDescent="0.15">
      <c r="A76" s="58" t="s">
        <v>35</v>
      </c>
      <c r="B76" s="58" t="s">
        <v>43</v>
      </c>
      <c r="C76" s="77" t="s">
        <v>34</v>
      </c>
      <c r="D76" s="59" t="s">
        <v>119</v>
      </c>
      <c r="E76" s="60" t="s">
        <v>184</v>
      </c>
      <c r="F76" s="60" t="s">
        <v>38</v>
      </c>
      <c r="G76" s="61">
        <v>17</v>
      </c>
      <c r="H76" s="60">
        <v>27049832</v>
      </c>
      <c r="I76" s="60">
        <v>27049832</v>
      </c>
      <c r="J76" s="60" t="s">
        <v>40</v>
      </c>
      <c r="K76" s="60" t="s">
        <v>39</v>
      </c>
      <c r="L76" s="62" t="s">
        <v>185</v>
      </c>
      <c r="M76" s="63">
        <v>0</v>
      </c>
      <c r="N76" s="64">
        <v>0.06</v>
      </c>
      <c r="O76" s="64">
        <v>0.13333333333333333</v>
      </c>
      <c r="P76" s="64">
        <v>0.12727272727272726</v>
      </c>
      <c r="Q76" s="65">
        <v>8.1632653061224483E-2</v>
      </c>
      <c r="R76" s="59">
        <v>19</v>
      </c>
      <c r="S76" s="60">
        <v>250</v>
      </c>
      <c r="T76" s="60">
        <v>75</v>
      </c>
      <c r="U76" s="60">
        <v>55</v>
      </c>
      <c r="V76" s="62">
        <v>49</v>
      </c>
      <c r="W76" s="63">
        <v>9.5025200000000004E-2</v>
      </c>
      <c r="X76" s="64">
        <v>0.107054</v>
      </c>
      <c r="Y76" s="64">
        <v>5.0530699999999998E-2</v>
      </c>
      <c r="Z76" s="64">
        <v>8.6491600000000002E-2</v>
      </c>
      <c r="AA76" s="64">
        <v>9.2028700000000005E-2</v>
      </c>
      <c r="AB76" s="65">
        <v>0.16745299999999999</v>
      </c>
      <c r="AC76" s="59">
        <v>6935</v>
      </c>
      <c r="AD76" s="60">
        <v>5642</v>
      </c>
      <c r="AE76" s="60">
        <v>6313</v>
      </c>
      <c r="AF76" s="60">
        <v>5330</v>
      </c>
      <c r="AG76" s="60">
        <v>5846</v>
      </c>
      <c r="AH76" s="62">
        <v>5297</v>
      </c>
      <c r="AI76" s="78" t="s">
        <v>40</v>
      </c>
      <c r="AJ76" s="80" t="s">
        <v>40</v>
      </c>
      <c r="AK76" s="80" t="s">
        <v>40</v>
      </c>
      <c r="AL76" s="80" t="s">
        <v>40</v>
      </c>
      <c r="AM76" s="80" t="s">
        <v>40</v>
      </c>
      <c r="AN76" s="80" t="s">
        <v>40</v>
      </c>
      <c r="AO76" s="81" t="s">
        <v>42</v>
      </c>
      <c r="AP76" s="83"/>
    </row>
    <row r="77" spans="1:42" x14ac:dyDescent="0.15">
      <c r="A77" s="58" t="s">
        <v>31</v>
      </c>
      <c r="B77" s="90" t="s">
        <v>119</v>
      </c>
      <c r="C77" s="77" t="s">
        <v>119</v>
      </c>
      <c r="D77" s="59" t="s">
        <v>119</v>
      </c>
      <c r="E77" s="60" t="s">
        <v>254</v>
      </c>
      <c r="F77" s="60" t="s">
        <v>38</v>
      </c>
      <c r="G77" s="61">
        <v>17</v>
      </c>
      <c r="H77" s="60">
        <v>33802005</v>
      </c>
      <c r="I77" s="60">
        <v>33802005</v>
      </c>
      <c r="J77" s="60" t="s">
        <v>39</v>
      </c>
      <c r="K77" s="60" t="s">
        <v>46</v>
      </c>
      <c r="L77" s="62" t="s">
        <v>255</v>
      </c>
      <c r="M77" s="63">
        <v>0</v>
      </c>
      <c r="N77" s="64">
        <v>0</v>
      </c>
      <c r="O77" s="64">
        <v>0</v>
      </c>
      <c r="P77" s="64">
        <v>0.25</v>
      </c>
      <c r="Q77" s="65">
        <v>0</v>
      </c>
      <c r="R77" s="59">
        <v>13</v>
      </c>
      <c r="S77" s="60">
        <v>45</v>
      </c>
      <c r="T77" s="60">
        <v>42</v>
      </c>
      <c r="U77" s="60">
        <v>16</v>
      </c>
      <c r="V77" s="62">
        <v>24</v>
      </c>
      <c r="W77" s="63"/>
      <c r="X77" s="64">
        <v>4.05186E-3</v>
      </c>
      <c r="Y77" s="64"/>
      <c r="Z77" s="64">
        <v>1.7451999999999999E-3</v>
      </c>
      <c r="AA77" s="64"/>
      <c r="AB77" s="65">
        <v>7.6923099999999999E-3</v>
      </c>
      <c r="AC77" s="59"/>
      <c r="AD77" s="60">
        <v>1234</v>
      </c>
      <c r="AE77" s="60"/>
      <c r="AF77" s="60">
        <v>1146</v>
      </c>
      <c r="AG77" s="60"/>
      <c r="AH77" s="62">
        <v>520</v>
      </c>
      <c r="AI77" s="78"/>
      <c r="AJ77" s="80"/>
      <c r="AK77" s="80"/>
      <c r="AL77" s="80"/>
      <c r="AM77" s="80"/>
      <c r="AN77" s="80"/>
      <c r="AO77" s="82"/>
      <c r="AP77" s="83"/>
    </row>
    <row r="78" spans="1:42" x14ac:dyDescent="0.15">
      <c r="A78" s="58" t="s">
        <v>35</v>
      </c>
      <c r="B78" s="90" t="s">
        <v>119</v>
      </c>
      <c r="C78" s="77" t="s">
        <v>119</v>
      </c>
      <c r="D78" s="59" t="s">
        <v>119</v>
      </c>
      <c r="E78" s="60" t="s">
        <v>256</v>
      </c>
      <c r="F78" s="60" t="s">
        <v>38</v>
      </c>
      <c r="G78" s="61">
        <v>17</v>
      </c>
      <c r="H78" s="60">
        <v>34499245</v>
      </c>
      <c r="I78" s="60">
        <v>34499245</v>
      </c>
      <c r="J78" s="60" t="s">
        <v>40</v>
      </c>
      <c r="K78" s="60" t="s">
        <v>39</v>
      </c>
      <c r="L78" s="62" t="s">
        <v>257</v>
      </c>
      <c r="M78" s="63">
        <v>0</v>
      </c>
      <c r="N78" s="64">
        <v>9.355509355509356E-2</v>
      </c>
      <c r="O78" s="64">
        <v>0.12096774193548387</v>
      </c>
      <c r="P78" s="64">
        <v>7.3684210526315783E-2</v>
      </c>
      <c r="Q78" s="65">
        <v>0.16949152542372881</v>
      </c>
      <c r="R78" s="59">
        <v>14</v>
      </c>
      <c r="S78" s="60">
        <v>481</v>
      </c>
      <c r="T78" s="60">
        <v>124</v>
      </c>
      <c r="U78" s="60">
        <v>95</v>
      </c>
      <c r="V78" s="62">
        <v>118</v>
      </c>
      <c r="W78" s="63"/>
      <c r="X78" s="64"/>
      <c r="Y78" s="64"/>
      <c r="Z78" s="64"/>
      <c r="AA78" s="64"/>
      <c r="AB78" s="65"/>
      <c r="AC78" s="59"/>
      <c r="AD78" s="60"/>
      <c r="AE78" s="60"/>
      <c r="AF78" s="60"/>
      <c r="AG78" s="60"/>
      <c r="AH78" s="62"/>
      <c r="AI78" s="78"/>
      <c r="AJ78" s="80"/>
      <c r="AK78" s="80"/>
      <c r="AL78" s="80"/>
      <c r="AM78" s="80"/>
      <c r="AN78" s="80"/>
      <c r="AO78" s="82"/>
      <c r="AP78" s="83"/>
    </row>
    <row r="79" spans="1:42" x14ac:dyDescent="0.15">
      <c r="A79" s="58" t="s">
        <v>35</v>
      </c>
      <c r="B79" s="58" t="s">
        <v>43</v>
      </c>
      <c r="C79" s="77" t="s">
        <v>44</v>
      </c>
      <c r="D79" s="59" t="s">
        <v>119</v>
      </c>
      <c r="E79" s="60" t="s">
        <v>186</v>
      </c>
      <c r="F79" s="60" t="s">
        <v>50</v>
      </c>
      <c r="G79" s="61">
        <v>17</v>
      </c>
      <c r="H79" s="60">
        <v>39680145</v>
      </c>
      <c r="I79" s="60">
        <v>39680145</v>
      </c>
      <c r="J79" s="60" t="s">
        <v>46</v>
      </c>
      <c r="K79" s="60" t="s">
        <v>51</v>
      </c>
      <c r="L79" s="62" t="s">
        <v>187</v>
      </c>
      <c r="M79" s="63">
        <v>0</v>
      </c>
      <c r="N79" s="64">
        <v>9.4919786096256689E-2</v>
      </c>
      <c r="O79" s="64">
        <v>7.9646017699115043E-2</v>
      </c>
      <c r="P79" s="64">
        <v>5.8823529411764705E-2</v>
      </c>
      <c r="Q79" s="65">
        <v>8.3969465648854963E-2</v>
      </c>
      <c r="R79" s="59">
        <v>13</v>
      </c>
      <c r="S79" s="60">
        <v>748</v>
      </c>
      <c r="T79" s="60">
        <v>113</v>
      </c>
      <c r="U79" s="60">
        <v>102</v>
      </c>
      <c r="V79" s="62">
        <v>131</v>
      </c>
      <c r="W79" s="63">
        <v>8.9100954294324464E-2</v>
      </c>
      <c r="X79" s="64">
        <v>0.10530984666075276</v>
      </c>
      <c r="Y79" s="64">
        <v>4.2213833802966665E-2</v>
      </c>
      <c r="Z79" s="64">
        <v>8.692602040816326E-2</v>
      </c>
      <c r="AA79" s="64">
        <v>0.1020556362417607</v>
      </c>
      <c r="AB79" s="65">
        <v>7.6650465775617654E-2</v>
      </c>
      <c r="AC79" s="59">
        <v>19910</v>
      </c>
      <c r="AD79" s="60">
        <v>15782</v>
      </c>
      <c r="AE79" s="60">
        <v>18809</v>
      </c>
      <c r="AF79" s="60">
        <v>15680</v>
      </c>
      <c r="AG79" s="60">
        <v>17902</v>
      </c>
      <c r="AH79" s="62">
        <v>19752</v>
      </c>
      <c r="AI79" s="78" t="s">
        <v>46</v>
      </c>
      <c r="AJ79" s="79" t="s">
        <v>188</v>
      </c>
      <c r="AK79" s="79" t="s">
        <v>188</v>
      </c>
      <c r="AL79" s="80" t="s">
        <v>46</v>
      </c>
      <c r="AM79" s="79" t="s">
        <v>188</v>
      </c>
      <c r="AN79" s="79" t="s">
        <v>188</v>
      </c>
      <c r="AO79" s="81" t="s">
        <v>188</v>
      </c>
    </row>
    <row r="80" spans="1:42" x14ac:dyDescent="0.15">
      <c r="A80" s="58" t="s">
        <v>35</v>
      </c>
      <c r="B80" s="58" t="s">
        <v>36</v>
      </c>
      <c r="C80" s="58" t="s">
        <v>36</v>
      </c>
      <c r="D80" s="59" t="s">
        <v>119</v>
      </c>
      <c r="E80" s="60" t="s">
        <v>189</v>
      </c>
      <c r="F80" s="60" t="s">
        <v>38</v>
      </c>
      <c r="G80" s="61">
        <v>17</v>
      </c>
      <c r="H80" s="60">
        <v>43008979</v>
      </c>
      <c r="I80" s="60">
        <v>43008979</v>
      </c>
      <c r="J80" s="60" t="s">
        <v>39</v>
      </c>
      <c r="K80" s="60" t="s">
        <v>59</v>
      </c>
      <c r="L80" s="62" t="s">
        <v>190</v>
      </c>
      <c r="M80" s="63">
        <v>0</v>
      </c>
      <c r="N80" s="64">
        <v>6.8548387096774188E-2</v>
      </c>
      <c r="O80" s="64">
        <v>0.1</v>
      </c>
      <c r="P80" s="64">
        <v>7.3170731707317069E-2</v>
      </c>
      <c r="Q80" s="65">
        <v>9.6385542168674704E-2</v>
      </c>
      <c r="R80" s="59">
        <v>11</v>
      </c>
      <c r="S80" s="60">
        <v>248</v>
      </c>
      <c r="T80" s="60">
        <v>70</v>
      </c>
      <c r="U80" s="60">
        <v>82</v>
      </c>
      <c r="V80" s="62">
        <v>83</v>
      </c>
      <c r="W80" s="63">
        <v>9.8128199999999999E-2</v>
      </c>
      <c r="X80" s="64">
        <v>9.3255900000000003E-2</v>
      </c>
      <c r="Y80" s="64">
        <v>3.3591599999999999E-3</v>
      </c>
      <c r="Z80" s="64">
        <v>9.8197800000000002E-2</v>
      </c>
      <c r="AA80" s="64">
        <v>9.9400299999999997E-2</v>
      </c>
      <c r="AB80" s="65">
        <v>3.5073499999999998E-3</v>
      </c>
      <c r="AC80" s="59">
        <v>19821</v>
      </c>
      <c r="AD80" s="60">
        <v>16192</v>
      </c>
      <c r="AE80" s="60">
        <v>18457</v>
      </c>
      <c r="AF80" s="60">
        <v>15204</v>
      </c>
      <c r="AG80" s="60">
        <v>16841</v>
      </c>
      <c r="AH80" s="62">
        <v>14826</v>
      </c>
      <c r="AI80" s="78" t="s">
        <v>39</v>
      </c>
      <c r="AJ80" s="79" t="s">
        <v>61</v>
      </c>
      <c r="AK80" s="79" t="s">
        <v>61</v>
      </c>
      <c r="AL80" s="80" t="s">
        <v>39</v>
      </c>
      <c r="AM80" s="79" t="s">
        <v>61</v>
      </c>
      <c r="AN80" s="79" t="s">
        <v>61</v>
      </c>
      <c r="AO80" s="82" t="s">
        <v>39</v>
      </c>
    </row>
    <row r="81" spans="1:42" x14ac:dyDescent="0.15">
      <c r="A81" s="58" t="s">
        <v>35</v>
      </c>
      <c r="B81" s="58" t="s">
        <v>43</v>
      </c>
      <c r="C81" s="77" t="s">
        <v>62</v>
      </c>
      <c r="D81" s="59" t="s">
        <v>119</v>
      </c>
      <c r="E81" s="60" t="s">
        <v>191</v>
      </c>
      <c r="F81" s="60" t="s">
        <v>134</v>
      </c>
      <c r="G81" s="61">
        <v>17</v>
      </c>
      <c r="H81" s="60">
        <v>56291129</v>
      </c>
      <c r="I81" s="60">
        <v>56291129</v>
      </c>
      <c r="J81" s="60" t="s">
        <v>51</v>
      </c>
      <c r="K81" s="60" t="s">
        <v>192</v>
      </c>
      <c r="L81" s="62" t="s">
        <v>193</v>
      </c>
      <c r="M81" s="63">
        <v>0</v>
      </c>
      <c r="N81" s="64">
        <v>9.8039215686274508E-3</v>
      </c>
      <c r="O81" s="64">
        <v>0.15492957746478872</v>
      </c>
      <c r="P81" s="64">
        <v>6.6666666666666666E-2</v>
      </c>
      <c r="Q81" s="65">
        <v>8.5714285714285715E-2</v>
      </c>
      <c r="R81" s="59">
        <v>13</v>
      </c>
      <c r="S81" s="60">
        <v>102</v>
      </c>
      <c r="T81" s="60">
        <v>71</v>
      </c>
      <c r="U81" s="60">
        <v>30</v>
      </c>
      <c r="V81" s="62">
        <v>35</v>
      </c>
      <c r="W81" s="63">
        <v>3.2320764147276061E-2</v>
      </c>
      <c r="X81" s="64">
        <v>3.4255410634943383E-2</v>
      </c>
      <c r="Y81" s="64">
        <v>1.4754660871554387E-2</v>
      </c>
      <c r="Z81" s="64">
        <v>3.6218836565096953E-2</v>
      </c>
      <c r="AA81" s="64">
        <v>3.6674023107880045E-2</v>
      </c>
      <c r="AB81" s="65">
        <v>3.5803818216879862E-2</v>
      </c>
      <c r="AC81" s="59">
        <v>18007</v>
      </c>
      <c r="AD81" s="60">
        <v>13954</v>
      </c>
      <c r="AE81" s="60">
        <v>17486</v>
      </c>
      <c r="AF81" s="60">
        <v>14440</v>
      </c>
      <c r="AG81" s="60">
        <v>15406</v>
      </c>
      <c r="AH81" s="62">
        <v>15557</v>
      </c>
      <c r="AI81" s="85" t="s">
        <v>137</v>
      </c>
      <c r="AJ81" s="86" t="s">
        <v>137</v>
      </c>
      <c r="AK81" s="79" t="s">
        <v>194</v>
      </c>
      <c r="AL81" s="79" t="s">
        <v>194</v>
      </c>
      <c r="AM81" s="79" t="s">
        <v>194</v>
      </c>
      <c r="AN81" s="86" t="s">
        <v>137</v>
      </c>
      <c r="AO81" s="87" t="s">
        <v>137</v>
      </c>
    </row>
    <row r="82" spans="1:42" x14ac:dyDescent="0.15">
      <c r="A82" s="58" t="s">
        <v>35</v>
      </c>
      <c r="B82" s="58" t="s">
        <v>36</v>
      </c>
      <c r="C82" s="58" t="s">
        <v>36</v>
      </c>
      <c r="D82" s="59" t="s">
        <v>119</v>
      </c>
      <c r="E82" s="60" t="s">
        <v>195</v>
      </c>
      <c r="F82" s="60" t="s">
        <v>38</v>
      </c>
      <c r="G82" s="61">
        <v>19</v>
      </c>
      <c r="H82" s="60">
        <v>7830568</v>
      </c>
      <c r="I82" s="60">
        <v>7830568</v>
      </c>
      <c r="J82" s="60" t="s">
        <v>40</v>
      </c>
      <c r="K82" s="60" t="s">
        <v>59</v>
      </c>
      <c r="L82" s="62" t="s">
        <v>196</v>
      </c>
      <c r="M82" s="63">
        <v>0</v>
      </c>
      <c r="N82" s="64">
        <v>0.1743119266055046</v>
      </c>
      <c r="O82" s="64">
        <v>8.3333333333333329E-2</v>
      </c>
      <c r="P82" s="64">
        <v>0.05</v>
      </c>
      <c r="Q82" s="65">
        <v>0.16</v>
      </c>
      <c r="R82" s="59">
        <v>21</v>
      </c>
      <c r="S82" s="60">
        <v>109</v>
      </c>
      <c r="T82" s="60">
        <v>24</v>
      </c>
      <c r="U82" s="60">
        <v>20</v>
      </c>
      <c r="V82" s="62">
        <v>25</v>
      </c>
      <c r="W82" s="63">
        <v>0.17808599999999999</v>
      </c>
      <c r="X82" s="64">
        <v>0.197634</v>
      </c>
      <c r="Y82" s="64">
        <v>4.3373500000000002E-3</v>
      </c>
      <c r="Z82" s="64">
        <v>0.18424299999999999</v>
      </c>
      <c r="AA82" s="64">
        <v>0.19286700000000001</v>
      </c>
      <c r="AB82" s="65">
        <v>2.02344E-3</v>
      </c>
      <c r="AC82" s="59">
        <v>19513</v>
      </c>
      <c r="AD82" s="60">
        <v>16227</v>
      </c>
      <c r="AE82" s="60">
        <v>18675</v>
      </c>
      <c r="AF82" s="60">
        <v>15409</v>
      </c>
      <c r="AG82" s="60">
        <v>16431</v>
      </c>
      <c r="AH82" s="62">
        <v>11861</v>
      </c>
      <c r="AI82" s="78" t="s">
        <v>40</v>
      </c>
      <c r="AJ82" s="79" t="s">
        <v>93</v>
      </c>
      <c r="AK82" s="79" t="s">
        <v>93</v>
      </c>
      <c r="AL82" s="80" t="s">
        <v>40</v>
      </c>
      <c r="AM82" s="79" t="s">
        <v>93</v>
      </c>
      <c r="AN82" s="79" t="s">
        <v>93</v>
      </c>
      <c r="AO82" s="82" t="s">
        <v>40</v>
      </c>
      <c r="AP82" s="83"/>
    </row>
    <row r="83" spans="1:42" s="76" customFormat="1" x14ac:dyDescent="0.15">
      <c r="A83" s="58" t="s">
        <v>35</v>
      </c>
      <c r="B83" s="58" t="s">
        <v>43</v>
      </c>
      <c r="C83" s="77" t="s">
        <v>62</v>
      </c>
      <c r="D83" s="59" t="s">
        <v>119</v>
      </c>
      <c r="E83" s="60" t="s">
        <v>197</v>
      </c>
      <c r="F83" s="60" t="s">
        <v>38</v>
      </c>
      <c r="G83" s="61">
        <v>19</v>
      </c>
      <c r="H83" s="60">
        <v>33424558</v>
      </c>
      <c r="I83" s="60">
        <v>33424558</v>
      </c>
      <c r="J83" s="60" t="s">
        <v>40</v>
      </c>
      <c r="K83" s="60" t="s">
        <v>46</v>
      </c>
      <c r="L83" s="62" t="s">
        <v>198</v>
      </c>
      <c r="M83" s="63">
        <v>5.2631578947368418E-2</v>
      </c>
      <c r="N83" s="64">
        <v>0.22916666666666666</v>
      </c>
      <c r="O83" s="64">
        <v>0.36363636363636365</v>
      </c>
      <c r="P83" s="64">
        <v>0.23529411764705882</v>
      </c>
      <c r="Q83" s="65">
        <v>6.25E-2</v>
      </c>
      <c r="R83" s="59">
        <v>38</v>
      </c>
      <c r="S83" s="60">
        <v>48</v>
      </c>
      <c r="T83" s="60">
        <v>22</v>
      </c>
      <c r="U83" s="60">
        <v>17</v>
      </c>
      <c r="V83" s="62">
        <v>16</v>
      </c>
      <c r="W83" s="63">
        <v>0.28587299999999999</v>
      </c>
      <c r="X83" s="64">
        <v>0.35735600000000001</v>
      </c>
      <c r="Y83" s="64">
        <v>6.8856899999999999E-2</v>
      </c>
      <c r="Z83" s="64">
        <v>0.26755600000000002</v>
      </c>
      <c r="AA83" s="64">
        <v>0.306954</v>
      </c>
      <c r="AB83" s="65">
        <v>0.35561799999999999</v>
      </c>
      <c r="AC83" s="59">
        <v>15311</v>
      </c>
      <c r="AD83" s="60">
        <v>13765</v>
      </c>
      <c r="AE83" s="60">
        <v>13971</v>
      </c>
      <c r="AF83" s="60">
        <v>13713</v>
      </c>
      <c r="AG83" s="60">
        <v>12611</v>
      </c>
      <c r="AH83" s="62">
        <v>9977</v>
      </c>
      <c r="AI83" s="85" t="s">
        <v>40</v>
      </c>
      <c r="AJ83" s="86" t="s">
        <v>40</v>
      </c>
      <c r="AK83" s="79" t="s">
        <v>48</v>
      </c>
      <c r="AL83" s="79" t="s">
        <v>48</v>
      </c>
      <c r="AM83" s="79" t="s">
        <v>48</v>
      </c>
      <c r="AN83" s="86" t="s">
        <v>40</v>
      </c>
      <c r="AO83" s="87"/>
      <c r="AP83" s="92"/>
    </row>
    <row r="84" spans="1:42" x14ac:dyDescent="0.15">
      <c r="A84" s="58" t="s">
        <v>35</v>
      </c>
      <c r="B84" s="58" t="s">
        <v>43</v>
      </c>
      <c r="C84" s="77" t="s">
        <v>119</v>
      </c>
      <c r="D84" s="59" t="s">
        <v>119</v>
      </c>
      <c r="E84" s="60" t="s">
        <v>258</v>
      </c>
      <c r="F84" s="60" t="s">
        <v>38</v>
      </c>
      <c r="G84" s="61">
        <v>19</v>
      </c>
      <c r="H84" s="60">
        <v>38161022</v>
      </c>
      <c r="I84" s="60">
        <v>38161022</v>
      </c>
      <c r="J84" s="60" t="s">
        <v>59</v>
      </c>
      <c r="K84" s="60" t="s">
        <v>40</v>
      </c>
      <c r="L84" s="62" t="s">
        <v>259</v>
      </c>
      <c r="M84" s="63">
        <v>0</v>
      </c>
      <c r="N84" s="64">
        <v>0.10126582278481013</v>
      </c>
      <c r="O84" s="64">
        <v>0.13636363636363635</v>
      </c>
      <c r="P84" s="64">
        <v>0.22857142857142856</v>
      </c>
      <c r="Q84" s="65">
        <v>0.17499999999999999</v>
      </c>
      <c r="R84" s="59">
        <v>32</v>
      </c>
      <c r="S84" s="60">
        <v>79</v>
      </c>
      <c r="T84" s="60">
        <v>44</v>
      </c>
      <c r="U84" s="60">
        <v>35</v>
      </c>
      <c r="V84" s="62">
        <v>40</v>
      </c>
      <c r="W84" s="63">
        <v>0.1452</v>
      </c>
      <c r="X84" s="64">
        <v>0.15783</v>
      </c>
      <c r="Y84" s="64">
        <v>4.86486E-2</v>
      </c>
      <c r="Z84" s="64">
        <v>0.18561800000000001</v>
      </c>
      <c r="AA84" s="64">
        <v>0.26385500000000001</v>
      </c>
      <c r="AB84" s="65">
        <v>0.199264</v>
      </c>
      <c r="AC84" s="59">
        <v>30000</v>
      </c>
      <c r="AD84" s="60">
        <v>9827</v>
      </c>
      <c r="AE84" s="60">
        <v>925</v>
      </c>
      <c r="AF84" s="60">
        <v>9164</v>
      </c>
      <c r="AG84" s="60">
        <v>830</v>
      </c>
      <c r="AH84" s="62">
        <v>7061</v>
      </c>
      <c r="AI84" s="78"/>
      <c r="AJ84" s="80"/>
      <c r="AK84" s="80"/>
      <c r="AL84" s="80"/>
      <c r="AM84" s="80"/>
      <c r="AN84" s="80"/>
      <c r="AO84" s="82"/>
    </row>
    <row r="85" spans="1:42" x14ac:dyDescent="0.15">
      <c r="A85" s="58" t="s">
        <v>35</v>
      </c>
      <c r="B85" s="58" t="s">
        <v>43</v>
      </c>
      <c r="C85" s="77" t="s">
        <v>43</v>
      </c>
      <c r="D85" s="59" t="s">
        <v>119</v>
      </c>
      <c r="E85" s="60" t="s">
        <v>199</v>
      </c>
      <c r="F85" s="60" t="s">
        <v>38</v>
      </c>
      <c r="G85" s="61">
        <v>19</v>
      </c>
      <c r="H85" s="60">
        <v>50753821</v>
      </c>
      <c r="I85" s="60">
        <v>50753821</v>
      </c>
      <c r="J85" s="60" t="s">
        <v>39</v>
      </c>
      <c r="K85" s="60" t="s">
        <v>46</v>
      </c>
      <c r="L85" s="62" t="s">
        <v>200</v>
      </c>
      <c r="M85" s="63">
        <v>0</v>
      </c>
      <c r="N85" s="64">
        <v>0.49579831932773111</v>
      </c>
      <c r="O85" s="64">
        <v>0.69565217391304346</v>
      </c>
      <c r="P85" s="64">
        <v>0.75510204081632648</v>
      </c>
      <c r="Q85" s="65">
        <v>0.54347826086956519</v>
      </c>
      <c r="R85" s="59">
        <v>8</v>
      </c>
      <c r="S85" s="60">
        <v>119</v>
      </c>
      <c r="T85" s="60">
        <v>46</v>
      </c>
      <c r="U85" s="60">
        <v>49</v>
      </c>
      <c r="V85" s="62">
        <v>46</v>
      </c>
      <c r="W85" s="63">
        <v>0.59104999999999996</v>
      </c>
      <c r="X85" s="64">
        <v>0.70996899999999996</v>
      </c>
      <c r="Y85" s="64">
        <v>0.13958899999999999</v>
      </c>
      <c r="Z85" s="64">
        <v>0.53817999999999999</v>
      </c>
      <c r="AA85" s="64">
        <v>0.64673700000000001</v>
      </c>
      <c r="AB85" s="65">
        <v>0.49670999999999998</v>
      </c>
      <c r="AC85" s="59">
        <v>12268</v>
      </c>
      <c r="AD85" s="60">
        <v>13271</v>
      </c>
      <c r="AE85" s="60">
        <v>13289</v>
      </c>
      <c r="AF85" s="60">
        <v>10922</v>
      </c>
      <c r="AG85" s="60">
        <v>12059</v>
      </c>
      <c r="AH85" s="62">
        <v>7294</v>
      </c>
      <c r="AI85" s="78" t="s">
        <v>39</v>
      </c>
      <c r="AJ85" s="79" t="s">
        <v>65</v>
      </c>
      <c r="AK85" s="79" t="s">
        <v>65</v>
      </c>
      <c r="AL85" s="79" t="s">
        <v>65</v>
      </c>
      <c r="AM85" s="79" t="s">
        <v>65</v>
      </c>
      <c r="AN85" s="79" t="s">
        <v>65</v>
      </c>
      <c r="AO85" s="81" t="s">
        <v>65</v>
      </c>
    </row>
    <row r="86" spans="1:42" x14ac:dyDescent="0.15">
      <c r="A86" s="58" t="s">
        <v>35</v>
      </c>
      <c r="B86" s="58" t="s">
        <v>43</v>
      </c>
      <c r="C86" s="77" t="s">
        <v>44</v>
      </c>
      <c r="D86" s="59" t="s">
        <v>119</v>
      </c>
      <c r="E86" s="60" t="s">
        <v>201</v>
      </c>
      <c r="F86" s="60" t="s">
        <v>38</v>
      </c>
      <c r="G86" s="61">
        <v>19</v>
      </c>
      <c r="H86" s="60">
        <v>55142558</v>
      </c>
      <c r="I86" s="60">
        <v>55142558</v>
      </c>
      <c r="J86" s="60" t="s">
        <v>40</v>
      </c>
      <c r="K86" s="60" t="s">
        <v>59</v>
      </c>
      <c r="L86" s="62" t="s">
        <v>202</v>
      </c>
      <c r="M86" s="63">
        <v>0</v>
      </c>
      <c r="N86" s="64">
        <v>0.38562091503267976</v>
      </c>
      <c r="O86" s="64">
        <v>0.43333333333333335</v>
      </c>
      <c r="P86" s="64">
        <v>0.5</v>
      </c>
      <c r="Q86" s="65">
        <v>0.53030303030303028</v>
      </c>
      <c r="R86" s="59">
        <v>15</v>
      </c>
      <c r="S86" s="60">
        <v>153</v>
      </c>
      <c r="T86" s="60">
        <v>60</v>
      </c>
      <c r="U86" s="60">
        <v>60</v>
      </c>
      <c r="V86" s="62">
        <v>66</v>
      </c>
      <c r="W86" s="63">
        <v>0.31824000000000002</v>
      </c>
      <c r="X86" s="64">
        <v>0.43434899999999999</v>
      </c>
      <c r="Y86" s="64">
        <v>8.4165400000000001E-2</v>
      </c>
      <c r="Z86" s="64">
        <v>0.34756500000000001</v>
      </c>
      <c r="AA86" s="64">
        <v>0.40593099999999999</v>
      </c>
      <c r="AB86" s="65">
        <v>0.28151799999999999</v>
      </c>
      <c r="AC86" s="59">
        <v>14797</v>
      </c>
      <c r="AD86" s="60">
        <v>11424</v>
      </c>
      <c r="AE86" s="60">
        <v>14222</v>
      </c>
      <c r="AF86" s="60">
        <v>11477</v>
      </c>
      <c r="AG86" s="60">
        <v>12916</v>
      </c>
      <c r="AH86" s="62">
        <v>13889</v>
      </c>
      <c r="AI86" s="78" t="s">
        <v>40</v>
      </c>
      <c r="AJ86" s="79" t="s">
        <v>93</v>
      </c>
      <c r="AK86" s="79" t="s">
        <v>93</v>
      </c>
      <c r="AL86" s="80"/>
      <c r="AM86" s="79" t="s">
        <v>93</v>
      </c>
      <c r="AN86" s="79" t="s">
        <v>93</v>
      </c>
      <c r="AO86" s="81" t="s">
        <v>93</v>
      </c>
    </row>
    <row r="87" spans="1:42" x14ac:dyDescent="0.15">
      <c r="A87" s="58" t="s">
        <v>35</v>
      </c>
      <c r="B87" s="58" t="s">
        <v>36</v>
      </c>
      <c r="C87" s="77" t="s">
        <v>203</v>
      </c>
      <c r="D87" s="59" t="s">
        <v>119</v>
      </c>
      <c r="E87" s="60" t="s">
        <v>204</v>
      </c>
      <c r="F87" s="60" t="s">
        <v>38</v>
      </c>
      <c r="G87" s="61">
        <v>19</v>
      </c>
      <c r="H87" s="60">
        <v>58640334</v>
      </c>
      <c r="I87" s="60">
        <v>58640334</v>
      </c>
      <c r="J87" s="60" t="s">
        <v>46</v>
      </c>
      <c r="K87" s="60" t="s">
        <v>39</v>
      </c>
      <c r="L87" s="62" t="s">
        <v>205</v>
      </c>
      <c r="M87" s="63">
        <v>0</v>
      </c>
      <c r="N87" s="64">
        <v>0.12222222222222222</v>
      </c>
      <c r="O87" s="64">
        <v>0.10810810810810811</v>
      </c>
      <c r="P87" s="64">
        <v>5.2631578947368418E-2</v>
      </c>
      <c r="Q87" s="65">
        <v>0.15151515151515152</v>
      </c>
      <c r="R87" s="59">
        <v>19</v>
      </c>
      <c r="S87" s="60">
        <v>90</v>
      </c>
      <c r="T87" s="60">
        <v>37</v>
      </c>
      <c r="U87" s="60">
        <v>38</v>
      </c>
      <c r="V87" s="62">
        <v>33</v>
      </c>
      <c r="W87" s="63">
        <v>0.14480599999999999</v>
      </c>
      <c r="X87" s="64">
        <v>0.15570000000000001</v>
      </c>
      <c r="Y87" s="64">
        <v>2.1297999999999998E-3</v>
      </c>
      <c r="Z87" s="64">
        <v>0.12236900000000001</v>
      </c>
      <c r="AA87" s="64">
        <v>0.166909</v>
      </c>
      <c r="AB87" s="65">
        <v>1.04105E-3</v>
      </c>
      <c r="AC87" s="59">
        <v>16857</v>
      </c>
      <c r="AD87" s="60">
        <v>13815</v>
      </c>
      <c r="AE87" s="60">
        <v>16903</v>
      </c>
      <c r="AF87" s="60">
        <v>15012</v>
      </c>
      <c r="AG87" s="60">
        <v>14427</v>
      </c>
      <c r="AH87" s="62">
        <v>13448</v>
      </c>
      <c r="AI87" s="85"/>
      <c r="AJ87" s="86"/>
      <c r="AK87" s="79" t="s">
        <v>206</v>
      </c>
      <c r="AL87" s="86"/>
      <c r="AM87" s="79" t="s">
        <v>206</v>
      </c>
      <c r="AN87" s="86"/>
      <c r="AO87" s="87"/>
    </row>
    <row r="88" spans="1:42" x14ac:dyDescent="0.15">
      <c r="A88" s="58" t="s">
        <v>35</v>
      </c>
      <c r="B88" s="58" t="s">
        <v>36</v>
      </c>
      <c r="C88" s="58" t="s">
        <v>36</v>
      </c>
      <c r="D88" s="59" t="s">
        <v>119</v>
      </c>
      <c r="E88" s="60" t="s">
        <v>207</v>
      </c>
      <c r="F88" s="60" t="s">
        <v>103</v>
      </c>
      <c r="G88" s="61">
        <v>20</v>
      </c>
      <c r="H88" s="60">
        <v>1210572</v>
      </c>
      <c r="I88" s="60">
        <v>1210572</v>
      </c>
      <c r="J88" s="60" t="s">
        <v>39</v>
      </c>
      <c r="K88" s="60" t="s">
        <v>59</v>
      </c>
      <c r="L88" s="62" t="s">
        <v>208</v>
      </c>
      <c r="M88" s="63">
        <v>0</v>
      </c>
      <c r="N88" s="64">
        <v>0.14285714285714285</v>
      </c>
      <c r="O88" s="64">
        <v>9.5238095238095233E-2</v>
      </c>
      <c r="P88" s="64">
        <v>5.2631578947368418E-2</v>
      </c>
      <c r="Q88" s="65">
        <v>4.6511627906976744E-2</v>
      </c>
      <c r="R88" s="59">
        <v>20</v>
      </c>
      <c r="S88" s="60">
        <v>84</v>
      </c>
      <c r="T88" s="60">
        <v>42</v>
      </c>
      <c r="U88" s="60">
        <v>38</v>
      </c>
      <c r="V88" s="62">
        <v>43</v>
      </c>
      <c r="W88" s="63">
        <v>0.131547</v>
      </c>
      <c r="X88" s="64">
        <v>0.127498</v>
      </c>
      <c r="Y88" s="64">
        <v>3.51695E-3</v>
      </c>
      <c r="Z88" s="64">
        <v>8.0070600000000006E-2</v>
      </c>
      <c r="AA88" s="64">
        <v>0.120617</v>
      </c>
      <c r="AB88" s="65">
        <v>3.8896400000000002E-3</v>
      </c>
      <c r="AC88" s="59">
        <v>23733</v>
      </c>
      <c r="AD88" s="60">
        <v>18212</v>
      </c>
      <c r="AE88" s="60">
        <v>24453</v>
      </c>
      <c r="AF88" s="60">
        <v>22655</v>
      </c>
      <c r="AG88" s="60">
        <v>21962</v>
      </c>
      <c r="AH88" s="62">
        <v>19282</v>
      </c>
      <c r="AI88" s="78" t="s">
        <v>39</v>
      </c>
      <c r="AJ88" s="79" t="s">
        <v>79</v>
      </c>
      <c r="AK88" s="79" t="s">
        <v>79</v>
      </c>
      <c r="AL88" s="80" t="s">
        <v>39</v>
      </c>
      <c r="AM88" s="79" t="s">
        <v>79</v>
      </c>
      <c r="AN88" s="79" t="s">
        <v>79</v>
      </c>
      <c r="AO88" s="82" t="s">
        <v>39</v>
      </c>
    </row>
    <row r="89" spans="1:42" x14ac:dyDescent="0.15">
      <c r="A89" s="58" t="s">
        <v>35</v>
      </c>
      <c r="B89" s="58" t="s">
        <v>209</v>
      </c>
      <c r="C89" s="58" t="s">
        <v>210</v>
      </c>
      <c r="D89" s="59" t="s">
        <v>119</v>
      </c>
      <c r="E89" s="60" t="s">
        <v>211</v>
      </c>
      <c r="F89" s="60" t="s">
        <v>38</v>
      </c>
      <c r="G89" s="61">
        <v>21</v>
      </c>
      <c r="H89" s="60">
        <v>19670103</v>
      </c>
      <c r="I89" s="60">
        <v>19670103</v>
      </c>
      <c r="J89" s="60" t="s">
        <v>40</v>
      </c>
      <c r="K89" s="60" t="s">
        <v>59</v>
      </c>
      <c r="L89" s="62" t="s">
        <v>212</v>
      </c>
      <c r="M89" s="63">
        <v>4.1666666666666664E-2</v>
      </c>
      <c r="N89" s="64">
        <v>0.19047619047619047</v>
      </c>
      <c r="O89" s="64">
        <v>0.42857142857142855</v>
      </c>
      <c r="P89" s="64">
        <v>0.4</v>
      </c>
      <c r="Q89" s="65">
        <v>0.33333333333333331</v>
      </c>
      <c r="R89" s="59">
        <v>24</v>
      </c>
      <c r="S89" s="60">
        <v>42</v>
      </c>
      <c r="T89" s="60">
        <v>21</v>
      </c>
      <c r="U89" s="60">
        <v>15</v>
      </c>
      <c r="V89" s="62">
        <v>15</v>
      </c>
      <c r="W89" s="63">
        <v>2.5463400000000001E-2</v>
      </c>
      <c r="X89" s="64">
        <v>3.9181399999999998E-2</v>
      </c>
      <c r="Y89" s="64">
        <v>1.0122099999999999E-3</v>
      </c>
      <c r="Z89" s="64">
        <v>1.1055799999999999E-2</v>
      </c>
      <c r="AA89" s="64">
        <v>3.6021400000000002E-2</v>
      </c>
      <c r="AB89" s="65">
        <v>1.6201199999999999E-2</v>
      </c>
      <c r="AC89" s="59">
        <v>11114</v>
      </c>
      <c r="AD89" s="60">
        <v>7427</v>
      </c>
      <c r="AE89" s="60">
        <v>14819</v>
      </c>
      <c r="AF89" s="60">
        <v>10854</v>
      </c>
      <c r="AG89" s="60">
        <v>8023</v>
      </c>
      <c r="AH89" s="62">
        <v>4691</v>
      </c>
      <c r="AI89" s="78" t="s">
        <v>40</v>
      </c>
      <c r="AJ89" s="80" t="s">
        <v>40</v>
      </c>
      <c r="AK89" s="79" t="s">
        <v>93</v>
      </c>
      <c r="AL89" s="80" t="s">
        <v>40</v>
      </c>
      <c r="AM89" s="80" t="s">
        <v>40</v>
      </c>
      <c r="AN89" s="79" t="s">
        <v>93</v>
      </c>
      <c r="AO89" s="82" t="s">
        <v>40</v>
      </c>
    </row>
    <row r="90" spans="1:42" x14ac:dyDescent="0.15">
      <c r="A90" s="58" t="s">
        <v>35</v>
      </c>
      <c r="B90" s="58" t="s">
        <v>44</v>
      </c>
      <c r="C90" s="58" t="s">
        <v>36</v>
      </c>
      <c r="D90" s="59" t="s">
        <v>119</v>
      </c>
      <c r="E90" s="60" t="s">
        <v>213</v>
      </c>
      <c r="F90" s="60" t="s">
        <v>38</v>
      </c>
      <c r="G90" s="61">
        <v>21</v>
      </c>
      <c r="H90" s="60">
        <v>43716453</v>
      </c>
      <c r="I90" s="60">
        <v>43716453</v>
      </c>
      <c r="J90" s="60" t="s">
        <v>40</v>
      </c>
      <c r="K90" s="60" t="s">
        <v>46</v>
      </c>
      <c r="L90" s="62" t="s">
        <v>214</v>
      </c>
      <c r="M90" s="63">
        <v>0</v>
      </c>
      <c r="N90" s="64">
        <v>0.25301204819277107</v>
      </c>
      <c r="O90" s="64">
        <v>0.3</v>
      </c>
      <c r="P90" s="64">
        <v>0.04</v>
      </c>
      <c r="Q90" s="65">
        <v>0.33333333333333331</v>
      </c>
      <c r="R90" s="59">
        <v>8</v>
      </c>
      <c r="S90" s="60">
        <v>83</v>
      </c>
      <c r="T90" s="60">
        <v>20</v>
      </c>
      <c r="U90" s="60">
        <v>25</v>
      </c>
      <c r="V90" s="62">
        <v>15</v>
      </c>
      <c r="W90" s="63">
        <v>0.225573</v>
      </c>
      <c r="X90" s="64">
        <v>0.30486600000000003</v>
      </c>
      <c r="Y90" s="64">
        <v>7.0117799999999996E-3</v>
      </c>
      <c r="Z90" s="64">
        <v>0.23755799999999999</v>
      </c>
      <c r="AA90" s="64">
        <v>0.28138999999999997</v>
      </c>
      <c r="AB90" s="65">
        <v>3.89141E-2</v>
      </c>
      <c r="AC90" s="59">
        <v>18801</v>
      </c>
      <c r="AD90" s="60">
        <v>14941</v>
      </c>
      <c r="AE90" s="60">
        <v>18255</v>
      </c>
      <c r="AF90" s="60">
        <v>14708</v>
      </c>
      <c r="AG90" s="60">
        <v>16980</v>
      </c>
      <c r="AH90" s="62">
        <v>10793</v>
      </c>
      <c r="AI90" s="78" t="s">
        <v>40</v>
      </c>
      <c r="AJ90" s="79" t="s">
        <v>48</v>
      </c>
      <c r="AK90" s="79" t="s">
        <v>48</v>
      </c>
      <c r="AL90" s="80" t="s">
        <v>40</v>
      </c>
      <c r="AM90" s="79" t="s">
        <v>48</v>
      </c>
      <c r="AN90" s="79" t="s">
        <v>48</v>
      </c>
      <c r="AO90" s="82" t="s">
        <v>40</v>
      </c>
      <c r="AP90" s="83"/>
    </row>
    <row r="91" spans="1:42" x14ac:dyDescent="0.15">
      <c r="A91" s="58" t="s">
        <v>35</v>
      </c>
      <c r="B91" s="58" t="s">
        <v>43</v>
      </c>
      <c r="C91" s="77" t="s">
        <v>44</v>
      </c>
      <c r="D91" s="59" t="s">
        <v>119</v>
      </c>
      <c r="E91" s="60" t="s">
        <v>215</v>
      </c>
      <c r="F91" s="60" t="s">
        <v>38</v>
      </c>
      <c r="G91" s="61">
        <v>22</v>
      </c>
      <c r="H91" s="60">
        <v>36623740</v>
      </c>
      <c r="I91" s="60">
        <v>36623740</v>
      </c>
      <c r="J91" s="60" t="s">
        <v>40</v>
      </c>
      <c r="K91" s="60" t="s">
        <v>59</v>
      </c>
      <c r="L91" s="62" t="s">
        <v>216</v>
      </c>
      <c r="M91" s="63">
        <v>0</v>
      </c>
      <c r="N91" s="64">
        <v>0.24324324324324326</v>
      </c>
      <c r="O91" s="64">
        <v>0.2857142857142857</v>
      </c>
      <c r="P91" s="64">
        <v>0.21052631578947367</v>
      </c>
      <c r="Q91" s="65">
        <v>7.6923076923076927E-2</v>
      </c>
      <c r="R91" s="59">
        <v>6</v>
      </c>
      <c r="S91" s="60">
        <v>74</v>
      </c>
      <c r="T91" s="60">
        <v>14</v>
      </c>
      <c r="U91" s="60">
        <v>19</v>
      </c>
      <c r="V91" s="62">
        <v>13</v>
      </c>
      <c r="W91" s="63">
        <v>0.26304</v>
      </c>
      <c r="X91" s="64">
        <v>0.32400600000000002</v>
      </c>
      <c r="Y91" s="64">
        <v>5.2938699999999998E-2</v>
      </c>
      <c r="Z91" s="64">
        <v>0.27907199999999999</v>
      </c>
      <c r="AA91" s="64">
        <v>0.31696400000000002</v>
      </c>
      <c r="AB91" s="65">
        <v>0.24679499999999999</v>
      </c>
      <c r="AC91" s="59">
        <v>14340</v>
      </c>
      <c r="AD91" s="60">
        <v>13080</v>
      </c>
      <c r="AE91" s="60">
        <v>14054</v>
      </c>
      <c r="AF91" s="60">
        <v>11893</v>
      </c>
      <c r="AG91" s="60">
        <v>13440</v>
      </c>
      <c r="AH91" s="62">
        <v>8736</v>
      </c>
      <c r="AI91" s="78" t="s">
        <v>40</v>
      </c>
      <c r="AJ91" s="79" t="s">
        <v>93</v>
      </c>
      <c r="AK91" s="79" t="s">
        <v>93</v>
      </c>
      <c r="AL91" s="80"/>
      <c r="AM91" s="79" t="s">
        <v>93</v>
      </c>
      <c r="AN91" s="79" t="s">
        <v>93</v>
      </c>
      <c r="AO91" s="81" t="s">
        <v>93</v>
      </c>
    </row>
    <row r="92" spans="1:42" ht="14" thickBot="1" x14ac:dyDescent="0.2">
      <c r="A92" s="93" t="s">
        <v>35</v>
      </c>
      <c r="B92" s="93" t="s">
        <v>36</v>
      </c>
      <c r="C92" s="93" t="s">
        <v>36</v>
      </c>
      <c r="D92" s="95" t="s">
        <v>119</v>
      </c>
      <c r="E92" s="96" t="s">
        <v>217</v>
      </c>
      <c r="F92" s="96" t="s">
        <v>38</v>
      </c>
      <c r="G92" s="97">
        <v>23</v>
      </c>
      <c r="H92" s="96">
        <v>134426348</v>
      </c>
      <c r="I92" s="96">
        <v>134426348</v>
      </c>
      <c r="J92" s="96" t="s">
        <v>39</v>
      </c>
      <c r="K92" s="96" t="s">
        <v>40</v>
      </c>
      <c r="L92" s="98" t="s">
        <v>218</v>
      </c>
      <c r="M92" s="99">
        <v>0</v>
      </c>
      <c r="N92" s="100">
        <v>0.20481927710843373</v>
      </c>
      <c r="O92" s="100">
        <v>0.19047619047619047</v>
      </c>
      <c r="P92" s="100">
        <v>0.24</v>
      </c>
      <c r="Q92" s="101">
        <v>0.2857142857142857</v>
      </c>
      <c r="R92" s="95">
        <v>12</v>
      </c>
      <c r="S92" s="96">
        <v>83</v>
      </c>
      <c r="T92" s="96">
        <v>21</v>
      </c>
      <c r="U92" s="96">
        <v>25</v>
      </c>
      <c r="V92" s="98">
        <v>21</v>
      </c>
      <c r="W92" s="99">
        <v>0.15823200000000001</v>
      </c>
      <c r="X92" s="100">
        <v>0.19613700000000001</v>
      </c>
      <c r="Y92" s="100">
        <v>1.1001100000000001E-3</v>
      </c>
      <c r="Z92" s="100">
        <v>0.15290500000000001</v>
      </c>
      <c r="AA92" s="100">
        <v>0.207839</v>
      </c>
      <c r="AB92" s="101">
        <v>1.5511100000000001E-4</v>
      </c>
      <c r="AC92" s="95">
        <v>11559</v>
      </c>
      <c r="AD92" s="96">
        <v>9422</v>
      </c>
      <c r="AE92" s="96">
        <v>12726</v>
      </c>
      <c r="AF92" s="96">
        <v>9071</v>
      </c>
      <c r="AG92" s="96">
        <v>9695</v>
      </c>
      <c r="AH92" s="98">
        <v>6447</v>
      </c>
      <c r="AI92" s="102" t="s">
        <v>39</v>
      </c>
      <c r="AJ92" s="302" t="s">
        <v>42</v>
      </c>
      <c r="AK92" s="302" t="s">
        <v>42</v>
      </c>
      <c r="AL92" s="103" t="s">
        <v>39</v>
      </c>
      <c r="AM92" s="302" t="s">
        <v>42</v>
      </c>
      <c r="AN92" s="302" t="s">
        <v>42</v>
      </c>
      <c r="AO92" s="104" t="s">
        <v>39</v>
      </c>
    </row>
    <row r="93" spans="1:42" x14ac:dyDescent="0.15">
      <c r="W93" s="64"/>
      <c r="X93" s="64"/>
      <c r="Y93" s="64"/>
      <c r="Z93" s="64"/>
      <c r="AA93" s="64"/>
      <c r="AB93" s="64"/>
      <c r="AC93" s="60"/>
      <c r="AD93" s="60"/>
      <c r="AE93" s="60"/>
      <c r="AF93" s="60"/>
      <c r="AG93" s="60"/>
      <c r="AH93" s="60"/>
    </row>
    <row r="94" spans="1:42" x14ac:dyDescent="0.15">
      <c r="W94" s="64"/>
      <c r="X94" s="64"/>
      <c r="Y94" s="64"/>
      <c r="Z94" s="64"/>
      <c r="AA94" s="64"/>
      <c r="AB94" s="64"/>
      <c r="AC94" s="60"/>
      <c r="AD94" s="60"/>
      <c r="AE94" s="60"/>
      <c r="AF94" s="60"/>
      <c r="AG94" s="60"/>
      <c r="AH94" s="60"/>
    </row>
    <row r="95" spans="1:42" x14ac:dyDescent="0.15">
      <c r="W95" s="64"/>
      <c r="X95" s="64"/>
      <c r="Y95" s="64"/>
      <c r="Z95" s="64"/>
      <c r="AA95" s="64"/>
      <c r="AB95" s="64"/>
      <c r="AC95" s="60"/>
      <c r="AD95" s="60"/>
      <c r="AE95" s="60"/>
      <c r="AF95" s="60"/>
      <c r="AG95" s="60"/>
      <c r="AH95" s="60"/>
    </row>
    <row r="96" spans="1:42" x14ac:dyDescent="0.15">
      <c r="W96" s="64"/>
      <c r="X96" s="64"/>
      <c r="Y96" s="64"/>
      <c r="Z96" s="64"/>
      <c r="AA96" s="64"/>
      <c r="AB96" s="64"/>
      <c r="AC96" s="60"/>
      <c r="AD96" s="60"/>
      <c r="AE96" s="60"/>
      <c r="AF96" s="60"/>
      <c r="AG96" s="60"/>
      <c r="AH96" s="60"/>
    </row>
    <row r="97" spans="23:34" s="84" customFormat="1" x14ac:dyDescent="0.15">
      <c r="W97" s="64"/>
      <c r="X97" s="64"/>
      <c r="Y97" s="64"/>
      <c r="Z97" s="64"/>
      <c r="AA97" s="64"/>
      <c r="AB97" s="64"/>
      <c r="AC97" s="60"/>
      <c r="AD97" s="60"/>
      <c r="AE97" s="60"/>
      <c r="AF97" s="60"/>
      <c r="AG97" s="60"/>
      <c r="AH97" s="60"/>
    </row>
    <row r="98" spans="23:34" s="84" customFormat="1" x14ac:dyDescent="0.15">
      <c r="W98" s="64"/>
      <c r="X98" s="64"/>
      <c r="Y98" s="64"/>
      <c r="Z98" s="64"/>
      <c r="AA98" s="64"/>
      <c r="AB98" s="64"/>
      <c r="AC98" s="60"/>
      <c r="AD98" s="60"/>
      <c r="AE98" s="60"/>
      <c r="AF98" s="60"/>
      <c r="AG98" s="60"/>
      <c r="AH98" s="60"/>
    </row>
    <row r="99" spans="23:34" s="84" customFormat="1" x14ac:dyDescent="0.15">
      <c r="W99" s="64"/>
      <c r="X99" s="64"/>
      <c r="Y99" s="64"/>
      <c r="Z99" s="64"/>
      <c r="AA99" s="64"/>
      <c r="AB99" s="64"/>
      <c r="AC99" s="60"/>
      <c r="AD99" s="60"/>
      <c r="AE99" s="60"/>
      <c r="AF99" s="60"/>
      <c r="AG99" s="60"/>
      <c r="AH99" s="60"/>
    </row>
    <row r="100" spans="23:34" s="84" customFormat="1" x14ac:dyDescent="0.15">
      <c r="W100" s="64"/>
      <c r="X100" s="64"/>
      <c r="Y100" s="64"/>
      <c r="Z100" s="64"/>
      <c r="AA100" s="64"/>
      <c r="AB100" s="64"/>
      <c r="AC100" s="60"/>
      <c r="AD100" s="60"/>
      <c r="AE100" s="60"/>
      <c r="AF100" s="60"/>
      <c r="AG100" s="60"/>
      <c r="AH100" s="60"/>
    </row>
    <row r="101" spans="23:34" s="84" customFormat="1" x14ac:dyDescent="0.15">
      <c r="W101" s="64"/>
      <c r="X101" s="64"/>
      <c r="Y101" s="64"/>
      <c r="Z101" s="64"/>
      <c r="AA101" s="64"/>
      <c r="AB101" s="64"/>
      <c r="AC101" s="60"/>
      <c r="AD101" s="60"/>
      <c r="AE101" s="60"/>
      <c r="AF101" s="60"/>
      <c r="AG101" s="60"/>
      <c r="AH101" s="60"/>
    </row>
    <row r="102" spans="23:34" s="84" customFormat="1" x14ac:dyDescent="0.15">
      <c r="W102" s="64"/>
      <c r="X102" s="64"/>
      <c r="Y102" s="64"/>
      <c r="Z102" s="64"/>
      <c r="AA102" s="64"/>
      <c r="AB102" s="64"/>
      <c r="AC102" s="60"/>
      <c r="AD102" s="60"/>
      <c r="AE102" s="60"/>
      <c r="AF102" s="60"/>
      <c r="AG102" s="60"/>
      <c r="AH102" s="60"/>
    </row>
    <row r="103" spans="23:34" s="84" customFormat="1" x14ac:dyDescent="0.15">
      <c r="W103" s="64"/>
      <c r="X103" s="64"/>
      <c r="Y103" s="64"/>
      <c r="Z103" s="64"/>
      <c r="AA103" s="64"/>
      <c r="AB103" s="64"/>
      <c r="AC103" s="60"/>
      <c r="AD103" s="60"/>
      <c r="AE103" s="60"/>
      <c r="AF103" s="60"/>
      <c r="AG103" s="60"/>
      <c r="AH103" s="60"/>
    </row>
    <row r="104" spans="23:34" s="84" customFormat="1" x14ac:dyDescent="0.15">
      <c r="W104" s="64"/>
      <c r="X104" s="64"/>
      <c r="Y104" s="64"/>
      <c r="Z104" s="64"/>
      <c r="AA104" s="64"/>
      <c r="AB104" s="64"/>
      <c r="AC104" s="60"/>
      <c r="AD104" s="60"/>
      <c r="AE104" s="60"/>
      <c r="AF104" s="60"/>
      <c r="AG104" s="60"/>
      <c r="AH104" s="60"/>
    </row>
    <row r="105" spans="23:34" s="84" customFormat="1" x14ac:dyDescent="0.15">
      <c r="W105" s="64"/>
      <c r="X105" s="64"/>
      <c r="Y105" s="64"/>
      <c r="Z105" s="64"/>
      <c r="AA105" s="64"/>
      <c r="AB105" s="64"/>
      <c r="AC105" s="60"/>
      <c r="AD105" s="60"/>
      <c r="AE105" s="60"/>
      <c r="AF105" s="60"/>
      <c r="AG105" s="60"/>
      <c r="AH105" s="60"/>
    </row>
    <row r="106" spans="23:34" s="84" customFormat="1" x14ac:dyDescent="0.15">
      <c r="W106" s="64"/>
      <c r="X106" s="64"/>
      <c r="Y106" s="64"/>
      <c r="Z106" s="64"/>
      <c r="AA106" s="64"/>
      <c r="AB106" s="64"/>
      <c r="AC106" s="60"/>
      <c r="AD106" s="60"/>
      <c r="AE106" s="60"/>
      <c r="AF106" s="60"/>
      <c r="AG106" s="60"/>
      <c r="AH106" s="60"/>
    </row>
    <row r="107" spans="23:34" s="84" customFormat="1" x14ac:dyDescent="0.15">
      <c r="W107" s="64"/>
      <c r="X107" s="64"/>
      <c r="Y107" s="64"/>
      <c r="Z107" s="64"/>
      <c r="AA107" s="64"/>
      <c r="AB107" s="64"/>
      <c r="AC107" s="60"/>
      <c r="AD107" s="60"/>
      <c r="AE107" s="60"/>
      <c r="AF107" s="60"/>
      <c r="AG107" s="60"/>
      <c r="AH107" s="60"/>
    </row>
    <row r="108" spans="23:34" s="84" customFormat="1" x14ac:dyDescent="0.15">
      <c r="W108" s="64"/>
      <c r="X108" s="64"/>
      <c r="Y108" s="64"/>
      <c r="Z108" s="64"/>
      <c r="AA108" s="64"/>
      <c r="AB108" s="64"/>
      <c r="AC108" s="60"/>
      <c r="AD108" s="60"/>
      <c r="AE108" s="60"/>
      <c r="AF108" s="60"/>
      <c r="AG108" s="60"/>
      <c r="AH108" s="60"/>
    </row>
    <row r="109" spans="23:34" s="84" customFormat="1" x14ac:dyDescent="0.15">
      <c r="W109" s="64"/>
      <c r="X109" s="64"/>
      <c r="Y109" s="64"/>
      <c r="Z109" s="64"/>
      <c r="AA109" s="64"/>
      <c r="AB109" s="64"/>
      <c r="AC109" s="60"/>
      <c r="AD109" s="60"/>
      <c r="AE109" s="60"/>
      <c r="AF109" s="60"/>
      <c r="AG109" s="60"/>
      <c r="AH109" s="60"/>
    </row>
    <row r="110" spans="23:34" s="84" customFormat="1" x14ac:dyDescent="0.15">
      <c r="W110" s="64"/>
      <c r="X110" s="64"/>
      <c r="Y110" s="64"/>
      <c r="Z110" s="64"/>
      <c r="AA110" s="64"/>
      <c r="AB110" s="64"/>
      <c r="AC110" s="60"/>
      <c r="AD110" s="60"/>
      <c r="AE110" s="60"/>
      <c r="AF110" s="60"/>
      <c r="AG110" s="60"/>
      <c r="AH110" s="60"/>
    </row>
    <row r="111" spans="23:34" s="84" customFormat="1" x14ac:dyDescent="0.15">
      <c r="W111" s="64"/>
      <c r="X111" s="64"/>
      <c r="Y111" s="64"/>
      <c r="Z111" s="64"/>
      <c r="AA111" s="64"/>
      <c r="AB111" s="64"/>
      <c r="AC111" s="60"/>
      <c r="AD111" s="60"/>
      <c r="AE111" s="60"/>
      <c r="AF111" s="60"/>
      <c r="AG111" s="60"/>
      <c r="AH111" s="60"/>
    </row>
    <row r="112" spans="23:34" s="84" customFormat="1" x14ac:dyDescent="0.15">
      <c r="W112" s="64"/>
      <c r="X112" s="64"/>
      <c r="Y112" s="64"/>
      <c r="Z112" s="64"/>
      <c r="AA112" s="64"/>
      <c r="AB112" s="64"/>
      <c r="AC112" s="60"/>
      <c r="AD112" s="60"/>
      <c r="AE112" s="60"/>
      <c r="AF112" s="60"/>
      <c r="AG112" s="60"/>
      <c r="AH112" s="60"/>
    </row>
    <row r="113" spans="23:34" s="84" customFormat="1" x14ac:dyDescent="0.15">
      <c r="W113" s="64"/>
      <c r="X113" s="64"/>
      <c r="Y113" s="64"/>
      <c r="Z113" s="64"/>
      <c r="AA113" s="64"/>
      <c r="AB113" s="64"/>
      <c r="AC113" s="60"/>
      <c r="AD113" s="60"/>
      <c r="AE113" s="60"/>
      <c r="AF113" s="60"/>
      <c r="AG113" s="60"/>
      <c r="AH113" s="60"/>
    </row>
    <row r="114" spans="23:34" s="84" customFormat="1" x14ac:dyDescent="0.15">
      <c r="W114" s="64"/>
      <c r="X114" s="64"/>
      <c r="Y114" s="64"/>
      <c r="Z114" s="64"/>
      <c r="AA114" s="64"/>
      <c r="AB114" s="64"/>
      <c r="AC114" s="60"/>
      <c r="AD114" s="60"/>
      <c r="AE114" s="60"/>
      <c r="AF114" s="60"/>
      <c r="AG114" s="60"/>
      <c r="AH114" s="60"/>
    </row>
    <row r="115" spans="23:34" s="84" customFormat="1" x14ac:dyDescent="0.15">
      <c r="W115" s="64"/>
      <c r="X115" s="64"/>
      <c r="Y115" s="64"/>
      <c r="Z115" s="64"/>
      <c r="AA115" s="64"/>
      <c r="AB115" s="64"/>
      <c r="AC115" s="60"/>
      <c r="AD115" s="60"/>
      <c r="AE115" s="60"/>
      <c r="AF115" s="60"/>
      <c r="AG115" s="60"/>
      <c r="AH115" s="60"/>
    </row>
    <row r="116" spans="23:34" s="84" customFormat="1" x14ac:dyDescent="0.15">
      <c r="W116" s="64"/>
      <c r="X116" s="64"/>
      <c r="Y116" s="64"/>
      <c r="Z116" s="64"/>
      <c r="AA116" s="64"/>
      <c r="AB116" s="64"/>
      <c r="AC116" s="60"/>
      <c r="AD116" s="60"/>
      <c r="AE116" s="60"/>
      <c r="AF116" s="60"/>
      <c r="AG116" s="60"/>
      <c r="AH116" s="60"/>
    </row>
    <row r="117" spans="23:34" s="84" customFormat="1" x14ac:dyDescent="0.15">
      <c r="W117" s="64"/>
      <c r="X117" s="64"/>
      <c r="Y117" s="64"/>
      <c r="Z117" s="64"/>
      <c r="AA117" s="64"/>
      <c r="AB117" s="64"/>
      <c r="AC117" s="60"/>
      <c r="AD117" s="60"/>
      <c r="AE117" s="60"/>
      <c r="AF117" s="60"/>
      <c r="AG117" s="60"/>
      <c r="AH117" s="60"/>
    </row>
    <row r="118" spans="23:34" s="84" customFormat="1" x14ac:dyDescent="0.15">
      <c r="W118" s="64"/>
      <c r="X118" s="64"/>
      <c r="Y118" s="64"/>
      <c r="Z118" s="64"/>
      <c r="AA118" s="64"/>
      <c r="AB118" s="64"/>
      <c r="AC118" s="60"/>
      <c r="AD118" s="60"/>
      <c r="AE118" s="60"/>
      <c r="AF118" s="60"/>
      <c r="AG118" s="60"/>
      <c r="AH118" s="60"/>
    </row>
    <row r="119" spans="23:34" s="84" customFormat="1" x14ac:dyDescent="0.15">
      <c r="W119" s="64"/>
      <c r="X119" s="64"/>
      <c r="Y119" s="64"/>
      <c r="Z119" s="64"/>
      <c r="AA119" s="64"/>
      <c r="AB119" s="64"/>
      <c r="AC119" s="60"/>
      <c r="AD119" s="60"/>
      <c r="AE119" s="60"/>
      <c r="AF119" s="60"/>
      <c r="AG119" s="60"/>
      <c r="AH119" s="60"/>
    </row>
    <row r="120" spans="23:34" s="84" customFormat="1" x14ac:dyDescent="0.15">
      <c r="W120" s="64"/>
      <c r="X120" s="64"/>
      <c r="Y120" s="64"/>
      <c r="Z120" s="64"/>
      <c r="AA120" s="64"/>
      <c r="AB120" s="64"/>
      <c r="AC120" s="60"/>
      <c r="AD120" s="60"/>
      <c r="AE120" s="60"/>
      <c r="AF120" s="60"/>
      <c r="AG120" s="60"/>
      <c r="AH120" s="60"/>
    </row>
    <row r="121" spans="23:34" s="84" customFormat="1" x14ac:dyDescent="0.15">
      <c r="W121" s="64"/>
      <c r="X121" s="64"/>
      <c r="Y121" s="64"/>
      <c r="Z121" s="64"/>
      <c r="AA121" s="64"/>
      <c r="AB121" s="64"/>
      <c r="AC121" s="60"/>
      <c r="AD121" s="60"/>
      <c r="AE121" s="60"/>
      <c r="AF121" s="60"/>
      <c r="AG121" s="60"/>
      <c r="AH121" s="60"/>
    </row>
    <row r="122" spans="23:34" s="84" customFormat="1" x14ac:dyDescent="0.15">
      <c r="W122" s="64"/>
      <c r="X122" s="64"/>
      <c r="Y122" s="64"/>
      <c r="Z122" s="64"/>
      <c r="AA122" s="64"/>
      <c r="AB122" s="64"/>
      <c r="AC122" s="60"/>
      <c r="AD122" s="60"/>
      <c r="AE122" s="60"/>
      <c r="AF122" s="60"/>
      <c r="AG122" s="60"/>
      <c r="AH122" s="60"/>
    </row>
    <row r="123" spans="23:34" s="84" customFormat="1" x14ac:dyDescent="0.15">
      <c r="W123" s="64"/>
      <c r="X123" s="64"/>
      <c r="Y123" s="64"/>
      <c r="Z123" s="64"/>
      <c r="AA123" s="64"/>
      <c r="AB123" s="64"/>
      <c r="AC123" s="60"/>
      <c r="AD123" s="60"/>
      <c r="AE123" s="60"/>
      <c r="AF123" s="60"/>
      <c r="AG123" s="60"/>
      <c r="AH123" s="60"/>
    </row>
    <row r="124" spans="23:34" s="84" customFormat="1" x14ac:dyDescent="0.15">
      <c r="W124" s="64"/>
      <c r="X124" s="64"/>
      <c r="Y124" s="64"/>
      <c r="Z124" s="64"/>
      <c r="AA124" s="64"/>
      <c r="AB124" s="64"/>
      <c r="AC124" s="60"/>
      <c r="AD124" s="60"/>
      <c r="AE124" s="60"/>
      <c r="AF124" s="60"/>
      <c r="AG124" s="60"/>
      <c r="AH124" s="60"/>
    </row>
    <row r="125" spans="23:34" s="84" customFormat="1" x14ac:dyDescent="0.15">
      <c r="W125" s="64"/>
      <c r="X125" s="64"/>
      <c r="Y125" s="64"/>
      <c r="Z125" s="64"/>
      <c r="AA125" s="64"/>
      <c r="AB125" s="64"/>
      <c r="AC125" s="60"/>
      <c r="AD125" s="60"/>
      <c r="AE125" s="60"/>
      <c r="AF125" s="60"/>
      <c r="AG125" s="60"/>
      <c r="AH125" s="60"/>
    </row>
    <row r="126" spans="23:34" s="84" customFormat="1" x14ac:dyDescent="0.15">
      <c r="W126" s="64"/>
      <c r="X126" s="64"/>
      <c r="Y126" s="64"/>
      <c r="Z126" s="64"/>
      <c r="AA126" s="64"/>
      <c r="AB126" s="64"/>
      <c r="AC126" s="60"/>
      <c r="AD126" s="60"/>
      <c r="AE126" s="60"/>
      <c r="AF126" s="60"/>
      <c r="AG126" s="60"/>
      <c r="AH126" s="60"/>
    </row>
    <row r="127" spans="23:34" s="84" customFormat="1" x14ac:dyDescent="0.15">
      <c r="W127" s="64"/>
      <c r="X127" s="64"/>
      <c r="Y127" s="64"/>
      <c r="Z127" s="64"/>
      <c r="AA127" s="64"/>
      <c r="AB127" s="64"/>
      <c r="AC127" s="60"/>
      <c r="AD127" s="60"/>
      <c r="AE127" s="60"/>
      <c r="AF127" s="60"/>
      <c r="AG127" s="60"/>
      <c r="AH127" s="60"/>
    </row>
    <row r="128" spans="23:34" s="84" customFormat="1" x14ac:dyDescent="0.15">
      <c r="W128" s="64"/>
      <c r="X128" s="64"/>
      <c r="Y128" s="64"/>
      <c r="Z128" s="64"/>
      <c r="AA128" s="64"/>
      <c r="AB128" s="64"/>
      <c r="AC128" s="60"/>
      <c r="AD128" s="60"/>
      <c r="AE128" s="60"/>
      <c r="AF128" s="60"/>
      <c r="AG128" s="60"/>
      <c r="AH128" s="60"/>
    </row>
    <row r="129" spans="23:34" s="84" customFormat="1" x14ac:dyDescent="0.15">
      <c r="W129" s="64"/>
      <c r="X129" s="64"/>
      <c r="Y129" s="64"/>
      <c r="Z129" s="64"/>
      <c r="AA129" s="64"/>
      <c r="AB129" s="64"/>
      <c r="AC129" s="60"/>
      <c r="AD129" s="60"/>
      <c r="AE129" s="60"/>
      <c r="AF129" s="60"/>
      <c r="AG129" s="60"/>
      <c r="AH129" s="60"/>
    </row>
    <row r="130" spans="23:34" s="84" customFormat="1" x14ac:dyDescent="0.15">
      <c r="W130" s="64"/>
      <c r="X130" s="64"/>
      <c r="Y130" s="64"/>
      <c r="Z130" s="64"/>
      <c r="AA130" s="64"/>
      <c r="AB130" s="64"/>
      <c r="AC130" s="60"/>
      <c r="AD130" s="60"/>
      <c r="AE130" s="60"/>
      <c r="AF130" s="60"/>
      <c r="AG130" s="60"/>
      <c r="AH130" s="60"/>
    </row>
    <row r="131" spans="23:34" s="84" customFormat="1" x14ac:dyDescent="0.15">
      <c r="W131" s="64"/>
      <c r="X131" s="64"/>
      <c r="Y131" s="64"/>
      <c r="Z131" s="64"/>
      <c r="AA131" s="64"/>
      <c r="AB131" s="64"/>
      <c r="AC131" s="60"/>
      <c r="AD131" s="60"/>
      <c r="AE131" s="60"/>
      <c r="AF131" s="60"/>
      <c r="AG131" s="60"/>
      <c r="AH131" s="60"/>
    </row>
    <row r="132" spans="23:34" s="84" customFormat="1" x14ac:dyDescent="0.15">
      <c r="W132" s="64"/>
      <c r="X132" s="64"/>
      <c r="Y132" s="64"/>
      <c r="Z132" s="64"/>
      <c r="AA132" s="64"/>
      <c r="AB132" s="64"/>
      <c r="AC132" s="60"/>
      <c r="AD132" s="60"/>
      <c r="AE132" s="60"/>
      <c r="AF132" s="60"/>
      <c r="AG132" s="60"/>
      <c r="AH132" s="60"/>
    </row>
    <row r="133" spans="23:34" s="84" customFormat="1" x14ac:dyDescent="0.15">
      <c r="W133" s="64"/>
      <c r="X133" s="64"/>
      <c r="Y133" s="64"/>
      <c r="Z133" s="64"/>
      <c r="AA133" s="64"/>
      <c r="AB133" s="64"/>
      <c r="AC133" s="60"/>
      <c r="AD133" s="60"/>
      <c r="AE133" s="60"/>
      <c r="AF133" s="60"/>
      <c r="AG133" s="60"/>
      <c r="AH133" s="60"/>
    </row>
    <row r="134" spans="23:34" s="84" customFormat="1" x14ac:dyDescent="0.15">
      <c r="W134" s="64"/>
      <c r="X134" s="64"/>
      <c r="Y134" s="64"/>
      <c r="Z134" s="64"/>
      <c r="AA134" s="64"/>
      <c r="AB134" s="64"/>
      <c r="AC134" s="60"/>
      <c r="AD134" s="60"/>
      <c r="AE134" s="60"/>
      <c r="AF134" s="60"/>
      <c r="AG134" s="60"/>
      <c r="AH134" s="60"/>
    </row>
    <row r="135" spans="23:34" s="84" customFormat="1" x14ac:dyDescent="0.15">
      <c r="W135" s="64"/>
      <c r="X135" s="64"/>
      <c r="Y135" s="64"/>
      <c r="Z135" s="64"/>
      <c r="AA135" s="64"/>
      <c r="AB135" s="64"/>
      <c r="AC135" s="60"/>
      <c r="AD135" s="60"/>
      <c r="AE135" s="60"/>
      <c r="AF135" s="60"/>
      <c r="AG135" s="60"/>
      <c r="AH135" s="60"/>
    </row>
    <row r="136" spans="23:34" s="84" customFormat="1" x14ac:dyDescent="0.15">
      <c r="W136" s="64"/>
      <c r="X136" s="64"/>
      <c r="Y136" s="64"/>
      <c r="Z136" s="64"/>
      <c r="AA136" s="64"/>
      <c r="AB136" s="64"/>
      <c r="AC136" s="60"/>
      <c r="AD136" s="60"/>
      <c r="AE136" s="60"/>
      <c r="AF136" s="60"/>
      <c r="AG136" s="60"/>
      <c r="AH136" s="60"/>
    </row>
    <row r="137" spans="23:34" s="84" customFormat="1" x14ac:dyDescent="0.15">
      <c r="W137" s="64"/>
      <c r="X137" s="64"/>
      <c r="Y137" s="64"/>
      <c r="Z137" s="64"/>
      <c r="AA137" s="64"/>
      <c r="AB137" s="64"/>
      <c r="AC137" s="60"/>
      <c r="AD137" s="60"/>
      <c r="AE137" s="60"/>
      <c r="AF137" s="60"/>
      <c r="AG137" s="60"/>
      <c r="AH137" s="60"/>
    </row>
    <row r="138" spans="23:34" s="84" customFormat="1" x14ac:dyDescent="0.15">
      <c r="W138" s="64"/>
      <c r="X138" s="64"/>
      <c r="Y138" s="64"/>
      <c r="Z138" s="64"/>
      <c r="AA138" s="64"/>
      <c r="AB138" s="64"/>
      <c r="AC138" s="60"/>
      <c r="AD138" s="60"/>
      <c r="AE138" s="60"/>
      <c r="AF138" s="60"/>
      <c r="AG138" s="60"/>
      <c r="AH138" s="60"/>
    </row>
    <row r="139" spans="23:34" s="84" customFormat="1" x14ac:dyDescent="0.15">
      <c r="W139" s="64"/>
      <c r="X139" s="64"/>
      <c r="Y139" s="64"/>
      <c r="Z139" s="64"/>
      <c r="AA139" s="64"/>
      <c r="AB139" s="64"/>
      <c r="AC139" s="60"/>
      <c r="AD139" s="60"/>
      <c r="AE139" s="60"/>
      <c r="AF139" s="60"/>
      <c r="AG139" s="60"/>
      <c r="AH139" s="60"/>
    </row>
    <row r="140" spans="23:34" s="84" customFormat="1" x14ac:dyDescent="0.15">
      <c r="W140" s="64"/>
      <c r="X140" s="64"/>
      <c r="Y140" s="64"/>
      <c r="Z140" s="64"/>
      <c r="AA140" s="64"/>
      <c r="AB140" s="64"/>
      <c r="AC140" s="60"/>
      <c r="AD140" s="60"/>
      <c r="AE140" s="60"/>
      <c r="AF140" s="60"/>
      <c r="AG140" s="60"/>
      <c r="AH140" s="60"/>
    </row>
    <row r="141" spans="23:34" s="84" customFormat="1" x14ac:dyDescent="0.15">
      <c r="W141" s="64"/>
      <c r="X141" s="64"/>
      <c r="Y141" s="64"/>
      <c r="Z141" s="64"/>
      <c r="AA141" s="64"/>
      <c r="AB141" s="64"/>
      <c r="AC141" s="60"/>
      <c r="AD141" s="60"/>
      <c r="AE141" s="60"/>
      <c r="AF141" s="60"/>
      <c r="AG141" s="60"/>
      <c r="AH141" s="60"/>
    </row>
    <row r="142" spans="23:34" s="84" customFormat="1" x14ac:dyDescent="0.15">
      <c r="W142" s="64"/>
      <c r="X142" s="64"/>
      <c r="Y142" s="64"/>
      <c r="Z142" s="64"/>
      <c r="AA142" s="64"/>
      <c r="AB142" s="64"/>
      <c r="AC142" s="60"/>
      <c r="AD142" s="60"/>
      <c r="AE142" s="60"/>
      <c r="AF142" s="60"/>
      <c r="AG142" s="60"/>
      <c r="AH142" s="60"/>
    </row>
    <row r="143" spans="23:34" s="84" customFormat="1" x14ac:dyDescent="0.15">
      <c r="W143" s="64"/>
      <c r="X143" s="64"/>
      <c r="Y143" s="64"/>
      <c r="Z143" s="64"/>
      <c r="AA143" s="64"/>
      <c r="AB143" s="64"/>
      <c r="AC143" s="60"/>
      <c r="AD143" s="60"/>
      <c r="AE143" s="60"/>
      <c r="AF143" s="60"/>
      <c r="AG143" s="60"/>
      <c r="AH143" s="60"/>
    </row>
    <row r="144" spans="23:34" s="84" customFormat="1" x14ac:dyDescent="0.15">
      <c r="W144" s="64"/>
      <c r="X144" s="64"/>
      <c r="Y144" s="64"/>
      <c r="Z144" s="64"/>
      <c r="AA144" s="64"/>
      <c r="AB144" s="64"/>
      <c r="AC144" s="60"/>
      <c r="AD144" s="60"/>
      <c r="AE144" s="60"/>
      <c r="AF144" s="60"/>
      <c r="AG144" s="60"/>
      <c r="AH144" s="60"/>
    </row>
    <row r="145" spans="23:34" s="84" customFormat="1" x14ac:dyDescent="0.15">
      <c r="W145" s="64"/>
      <c r="X145" s="64"/>
      <c r="Y145" s="64"/>
      <c r="Z145" s="64"/>
      <c r="AA145" s="64"/>
      <c r="AB145" s="64"/>
      <c r="AC145" s="60"/>
      <c r="AD145" s="60"/>
      <c r="AE145" s="60"/>
      <c r="AF145" s="60"/>
      <c r="AG145" s="60"/>
      <c r="AH145" s="60"/>
    </row>
    <row r="146" spans="23:34" s="84" customFormat="1" x14ac:dyDescent="0.15">
      <c r="W146" s="64"/>
      <c r="X146" s="64"/>
      <c r="Y146" s="64"/>
      <c r="Z146" s="64"/>
      <c r="AA146" s="64"/>
      <c r="AB146" s="64"/>
      <c r="AC146" s="60"/>
      <c r="AD146" s="60"/>
      <c r="AE146" s="60"/>
      <c r="AF146" s="60"/>
      <c r="AG146" s="60"/>
      <c r="AH146" s="60"/>
    </row>
    <row r="147" spans="23:34" s="84" customFormat="1" x14ac:dyDescent="0.15">
      <c r="W147" s="64"/>
      <c r="X147" s="64"/>
      <c r="Y147" s="64"/>
      <c r="Z147" s="64"/>
      <c r="AA147" s="64"/>
      <c r="AB147" s="64"/>
      <c r="AC147" s="60"/>
      <c r="AD147" s="60"/>
      <c r="AE147" s="60"/>
      <c r="AF147" s="60"/>
      <c r="AG147" s="60"/>
      <c r="AH147" s="60"/>
    </row>
    <row r="148" spans="23:34" s="84" customFormat="1" x14ac:dyDescent="0.15">
      <c r="W148" s="64"/>
      <c r="X148" s="64"/>
      <c r="Y148" s="64"/>
      <c r="Z148" s="64"/>
      <c r="AA148" s="64"/>
      <c r="AB148" s="64"/>
      <c r="AC148" s="60"/>
      <c r="AD148" s="60"/>
      <c r="AE148" s="60"/>
      <c r="AF148" s="60"/>
      <c r="AG148" s="60"/>
      <c r="AH148" s="60"/>
    </row>
    <row r="149" spans="23:34" s="84" customFormat="1" x14ac:dyDescent="0.15">
      <c r="W149" s="64"/>
      <c r="X149" s="64"/>
      <c r="Y149" s="64"/>
      <c r="Z149" s="64"/>
      <c r="AA149" s="64"/>
      <c r="AB149" s="64"/>
      <c r="AC149" s="60"/>
      <c r="AD149" s="60"/>
      <c r="AE149" s="60"/>
      <c r="AF149" s="60"/>
      <c r="AG149" s="60"/>
      <c r="AH149" s="60"/>
    </row>
    <row r="150" spans="23:34" s="84" customFormat="1" x14ac:dyDescent="0.15">
      <c r="W150" s="64"/>
      <c r="X150" s="64"/>
      <c r="Y150" s="64"/>
      <c r="Z150" s="64"/>
      <c r="AA150" s="64"/>
      <c r="AB150" s="64"/>
      <c r="AC150" s="60"/>
      <c r="AD150" s="60"/>
      <c r="AE150" s="60"/>
      <c r="AF150" s="60"/>
      <c r="AG150" s="60"/>
      <c r="AH150" s="60"/>
    </row>
    <row r="151" spans="23:34" s="84" customFormat="1" x14ac:dyDescent="0.15">
      <c r="W151" s="64"/>
      <c r="X151" s="64"/>
      <c r="Y151" s="64"/>
      <c r="Z151" s="64"/>
      <c r="AA151" s="64"/>
      <c r="AB151" s="64"/>
      <c r="AC151" s="60"/>
      <c r="AD151" s="60"/>
      <c r="AE151" s="60"/>
      <c r="AF151" s="60"/>
      <c r="AG151" s="60"/>
      <c r="AH151" s="60"/>
    </row>
    <row r="152" spans="23:34" s="84" customFormat="1" x14ac:dyDescent="0.15">
      <c r="W152" s="64"/>
      <c r="X152" s="64"/>
      <c r="Y152" s="64"/>
      <c r="Z152" s="64"/>
      <c r="AA152" s="64"/>
      <c r="AB152" s="64"/>
      <c r="AC152" s="60"/>
      <c r="AD152" s="60"/>
      <c r="AE152" s="60"/>
      <c r="AF152" s="60"/>
      <c r="AG152" s="60"/>
      <c r="AH152" s="60"/>
    </row>
    <row r="153" spans="23:34" s="84" customFormat="1" x14ac:dyDescent="0.15">
      <c r="W153" s="64"/>
      <c r="X153" s="64"/>
      <c r="Y153" s="64"/>
      <c r="Z153" s="64"/>
      <c r="AA153" s="64"/>
      <c r="AB153" s="64"/>
      <c r="AC153" s="60"/>
      <c r="AD153" s="60"/>
      <c r="AE153" s="60"/>
      <c r="AF153" s="60"/>
      <c r="AG153" s="60"/>
      <c r="AH153" s="60"/>
    </row>
    <row r="154" spans="23:34" s="84" customFormat="1" x14ac:dyDescent="0.15"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106"/>
    </row>
    <row r="155" spans="23:34" s="84" customFormat="1" x14ac:dyDescent="0.15"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106"/>
    </row>
    <row r="156" spans="23:34" s="84" customFormat="1" x14ac:dyDescent="0.15"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106"/>
    </row>
    <row r="157" spans="23:34" s="84" customFormat="1" x14ac:dyDescent="0.15"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106"/>
    </row>
    <row r="158" spans="23:34" s="84" customFormat="1" x14ac:dyDescent="0.15"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106"/>
    </row>
  </sheetData>
  <autoFilter ref="A2:AO2">
    <sortState ref="A3:AO92">
      <sortCondition ref="G2:G92"/>
    </sortState>
  </autoFilter>
  <mergeCells count="5">
    <mergeCell ref="A1:C1"/>
    <mergeCell ref="D1:L1"/>
    <mergeCell ref="M1:V1"/>
    <mergeCell ref="W1:AH1"/>
    <mergeCell ref="AI1:AO1"/>
  </mergeCells>
  <conditionalFormatting sqref="M1:Q1048576">
    <cfRule type="colorScale" priority="4">
      <colorScale>
        <cfvo type="min"/>
        <cfvo type="max"/>
        <color theme="0"/>
        <color theme="3" tint="0.39997558519241921"/>
      </colorScale>
    </cfRule>
  </conditionalFormatting>
  <conditionalFormatting sqref="W1:AB1048576">
    <cfRule type="colorScale" priority="3">
      <colorScale>
        <cfvo type="min"/>
        <cfvo type="max"/>
        <color theme="0"/>
        <color theme="3" tint="0.39997558519241921"/>
      </colorScale>
    </cfRule>
  </conditionalFormatting>
  <conditionalFormatting sqref="R1:V1048576">
    <cfRule type="colorScale" priority="2">
      <colorScale>
        <cfvo type="min"/>
        <cfvo type="max"/>
        <color theme="0"/>
        <color rgb="FFFFFF00"/>
      </colorScale>
    </cfRule>
  </conditionalFormatting>
  <conditionalFormatting sqref="AC1:AH1048576">
    <cfRule type="colorScale" priority="1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workbookViewId="0">
      <selection sqref="A1:C1"/>
    </sheetView>
  </sheetViews>
  <sheetFormatPr baseColWidth="10" defaultRowHeight="13" x14ac:dyDescent="0.15"/>
  <cols>
    <col min="1" max="3" width="16.5" style="60" customWidth="1"/>
    <col min="4" max="12" width="11.83203125" style="60" customWidth="1"/>
    <col min="13" max="17" width="6.83203125" style="60" customWidth="1"/>
    <col min="18" max="37" width="6.83203125" style="122" customWidth="1"/>
    <col min="38" max="16384" width="10.83203125" style="116"/>
  </cols>
  <sheetData>
    <row r="1" spans="1:37" s="107" customFormat="1" ht="36" customHeight="1" thickBot="1" x14ac:dyDescent="0.25">
      <c r="A1" s="311" t="s">
        <v>0</v>
      </c>
      <c r="B1" s="312"/>
      <c r="C1" s="313"/>
      <c r="D1" s="311" t="s">
        <v>1</v>
      </c>
      <c r="E1" s="312"/>
      <c r="F1" s="312"/>
      <c r="G1" s="312"/>
      <c r="H1" s="312"/>
      <c r="I1" s="312"/>
      <c r="J1" s="312"/>
      <c r="K1" s="312"/>
      <c r="L1" s="313"/>
      <c r="M1" s="311" t="s">
        <v>2</v>
      </c>
      <c r="N1" s="314"/>
      <c r="O1" s="314"/>
      <c r="P1" s="314"/>
      <c r="Q1" s="314"/>
      <c r="R1" s="309"/>
      <c r="S1" s="309"/>
      <c r="T1" s="309"/>
      <c r="U1" s="309"/>
      <c r="V1" s="310"/>
      <c r="W1" s="308" t="s">
        <v>3</v>
      </c>
      <c r="X1" s="309"/>
      <c r="Y1" s="309"/>
      <c r="Z1" s="309"/>
      <c r="AA1" s="309"/>
      <c r="AB1" s="314"/>
      <c r="AC1" s="314"/>
      <c r="AD1" s="314"/>
      <c r="AE1" s="314"/>
      <c r="AF1" s="314"/>
      <c r="AG1" s="311" t="s">
        <v>4</v>
      </c>
      <c r="AH1" s="314"/>
      <c r="AI1" s="314"/>
      <c r="AJ1" s="314"/>
      <c r="AK1" s="315"/>
    </row>
    <row r="2" spans="1:37" s="83" customFormat="1" ht="36" customHeight="1" thickBot="1" x14ac:dyDescent="0.2">
      <c r="A2" s="108" t="s">
        <v>2</v>
      </c>
      <c r="B2" s="108" t="s">
        <v>3</v>
      </c>
      <c r="C2" s="108" t="s">
        <v>4</v>
      </c>
      <c r="D2" s="43" t="s">
        <v>5</v>
      </c>
      <c r="E2" s="44" t="s">
        <v>6</v>
      </c>
      <c r="F2" s="44" t="s">
        <v>7</v>
      </c>
      <c r="G2" s="44" t="s">
        <v>8</v>
      </c>
      <c r="H2" s="44" t="s">
        <v>9</v>
      </c>
      <c r="I2" s="44" t="s">
        <v>10</v>
      </c>
      <c r="J2" s="44" t="s">
        <v>11</v>
      </c>
      <c r="K2" s="44" t="s">
        <v>12</v>
      </c>
      <c r="L2" s="45" t="s">
        <v>13</v>
      </c>
      <c r="M2" s="47" t="s">
        <v>14</v>
      </c>
      <c r="N2" s="47" t="s">
        <v>15</v>
      </c>
      <c r="O2" s="47" t="s">
        <v>16</v>
      </c>
      <c r="P2" s="47" t="s">
        <v>17</v>
      </c>
      <c r="Q2" s="47" t="s">
        <v>18</v>
      </c>
      <c r="R2" s="46" t="s">
        <v>19</v>
      </c>
      <c r="S2" s="47" t="s">
        <v>20</v>
      </c>
      <c r="T2" s="47" t="s">
        <v>21</v>
      </c>
      <c r="U2" s="47" t="s">
        <v>22</v>
      </c>
      <c r="V2" s="48" t="s">
        <v>23</v>
      </c>
      <c r="W2" s="46" t="s">
        <v>15</v>
      </c>
      <c r="X2" s="47" t="s">
        <v>16</v>
      </c>
      <c r="Y2" s="47" t="s">
        <v>17</v>
      </c>
      <c r="Z2" s="47" t="s">
        <v>2786</v>
      </c>
      <c r="AA2" s="47" t="s">
        <v>18</v>
      </c>
      <c r="AB2" s="46" t="s">
        <v>20</v>
      </c>
      <c r="AC2" s="47" t="s">
        <v>21</v>
      </c>
      <c r="AD2" s="47" t="s">
        <v>22</v>
      </c>
      <c r="AE2" s="47" t="s">
        <v>2787</v>
      </c>
      <c r="AF2" s="47" t="s">
        <v>23</v>
      </c>
      <c r="AG2" s="43" t="s">
        <v>28</v>
      </c>
      <c r="AH2" s="44" t="s">
        <v>29</v>
      </c>
      <c r="AI2" s="44" t="s">
        <v>30</v>
      </c>
      <c r="AJ2" s="44" t="s">
        <v>31</v>
      </c>
      <c r="AK2" s="45" t="s">
        <v>32</v>
      </c>
    </row>
    <row r="3" spans="1:37" x14ac:dyDescent="0.15">
      <c r="A3" s="60" t="s">
        <v>35</v>
      </c>
      <c r="B3" s="58" t="s">
        <v>35</v>
      </c>
      <c r="C3" s="58" t="s">
        <v>35</v>
      </c>
      <c r="D3" s="63" t="s">
        <v>119</v>
      </c>
      <c r="E3" s="60" t="s">
        <v>260</v>
      </c>
      <c r="F3" s="60" t="s">
        <v>38</v>
      </c>
      <c r="G3" s="109">
        <v>1</v>
      </c>
      <c r="H3" s="60">
        <v>984325</v>
      </c>
      <c r="I3" s="60">
        <v>984325</v>
      </c>
      <c r="J3" s="60" t="s">
        <v>40</v>
      </c>
      <c r="K3" s="60" t="s">
        <v>39</v>
      </c>
      <c r="L3" s="62" t="s">
        <v>261</v>
      </c>
      <c r="M3" s="64">
        <v>0</v>
      </c>
      <c r="N3" s="64">
        <v>0.51162790697674421</v>
      </c>
      <c r="O3" s="64">
        <v>0.4</v>
      </c>
      <c r="P3" s="64">
        <v>0.28723404255319152</v>
      </c>
      <c r="Q3" s="64">
        <v>0.5</v>
      </c>
      <c r="R3" s="110">
        <v>47</v>
      </c>
      <c r="S3" s="111">
        <v>42</v>
      </c>
      <c r="T3" s="111">
        <v>51</v>
      </c>
      <c r="U3" s="111">
        <v>67</v>
      </c>
      <c r="V3" s="112">
        <v>21</v>
      </c>
      <c r="W3" s="63">
        <v>0.33624300000000001</v>
      </c>
      <c r="X3" s="64">
        <v>0.31724999999999998</v>
      </c>
      <c r="Y3" s="64">
        <v>0.23812900000000001</v>
      </c>
      <c r="Z3" s="64">
        <v>0.234318</v>
      </c>
      <c r="AA3" s="64">
        <v>0.34129399999999999</v>
      </c>
      <c r="AB3" s="110">
        <v>9395</v>
      </c>
      <c r="AC3" s="111">
        <v>9368</v>
      </c>
      <c r="AD3" s="113">
        <v>7097</v>
      </c>
      <c r="AE3" s="111">
        <v>10058</v>
      </c>
      <c r="AF3" s="111">
        <v>7495</v>
      </c>
      <c r="AG3" s="63" t="s">
        <v>40</v>
      </c>
      <c r="AH3" s="114" t="s">
        <v>84</v>
      </c>
      <c r="AI3" s="114" t="s">
        <v>84</v>
      </c>
      <c r="AJ3" s="114" t="s">
        <v>84</v>
      </c>
      <c r="AK3" s="115" t="s">
        <v>84</v>
      </c>
    </row>
    <row r="4" spans="1:37" x14ac:dyDescent="0.15">
      <c r="A4" s="60" t="s">
        <v>35</v>
      </c>
      <c r="B4" s="58" t="s">
        <v>35</v>
      </c>
      <c r="C4" s="58" t="s">
        <v>119</v>
      </c>
      <c r="D4" s="63" t="s">
        <v>119</v>
      </c>
      <c r="E4" s="60" t="s">
        <v>409</v>
      </c>
      <c r="F4" s="60" t="s">
        <v>38</v>
      </c>
      <c r="G4" s="109">
        <v>1</v>
      </c>
      <c r="H4" s="60">
        <v>17275382</v>
      </c>
      <c r="I4" s="60">
        <v>17275382</v>
      </c>
      <c r="J4" s="60" t="s">
        <v>40</v>
      </c>
      <c r="K4" s="60" t="s">
        <v>46</v>
      </c>
      <c r="L4" s="62" t="s">
        <v>410</v>
      </c>
      <c r="M4" s="64">
        <v>7.9207920792079209E-2</v>
      </c>
      <c r="N4" s="64">
        <v>0.12264150943396226</v>
      </c>
      <c r="O4" s="64">
        <v>0.16666666666666666</v>
      </c>
      <c r="P4" s="64">
        <v>0.15060240963855423</v>
      </c>
      <c r="Q4" s="64">
        <v>8.3333333333333329E-2</v>
      </c>
      <c r="R4" s="110">
        <v>93</v>
      </c>
      <c r="S4" s="111">
        <v>93</v>
      </c>
      <c r="T4" s="111">
        <v>50</v>
      </c>
      <c r="U4" s="111">
        <v>141</v>
      </c>
      <c r="V4" s="112">
        <v>66</v>
      </c>
      <c r="W4" s="63">
        <v>0.26917200000000002</v>
      </c>
      <c r="X4" s="64">
        <v>0.25836500000000001</v>
      </c>
      <c r="Y4" s="64">
        <v>0.19500700000000001</v>
      </c>
      <c r="Z4" s="64">
        <v>0.210623</v>
      </c>
      <c r="AA4" s="64">
        <v>0.26997399999999999</v>
      </c>
      <c r="AB4" s="110">
        <v>17134</v>
      </c>
      <c r="AC4" s="111">
        <v>16318</v>
      </c>
      <c r="AD4" s="111">
        <v>15261</v>
      </c>
      <c r="AE4" s="111">
        <v>16284</v>
      </c>
      <c r="AF4" s="111">
        <v>14694</v>
      </c>
      <c r="AG4" s="63"/>
      <c r="AH4" s="64"/>
      <c r="AI4" s="64"/>
      <c r="AJ4" s="64"/>
      <c r="AK4" s="65"/>
    </row>
    <row r="5" spans="1:37" x14ac:dyDescent="0.15">
      <c r="A5" s="60" t="s">
        <v>262</v>
      </c>
      <c r="B5" s="58" t="s">
        <v>96</v>
      </c>
      <c r="C5" s="58" t="s">
        <v>96</v>
      </c>
      <c r="D5" s="63" t="s">
        <v>119</v>
      </c>
      <c r="E5" s="60" t="s">
        <v>263</v>
      </c>
      <c r="F5" s="60" t="s">
        <v>38</v>
      </c>
      <c r="G5" s="109">
        <v>1</v>
      </c>
      <c r="H5" s="60">
        <v>154199780</v>
      </c>
      <c r="I5" s="60">
        <v>154199780</v>
      </c>
      <c r="J5" s="60" t="s">
        <v>59</v>
      </c>
      <c r="K5" s="60" t="s">
        <v>39</v>
      </c>
      <c r="L5" s="62" t="s">
        <v>264</v>
      </c>
      <c r="M5" s="64">
        <v>0</v>
      </c>
      <c r="N5" s="64">
        <v>0.22839506172839505</v>
      </c>
      <c r="O5" s="64">
        <v>0.1875</v>
      </c>
      <c r="P5" s="64">
        <v>0</v>
      </c>
      <c r="Q5" s="64">
        <v>0</v>
      </c>
      <c r="R5" s="110">
        <v>58</v>
      </c>
      <c r="S5" s="111">
        <v>125</v>
      </c>
      <c r="T5" s="111">
        <v>65</v>
      </c>
      <c r="U5" s="111">
        <v>65</v>
      </c>
      <c r="V5" s="112">
        <v>75</v>
      </c>
      <c r="W5" s="63">
        <v>0.233344</v>
      </c>
      <c r="X5" s="64">
        <v>0.21626400000000001</v>
      </c>
      <c r="Y5" s="64">
        <v>0.182281</v>
      </c>
      <c r="Z5" s="64">
        <v>0.152313</v>
      </c>
      <c r="AA5" s="64">
        <v>2.0781699999999998E-3</v>
      </c>
      <c r="AB5" s="110">
        <v>18642</v>
      </c>
      <c r="AC5" s="111">
        <v>19897</v>
      </c>
      <c r="AD5" s="111">
        <v>14143</v>
      </c>
      <c r="AE5" s="111">
        <v>13642</v>
      </c>
      <c r="AF5" s="111">
        <v>14917</v>
      </c>
      <c r="AG5" s="63" t="s">
        <v>59</v>
      </c>
      <c r="AH5" s="114" t="s">
        <v>79</v>
      </c>
      <c r="AI5" s="114" t="s">
        <v>79</v>
      </c>
      <c r="AJ5" s="114" t="s">
        <v>79</v>
      </c>
      <c r="AK5" s="65" t="s">
        <v>59</v>
      </c>
    </row>
    <row r="6" spans="1:37" x14ac:dyDescent="0.15">
      <c r="A6" s="60" t="s">
        <v>269</v>
      </c>
      <c r="B6" s="58" t="s">
        <v>35</v>
      </c>
      <c r="C6" s="58" t="s">
        <v>119</v>
      </c>
      <c r="D6" s="63" t="s">
        <v>119</v>
      </c>
      <c r="E6" s="60" t="s">
        <v>401</v>
      </c>
      <c r="F6" s="60" t="s">
        <v>38</v>
      </c>
      <c r="G6" s="109">
        <v>1</v>
      </c>
      <c r="H6" s="60">
        <v>154842244</v>
      </c>
      <c r="I6" s="60">
        <v>154842244</v>
      </c>
      <c r="J6" s="60" t="s">
        <v>46</v>
      </c>
      <c r="K6" s="60" t="s">
        <v>59</v>
      </c>
      <c r="L6" s="62" t="s">
        <v>402</v>
      </c>
      <c r="M6" s="64">
        <v>0</v>
      </c>
      <c r="N6" s="64">
        <v>0</v>
      </c>
      <c r="O6" s="64">
        <v>0</v>
      </c>
      <c r="P6" s="64">
        <v>0.10975609756097561</v>
      </c>
      <c r="Q6" s="64">
        <v>0.14814814814814814</v>
      </c>
      <c r="R6" s="110">
        <v>44</v>
      </c>
      <c r="S6" s="111">
        <v>100</v>
      </c>
      <c r="T6" s="111">
        <v>99</v>
      </c>
      <c r="U6" s="111">
        <v>73</v>
      </c>
      <c r="V6" s="112">
        <v>69</v>
      </c>
      <c r="W6" s="63">
        <v>0.20782500000000001</v>
      </c>
      <c r="X6" s="64">
        <v>0.21607999999999999</v>
      </c>
      <c r="Y6" s="64">
        <v>0.216164</v>
      </c>
      <c r="Z6" s="64">
        <v>0.18602199999999999</v>
      </c>
      <c r="AA6" s="64">
        <v>0.20536499999999999</v>
      </c>
      <c r="AB6" s="110">
        <v>3527</v>
      </c>
      <c r="AC6" s="111">
        <v>3980</v>
      </c>
      <c r="AD6" s="111">
        <v>3118</v>
      </c>
      <c r="AE6" s="111">
        <v>3719</v>
      </c>
      <c r="AF6" s="111">
        <v>3355</v>
      </c>
      <c r="AG6" s="63"/>
      <c r="AH6" s="64"/>
      <c r="AI6" s="64"/>
      <c r="AJ6" s="64"/>
      <c r="AK6" s="65"/>
    </row>
    <row r="7" spans="1:37" x14ac:dyDescent="0.15">
      <c r="A7" s="60" t="s">
        <v>35</v>
      </c>
      <c r="B7" s="58" t="s">
        <v>35</v>
      </c>
      <c r="C7" s="58" t="s">
        <v>35</v>
      </c>
      <c r="D7" s="63" t="s">
        <v>119</v>
      </c>
      <c r="E7" s="60" t="s">
        <v>265</v>
      </c>
      <c r="F7" s="60" t="s">
        <v>38</v>
      </c>
      <c r="G7" s="109">
        <v>1</v>
      </c>
      <c r="H7" s="60">
        <v>156351923</v>
      </c>
      <c r="I7" s="60">
        <v>156351923</v>
      </c>
      <c r="J7" s="60" t="s">
        <v>39</v>
      </c>
      <c r="K7" s="60" t="s">
        <v>59</v>
      </c>
      <c r="L7" s="62" t="s">
        <v>266</v>
      </c>
      <c r="M7" s="64">
        <v>0</v>
      </c>
      <c r="N7" s="64">
        <v>0.68613138686131392</v>
      </c>
      <c r="O7" s="64">
        <v>0.71666666666666667</v>
      </c>
      <c r="P7" s="64">
        <v>0.42156862745098039</v>
      </c>
      <c r="Q7" s="64">
        <v>0.72093023255813948</v>
      </c>
      <c r="R7" s="110">
        <v>41</v>
      </c>
      <c r="S7" s="111">
        <v>43</v>
      </c>
      <c r="T7" s="111">
        <v>17</v>
      </c>
      <c r="U7" s="111">
        <v>59</v>
      </c>
      <c r="V7" s="112">
        <v>12</v>
      </c>
      <c r="W7" s="63">
        <v>0.60356299999999996</v>
      </c>
      <c r="X7" s="64">
        <v>0.59573299999999996</v>
      </c>
      <c r="Y7" s="64">
        <v>0.48921900000000001</v>
      </c>
      <c r="Z7" s="64">
        <v>0.47672999999999999</v>
      </c>
      <c r="AA7" s="64">
        <v>0.66325599999999996</v>
      </c>
      <c r="AB7" s="110">
        <v>16280</v>
      </c>
      <c r="AC7" s="111">
        <v>15888</v>
      </c>
      <c r="AD7" s="111">
        <v>12800</v>
      </c>
      <c r="AE7" s="111">
        <v>16694</v>
      </c>
      <c r="AF7" s="111">
        <v>14661</v>
      </c>
      <c r="AG7" s="63" t="s">
        <v>39</v>
      </c>
      <c r="AH7" s="114" t="s">
        <v>79</v>
      </c>
      <c r="AI7" s="114" t="s">
        <v>79</v>
      </c>
      <c r="AJ7" s="114" t="s">
        <v>79</v>
      </c>
      <c r="AK7" s="115" t="s">
        <v>79</v>
      </c>
    </row>
    <row r="8" spans="1:37" x14ac:dyDescent="0.15">
      <c r="A8" s="60" t="s">
        <v>35</v>
      </c>
      <c r="B8" s="58" t="s">
        <v>35</v>
      </c>
      <c r="C8" s="58" t="s">
        <v>35</v>
      </c>
      <c r="D8" s="63" t="s">
        <v>119</v>
      </c>
      <c r="E8" s="60" t="s">
        <v>267</v>
      </c>
      <c r="F8" s="60" t="s">
        <v>38</v>
      </c>
      <c r="G8" s="109">
        <v>1</v>
      </c>
      <c r="H8" s="60">
        <v>172635014</v>
      </c>
      <c r="I8" s="60">
        <v>172635014</v>
      </c>
      <c r="J8" s="60" t="s">
        <v>39</v>
      </c>
      <c r="K8" s="60" t="s">
        <v>40</v>
      </c>
      <c r="L8" s="62" t="s">
        <v>268</v>
      </c>
      <c r="M8" s="64">
        <v>0</v>
      </c>
      <c r="N8" s="64">
        <v>0.20212765957446807</v>
      </c>
      <c r="O8" s="64">
        <v>0.11627906976744186</v>
      </c>
      <c r="P8" s="64">
        <v>0.125</v>
      </c>
      <c r="Q8" s="64">
        <v>0.25531914893617019</v>
      </c>
      <c r="R8" s="110">
        <v>24</v>
      </c>
      <c r="S8" s="111">
        <v>75</v>
      </c>
      <c r="T8" s="111">
        <v>38</v>
      </c>
      <c r="U8" s="111">
        <v>21</v>
      </c>
      <c r="V8" s="112">
        <v>35</v>
      </c>
      <c r="W8" s="63">
        <v>0.223441</v>
      </c>
      <c r="X8" s="64">
        <v>0.20722199999999999</v>
      </c>
      <c r="Y8" s="64">
        <v>0.17691999999999999</v>
      </c>
      <c r="Z8" s="64">
        <v>0.190971</v>
      </c>
      <c r="AA8" s="64">
        <v>0.243148</v>
      </c>
      <c r="AB8" s="110">
        <v>14590</v>
      </c>
      <c r="AC8" s="111">
        <v>15066</v>
      </c>
      <c r="AD8" s="111">
        <v>12045</v>
      </c>
      <c r="AE8" s="111">
        <v>13865</v>
      </c>
      <c r="AF8" s="111">
        <v>13901</v>
      </c>
      <c r="AG8" s="63" t="s">
        <v>39</v>
      </c>
      <c r="AH8" s="114" t="s">
        <v>42</v>
      </c>
      <c r="AI8" s="114" t="s">
        <v>42</v>
      </c>
      <c r="AJ8" s="114" t="s">
        <v>42</v>
      </c>
      <c r="AK8" s="115" t="s">
        <v>42</v>
      </c>
    </row>
    <row r="9" spans="1:37" x14ac:dyDescent="0.15">
      <c r="A9" s="60" t="s">
        <v>269</v>
      </c>
      <c r="B9" s="58" t="s">
        <v>269</v>
      </c>
      <c r="C9" s="58" t="s">
        <v>32</v>
      </c>
      <c r="D9" s="63" t="s">
        <v>119</v>
      </c>
      <c r="E9" s="60" t="s">
        <v>270</v>
      </c>
      <c r="F9" s="60" t="s">
        <v>38</v>
      </c>
      <c r="G9" s="109">
        <v>2</v>
      </c>
      <c r="H9" s="60">
        <v>27803929</v>
      </c>
      <c r="I9" s="60">
        <v>27803929</v>
      </c>
      <c r="J9" s="60" t="s">
        <v>40</v>
      </c>
      <c r="K9" s="60" t="s">
        <v>46</v>
      </c>
      <c r="L9" s="62" t="s">
        <v>271</v>
      </c>
      <c r="M9" s="64">
        <v>0</v>
      </c>
      <c r="N9" s="64">
        <v>0</v>
      </c>
      <c r="O9" s="64">
        <v>0</v>
      </c>
      <c r="P9" s="64">
        <v>0.32</v>
      </c>
      <c r="Q9" s="64">
        <v>0.5714285714285714</v>
      </c>
      <c r="R9" s="110">
        <v>37</v>
      </c>
      <c r="S9" s="111">
        <v>114</v>
      </c>
      <c r="T9" s="111">
        <v>61</v>
      </c>
      <c r="U9" s="111">
        <v>17</v>
      </c>
      <c r="V9" s="112">
        <v>18</v>
      </c>
      <c r="W9" s="63">
        <v>5.9766000000000003E-3</v>
      </c>
      <c r="X9" s="64">
        <v>3.22602E-3</v>
      </c>
      <c r="Y9" s="64">
        <v>3.8801299999999997E-2</v>
      </c>
      <c r="Z9" s="64">
        <v>4.1812799999999997E-2</v>
      </c>
      <c r="AA9" s="64">
        <v>0.444776</v>
      </c>
      <c r="AB9" s="110">
        <v>15728</v>
      </c>
      <c r="AC9" s="111">
        <v>15189</v>
      </c>
      <c r="AD9" s="111">
        <v>10979</v>
      </c>
      <c r="AE9" s="111">
        <v>14253</v>
      </c>
      <c r="AF9" s="111">
        <v>15410</v>
      </c>
      <c r="AG9" s="63" t="s">
        <v>40</v>
      </c>
      <c r="AH9" s="64" t="s">
        <v>40</v>
      </c>
      <c r="AI9" s="64" t="s">
        <v>40</v>
      </c>
      <c r="AJ9" s="64" t="s">
        <v>40</v>
      </c>
      <c r="AK9" s="115" t="s">
        <v>56</v>
      </c>
    </row>
    <row r="10" spans="1:37" x14ac:dyDescent="0.15">
      <c r="A10" s="60" t="s">
        <v>62</v>
      </c>
      <c r="B10" s="58" t="s">
        <v>62</v>
      </c>
      <c r="C10" s="58" t="s">
        <v>32</v>
      </c>
      <c r="D10" s="63" t="s">
        <v>119</v>
      </c>
      <c r="E10" s="60" t="s">
        <v>272</v>
      </c>
      <c r="F10" s="60" t="s">
        <v>38</v>
      </c>
      <c r="G10" s="109">
        <v>2</v>
      </c>
      <c r="H10" s="60">
        <v>131976064</v>
      </c>
      <c r="I10" s="60">
        <v>131976064</v>
      </c>
      <c r="J10" s="60" t="s">
        <v>40</v>
      </c>
      <c r="K10" s="60" t="s">
        <v>46</v>
      </c>
      <c r="L10" s="62" t="s">
        <v>273</v>
      </c>
      <c r="M10" s="64">
        <v>0</v>
      </c>
      <c r="N10" s="64">
        <v>0</v>
      </c>
      <c r="O10" s="64">
        <v>8.0321285140562242E-3</v>
      </c>
      <c r="P10" s="64">
        <v>0.20399999999999999</v>
      </c>
      <c r="Q10" s="64">
        <v>0.69892473118279574</v>
      </c>
      <c r="R10" s="110">
        <v>250</v>
      </c>
      <c r="S10" s="111">
        <v>250</v>
      </c>
      <c r="T10" s="111">
        <v>247</v>
      </c>
      <c r="U10" s="111">
        <v>199</v>
      </c>
      <c r="V10" s="112">
        <v>56</v>
      </c>
      <c r="W10" s="63">
        <v>6.4183900000000004E-3</v>
      </c>
      <c r="X10" s="64">
        <v>6.3975300000000002E-3</v>
      </c>
      <c r="Y10" s="64">
        <v>6.4538999999999999E-2</v>
      </c>
      <c r="Z10" s="64">
        <v>6.5595299999999995E-2</v>
      </c>
      <c r="AA10" s="64">
        <v>0.5756</v>
      </c>
      <c r="AB10" s="110">
        <v>13399</v>
      </c>
      <c r="AC10" s="111">
        <v>13599</v>
      </c>
      <c r="AD10" s="111">
        <v>11280</v>
      </c>
      <c r="AE10" s="111">
        <v>12195</v>
      </c>
      <c r="AF10" s="111">
        <v>12295</v>
      </c>
      <c r="AG10" s="63" t="s">
        <v>40</v>
      </c>
      <c r="AH10" s="64" t="s">
        <v>40</v>
      </c>
      <c r="AI10" s="64" t="s">
        <v>40</v>
      </c>
      <c r="AJ10" s="64" t="s">
        <v>40</v>
      </c>
      <c r="AK10" s="115" t="s">
        <v>48</v>
      </c>
    </row>
    <row r="11" spans="1:37" x14ac:dyDescent="0.15">
      <c r="A11" s="60" t="s">
        <v>32</v>
      </c>
      <c r="B11" s="58" t="s">
        <v>119</v>
      </c>
      <c r="C11" s="58" t="s">
        <v>57</v>
      </c>
      <c r="D11" s="63" t="s">
        <v>119</v>
      </c>
      <c r="E11" s="60" t="s">
        <v>411</v>
      </c>
      <c r="F11" s="60" t="s">
        <v>50</v>
      </c>
      <c r="G11" s="109">
        <v>2</v>
      </c>
      <c r="H11" s="60">
        <v>152566186</v>
      </c>
      <c r="I11" s="60">
        <v>152566187</v>
      </c>
      <c r="J11" s="60" t="s">
        <v>135</v>
      </c>
      <c r="K11" s="60" t="s">
        <v>51</v>
      </c>
      <c r="L11" s="62" t="s">
        <v>412</v>
      </c>
      <c r="M11" s="64">
        <v>0</v>
      </c>
      <c r="N11" s="64">
        <v>0</v>
      </c>
      <c r="O11" s="64">
        <v>0</v>
      </c>
      <c r="P11" s="64">
        <v>0</v>
      </c>
      <c r="Q11" s="64">
        <v>0.15384615384615385</v>
      </c>
      <c r="R11" s="110">
        <v>29</v>
      </c>
      <c r="S11" s="111">
        <v>20</v>
      </c>
      <c r="T11" s="111">
        <v>6</v>
      </c>
      <c r="U11" s="111">
        <v>11</v>
      </c>
      <c r="V11" s="112">
        <v>20</v>
      </c>
      <c r="W11" s="63">
        <v>0</v>
      </c>
      <c r="X11" s="64"/>
      <c r="Y11" s="64">
        <v>0</v>
      </c>
      <c r="Z11" s="64"/>
      <c r="AA11" s="64">
        <v>0</v>
      </c>
      <c r="AB11" s="110">
        <v>156</v>
      </c>
      <c r="AC11" s="111"/>
      <c r="AD11" s="111">
        <v>402</v>
      </c>
      <c r="AE11" s="111"/>
      <c r="AF11" s="111">
        <v>78</v>
      </c>
      <c r="AG11" s="63"/>
      <c r="AH11" s="64" t="s">
        <v>137</v>
      </c>
      <c r="AI11" s="64" t="s">
        <v>137</v>
      </c>
      <c r="AJ11" s="64"/>
      <c r="AK11" s="65" t="s">
        <v>137</v>
      </c>
    </row>
    <row r="12" spans="1:37" x14ac:dyDescent="0.15">
      <c r="A12" s="60" t="s">
        <v>35</v>
      </c>
      <c r="B12" s="58" t="s">
        <v>35</v>
      </c>
      <c r="C12" s="58" t="s">
        <v>35</v>
      </c>
      <c r="D12" s="63" t="s">
        <v>119</v>
      </c>
      <c r="E12" s="60" t="s">
        <v>274</v>
      </c>
      <c r="F12" s="60" t="s">
        <v>38</v>
      </c>
      <c r="G12" s="109">
        <v>2</v>
      </c>
      <c r="H12" s="60">
        <v>200233366</v>
      </c>
      <c r="I12" s="60">
        <v>200233366</v>
      </c>
      <c r="J12" s="60" t="s">
        <v>59</v>
      </c>
      <c r="K12" s="60" t="s">
        <v>46</v>
      </c>
      <c r="L12" s="62" t="s">
        <v>275</v>
      </c>
      <c r="M12" s="64">
        <v>0</v>
      </c>
      <c r="N12" s="64">
        <v>0.38297872340425532</v>
      </c>
      <c r="O12" s="64">
        <v>0.5</v>
      </c>
      <c r="P12" s="64">
        <v>0.17647058823529413</v>
      </c>
      <c r="Q12" s="64">
        <v>0.36363636363636365</v>
      </c>
      <c r="R12" s="110">
        <v>50</v>
      </c>
      <c r="S12" s="111">
        <v>29</v>
      </c>
      <c r="T12" s="111">
        <v>13</v>
      </c>
      <c r="U12" s="111">
        <v>14</v>
      </c>
      <c r="V12" s="112">
        <v>21</v>
      </c>
      <c r="W12" s="63">
        <v>0.37696299999999999</v>
      </c>
      <c r="X12" s="64">
        <v>0.34900599999999998</v>
      </c>
      <c r="Y12" s="64">
        <v>0.27377499999999999</v>
      </c>
      <c r="Z12" s="64">
        <v>0.25246099999999999</v>
      </c>
      <c r="AA12" s="64">
        <v>0.43122500000000002</v>
      </c>
      <c r="AB12" s="110">
        <v>2674</v>
      </c>
      <c r="AC12" s="111">
        <v>2063</v>
      </c>
      <c r="AD12" s="111">
        <v>2429</v>
      </c>
      <c r="AE12" s="111">
        <v>2031</v>
      </c>
      <c r="AF12" s="111">
        <v>4253</v>
      </c>
      <c r="AG12" s="63" t="s">
        <v>59</v>
      </c>
      <c r="AH12" s="114" t="s">
        <v>150</v>
      </c>
      <c r="AI12" s="114" t="s">
        <v>150</v>
      </c>
      <c r="AJ12" s="114" t="s">
        <v>150</v>
      </c>
      <c r="AK12" s="115" t="s">
        <v>150</v>
      </c>
    </row>
    <row r="13" spans="1:37" x14ac:dyDescent="0.15">
      <c r="A13" s="60" t="s">
        <v>96</v>
      </c>
      <c r="B13" s="58" t="s">
        <v>96</v>
      </c>
      <c r="C13" s="58" t="s">
        <v>96</v>
      </c>
      <c r="D13" s="63" t="s">
        <v>119</v>
      </c>
      <c r="E13" s="60" t="s">
        <v>276</v>
      </c>
      <c r="F13" s="60" t="s">
        <v>38</v>
      </c>
      <c r="G13" s="109">
        <v>2</v>
      </c>
      <c r="H13" s="60">
        <v>210737584</v>
      </c>
      <c r="I13" s="60">
        <v>210737584</v>
      </c>
      <c r="J13" s="60" t="s">
        <v>40</v>
      </c>
      <c r="K13" s="60" t="s">
        <v>39</v>
      </c>
      <c r="L13" s="62" t="s">
        <v>277</v>
      </c>
      <c r="M13" s="64">
        <v>0</v>
      </c>
      <c r="N13" s="64">
        <v>0.66101694915254239</v>
      </c>
      <c r="O13" s="64">
        <v>0.64</v>
      </c>
      <c r="P13" s="64">
        <v>2.6666666666666668E-2</v>
      </c>
      <c r="Q13" s="64">
        <v>0</v>
      </c>
      <c r="R13" s="110">
        <v>49</v>
      </c>
      <c r="S13" s="111">
        <v>20</v>
      </c>
      <c r="T13" s="111">
        <v>9</v>
      </c>
      <c r="U13" s="111">
        <v>73</v>
      </c>
      <c r="V13" s="112">
        <v>38</v>
      </c>
      <c r="W13" s="63">
        <v>0.57099599999999995</v>
      </c>
      <c r="X13" s="64">
        <v>0.55155200000000004</v>
      </c>
      <c r="Y13" s="64">
        <v>0.25776900000000003</v>
      </c>
      <c r="Z13" s="64">
        <v>0.25409100000000001</v>
      </c>
      <c r="AA13" s="64">
        <v>8.2107899999999995E-4</v>
      </c>
      <c r="AB13" s="110">
        <v>14205</v>
      </c>
      <c r="AC13" s="111">
        <v>14820</v>
      </c>
      <c r="AD13" s="111">
        <v>11262</v>
      </c>
      <c r="AE13" s="111">
        <v>11794</v>
      </c>
      <c r="AF13" s="111">
        <v>13397</v>
      </c>
      <c r="AG13" s="63" t="s">
        <v>40</v>
      </c>
      <c r="AH13" s="114" t="s">
        <v>42</v>
      </c>
      <c r="AI13" s="114" t="s">
        <v>42</v>
      </c>
      <c r="AJ13" s="114" t="s">
        <v>42</v>
      </c>
      <c r="AK13" s="65" t="s">
        <v>40</v>
      </c>
    </row>
    <row r="14" spans="1:37" x14ac:dyDescent="0.15">
      <c r="A14" s="60" t="s">
        <v>96</v>
      </c>
      <c r="B14" s="58" t="s">
        <v>96</v>
      </c>
      <c r="C14" s="58" t="s">
        <v>96</v>
      </c>
      <c r="D14" s="63" t="s">
        <v>119</v>
      </c>
      <c r="E14" s="60" t="s">
        <v>278</v>
      </c>
      <c r="F14" s="60" t="s">
        <v>38</v>
      </c>
      <c r="G14" s="109">
        <v>2</v>
      </c>
      <c r="H14" s="60">
        <v>232880355</v>
      </c>
      <c r="I14" s="60">
        <v>232880355</v>
      </c>
      <c r="J14" s="60" t="s">
        <v>40</v>
      </c>
      <c r="K14" s="60" t="s">
        <v>39</v>
      </c>
      <c r="L14" s="62" t="s">
        <v>279</v>
      </c>
      <c r="M14" s="64">
        <v>0</v>
      </c>
      <c r="N14" s="64">
        <v>0.55555555555555558</v>
      </c>
      <c r="O14" s="64">
        <v>0.7407407407407407</v>
      </c>
      <c r="P14" s="64">
        <v>2.8571428571428571E-2</v>
      </c>
      <c r="Q14" s="64">
        <v>0</v>
      </c>
      <c r="R14" s="110">
        <v>34</v>
      </c>
      <c r="S14" s="111">
        <v>20</v>
      </c>
      <c r="T14" s="111">
        <v>7</v>
      </c>
      <c r="U14" s="111">
        <v>34</v>
      </c>
      <c r="V14" s="112">
        <v>29</v>
      </c>
      <c r="W14" s="63">
        <v>0.56901800000000002</v>
      </c>
      <c r="X14" s="64">
        <v>0.50930200000000003</v>
      </c>
      <c r="Y14" s="64">
        <v>0.31968200000000002</v>
      </c>
      <c r="Z14" s="64">
        <v>0.32088</v>
      </c>
      <c r="AA14" s="64">
        <v>1.2789400000000001E-4</v>
      </c>
      <c r="AB14" s="110">
        <v>18966</v>
      </c>
      <c r="AC14" s="111">
        <v>20426</v>
      </c>
      <c r="AD14" s="111">
        <v>16873</v>
      </c>
      <c r="AE14" s="111">
        <v>13543</v>
      </c>
      <c r="AF14" s="111">
        <v>15638</v>
      </c>
      <c r="AG14" s="63" t="s">
        <v>40</v>
      </c>
      <c r="AH14" s="114" t="s">
        <v>42</v>
      </c>
      <c r="AI14" s="114" t="s">
        <v>42</v>
      </c>
      <c r="AJ14" s="114" t="s">
        <v>42</v>
      </c>
      <c r="AK14" s="65" t="s">
        <v>40</v>
      </c>
    </row>
    <row r="15" spans="1:37" x14ac:dyDescent="0.15">
      <c r="A15" s="60" t="s">
        <v>57</v>
      </c>
      <c r="B15" s="58" t="s">
        <v>35</v>
      </c>
      <c r="C15" s="58" t="s">
        <v>96</v>
      </c>
      <c r="D15" s="63" t="s">
        <v>119</v>
      </c>
      <c r="E15" s="60" t="s">
        <v>280</v>
      </c>
      <c r="F15" s="60" t="s">
        <v>38</v>
      </c>
      <c r="G15" s="109">
        <v>3</v>
      </c>
      <c r="H15" s="60">
        <v>44286573</v>
      </c>
      <c r="I15" s="60">
        <v>44286573</v>
      </c>
      <c r="J15" s="60" t="s">
        <v>40</v>
      </c>
      <c r="K15" s="60" t="s">
        <v>39</v>
      </c>
      <c r="L15" s="62" t="s">
        <v>281</v>
      </c>
      <c r="M15" s="64">
        <v>0</v>
      </c>
      <c r="N15" s="64">
        <v>0.6071428571428571</v>
      </c>
      <c r="O15" s="64">
        <v>0.53333333333333333</v>
      </c>
      <c r="P15" s="64">
        <v>0</v>
      </c>
      <c r="Q15" s="64">
        <v>0.91304347826086951</v>
      </c>
      <c r="R15" s="110">
        <v>21</v>
      </c>
      <c r="S15" s="111">
        <v>11</v>
      </c>
      <c r="T15" s="111">
        <v>7</v>
      </c>
      <c r="U15" s="111">
        <v>15</v>
      </c>
      <c r="V15" s="112">
        <v>2</v>
      </c>
      <c r="W15" s="63">
        <v>0.60084099999999996</v>
      </c>
      <c r="X15" s="64">
        <v>0.57735000000000003</v>
      </c>
      <c r="Y15" s="64">
        <v>0.34948899999999999</v>
      </c>
      <c r="Z15" s="64">
        <v>0.334235</v>
      </c>
      <c r="AA15" s="64">
        <v>0.85264700000000004</v>
      </c>
      <c r="AB15" s="110">
        <v>12609</v>
      </c>
      <c r="AC15" s="111">
        <v>12618</v>
      </c>
      <c r="AD15" s="111">
        <v>9202</v>
      </c>
      <c r="AE15" s="111">
        <v>9983</v>
      </c>
      <c r="AF15" s="111">
        <v>13790</v>
      </c>
      <c r="AG15" s="63" t="s">
        <v>40</v>
      </c>
      <c r="AH15" s="114" t="s">
        <v>42</v>
      </c>
      <c r="AI15" s="114" t="s">
        <v>42</v>
      </c>
      <c r="AJ15" s="114" t="s">
        <v>42</v>
      </c>
      <c r="AK15" s="65" t="s">
        <v>39</v>
      </c>
    </row>
    <row r="16" spans="1:37" x14ac:dyDescent="0.15">
      <c r="A16" s="60" t="s">
        <v>35</v>
      </c>
      <c r="B16" s="58" t="s">
        <v>35</v>
      </c>
      <c r="C16" s="58" t="s">
        <v>35</v>
      </c>
      <c r="D16" s="63" t="s">
        <v>119</v>
      </c>
      <c r="E16" s="60" t="s">
        <v>282</v>
      </c>
      <c r="F16" s="60" t="s">
        <v>38</v>
      </c>
      <c r="G16" s="109">
        <v>3</v>
      </c>
      <c r="H16" s="60">
        <v>122598167</v>
      </c>
      <c r="I16" s="60">
        <v>122598167</v>
      </c>
      <c r="J16" s="60" t="s">
        <v>59</v>
      </c>
      <c r="K16" s="60" t="s">
        <v>39</v>
      </c>
      <c r="L16" s="62" t="s">
        <v>283</v>
      </c>
      <c r="M16" s="64">
        <v>1.3513513513513514E-2</v>
      </c>
      <c r="N16" s="64">
        <v>0.40140845070422537</v>
      </c>
      <c r="O16" s="64">
        <v>0.51282051282051277</v>
      </c>
      <c r="P16" s="64">
        <v>0.1744186046511628</v>
      </c>
      <c r="Q16" s="64">
        <v>0.50617283950617287</v>
      </c>
      <c r="R16" s="110">
        <v>73</v>
      </c>
      <c r="S16" s="111">
        <v>85</v>
      </c>
      <c r="T16" s="111">
        <v>38</v>
      </c>
      <c r="U16" s="111">
        <v>71</v>
      </c>
      <c r="V16" s="112">
        <v>40</v>
      </c>
      <c r="W16" s="63">
        <v>0.37218699999999999</v>
      </c>
      <c r="X16" s="64">
        <v>0.36207600000000001</v>
      </c>
      <c r="Y16" s="64">
        <v>0.281412</v>
      </c>
      <c r="Z16" s="64">
        <v>0.269289</v>
      </c>
      <c r="AA16" s="64">
        <v>0.43188700000000002</v>
      </c>
      <c r="AB16" s="110">
        <v>14396</v>
      </c>
      <c r="AC16" s="111">
        <v>14044</v>
      </c>
      <c r="AD16" s="111">
        <v>11556</v>
      </c>
      <c r="AE16" s="111">
        <v>12584</v>
      </c>
      <c r="AF16" s="111">
        <v>13617</v>
      </c>
      <c r="AG16" s="63" t="s">
        <v>59</v>
      </c>
      <c r="AH16" s="114" t="s">
        <v>79</v>
      </c>
      <c r="AI16" s="114" t="s">
        <v>79</v>
      </c>
      <c r="AJ16" s="114" t="s">
        <v>79</v>
      </c>
      <c r="AK16" s="115" t="s">
        <v>79</v>
      </c>
    </row>
    <row r="17" spans="1:37" x14ac:dyDescent="0.15">
      <c r="A17" s="60" t="s">
        <v>35</v>
      </c>
      <c r="B17" s="58" t="s">
        <v>35</v>
      </c>
      <c r="C17" s="58" t="s">
        <v>35</v>
      </c>
      <c r="D17" s="63" t="s">
        <v>119</v>
      </c>
      <c r="E17" s="60" t="s">
        <v>284</v>
      </c>
      <c r="F17" s="60" t="s">
        <v>38</v>
      </c>
      <c r="G17" s="109">
        <v>3</v>
      </c>
      <c r="H17" s="60">
        <v>154055645</v>
      </c>
      <c r="I17" s="60">
        <v>154055645</v>
      </c>
      <c r="J17" s="60" t="s">
        <v>59</v>
      </c>
      <c r="K17" s="60" t="s">
        <v>46</v>
      </c>
      <c r="L17" s="62" t="s">
        <v>285</v>
      </c>
      <c r="M17" s="64">
        <v>0</v>
      </c>
      <c r="N17" s="64">
        <v>0.26016260162601629</v>
      </c>
      <c r="O17" s="64">
        <v>0.24390243902439024</v>
      </c>
      <c r="P17" s="64">
        <v>2.5000000000000001E-2</v>
      </c>
      <c r="Q17" s="64">
        <v>0.1111111111111111</v>
      </c>
      <c r="R17" s="110">
        <v>39</v>
      </c>
      <c r="S17" s="111">
        <v>91</v>
      </c>
      <c r="T17" s="111">
        <v>31</v>
      </c>
      <c r="U17" s="111">
        <v>39</v>
      </c>
      <c r="V17" s="112">
        <v>48</v>
      </c>
      <c r="W17" s="63">
        <v>0.27755800000000003</v>
      </c>
      <c r="X17" s="64">
        <v>0.26048100000000002</v>
      </c>
      <c r="Y17" s="64">
        <v>0.21201100000000001</v>
      </c>
      <c r="Z17" s="64">
        <v>0.213231</v>
      </c>
      <c r="AA17" s="64">
        <v>0.30008699999999999</v>
      </c>
      <c r="AB17" s="110">
        <v>14923</v>
      </c>
      <c r="AC17" s="111">
        <v>14097</v>
      </c>
      <c r="AD17" s="111">
        <v>10990</v>
      </c>
      <c r="AE17" s="111">
        <v>11850</v>
      </c>
      <c r="AF17" s="111">
        <v>14999</v>
      </c>
      <c r="AG17" s="63" t="s">
        <v>59</v>
      </c>
      <c r="AH17" s="114" t="s">
        <v>150</v>
      </c>
      <c r="AI17" s="114" t="s">
        <v>150</v>
      </c>
      <c r="AJ17" s="114" t="s">
        <v>150</v>
      </c>
      <c r="AK17" s="115" t="s">
        <v>150</v>
      </c>
    </row>
    <row r="18" spans="1:37" x14ac:dyDescent="0.15">
      <c r="A18" s="60" t="s">
        <v>35</v>
      </c>
      <c r="B18" s="58" t="s">
        <v>35</v>
      </c>
      <c r="C18" s="58" t="s">
        <v>35</v>
      </c>
      <c r="D18" s="63" t="s">
        <v>119</v>
      </c>
      <c r="E18" s="60" t="s">
        <v>286</v>
      </c>
      <c r="F18" s="60" t="s">
        <v>38</v>
      </c>
      <c r="G18" s="109">
        <v>3</v>
      </c>
      <c r="H18" s="60">
        <v>185775233</v>
      </c>
      <c r="I18" s="60">
        <v>185775233</v>
      </c>
      <c r="J18" s="60" t="s">
        <v>39</v>
      </c>
      <c r="K18" s="60" t="s">
        <v>40</v>
      </c>
      <c r="L18" s="62" t="s">
        <v>287</v>
      </c>
      <c r="M18" s="64">
        <v>0</v>
      </c>
      <c r="N18" s="64">
        <v>0.22818791946308725</v>
      </c>
      <c r="O18" s="64">
        <v>0.37878787878787878</v>
      </c>
      <c r="P18" s="64">
        <v>0.15873015873015872</v>
      </c>
      <c r="Q18" s="64">
        <v>0.34482758620689657</v>
      </c>
      <c r="R18" s="110">
        <v>63</v>
      </c>
      <c r="S18" s="111">
        <v>115</v>
      </c>
      <c r="T18" s="111">
        <v>41</v>
      </c>
      <c r="U18" s="111">
        <v>53</v>
      </c>
      <c r="V18" s="112">
        <v>57</v>
      </c>
      <c r="W18" s="63">
        <v>0.258156</v>
      </c>
      <c r="X18" s="64">
        <v>0.28655000000000003</v>
      </c>
      <c r="Y18" s="64">
        <v>0.19780200000000001</v>
      </c>
      <c r="Z18" s="64">
        <v>0.19753200000000001</v>
      </c>
      <c r="AA18" s="64">
        <v>0.27986</v>
      </c>
      <c r="AB18" s="110">
        <v>16889</v>
      </c>
      <c r="AC18" s="111">
        <v>15896</v>
      </c>
      <c r="AD18" s="111">
        <v>13468</v>
      </c>
      <c r="AE18" s="111">
        <v>14341</v>
      </c>
      <c r="AF18" s="111">
        <v>15129</v>
      </c>
      <c r="AG18" s="63" t="s">
        <v>39</v>
      </c>
      <c r="AH18" s="114" t="s">
        <v>84</v>
      </c>
      <c r="AI18" s="114" t="s">
        <v>84</v>
      </c>
      <c r="AJ18" s="114" t="s">
        <v>84</v>
      </c>
      <c r="AK18" s="115" t="s">
        <v>84</v>
      </c>
    </row>
    <row r="19" spans="1:37" x14ac:dyDescent="0.15">
      <c r="A19" s="60" t="s">
        <v>35</v>
      </c>
      <c r="B19" s="58" t="s">
        <v>35</v>
      </c>
      <c r="C19" s="58" t="s">
        <v>35</v>
      </c>
      <c r="D19" s="63" t="s">
        <v>119</v>
      </c>
      <c r="E19" s="60" t="s">
        <v>288</v>
      </c>
      <c r="F19" s="60" t="s">
        <v>38</v>
      </c>
      <c r="G19" s="109">
        <v>3</v>
      </c>
      <c r="H19" s="60">
        <v>196387680</v>
      </c>
      <c r="I19" s="60">
        <v>196387680</v>
      </c>
      <c r="J19" s="60" t="s">
        <v>39</v>
      </c>
      <c r="K19" s="60" t="s">
        <v>59</v>
      </c>
      <c r="L19" s="62" t="s">
        <v>289</v>
      </c>
      <c r="M19" s="64">
        <v>0</v>
      </c>
      <c r="N19" s="64">
        <v>0.25555555555555554</v>
      </c>
      <c r="O19" s="64">
        <v>0.11538461538461539</v>
      </c>
      <c r="P19" s="64">
        <v>9.375E-2</v>
      </c>
      <c r="Q19" s="64">
        <v>0.2</v>
      </c>
      <c r="R19" s="110">
        <v>49</v>
      </c>
      <c r="S19" s="111">
        <v>67</v>
      </c>
      <c r="T19" s="111">
        <v>46</v>
      </c>
      <c r="U19" s="111">
        <v>58</v>
      </c>
      <c r="V19" s="112">
        <v>56</v>
      </c>
      <c r="W19" s="63">
        <v>0.24163599999999999</v>
      </c>
      <c r="X19" s="64">
        <v>0.17446</v>
      </c>
      <c r="Y19" s="64">
        <v>0.17261899999999999</v>
      </c>
      <c r="Z19" s="64">
        <v>0.16089700000000001</v>
      </c>
      <c r="AA19" s="64">
        <v>0.21962699999999999</v>
      </c>
      <c r="AB19" s="110">
        <v>16649</v>
      </c>
      <c r="AC19" s="111">
        <v>16938</v>
      </c>
      <c r="AD19" s="111">
        <v>13469</v>
      </c>
      <c r="AE19" s="111">
        <v>13604</v>
      </c>
      <c r="AF19" s="111">
        <v>14602</v>
      </c>
      <c r="AG19" s="63" t="s">
        <v>39</v>
      </c>
      <c r="AH19" s="114" t="s">
        <v>79</v>
      </c>
      <c r="AI19" s="114" t="s">
        <v>79</v>
      </c>
      <c r="AJ19" s="114" t="s">
        <v>79</v>
      </c>
      <c r="AK19" s="115" t="s">
        <v>79</v>
      </c>
    </row>
    <row r="20" spans="1:37" x14ac:dyDescent="0.15">
      <c r="A20" s="60" t="s">
        <v>35</v>
      </c>
      <c r="B20" s="58" t="s">
        <v>35</v>
      </c>
      <c r="C20" s="58" t="s">
        <v>35</v>
      </c>
      <c r="D20" s="63" t="s">
        <v>119</v>
      </c>
      <c r="E20" s="60" t="s">
        <v>290</v>
      </c>
      <c r="F20" s="60" t="s">
        <v>38</v>
      </c>
      <c r="G20" s="109">
        <v>4</v>
      </c>
      <c r="H20" s="60">
        <v>39217754</v>
      </c>
      <c r="I20" s="60">
        <v>39217754</v>
      </c>
      <c r="J20" s="60" t="s">
        <v>39</v>
      </c>
      <c r="K20" s="60" t="s">
        <v>46</v>
      </c>
      <c r="L20" s="62" t="s">
        <v>291</v>
      </c>
      <c r="M20" s="64">
        <v>0</v>
      </c>
      <c r="N20" s="64">
        <v>0.48979591836734693</v>
      </c>
      <c r="O20" s="64">
        <v>0.64</v>
      </c>
      <c r="P20" s="64">
        <v>0.14285714285714285</v>
      </c>
      <c r="Q20" s="64">
        <v>0.81818181818181823</v>
      </c>
      <c r="R20" s="110">
        <v>41</v>
      </c>
      <c r="S20" s="111">
        <v>25</v>
      </c>
      <c r="T20" s="111">
        <v>9</v>
      </c>
      <c r="U20" s="111">
        <v>18</v>
      </c>
      <c r="V20" s="112">
        <v>6</v>
      </c>
      <c r="W20" s="63">
        <v>0.59437399999999996</v>
      </c>
      <c r="X20" s="64">
        <v>0.55866300000000002</v>
      </c>
      <c r="Y20" s="64">
        <v>0.356207</v>
      </c>
      <c r="Z20" s="64">
        <v>0.365485</v>
      </c>
      <c r="AA20" s="64">
        <v>0.72877599999999998</v>
      </c>
      <c r="AB20" s="110">
        <v>15820</v>
      </c>
      <c r="AC20" s="111">
        <v>16484</v>
      </c>
      <c r="AD20" s="111">
        <v>12824</v>
      </c>
      <c r="AE20" s="111">
        <v>11258</v>
      </c>
      <c r="AF20" s="111">
        <v>14029</v>
      </c>
      <c r="AG20" s="63" t="s">
        <v>39</v>
      </c>
      <c r="AH20" s="114" t="s">
        <v>65</v>
      </c>
      <c r="AI20" s="114" t="s">
        <v>65</v>
      </c>
      <c r="AJ20" s="114" t="s">
        <v>65</v>
      </c>
      <c r="AK20" s="115" t="s">
        <v>65</v>
      </c>
    </row>
    <row r="21" spans="1:37" x14ac:dyDescent="0.15">
      <c r="A21" s="60" t="s">
        <v>262</v>
      </c>
      <c r="B21" s="58" t="s">
        <v>96</v>
      </c>
      <c r="C21" s="58" t="s">
        <v>96</v>
      </c>
      <c r="D21" s="63" t="s">
        <v>119</v>
      </c>
      <c r="E21" s="60" t="s">
        <v>292</v>
      </c>
      <c r="F21" s="60" t="s">
        <v>38</v>
      </c>
      <c r="G21" s="109">
        <v>4</v>
      </c>
      <c r="H21" s="60">
        <v>52862038</v>
      </c>
      <c r="I21" s="60">
        <v>52862038</v>
      </c>
      <c r="J21" s="60" t="s">
        <v>46</v>
      </c>
      <c r="K21" s="60" t="s">
        <v>40</v>
      </c>
      <c r="L21" s="62" t="s">
        <v>293</v>
      </c>
      <c r="M21" s="64">
        <v>0</v>
      </c>
      <c r="N21" s="64">
        <v>0.56818181818181823</v>
      </c>
      <c r="O21" s="64">
        <v>0.59459459459459463</v>
      </c>
      <c r="P21" s="64">
        <v>0</v>
      </c>
      <c r="Q21" s="64">
        <v>0</v>
      </c>
      <c r="R21" s="110">
        <v>58</v>
      </c>
      <c r="S21" s="111">
        <v>19</v>
      </c>
      <c r="T21" s="111">
        <v>15</v>
      </c>
      <c r="U21" s="111">
        <v>72</v>
      </c>
      <c r="V21" s="112">
        <v>32</v>
      </c>
      <c r="W21" s="63">
        <v>0.58407299999999995</v>
      </c>
      <c r="X21" s="64">
        <v>0.52295499999999995</v>
      </c>
      <c r="Y21" s="64">
        <v>0.32854299999999997</v>
      </c>
      <c r="Z21" s="64">
        <v>0.32952500000000001</v>
      </c>
      <c r="AA21" s="64">
        <v>5.3587599999999997E-3</v>
      </c>
      <c r="AB21" s="110">
        <v>14767</v>
      </c>
      <c r="AC21" s="111">
        <v>15552</v>
      </c>
      <c r="AD21" s="111">
        <v>12665</v>
      </c>
      <c r="AE21" s="111">
        <v>14180</v>
      </c>
      <c r="AF21" s="111">
        <v>14369</v>
      </c>
      <c r="AG21" s="63" t="s">
        <v>46</v>
      </c>
      <c r="AH21" s="114" t="s">
        <v>48</v>
      </c>
      <c r="AI21" s="114" t="s">
        <v>48</v>
      </c>
      <c r="AJ21" s="114" t="s">
        <v>48</v>
      </c>
      <c r="AK21" s="65" t="s">
        <v>46</v>
      </c>
    </row>
    <row r="22" spans="1:37" x14ac:dyDescent="0.15">
      <c r="A22" s="60" t="s">
        <v>269</v>
      </c>
      <c r="B22" s="58" t="s">
        <v>269</v>
      </c>
      <c r="C22" s="58" t="s">
        <v>32</v>
      </c>
      <c r="D22" s="63" t="s">
        <v>119</v>
      </c>
      <c r="E22" s="60" t="s">
        <v>294</v>
      </c>
      <c r="F22" s="60" t="s">
        <v>38</v>
      </c>
      <c r="G22" s="109">
        <v>4</v>
      </c>
      <c r="H22" s="60">
        <v>88767416</v>
      </c>
      <c r="I22" s="60">
        <v>88767416</v>
      </c>
      <c r="J22" s="60" t="s">
        <v>40</v>
      </c>
      <c r="K22" s="60" t="s">
        <v>59</v>
      </c>
      <c r="L22" s="62" t="s">
        <v>295</v>
      </c>
      <c r="M22" s="64">
        <v>0</v>
      </c>
      <c r="N22" s="64">
        <v>0</v>
      </c>
      <c r="O22" s="64">
        <v>0</v>
      </c>
      <c r="P22" s="64">
        <v>7.1428571428571425E-2</v>
      </c>
      <c r="Q22" s="64">
        <v>0.81818181818181823</v>
      </c>
      <c r="R22" s="110">
        <v>38</v>
      </c>
      <c r="S22" s="111">
        <v>49</v>
      </c>
      <c r="T22" s="111">
        <v>28</v>
      </c>
      <c r="U22" s="111">
        <v>26</v>
      </c>
      <c r="V22" s="112">
        <v>6</v>
      </c>
      <c r="W22" s="63">
        <v>0</v>
      </c>
      <c r="X22" s="64">
        <v>5.50762E-4</v>
      </c>
      <c r="Y22" s="64">
        <v>2.9259899999999998E-2</v>
      </c>
      <c r="Z22" s="64">
        <v>3.3494500000000003E-2</v>
      </c>
      <c r="AA22" s="64">
        <v>0.73188799999999998</v>
      </c>
      <c r="AB22" s="110">
        <v>5255</v>
      </c>
      <c r="AC22" s="111">
        <v>5447</v>
      </c>
      <c r="AD22" s="111">
        <v>3486</v>
      </c>
      <c r="AE22" s="111">
        <v>5791</v>
      </c>
      <c r="AF22" s="111">
        <v>8116</v>
      </c>
      <c r="AG22" s="63" t="s">
        <v>40</v>
      </c>
      <c r="AH22" s="64" t="s">
        <v>40</v>
      </c>
      <c r="AI22" s="64" t="s">
        <v>40</v>
      </c>
      <c r="AJ22" s="64" t="s">
        <v>40</v>
      </c>
      <c r="AK22" s="115" t="s">
        <v>93</v>
      </c>
    </row>
    <row r="23" spans="1:37" x14ac:dyDescent="0.15">
      <c r="A23" s="60" t="s">
        <v>35</v>
      </c>
      <c r="B23" s="58" t="s">
        <v>35</v>
      </c>
      <c r="C23" s="58" t="s">
        <v>35</v>
      </c>
      <c r="D23" s="63" t="s">
        <v>119</v>
      </c>
      <c r="E23" s="60" t="s">
        <v>296</v>
      </c>
      <c r="F23" s="60" t="s">
        <v>38</v>
      </c>
      <c r="G23" s="109">
        <v>5</v>
      </c>
      <c r="H23" s="60">
        <v>33546223</v>
      </c>
      <c r="I23" s="60">
        <v>33546223</v>
      </c>
      <c r="J23" s="60" t="s">
        <v>46</v>
      </c>
      <c r="K23" s="60" t="s">
        <v>40</v>
      </c>
      <c r="L23" s="62" t="s">
        <v>297</v>
      </c>
      <c r="M23" s="64">
        <v>0</v>
      </c>
      <c r="N23" s="64">
        <v>0.31147540983606559</v>
      </c>
      <c r="O23" s="64">
        <v>0.35483870967741937</v>
      </c>
      <c r="P23" s="64">
        <v>8.6956521739130432E-2</v>
      </c>
      <c r="Q23" s="64">
        <v>0.46666666666666667</v>
      </c>
      <c r="R23" s="110">
        <v>23</v>
      </c>
      <c r="S23" s="111">
        <v>42</v>
      </c>
      <c r="T23" s="111">
        <v>20</v>
      </c>
      <c r="U23" s="111">
        <v>21</v>
      </c>
      <c r="V23" s="112">
        <v>8</v>
      </c>
      <c r="W23" s="63">
        <v>0.349659</v>
      </c>
      <c r="X23" s="64">
        <v>0.35685</v>
      </c>
      <c r="Y23" s="64">
        <v>0.27695399999999998</v>
      </c>
      <c r="Z23" s="64">
        <v>0.26859</v>
      </c>
      <c r="AA23" s="64">
        <v>0.40030100000000002</v>
      </c>
      <c r="AB23" s="110">
        <v>14497</v>
      </c>
      <c r="AC23" s="111">
        <v>14132</v>
      </c>
      <c r="AD23" s="111">
        <v>11464</v>
      </c>
      <c r="AE23" s="111">
        <v>12237</v>
      </c>
      <c r="AF23" s="111">
        <v>12618</v>
      </c>
      <c r="AG23" s="63" t="s">
        <v>46</v>
      </c>
      <c r="AH23" s="114" t="s">
        <v>56</v>
      </c>
      <c r="AI23" s="114" t="s">
        <v>56</v>
      </c>
      <c r="AJ23" s="114" t="s">
        <v>56</v>
      </c>
      <c r="AK23" s="115" t="s">
        <v>56</v>
      </c>
    </row>
    <row r="24" spans="1:37" x14ac:dyDescent="0.15">
      <c r="A24" s="60" t="s">
        <v>262</v>
      </c>
      <c r="B24" s="58" t="s">
        <v>96</v>
      </c>
      <c r="C24" s="58" t="s">
        <v>96</v>
      </c>
      <c r="D24" s="63" t="s">
        <v>119</v>
      </c>
      <c r="E24" s="60" t="s">
        <v>298</v>
      </c>
      <c r="F24" s="60" t="s">
        <v>38</v>
      </c>
      <c r="G24" s="109">
        <v>5</v>
      </c>
      <c r="H24" s="60">
        <v>56174918</v>
      </c>
      <c r="I24" s="60">
        <v>56174918</v>
      </c>
      <c r="J24" s="60" t="s">
        <v>40</v>
      </c>
      <c r="K24" s="60" t="s">
        <v>46</v>
      </c>
      <c r="L24" s="62" t="s">
        <v>299</v>
      </c>
      <c r="M24" s="64">
        <v>0</v>
      </c>
      <c r="N24" s="64">
        <v>0.5892857142857143</v>
      </c>
      <c r="O24" s="64">
        <v>0.7</v>
      </c>
      <c r="P24" s="64">
        <v>0</v>
      </c>
      <c r="Q24" s="64">
        <v>0</v>
      </c>
      <c r="R24" s="110">
        <v>29</v>
      </c>
      <c r="S24" s="111">
        <v>23</v>
      </c>
      <c r="T24" s="111">
        <v>3</v>
      </c>
      <c r="U24" s="111">
        <v>35</v>
      </c>
      <c r="V24" s="112">
        <v>28</v>
      </c>
      <c r="W24" s="63">
        <v>0.61024800000000001</v>
      </c>
      <c r="X24" s="64">
        <v>0.55081100000000005</v>
      </c>
      <c r="Y24" s="64">
        <v>0.31782700000000003</v>
      </c>
      <c r="Z24" s="64">
        <v>0.31355</v>
      </c>
      <c r="AA24" s="64">
        <v>2.5248900000000001E-3</v>
      </c>
      <c r="AB24" s="110">
        <v>11592</v>
      </c>
      <c r="AC24" s="111">
        <v>11966</v>
      </c>
      <c r="AD24" s="111">
        <v>10619</v>
      </c>
      <c r="AE24" s="111">
        <v>14287</v>
      </c>
      <c r="AF24" s="111">
        <v>13862</v>
      </c>
      <c r="AG24" s="63" t="s">
        <v>40</v>
      </c>
      <c r="AH24" s="114" t="s">
        <v>48</v>
      </c>
      <c r="AI24" s="114" t="s">
        <v>48</v>
      </c>
      <c r="AJ24" s="114" t="s">
        <v>48</v>
      </c>
      <c r="AK24" s="65" t="s">
        <v>40</v>
      </c>
    </row>
    <row r="25" spans="1:37" x14ac:dyDescent="0.15">
      <c r="A25" s="60" t="s">
        <v>30</v>
      </c>
      <c r="B25" s="58" t="s">
        <v>30</v>
      </c>
      <c r="C25" s="58" t="s">
        <v>30</v>
      </c>
      <c r="D25" s="63" t="s">
        <v>119</v>
      </c>
      <c r="E25" s="60" t="s">
        <v>300</v>
      </c>
      <c r="F25" s="60" t="s">
        <v>38</v>
      </c>
      <c r="G25" s="109">
        <v>5</v>
      </c>
      <c r="H25" s="60">
        <v>137897417</v>
      </c>
      <c r="I25" s="60">
        <v>137897417</v>
      </c>
      <c r="J25" s="60" t="s">
        <v>59</v>
      </c>
      <c r="K25" s="60" t="s">
        <v>39</v>
      </c>
      <c r="L25" s="62" t="s">
        <v>301</v>
      </c>
      <c r="M25" s="64">
        <v>0</v>
      </c>
      <c r="N25" s="64">
        <v>0</v>
      </c>
      <c r="O25" s="64">
        <v>0.19230769230769232</v>
      </c>
      <c r="P25" s="64">
        <v>0</v>
      </c>
      <c r="Q25" s="64">
        <v>0</v>
      </c>
      <c r="R25" s="110">
        <v>59</v>
      </c>
      <c r="S25" s="111">
        <v>49</v>
      </c>
      <c r="T25" s="111">
        <v>21</v>
      </c>
      <c r="U25" s="111">
        <v>59</v>
      </c>
      <c r="V25" s="112">
        <v>34</v>
      </c>
      <c r="W25" s="63">
        <v>2.7671699999999998E-3</v>
      </c>
      <c r="X25" s="64">
        <v>0.180119</v>
      </c>
      <c r="Y25" s="64">
        <v>3.78583E-3</v>
      </c>
      <c r="Z25" s="64">
        <v>3.9492800000000003E-3</v>
      </c>
      <c r="AA25" s="64">
        <v>3.5434899999999998E-3</v>
      </c>
      <c r="AB25" s="110">
        <v>18069</v>
      </c>
      <c r="AC25" s="111">
        <v>17605</v>
      </c>
      <c r="AD25" s="111">
        <v>14792</v>
      </c>
      <c r="AE25" s="111">
        <v>14432</v>
      </c>
      <c r="AF25" s="111">
        <v>14957</v>
      </c>
      <c r="AG25" s="63" t="s">
        <v>59</v>
      </c>
      <c r="AH25" s="64" t="s">
        <v>59</v>
      </c>
      <c r="AI25" s="114" t="s">
        <v>61</v>
      </c>
      <c r="AJ25" s="64" t="s">
        <v>59</v>
      </c>
      <c r="AK25" s="65" t="s">
        <v>59</v>
      </c>
    </row>
    <row r="26" spans="1:37" x14ac:dyDescent="0.15">
      <c r="A26" s="60" t="s">
        <v>262</v>
      </c>
      <c r="B26" s="58" t="s">
        <v>96</v>
      </c>
      <c r="C26" s="58" t="s">
        <v>96</v>
      </c>
      <c r="D26" s="63" t="s">
        <v>119</v>
      </c>
      <c r="E26" s="60" t="s">
        <v>302</v>
      </c>
      <c r="F26" s="60" t="s">
        <v>38</v>
      </c>
      <c r="G26" s="109">
        <v>6</v>
      </c>
      <c r="H26" s="60">
        <v>7862648</v>
      </c>
      <c r="I26" s="60">
        <v>7862648</v>
      </c>
      <c r="J26" s="60" t="s">
        <v>40</v>
      </c>
      <c r="K26" s="60" t="s">
        <v>39</v>
      </c>
      <c r="L26" s="62" t="s">
        <v>303</v>
      </c>
      <c r="M26" s="64">
        <v>0</v>
      </c>
      <c r="N26" s="64">
        <v>0.43317972350230416</v>
      </c>
      <c r="O26" s="64">
        <v>0.3413173652694611</v>
      </c>
      <c r="P26" s="64">
        <v>4.2016806722689074E-3</v>
      </c>
      <c r="Q26" s="64">
        <v>0</v>
      </c>
      <c r="R26" s="110">
        <v>109</v>
      </c>
      <c r="S26" s="111">
        <v>123</v>
      </c>
      <c r="T26" s="111">
        <v>110</v>
      </c>
      <c r="U26" s="111">
        <v>237</v>
      </c>
      <c r="V26" s="112">
        <v>143</v>
      </c>
      <c r="W26" s="63">
        <v>0.39959699999999998</v>
      </c>
      <c r="X26" s="64">
        <v>0.32767600000000002</v>
      </c>
      <c r="Y26" s="64">
        <v>0.206204</v>
      </c>
      <c r="Z26" s="64">
        <v>0.201183</v>
      </c>
      <c r="AA26" s="64">
        <v>4.8580699999999999E-4</v>
      </c>
      <c r="AB26" s="110">
        <v>16389</v>
      </c>
      <c r="AC26" s="111">
        <v>15909</v>
      </c>
      <c r="AD26" s="111">
        <v>14185</v>
      </c>
      <c r="AE26" s="111">
        <v>15040</v>
      </c>
      <c r="AF26" s="111">
        <v>14409</v>
      </c>
      <c r="AG26" s="63" t="s">
        <v>40</v>
      </c>
      <c r="AH26" s="114" t="s">
        <v>42</v>
      </c>
      <c r="AI26" s="114" t="s">
        <v>42</v>
      </c>
      <c r="AJ26" s="114" t="s">
        <v>42</v>
      </c>
      <c r="AK26" s="65" t="s">
        <v>40</v>
      </c>
    </row>
    <row r="27" spans="1:37" x14ac:dyDescent="0.15">
      <c r="A27" s="60" t="s">
        <v>35</v>
      </c>
      <c r="B27" s="58" t="s">
        <v>35</v>
      </c>
      <c r="C27" s="58" t="s">
        <v>57</v>
      </c>
      <c r="D27" s="63" t="s">
        <v>119</v>
      </c>
      <c r="E27" s="60" t="s">
        <v>304</v>
      </c>
      <c r="F27" s="60" t="s">
        <v>38</v>
      </c>
      <c r="G27" s="109">
        <v>6</v>
      </c>
      <c r="H27" s="60">
        <v>32813502</v>
      </c>
      <c r="I27" s="60">
        <v>32813502</v>
      </c>
      <c r="J27" s="60" t="s">
        <v>40</v>
      </c>
      <c r="K27" s="60" t="s">
        <v>39</v>
      </c>
      <c r="L27" s="62" t="s">
        <v>305</v>
      </c>
      <c r="M27" s="64">
        <v>0</v>
      </c>
      <c r="N27" s="64">
        <v>0.5</v>
      </c>
      <c r="O27" s="64">
        <v>0.21428571428571427</v>
      </c>
      <c r="P27" s="64">
        <v>0.22580645161290322</v>
      </c>
      <c r="Q27" s="64">
        <v>0.47222222222222221</v>
      </c>
      <c r="R27" s="110">
        <v>20</v>
      </c>
      <c r="S27" s="111">
        <v>19</v>
      </c>
      <c r="T27" s="111">
        <v>22</v>
      </c>
      <c r="U27" s="111">
        <v>24</v>
      </c>
      <c r="V27" s="112">
        <v>19</v>
      </c>
      <c r="W27" s="63">
        <v>0.49917400000000001</v>
      </c>
      <c r="X27" s="64">
        <v>0.39703699999999997</v>
      </c>
      <c r="Y27" s="64">
        <v>0.30173499999999998</v>
      </c>
      <c r="Z27" s="64">
        <v>0.33712500000000001</v>
      </c>
      <c r="AA27" s="64">
        <v>0.55055799999999999</v>
      </c>
      <c r="AB27" s="110">
        <v>6056</v>
      </c>
      <c r="AC27" s="111">
        <v>5332</v>
      </c>
      <c r="AD27" s="111">
        <v>1614</v>
      </c>
      <c r="AE27" s="111">
        <v>3164</v>
      </c>
      <c r="AF27" s="111">
        <v>6270</v>
      </c>
      <c r="AG27" s="63" t="s">
        <v>40</v>
      </c>
      <c r="AH27" s="114" t="s">
        <v>42</v>
      </c>
      <c r="AI27" s="114" t="s">
        <v>42</v>
      </c>
      <c r="AJ27" s="64"/>
      <c r="AK27" s="115" t="s">
        <v>42</v>
      </c>
    </row>
    <row r="28" spans="1:37" x14ac:dyDescent="0.15">
      <c r="A28" s="60" t="s">
        <v>35</v>
      </c>
      <c r="B28" s="58" t="s">
        <v>35</v>
      </c>
      <c r="C28" s="58" t="s">
        <v>35</v>
      </c>
      <c r="D28" s="63" t="s">
        <v>119</v>
      </c>
      <c r="E28" s="60" t="s">
        <v>306</v>
      </c>
      <c r="F28" s="60" t="s">
        <v>38</v>
      </c>
      <c r="G28" s="109">
        <v>6</v>
      </c>
      <c r="H28" s="60">
        <v>33048630</v>
      </c>
      <c r="I28" s="60">
        <v>33048630</v>
      </c>
      <c r="J28" s="60" t="s">
        <v>39</v>
      </c>
      <c r="K28" s="60" t="s">
        <v>40</v>
      </c>
      <c r="L28" s="62" t="s">
        <v>307</v>
      </c>
      <c r="M28" s="64">
        <v>0</v>
      </c>
      <c r="N28" s="64">
        <v>0.4</v>
      </c>
      <c r="O28" s="64">
        <v>0.51449275362318836</v>
      </c>
      <c r="P28" s="64">
        <v>0.31446540880503143</v>
      </c>
      <c r="Q28" s="64">
        <v>0.42</v>
      </c>
      <c r="R28" s="110">
        <v>61</v>
      </c>
      <c r="S28" s="111">
        <v>87</v>
      </c>
      <c r="T28" s="111">
        <v>67</v>
      </c>
      <c r="U28" s="111">
        <v>109</v>
      </c>
      <c r="V28" s="112">
        <v>58</v>
      </c>
      <c r="W28" s="63">
        <v>0.402084</v>
      </c>
      <c r="X28" s="64">
        <v>0.42877199999999999</v>
      </c>
      <c r="Y28" s="64">
        <v>0.30824099999999999</v>
      </c>
      <c r="Z28" s="64">
        <v>0.30411500000000002</v>
      </c>
      <c r="AA28" s="64">
        <v>0.43124699999999999</v>
      </c>
      <c r="AB28" s="110">
        <v>17372</v>
      </c>
      <c r="AC28" s="111">
        <v>16370</v>
      </c>
      <c r="AD28" s="111">
        <v>15277</v>
      </c>
      <c r="AE28" s="111">
        <v>15674</v>
      </c>
      <c r="AF28" s="111">
        <v>15323</v>
      </c>
      <c r="AG28" s="63" t="s">
        <v>39</v>
      </c>
      <c r="AH28" s="114" t="s">
        <v>84</v>
      </c>
      <c r="AI28" s="114" t="s">
        <v>84</v>
      </c>
      <c r="AJ28" s="114" t="s">
        <v>84</v>
      </c>
      <c r="AK28" s="115" t="s">
        <v>84</v>
      </c>
    </row>
    <row r="29" spans="1:37" x14ac:dyDescent="0.15">
      <c r="A29" s="60" t="s">
        <v>35</v>
      </c>
      <c r="B29" s="58" t="s">
        <v>35</v>
      </c>
      <c r="C29" s="58" t="s">
        <v>35</v>
      </c>
      <c r="D29" s="63" t="s">
        <v>119</v>
      </c>
      <c r="E29" s="60" t="s">
        <v>308</v>
      </c>
      <c r="F29" s="60" t="s">
        <v>134</v>
      </c>
      <c r="G29" s="109">
        <v>6</v>
      </c>
      <c r="H29" s="60">
        <v>33282822</v>
      </c>
      <c r="I29" s="60">
        <v>33282822</v>
      </c>
      <c r="J29" s="60" t="s">
        <v>51</v>
      </c>
      <c r="K29" s="60" t="s">
        <v>309</v>
      </c>
      <c r="L29" s="62" t="s">
        <v>310</v>
      </c>
      <c r="M29" s="64">
        <v>0</v>
      </c>
      <c r="N29" s="64">
        <v>0.33333333333333331</v>
      </c>
      <c r="O29" s="64">
        <v>0.40425531914893614</v>
      </c>
      <c r="P29" s="64">
        <v>0.15730337078651685</v>
      </c>
      <c r="Q29" s="64">
        <v>0.37647058823529411</v>
      </c>
      <c r="R29" s="110">
        <v>108</v>
      </c>
      <c r="S29" s="111">
        <v>228</v>
      </c>
      <c r="T29" s="111">
        <v>198</v>
      </c>
      <c r="U29" s="111">
        <v>206</v>
      </c>
      <c r="V29" s="112">
        <v>234</v>
      </c>
      <c r="W29" s="63">
        <v>0.22563188387343222</v>
      </c>
      <c r="X29" s="64">
        <v>0.2268826844262295</v>
      </c>
      <c r="Y29" s="64">
        <v>0.1463257610595052</v>
      </c>
      <c r="Z29" s="64"/>
      <c r="AA29" s="64">
        <v>0.23256141338776659</v>
      </c>
      <c r="AB29" s="110">
        <v>15707</v>
      </c>
      <c r="AC29" s="111">
        <v>15616</v>
      </c>
      <c r="AD29" s="111">
        <v>10873</v>
      </c>
      <c r="AE29" s="111"/>
      <c r="AF29" s="111">
        <v>14207</v>
      </c>
      <c r="AG29" s="63" t="s">
        <v>137</v>
      </c>
      <c r="AH29" s="114" t="s">
        <v>311</v>
      </c>
      <c r="AI29" s="114" t="s">
        <v>311</v>
      </c>
      <c r="AJ29" s="114" t="s">
        <v>311</v>
      </c>
      <c r="AK29" s="115" t="s">
        <v>311</v>
      </c>
    </row>
    <row r="30" spans="1:37" x14ac:dyDescent="0.15">
      <c r="A30" s="60" t="s">
        <v>35</v>
      </c>
      <c r="B30" s="58" t="s">
        <v>35</v>
      </c>
      <c r="C30" s="58" t="s">
        <v>35</v>
      </c>
      <c r="D30" s="63" t="s">
        <v>119</v>
      </c>
      <c r="E30" s="60" t="s">
        <v>312</v>
      </c>
      <c r="F30" s="60" t="s">
        <v>38</v>
      </c>
      <c r="G30" s="109">
        <v>6</v>
      </c>
      <c r="H30" s="60">
        <v>51923152</v>
      </c>
      <c r="I30" s="60">
        <v>51923152</v>
      </c>
      <c r="J30" s="60" t="s">
        <v>39</v>
      </c>
      <c r="K30" s="60" t="s">
        <v>46</v>
      </c>
      <c r="L30" s="62" t="s">
        <v>313</v>
      </c>
      <c r="M30" s="64">
        <v>0</v>
      </c>
      <c r="N30" s="64">
        <v>0.41666666666666669</v>
      </c>
      <c r="O30" s="64">
        <v>0.30769230769230771</v>
      </c>
      <c r="P30" s="64">
        <v>6.8965517241379309E-2</v>
      </c>
      <c r="Q30" s="64">
        <v>0.2857142857142857</v>
      </c>
      <c r="R30" s="110">
        <v>17</v>
      </c>
      <c r="S30" s="111">
        <v>21</v>
      </c>
      <c r="T30" s="111">
        <v>9</v>
      </c>
      <c r="U30" s="111">
        <v>27</v>
      </c>
      <c r="V30" s="112">
        <v>15</v>
      </c>
      <c r="W30" s="63">
        <v>0.40768900000000002</v>
      </c>
      <c r="X30" s="64">
        <v>0.376386</v>
      </c>
      <c r="Y30" s="64">
        <v>0.31024600000000002</v>
      </c>
      <c r="Z30" s="64">
        <v>0.27586500000000003</v>
      </c>
      <c r="AA30" s="64">
        <v>0.449986</v>
      </c>
      <c r="AB30" s="110">
        <v>16282</v>
      </c>
      <c r="AC30" s="111">
        <v>16770</v>
      </c>
      <c r="AD30" s="111">
        <v>13225</v>
      </c>
      <c r="AE30" s="111">
        <v>12110</v>
      </c>
      <c r="AF30" s="111">
        <v>14796</v>
      </c>
      <c r="AG30" s="63" t="s">
        <v>39</v>
      </c>
      <c r="AH30" s="114" t="s">
        <v>65</v>
      </c>
      <c r="AI30" s="114" t="s">
        <v>65</v>
      </c>
      <c r="AJ30" s="114" t="s">
        <v>65</v>
      </c>
      <c r="AK30" s="115" t="s">
        <v>65</v>
      </c>
    </row>
    <row r="31" spans="1:37" x14ac:dyDescent="0.15">
      <c r="A31" s="60" t="s">
        <v>96</v>
      </c>
      <c r="B31" s="58" t="s">
        <v>96</v>
      </c>
      <c r="C31" s="58" t="s">
        <v>96</v>
      </c>
      <c r="D31" s="63" t="s">
        <v>119</v>
      </c>
      <c r="E31" s="60" t="s">
        <v>314</v>
      </c>
      <c r="F31" s="60" t="s">
        <v>38</v>
      </c>
      <c r="G31" s="109">
        <v>6</v>
      </c>
      <c r="H31" s="60">
        <v>111695148</v>
      </c>
      <c r="I31" s="60">
        <v>111695148</v>
      </c>
      <c r="J31" s="60" t="s">
        <v>59</v>
      </c>
      <c r="K31" s="60" t="s">
        <v>39</v>
      </c>
      <c r="L31" s="62" t="s">
        <v>315</v>
      </c>
      <c r="M31" s="64">
        <v>1.5151515151515152E-2</v>
      </c>
      <c r="N31" s="64">
        <v>0.36263736263736263</v>
      </c>
      <c r="O31" s="64">
        <v>0.34090909090909088</v>
      </c>
      <c r="P31" s="64">
        <v>0.05</v>
      </c>
      <c r="Q31" s="64">
        <v>0</v>
      </c>
      <c r="R31" s="110">
        <v>65</v>
      </c>
      <c r="S31" s="111">
        <v>58</v>
      </c>
      <c r="T31" s="111">
        <v>29</v>
      </c>
      <c r="U31" s="111">
        <v>38</v>
      </c>
      <c r="V31" s="112">
        <v>75</v>
      </c>
      <c r="W31" s="63">
        <v>0.35326600000000002</v>
      </c>
      <c r="X31" s="64">
        <v>0.34551500000000002</v>
      </c>
      <c r="Y31" s="64">
        <v>0.22366</v>
      </c>
      <c r="Z31" s="64">
        <v>0.21429100000000001</v>
      </c>
      <c r="AA31" s="64">
        <v>2.4987500000000001E-3</v>
      </c>
      <c r="AB31" s="110">
        <v>15201</v>
      </c>
      <c r="AC31" s="111">
        <v>15105</v>
      </c>
      <c r="AD31" s="111">
        <v>12054</v>
      </c>
      <c r="AE31" s="111">
        <v>13392</v>
      </c>
      <c r="AF31" s="111">
        <v>14007</v>
      </c>
      <c r="AG31" s="63" t="s">
        <v>59</v>
      </c>
      <c r="AH31" s="114" t="s">
        <v>79</v>
      </c>
      <c r="AI31" s="114" t="s">
        <v>79</v>
      </c>
      <c r="AJ31" s="114" t="s">
        <v>79</v>
      </c>
      <c r="AK31" s="65" t="s">
        <v>59</v>
      </c>
    </row>
    <row r="32" spans="1:37" x14ac:dyDescent="0.15">
      <c r="A32" s="60" t="s">
        <v>35</v>
      </c>
      <c r="B32" s="58" t="s">
        <v>35</v>
      </c>
      <c r="C32" s="58" t="s">
        <v>35</v>
      </c>
      <c r="D32" s="63" t="s">
        <v>119</v>
      </c>
      <c r="E32" s="60" t="s">
        <v>316</v>
      </c>
      <c r="F32" s="60" t="s">
        <v>38</v>
      </c>
      <c r="G32" s="109">
        <v>6</v>
      </c>
      <c r="H32" s="60">
        <v>152461140</v>
      </c>
      <c r="I32" s="60">
        <v>152461140</v>
      </c>
      <c r="J32" s="60" t="s">
        <v>39</v>
      </c>
      <c r="K32" s="60" t="s">
        <v>59</v>
      </c>
      <c r="L32" s="62" t="s">
        <v>317</v>
      </c>
      <c r="M32" s="64">
        <v>0</v>
      </c>
      <c r="N32" s="64">
        <v>0.31034482758620691</v>
      </c>
      <c r="O32" s="64">
        <v>0.25</v>
      </c>
      <c r="P32" s="64">
        <v>0.18</v>
      </c>
      <c r="Q32" s="64">
        <v>0.25</v>
      </c>
      <c r="R32" s="110">
        <v>14</v>
      </c>
      <c r="S32" s="111">
        <v>40</v>
      </c>
      <c r="T32" s="111">
        <v>27</v>
      </c>
      <c r="U32" s="111">
        <v>41</v>
      </c>
      <c r="V32" s="112">
        <v>21</v>
      </c>
      <c r="W32" s="63">
        <v>0.38148700000000002</v>
      </c>
      <c r="X32" s="64">
        <v>0.39478200000000002</v>
      </c>
      <c r="Y32" s="64">
        <v>0.30416399999999999</v>
      </c>
      <c r="Z32" s="64">
        <v>0.28795300000000001</v>
      </c>
      <c r="AA32" s="64">
        <v>0.45775199999999999</v>
      </c>
      <c r="AB32" s="110">
        <v>19500</v>
      </c>
      <c r="AC32" s="111">
        <v>21004</v>
      </c>
      <c r="AD32" s="111">
        <v>17530</v>
      </c>
      <c r="AE32" s="111">
        <v>14359</v>
      </c>
      <c r="AF32" s="111">
        <v>16190</v>
      </c>
      <c r="AG32" s="63" t="s">
        <v>39</v>
      </c>
      <c r="AH32" s="114" t="s">
        <v>61</v>
      </c>
      <c r="AI32" s="114" t="s">
        <v>61</v>
      </c>
      <c r="AJ32" s="114" t="s">
        <v>61</v>
      </c>
      <c r="AK32" s="115" t="s">
        <v>61</v>
      </c>
    </row>
    <row r="33" spans="1:37" x14ac:dyDescent="0.15">
      <c r="A33" s="60" t="s">
        <v>35</v>
      </c>
      <c r="B33" s="58" t="s">
        <v>35</v>
      </c>
      <c r="C33" s="58" t="s">
        <v>35</v>
      </c>
      <c r="D33" s="63" t="s">
        <v>119</v>
      </c>
      <c r="E33" s="60" t="s">
        <v>318</v>
      </c>
      <c r="F33" s="60" t="s">
        <v>38</v>
      </c>
      <c r="G33" s="109">
        <v>6</v>
      </c>
      <c r="H33" s="60">
        <v>153078250</v>
      </c>
      <c r="I33" s="60">
        <v>153078250</v>
      </c>
      <c r="J33" s="60" t="s">
        <v>40</v>
      </c>
      <c r="K33" s="60" t="s">
        <v>46</v>
      </c>
      <c r="L33" s="62" t="s">
        <v>319</v>
      </c>
      <c r="M33" s="64">
        <v>0</v>
      </c>
      <c r="N33" s="64">
        <v>0.29411764705882354</v>
      </c>
      <c r="O33" s="64">
        <v>0.27659574468085107</v>
      </c>
      <c r="P33" s="64">
        <v>0.22222222222222221</v>
      </c>
      <c r="Q33" s="64">
        <v>0.34090909090909088</v>
      </c>
      <c r="R33" s="110">
        <v>70</v>
      </c>
      <c r="S33" s="111">
        <v>84</v>
      </c>
      <c r="T33" s="111">
        <v>34</v>
      </c>
      <c r="U33" s="111">
        <v>56</v>
      </c>
      <c r="V33" s="112">
        <v>58</v>
      </c>
      <c r="W33" s="63">
        <v>0.37473400000000001</v>
      </c>
      <c r="X33" s="64">
        <v>0.36316799999999999</v>
      </c>
      <c r="Y33" s="64">
        <v>0.288437</v>
      </c>
      <c r="Z33" s="64">
        <v>0.27982400000000002</v>
      </c>
      <c r="AA33" s="64">
        <v>0.42004999999999998</v>
      </c>
      <c r="AB33" s="110">
        <v>15982</v>
      </c>
      <c r="AC33" s="111">
        <v>15519</v>
      </c>
      <c r="AD33" s="111">
        <v>13067</v>
      </c>
      <c r="AE33" s="111">
        <v>14308</v>
      </c>
      <c r="AF33" s="111">
        <v>14434</v>
      </c>
      <c r="AG33" s="63" t="s">
        <v>40</v>
      </c>
      <c r="AH33" s="114" t="s">
        <v>48</v>
      </c>
      <c r="AI33" s="114" t="s">
        <v>48</v>
      </c>
      <c r="AJ33" s="114" t="s">
        <v>48</v>
      </c>
      <c r="AK33" s="115" t="s">
        <v>48</v>
      </c>
    </row>
    <row r="34" spans="1:37" x14ac:dyDescent="0.15">
      <c r="A34" s="60" t="s">
        <v>62</v>
      </c>
      <c r="B34" s="58" t="s">
        <v>62</v>
      </c>
      <c r="C34" s="58" t="s">
        <v>32</v>
      </c>
      <c r="D34" s="63" t="s">
        <v>119</v>
      </c>
      <c r="E34" s="60" t="s">
        <v>320</v>
      </c>
      <c r="F34" s="60" t="s">
        <v>38</v>
      </c>
      <c r="G34" s="109">
        <v>6</v>
      </c>
      <c r="H34" s="60">
        <v>165809905</v>
      </c>
      <c r="I34" s="60">
        <v>165809905</v>
      </c>
      <c r="J34" s="60" t="s">
        <v>40</v>
      </c>
      <c r="K34" s="60" t="s">
        <v>46</v>
      </c>
      <c r="L34" s="62" t="s">
        <v>321</v>
      </c>
      <c r="M34" s="64">
        <v>0</v>
      </c>
      <c r="N34" s="64">
        <v>0</v>
      </c>
      <c r="O34" s="64">
        <v>5.2631578947368418E-2</v>
      </c>
      <c r="P34" s="64">
        <v>0.26666666666666666</v>
      </c>
      <c r="Q34" s="64">
        <v>0.70370370370370372</v>
      </c>
      <c r="R34" s="110">
        <v>30</v>
      </c>
      <c r="S34" s="111">
        <v>34</v>
      </c>
      <c r="T34" s="111">
        <v>18</v>
      </c>
      <c r="U34" s="111">
        <v>33</v>
      </c>
      <c r="V34" s="112">
        <v>8</v>
      </c>
      <c r="W34" s="63">
        <v>4.50286E-3</v>
      </c>
      <c r="X34" s="64">
        <v>2.2214600000000002E-3</v>
      </c>
      <c r="Y34" s="64">
        <v>6.1095799999999999E-2</v>
      </c>
      <c r="Z34" s="64">
        <v>5.98565E-2</v>
      </c>
      <c r="AA34" s="64">
        <v>0.73821400000000004</v>
      </c>
      <c r="AB34" s="110">
        <v>16434</v>
      </c>
      <c r="AC34" s="111">
        <v>17556</v>
      </c>
      <c r="AD34" s="111">
        <v>13798</v>
      </c>
      <c r="AE34" s="111">
        <v>12128</v>
      </c>
      <c r="AF34" s="111">
        <v>14466</v>
      </c>
      <c r="AG34" s="63" t="s">
        <v>40</v>
      </c>
      <c r="AH34" s="64" t="s">
        <v>40</v>
      </c>
      <c r="AI34" s="64" t="s">
        <v>40</v>
      </c>
      <c r="AJ34" s="64" t="s">
        <v>40</v>
      </c>
      <c r="AK34" s="115" t="s">
        <v>56</v>
      </c>
    </row>
    <row r="35" spans="1:37" x14ac:dyDescent="0.15">
      <c r="A35" s="60" t="s">
        <v>269</v>
      </c>
      <c r="B35" s="58" t="s">
        <v>269</v>
      </c>
      <c r="C35" s="58" t="s">
        <v>269</v>
      </c>
      <c r="D35" s="63" t="s">
        <v>119</v>
      </c>
      <c r="E35" s="60" t="s">
        <v>403</v>
      </c>
      <c r="F35" s="60" t="s">
        <v>38</v>
      </c>
      <c r="G35" s="109">
        <v>7</v>
      </c>
      <c r="H35" s="60">
        <v>34994371</v>
      </c>
      <c r="I35" s="60">
        <v>34994371</v>
      </c>
      <c r="J35" s="60" t="s">
        <v>39</v>
      </c>
      <c r="K35" s="60" t="s">
        <v>46</v>
      </c>
      <c r="L35" s="62" t="s">
        <v>404</v>
      </c>
      <c r="M35" s="64">
        <v>0</v>
      </c>
      <c r="N35" s="64">
        <v>0</v>
      </c>
      <c r="O35" s="64">
        <v>0</v>
      </c>
      <c r="P35" s="64">
        <v>0.18518518518518517</v>
      </c>
      <c r="Q35" s="64">
        <v>0.28888888888888886</v>
      </c>
      <c r="R35" s="110">
        <v>47</v>
      </c>
      <c r="S35" s="111">
        <v>92</v>
      </c>
      <c r="T35" s="111">
        <v>42</v>
      </c>
      <c r="U35" s="111">
        <v>22</v>
      </c>
      <c r="V35" s="112">
        <v>32</v>
      </c>
      <c r="W35" s="63">
        <v>0</v>
      </c>
      <c r="X35" s="64">
        <v>8.0971700000000005E-4</v>
      </c>
      <c r="Y35" s="64">
        <v>2.7668000000000002E-2</v>
      </c>
      <c r="Z35" s="64">
        <v>1.7218500000000001E-2</v>
      </c>
      <c r="AA35" s="64">
        <v>0.28270000000000001</v>
      </c>
      <c r="AB35" s="110">
        <v>677</v>
      </c>
      <c r="AC35" s="111">
        <v>1235</v>
      </c>
      <c r="AD35" s="111">
        <v>1265</v>
      </c>
      <c r="AE35" s="111">
        <v>754</v>
      </c>
      <c r="AF35" s="111">
        <v>1659</v>
      </c>
      <c r="AG35" s="63" t="s">
        <v>39</v>
      </c>
      <c r="AH35" s="64" t="s">
        <v>39</v>
      </c>
      <c r="AI35" s="64" t="s">
        <v>39</v>
      </c>
      <c r="AJ35" s="114" t="s">
        <v>65</v>
      </c>
      <c r="AK35" s="115" t="s">
        <v>65</v>
      </c>
    </row>
    <row r="36" spans="1:37" x14ac:dyDescent="0.15">
      <c r="A36" s="60" t="s">
        <v>262</v>
      </c>
      <c r="B36" s="58" t="s">
        <v>96</v>
      </c>
      <c r="C36" s="58" t="s">
        <v>96</v>
      </c>
      <c r="D36" s="63" t="s">
        <v>119</v>
      </c>
      <c r="E36" s="60" t="s">
        <v>322</v>
      </c>
      <c r="F36" s="60" t="s">
        <v>38</v>
      </c>
      <c r="G36" s="109">
        <v>7</v>
      </c>
      <c r="H36" s="60">
        <v>87536722</v>
      </c>
      <c r="I36" s="60">
        <v>87536722</v>
      </c>
      <c r="J36" s="60" t="s">
        <v>40</v>
      </c>
      <c r="K36" s="60" t="s">
        <v>39</v>
      </c>
      <c r="L36" s="62" t="s">
        <v>323</v>
      </c>
      <c r="M36" s="64">
        <v>0</v>
      </c>
      <c r="N36" s="64">
        <v>0.68421052631578949</v>
      </c>
      <c r="O36" s="64">
        <v>0.15384615384615385</v>
      </c>
      <c r="P36" s="64">
        <v>0</v>
      </c>
      <c r="Q36" s="64">
        <v>0</v>
      </c>
      <c r="R36" s="110">
        <v>17</v>
      </c>
      <c r="S36" s="111">
        <v>6</v>
      </c>
      <c r="T36" s="111">
        <v>11</v>
      </c>
      <c r="U36" s="111">
        <v>9</v>
      </c>
      <c r="V36" s="112">
        <v>24</v>
      </c>
      <c r="W36" s="63">
        <v>0.38738400000000001</v>
      </c>
      <c r="X36" s="64">
        <v>0.336003</v>
      </c>
      <c r="Y36" s="64">
        <v>0.232182</v>
      </c>
      <c r="Z36" s="64">
        <v>0.22276199999999999</v>
      </c>
      <c r="AA36" s="64">
        <v>9.0187600000000002E-4</v>
      </c>
      <c r="AB36" s="110">
        <v>4724</v>
      </c>
      <c r="AC36" s="111">
        <v>4994</v>
      </c>
      <c r="AD36" s="111">
        <v>3213</v>
      </c>
      <c r="AE36" s="111">
        <v>3909</v>
      </c>
      <c r="AF36" s="111">
        <v>5544</v>
      </c>
      <c r="AG36" s="63" t="s">
        <v>40</v>
      </c>
      <c r="AH36" s="114" t="s">
        <v>84</v>
      </c>
      <c r="AI36" s="114" t="s">
        <v>84</v>
      </c>
      <c r="AJ36" s="114" t="s">
        <v>84</v>
      </c>
      <c r="AK36" s="65" t="s">
        <v>40</v>
      </c>
    </row>
    <row r="37" spans="1:37" x14ac:dyDescent="0.15">
      <c r="A37" s="60" t="s">
        <v>35</v>
      </c>
      <c r="B37" s="58" t="s">
        <v>35</v>
      </c>
      <c r="C37" s="58" t="s">
        <v>96</v>
      </c>
      <c r="D37" s="63" t="s">
        <v>119</v>
      </c>
      <c r="E37" s="60" t="s">
        <v>324</v>
      </c>
      <c r="F37" s="60" t="s">
        <v>38</v>
      </c>
      <c r="G37" s="109">
        <v>7</v>
      </c>
      <c r="H37" s="60">
        <v>98576479</v>
      </c>
      <c r="I37" s="60">
        <v>98576479</v>
      </c>
      <c r="J37" s="60" t="s">
        <v>39</v>
      </c>
      <c r="K37" s="60" t="s">
        <v>40</v>
      </c>
      <c r="L37" s="62" t="s">
        <v>325</v>
      </c>
      <c r="M37" s="64">
        <v>0</v>
      </c>
      <c r="N37" s="64">
        <v>0.28378378378378377</v>
      </c>
      <c r="O37" s="64">
        <v>0.52777777777777779</v>
      </c>
      <c r="P37" s="64">
        <v>0.12903225806451613</v>
      </c>
      <c r="Q37" s="64">
        <v>0.39473684210526316</v>
      </c>
      <c r="R37" s="110">
        <v>50</v>
      </c>
      <c r="S37" s="111">
        <v>53</v>
      </c>
      <c r="T37" s="111">
        <v>34</v>
      </c>
      <c r="U37" s="111">
        <v>54</v>
      </c>
      <c r="V37" s="112">
        <v>23</v>
      </c>
      <c r="W37" s="63">
        <v>0.39265099999999997</v>
      </c>
      <c r="X37" s="64">
        <v>0.38447599999999998</v>
      </c>
      <c r="Y37" s="64">
        <v>0.28448200000000001</v>
      </c>
      <c r="Z37" s="64">
        <v>0.27959200000000001</v>
      </c>
      <c r="AA37" s="64">
        <v>0.42073899999999997</v>
      </c>
      <c r="AB37" s="110">
        <v>15049</v>
      </c>
      <c r="AC37" s="111">
        <v>15421</v>
      </c>
      <c r="AD37" s="111">
        <v>12057</v>
      </c>
      <c r="AE37" s="111">
        <v>12646</v>
      </c>
      <c r="AF37" s="111">
        <v>13405</v>
      </c>
      <c r="AG37" s="63" t="s">
        <v>39</v>
      </c>
      <c r="AH37" s="114" t="s">
        <v>84</v>
      </c>
      <c r="AI37" s="114" t="s">
        <v>84</v>
      </c>
      <c r="AJ37" s="114" t="s">
        <v>84</v>
      </c>
      <c r="AK37" s="65"/>
    </row>
    <row r="38" spans="1:37" x14ac:dyDescent="0.15">
      <c r="A38" s="60" t="s">
        <v>35</v>
      </c>
      <c r="B38" s="58" t="s">
        <v>35</v>
      </c>
      <c r="C38" s="58" t="s">
        <v>35</v>
      </c>
      <c r="D38" s="63" t="s">
        <v>119</v>
      </c>
      <c r="E38" s="60" t="s">
        <v>326</v>
      </c>
      <c r="F38" s="60" t="s">
        <v>38</v>
      </c>
      <c r="G38" s="109">
        <v>8</v>
      </c>
      <c r="H38" s="60">
        <v>41581123</v>
      </c>
      <c r="I38" s="60">
        <v>41581123</v>
      </c>
      <c r="J38" s="60" t="s">
        <v>40</v>
      </c>
      <c r="K38" s="60" t="s">
        <v>39</v>
      </c>
      <c r="L38" s="62" t="s">
        <v>327</v>
      </c>
      <c r="M38" s="64">
        <v>0</v>
      </c>
      <c r="N38" s="64">
        <v>0.42142857142857143</v>
      </c>
      <c r="O38" s="64">
        <v>0.33986928104575165</v>
      </c>
      <c r="P38" s="64">
        <v>0.24747474747474749</v>
      </c>
      <c r="Q38" s="64">
        <v>0.54545454545454541</v>
      </c>
      <c r="R38" s="110">
        <v>91</v>
      </c>
      <c r="S38" s="111">
        <v>81</v>
      </c>
      <c r="T38" s="111">
        <v>101</v>
      </c>
      <c r="U38" s="111">
        <v>149</v>
      </c>
      <c r="V38" s="112">
        <v>45</v>
      </c>
      <c r="W38" s="63">
        <v>0.36909599999999998</v>
      </c>
      <c r="X38" s="64">
        <v>0.36796699999999999</v>
      </c>
      <c r="Y38" s="64">
        <v>0.25643199999999999</v>
      </c>
      <c r="Z38" s="64">
        <v>0.247332</v>
      </c>
      <c r="AA38" s="64">
        <v>0.41892299999999999</v>
      </c>
      <c r="AB38" s="110">
        <v>18548</v>
      </c>
      <c r="AC38" s="111">
        <v>18681</v>
      </c>
      <c r="AD38" s="111">
        <v>15197</v>
      </c>
      <c r="AE38" s="111">
        <v>15650</v>
      </c>
      <c r="AF38" s="111">
        <v>15103</v>
      </c>
      <c r="AG38" s="63" t="s">
        <v>40</v>
      </c>
      <c r="AH38" s="114" t="s">
        <v>42</v>
      </c>
      <c r="AI38" s="114" t="s">
        <v>42</v>
      </c>
      <c r="AJ38" s="114" t="s">
        <v>42</v>
      </c>
      <c r="AK38" s="115" t="s">
        <v>42</v>
      </c>
    </row>
    <row r="39" spans="1:37" x14ac:dyDescent="0.15">
      <c r="A39" s="60" t="s">
        <v>96</v>
      </c>
      <c r="B39" s="58" t="s">
        <v>96</v>
      </c>
      <c r="C39" s="58" t="s">
        <v>96</v>
      </c>
      <c r="D39" s="63" t="s">
        <v>119</v>
      </c>
      <c r="E39" s="60" t="s">
        <v>328</v>
      </c>
      <c r="F39" s="60" t="s">
        <v>38</v>
      </c>
      <c r="G39" s="109">
        <v>8</v>
      </c>
      <c r="H39" s="60">
        <v>100883746</v>
      </c>
      <c r="I39" s="60">
        <v>100883746</v>
      </c>
      <c r="J39" s="60" t="s">
        <v>40</v>
      </c>
      <c r="K39" s="60" t="s">
        <v>59</v>
      </c>
      <c r="L39" s="62" t="s">
        <v>329</v>
      </c>
      <c r="M39" s="64">
        <v>0</v>
      </c>
      <c r="N39" s="64">
        <v>0.26666666666666666</v>
      </c>
      <c r="O39" s="64">
        <v>0.42</v>
      </c>
      <c r="P39" s="64">
        <v>1.0101010101010102E-2</v>
      </c>
      <c r="Q39" s="64">
        <v>0</v>
      </c>
      <c r="R39" s="110">
        <v>60</v>
      </c>
      <c r="S39" s="111">
        <v>55</v>
      </c>
      <c r="T39" s="111">
        <v>29</v>
      </c>
      <c r="U39" s="111">
        <v>98</v>
      </c>
      <c r="V39" s="112">
        <v>63</v>
      </c>
      <c r="W39" s="63">
        <v>0.37558900000000001</v>
      </c>
      <c r="X39" s="64">
        <v>0.39633400000000002</v>
      </c>
      <c r="Y39" s="64">
        <v>0.23592199999999999</v>
      </c>
      <c r="Z39" s="64">
        <v>0.22891400000000001</v>
      </c>
      <c r="AA39" s="64">
        <v>8.3991299999999997E-4</v>
      </c>
      <c r="AB39" s="110">
        <v>19532</v>
      </c>
      <c r="AC39" s="111">
        <v>18550</v>
      </c>
      <c r="AD39" s="111">
        <v>16764</v>
      </c>
      <c r="AE39" s="111">
        <v>16918</v>
      </c>
      <c r="AF39" s="111">
        <v>17859</v>
      </c>
      <c r="AG39" s="63" t="s">
        <v>40</v>
      </c>
      <c r="AH39" s="114" t="s">
        <v>93</v>
      </c>
      <c r="AI39" s="114" t="s">
        <v>93</v>
      </c>
      <c r="AJ39" s="114" t="s">
        <v>93</v>
      </c>
      <c r="AK39" s="65" t="s">
        <v>40</v>
      </c>
    </row>
    <row r="40" spans="1:37" x14ac:dyDescent="0.15">
      <c r="A40" s="60" t="s">
        <v>32</v>
      </c>
      <c r="B40" s="58" t="s">
        <v>32</v>
      </c>
      <c r="C40" s="58" t="s">
        <v>32</v>
      </c>
      <c r="D40" s="63" t="s">
        <v>119</v>
      </c>
      <c r="E40" s="60" t="s">
        <v>330</v>
      </c>
      <c r="F40" s="60" t="s">
        <v>38</v>
      </c>
      <c r="G40" s="109">
        <v>8</v>
      </c>
      <c r="H40" s="60">
        <v>145008491</v>
      </c>
      <c r="I40" s="60">
        <v>145008491</v>
      </c>
      <c r="J40" s="60" t="s">
        <v>46</v>
      </c>
      <c r="K40" s="60" t="s">
        <v>39</v>
      </c>
      <c r="L40" s="62" t="s">
        <v>331</v>
      </c>
      <c r="M40" s="64">
        <v>0</v>
      </c>
      <c r="N40" s="64">
        <v>0</v>
      </c>
      <c r="O40" s="64">
        <v>0</v>
      </c>
      <c r="P40" s="64">
        <v>0</v>
      </c>
      <c r="Q40" s="64">
        <v>0.37142857142857144</v>
      </c>
      <c r="R40" s="110">
        <v>15</v>
      </c>
      <c r="S40" s="111">
        <v>25</v>
      </c>
      <c r="T40" s="111">
        <v>39</v>
      </c>
      <c r="U40" s="111">
        <v>39</v>
      </c>
      <c r="V40" s="112">
        <v>22</v>
      </c>
      <c r="W40" s="63">
        <v>7.3855199999999996E-4</v>
      </c>
      <c r="X40" s="64">
        <v>6.9605600000000002E-4</v>
      </c>
      <c r="Y40" s="64">
        <v>9.1659E-4</v>
      </c>
      <c r="Z40" s="64">
        <v>6.4719299999999999E-3</v>
      </c>
      <c r="AA40" s="64">
        <v>0.137462</v>
      </c>
      <c r="AB40" s="110">
        <v>8124</v>
      </c>
      <c r="AC40" s="111">
        <v>8620</v>
      </c>
      <c r="AD40" s="111">
        <v>5455</v>
      </c>
      <c r="AE40" s="111">
        <v>5716</v>
      </c>
      <c r="AF40" s="111">
        <v>6831</v>
      </c>
      <c r="AG40" s="63" t="s">
        <v>46</v>
      </c>
      <c r="AH40" s="64" t="s">
        <v>46</v>
      </c>
      <c r="AI40" s="64" t="s">
        <v>46</v>
      </c>
      <c r="AJ40" s="64" t="s">
        <v>46</v>
      </c>
      <c r="AK40" s="115" t="s">
        <v>65</v>
      </c>
    </row>
    <row r="41" spans="1:37" x14ac:dyDescent="0.15">
      <c r="A41" s="60" t="s">
        <v>269</v>
      </c>
      <c r="B41" s="58" t="s">
        <v>269</v>
      </c>
      <c r="C41" s="58" t="s">
        <v>32</v>
      </c>
      <c r="D41" s="63" t="s">
        <v>119</v>
      </c>
      <c r="E41" s="60" t="s">
        <v>332</v>
      </c>
      <c r="F41" s="60" t="s">
        <v>38</v>
      </c>
      <c r="G41" s="109">
        <v>9</v>
      </c>
      <c r="H41" s="60">
        <v>5763247</v>
      </c>
      <c r="I41" s="60">
        <v>5763247</v>
      </c>
      <c r="J41" s="60" t="s">
        <v>39</v>
      </c>
      <c r="K41" s="60" t="s">
        <v>40</v>
      </c>
      <c r="L41" s="62" t="s">
        <v>333</v>
      </c>
      <c r="M41" s="64">
        <v>0</v>
      </c>
      <c r="N41" s="64">
        <v>0</v>
      </c>
      <c r="O41" s="64">
        <v>0</v>
      </c>
      <c r="P41" s="64">
        <v>0.08</v>
      </c>
      <c r="Q41" s="64">
        <v>0.16666666666666666</v>
      </c>
      <c r="R41" s="110">
        <v>33</v>
      </c>
      <c r="S41" s="111">
        <v>179</v>
      </c>
      <c r="T41" s="111">
        <v>88</v>
      </c>
      <c r="U41" s="111">
        <v>69</v>
      </c>
      <c r="V41" s="112">
        <v>90</v>
      </c>
      <c r="W41" s="63">
        <v>1.6828399999999999E-4</v>
      </c>
      <c r="X41" s="64">
        <v>1.04194E-4</v>
      </c>
      <c r="Y41" s="64">
        <v>2.56195E-2</v>
      </c>
      <c r="Z41" s="64">
        <v>2.40012E-2</v>
      </c>
      <c r="AA41" s="64">
        <v>0.199934</v>
      </c>
      <c r="AB41" s="110">
        <v>17827</v>
      </c>
      <c r="AC41" s="111">
        <v>19195</v>
      </c>
      <c r="AD41" s="111">
        <v>14325</v>
      </c>
      <c r="AE41" s="111">
        <v>13665</v>
      </c>
      <c r="AF41" s="111">
        <v>15040</v>
      </c>
      <c r="AG41" s="63" t="s">
        <v>39</v>
      </c>
      <c r="AH41" s="64" t="s">
        <v>39</v>
      </c>
      <c r="AI41" s="64" t="s">
        <v>39</v>
      </c>
      <c r="AJ41" s="64" t="s">
        <v>39</v>
      </c>
      <c r="AK41" s="115" t="s">
        <v>42</v>
      </c>
    </row>
    <row r="42" spans="1:37" x14ac:dyDescent="0.15">
      <c r="A42" s="60" t="s">
        <v>35</v>
      </c>
      <c r="B42" s="58" t="s">
        <v>35</v>
      </c>
      <c r="C42" s="58" t="s">
        <v>35</v>
      </c>
      <c r="D42" s="63" t="s">
        <v>119</v>
      </c>
      <c r="E42" s="60" t="s">
        <v>334</v>
      </c>
      <c r="F42" s="60" t="s">
        <v>38</v>
      </c>
      <c r="G42" s="109">
        <v>9</v>
      </c>
      <c r="H42" s="60">
        <v>34971543</v>
      </c>
      <c r="I42" s="60">
        <v>34971543</v>
      </c>
      <c r="J42" s="60" t="s">
        <v>40</v>
      </c>
      <c r="K42" s="60" t="s">
        <v>46</v>
      </c>
      <c r="L42" s="62" t="s">
        <v>335</v>
      </c>
      <c r="M42" s="64">
        <v>0</v>
      </c>
      <c r="N42" s="64">
        <v>0.1417004048582996</v>
      </c>
      <c r="O42" s="64">
        <v>0.152</v>
      </c>
      <c r="P42" s="64">
        <v>0.12962962962962962</v>
      </c>
      <c r="Q42" s="64">
        <v>0.23245614035087719</v>
      </c>
      <c r="R42" s="110">
        <v>87</v>
      </c>
      <c r="S42" s="111">
        <v>212</v>
      </c>
      <c r="T42" s="111">
        <v>212</v>
      </c>
      <c r="U42" s="111">
        <v>188</v>
      </c>
      <c r="V42" s="112">
        <v>175</v>
      </c>
      <c r="W42" s="63">
        <v>0.19179199999999999</v>
      </c>
      <c r="X42" s="64">
        <v>0.17246600000000001</v>
      </c>
      <c r="Y42" s="64">
        <v>0.14840200000000001</v>
      </c>
      <c r="Z42" s="64">
        <v>0.15881200000000001</v>
      </c>
      <c r="AA42" s="64">
        <v>0.20724799999999999</v>
      </c>
      <c r="AB42" s="110">
        <v>16935</v>
      </c>
      <c r="AC42" s="111">
        <v>16525</v>
      </c>
      <c r="AD42" s="111">
        <v>14016</v>
      </c>
      <c r="AE42" s="111">
        <v>14746</v>
      </c>
      <c r="AF42" s="111">
        <v>14403</v>
      </c>
      <c r="AG42" s="63" t="s">
        <v>40</v>
      </c>
      <c r="AH42" s="114" t="s">
        <v>48</v>
      </c>
      <c r="AI42" s="114" t="s">
        <v>48</v>
      </c>
      <c r="AJ42" s="114" t="s">
        <v>48</v>
      </c>
      <c r="AK42" s="115" t="s">
        <v>48</v>
      </c>
    </row>
    <row r="43" spans="1:37" x14ac:dyDescent="0.15">
      <c r="A43" s="60" t="s">
        <v>35</v>
      </c>
      <c r="B43" s="58" t="s">
        <v>35</v>
      </c>
      <c r="C43" s="58" t="s">
        <v>35</v>
      </c>
      <c r="D43" s="63" t="s">
        <v>119</v>
      </c>
      <c r="E43" s="60" t="s">
        <v>336</v>
      </c>
      <c r="F43" s="60" t="s">
        <v>38</v>
      </c>
      <c r="G43" s="109">
        <v>9</v>
      </c>
      <c r="H43" s="60">
        <v>84606556</v>
      </c>
      <c r="I43" s="60">
        <v>84606556</v>
      </c>
      <c r="J43" s="60" t="s">
        <v>40</v>
      </c>
      <c r="K43" s="60" t="s">
        <v>59</v>
      </c>
      <c r="L43" s="62" t="s">
        <v>337</v>
      </c>
      <c r="M43" s="64">
        <v>0</v>
      </c>
      <c r="N43" s="64">
        <v>0.32217573221757323</v>
      </c>
      <c r="O43" s="64">
        <v>0.29411764705882354</v>
      </c>
      <c r="P43" s="64">
        <v>0.15454545454545454</v>
      </c>
      <c r="Q43" s="64">
        <v>0.47107438016528924</v>
      </c>
      <c r="R43" s="110">
        <v>110</v>
      </c>
      <c r="S43" s="111">
        <v>162</v>
      </c>
      <c r="T43" s="111">
        <v>108</v>
      </c>
      <c r="U43" s="111">
        <v>93</v>
      </c>
      <c r="V43" s="112">
        <v>64</v>
      </c>
      <c r="W43" s="63">
        <v>0.341949</v>
      </c>
      <c r="X43" s="64">
        <v>0.31783699999999998</v>
      </c>
      <c r="Y43" s="64">
        <v>0.24946699999999999</v>
      </c>
      <c r="Z43" s="64">
        <v>0.26442500000000002</v>
      </c>
      <c r="AA43" s="64">
        <v>0.49291000000000001</v>
      </c>
      <c r="AB43" s="110">
        <v>14315</v>
      </c>
      <c r="AC43" s="111">
        <v>14627</v>
      </c>
      <c r="AD43" s="111">
        <v>11248</v>
      </c>
      <c r="AE43" s="111">
        <v>12044</v>
      </c>
      <c r="AF43" s="111">
        <v>13400</v>
      </c>
      <c r="AG43" s="63" t="s">
        <v>40</v>
      </c>
      <c r="AH43" s="114" t="s">
        <v>93</v>
      </c>
      <c r="AI43" s="114" t="s">
        <v>93</v>
      </c>
      <c r="AJ43" s="114" t="s">
        <v>93</v>
      </c>
      <c r="AK43" s="115" t="s">
        <v>93</v>
      </c>
    </row>
    <row r="44" spans="1:37" x14ac:dyDescent="0.15">
      <c r="A44" s="60" t="s">
        <v>269</v>
      </c>
      <c r="B44" s="58" t="s">
        <v>269</v>
      </c>
      <c r="C44" s="58" t="s">
        <v>32</v>
      </c>
      <c r="D44" s="63" t="s">
        <v>119</v>
      </c>
      <c r="E44" s="60" t="s">
        <v>338</v>
      </c>
      <c r="F44" s="60" t="s">
        <v>38</v>
      </c>
      <c r="G44" s="109">
        <v>9</v>
      </c>
      <c r="H44" s="60">
        <v>86503440</v>
      </c>
      <c r="I44" s="60">
        <v>86503440</v>
      </c>
      <c r="J44" s="60" t="s">
        <v>40</v>
      </c>
      <c r="K44" s="60" t="s">
        <v>39</v>
      </c>
      <c r="L44" s="62" t="s">
        <v>339</v>
      </c>
      <c r="M44" s="64">
        <v>0</v>
      </c>
      <c r="N44" s="64">
        <v>0</v>
      </c>
      <c r="O44" s="64">
        <v>0</v>
      </c>
      <c r="P44" s="64">
        <v>0.35714285714285715</v>
      </c>
      <c r="Q44" s="64">
        <v>0.30434782608695654</v>
      </c>
      <c r="R44" s="110">
        <v>46</v>
      </c>
      <c r="S44" s="111">
        <v>35</v>
      </c>
      <c r="T44" s="111">
        <v>15</v>
      </c>
      <c r="U44" s="111">
        <v>9</v>
      </c>
      <c r="V44" s="112">
        <v>16</v>
      </c>
      <c r="W44" s="63">
        <v>2.6050699999999999E-4</v>
      </c>
      <c r="X44" s="64">
        <v>9.0163199999999998E-5</v>
      </c>
      <c r="Y44" s="64">
        <v>3.6390699999999998E-2</v>
      </c>
      <c r="Z44" s="64">
        <v>3.33163E-2</v>
      </c>
      <c r="AA44" s="64">
        <v>0.43005199999999999</v>
      </c>
      <c r="AB44" s="110">
        <v>23032</v>
      </c>
      <c r="AC44" s="111">
        <v>22182</v>
      </c>
      <c r="AD44" s="111">
        <v>18109</v>
      </c>
      <c r="AE44" s="111">
        <v>19569</v>
      </c>
      <c r="AF44" s="111">
        <v>19400</v>
      </c>
      <c r="AG44" s="63" t="s">
        <v>40</v>
      </c>
      <c r="AH44" s="64" t="s">
        <v>40</v>
      </c>
      <c r="AI44" s="64" t="s">
        <v>40</v>
      </c>
      <c r="AJ44" s="64" t="s">
        <v>40</v>
      </c>
      <c r="AK44" s="115" t="s">
        <v>84</v>
      </c>
    </row>
    <row r="45" spans="1:37" x14ac:dyDescent="0.15">
      <c r="A45" s="60" t="s">
        <v>35</v>
      </c>
      <c r="B45" s="58" t="s">
        <v>35</v>
      </c>
      <c r="C45" s="58" t="s">
        <v>35</v>
      </c>
      <c r="D45" s="63" t="s">
        <v>119</v>
      </c>
      <c r="E45" s="60" t="s">
        <v>340</v>
      </c>
      <c r="F45" s="60" t="s">
        <v>38</v>
      </c>
      <c r="G45" s="109">
        <v>9</v>
      </c>
      <c r="H45" s="60">
        <v>101763207</v>
      </c>
      <c r="I45" s="60">
        <v>101763207</v>
      </c>
      <c r="J45" s="60" t="s">
        <v>40</v>
      </c>
      <c r="K45" s="60" t="s">
        <v>46</v>
      </c>
      <c r="L45" s="62" t="s">
        <v>341</v>
      </c>
      <c r="M45" s="64">
        <v>0</v>
      </c>
      <c r="N45" s="64">
        <v>0.6470588235294118</v>
      </c>
      <c r="O45" s="64">
        <v>0.59649122807017541</v>
      </c>
      <c r="P45" s="64">
        <v>0.125</v>
      </c>
      <c r="Q45" s="64">
        <v>0.40277777777777779</v>
      </c>
      <c r="R45" s="110">
        <v>62</v>
      </c>
      <c r="S45" s="111">
        <v>42</v>
      </c>
      <c r="T45" s="111">
        <v>23</v>
      </c>
      <c r="U45" s="111">
        <v>35</v>
      </c>
      <c r="V45" s="112">
        <v>43</v>
      </c>
      <c r="W45" s="63">
        <v>0.535273</v>
      </c>
      <c r="X45" s="64">
        <v>0.511351</v>
      </c>
      <c r="Y45" s="64">
        <v>0.36861300000000002</v>
      </c>
      <c r="Z45" s="64">
        <v>0.32289600000000002</v>
      </c>
      <c r="AA45" s="64">
        <v>0.44675300000000001</v>
      </c>
      <c r="AB45" s="110">
        <v>14643</v>
      </c>
      <c r="AC45" s="111">
        <v>15021</v>
      </c>
      <c r="AD45" s="111">
        <v>12075</v>
      </c>
      <c r="AE45" s="111">
        <v>12167</v>
      </c>
      <c r="AF45" s="111">
        <v>12752</v>
      </c>
      <c r="AG45" s="63" t="s">
        <v>40</v>
      </c>
      <c r="AH45" s="114" t="s">
        <v>48</v>
      </c>
      <c r="AI45" s="114" t="s">
        <v>48</v>
      </c>
      <c r="AJ45" s="114" t="s">
        <v>48</v>
      </c>
      <c r="AK45" s="115" t="s">
        <v>48</v>
      </c>
    </row>
    <row r="46" spans="1:37" x14ac:dyDescent="0.15">
      <c r="A46" s="60" t="s">
        <v>35</v>
      </c>
      <c r="B46" s="58" t="s">
        <v>35</v>
      </c>
      <c r="C46" s="58" t="s">
        <v>35</v>
      </c>
      <c r="D46" s="63" t="s">
        <v>119</v>
      </c>
      <c r="E46" s="60" t="s">
        <v>342</v>
      </c>
      <c r="F46" s="60" t="s">
        <v>38</v>
      </c>
      <c r="G46" s="109">
        <v>9</v>
      </c>
      <c r="H46" s="60">
        <v>125143760</v>
      </c>
      <c r="I46" s="60">
        <v>125143760</v>
      </c>
      <c r="J46" s="60" t="s">
        <v>39</v>
      </c>
      <c r="K46" s="60" t="s">
        <v>59</v>
      </c>
      <c r="L46" s="62" t="s">
        <v>343</v>
      </c>
      <c r="M46" s="64">
        <v>0</v>
      </c>
      <c r="N46" s="64">
        <v>0.36764705882352944</v>
      </c>
      <c r="O46" s="64">
        <v>0.56756756756756754</v>
      </c>
      <c r="P46" s="64">
        <v>0.21875</v>
      </c>
      <c r="Q46" s="64">
        <v>0.42553191489361702</v>
      </c>
      <c r="R46" s="110">
        <v>43</v>
      </c>
      <c r="S46" s="111">
        <v>43</v>
      </c>
      <c r="T46" s="111">
        <v>16</v>
      </c>
      <c r="U46" s="111">
        <v>50</v>
      </c>
      <c r="V46" s="112">
        <v>27</v>
      </c>
      <c r="W46" s="63">
        <v>0.386382</v>
      </c>
      <c r="X46" s="64">
        <v>0.36226199999999997</v>
      </c>
      <c r="Y46" s="64">
        <v>0.40308899999999998</v>
      </c>
      <c r="Z46" s="64">
        <v>0.38495699999999999</v>
      </c>
      <c r="AA46" s="64">
        <v>0.44304100000000002</v>
      </c>
      <c r="AB46" s="110">
        <v>13673</v>
      </c>
      <c r="AC46" s="111">
        <v>13424</v>
      </c>
      <c r="AD46" s="111">
        <v>11072</v>
      </c>
      <c r="AE46" s="111">
        <v>11938</v>
      </c>
      <c r="AF46" s="111">
        <v>12983</v>
      </c>
      <c r="AG46" s="63" t="s">
        <v>39</v>
      </c>
      <c r="AH46" s="114" t="s">
        <v>61</v>
      </c>
      <c r="AI46" s="114" t="s">
        <v>61</v>
      </c>
      <c r="AJ46" s="114" t="s">
        <v>61</v>
      </c>
      <c r="AK46" s="115" t="s">
        <v>61</v>
      </c>
    </row>
    <row r="47" spans="1:37" x14ac:dyDescent="0.15">
      <c r="A47" s="60" t="s">
        <v>30</v>
      </c>
      <c r="B47" s="58" t="s">
        <v>119</v>
      </c>
      <c r="C47" s="58" t="s">
        <v>119</v>
      </c>
      <c r="D47" s="63" t="s">
        <v>119</v>
      </c>
      <c r="E47" s="60" t="s">
        <v>413</v>
      </c>
      <c r="F47" s="60" t="s">
        <v>38</v>
      </c>
      <c r="G47" s="109">
        <v>9</v>
      </c>
      <c r="H47" s="60">
        <v>127915940</v>
      </c>
      <c r="I47" s="60">
        <v>127915940</v>
      </c>
      <c r="J47" s="60" t="s">
        <v>40</v>
      </c>
      <c r="K47" s="60" t="s">
        <v>46</v>
      </c>
      <c r="L47" s="62" t="s">
        <v>414</v>
      </c>
      <c r="M47" s="64">
        <v>0</v>
      </c>
      <c r="N47" s="64">
        <v>0</v>
      </c>
      <c r="O47" s="64">
        <v>0.17391304347826086</v>
      </c>
      <c r="P47" s="64">
        <v>0</v>
      </c>
      <c r="Q47" s="64">
        <v>0</v>
      </c>
      <c r="R47" s="110">
        <v>24</v>
      </c>
      <c r="S47" s="111">
        <v>60</v>
      </c>
      <c r="T47" s="111">
        <v>19</v>
      </c>
      <c r="U47" s="111">
        <v>29</v>
      </c>
      <c r="V47" s="112">
        <v>29</v>
      </c>
      <c r="W47" s="63"/>
      <c r="X47" s="64"/>
      <c r="Y47" s="64"/>
      <c r="Z47" s="64"/>
      <c r="AA47" s="64"/>
      <c r="AB47" s="110"/>
      <c r="AC47" s="111"/>
      <c r="AD47" s="111"/>
      <c r="AE47" s="111"/>
      <c r="AF47" s="111"/>
      <c r="AG47" s="63"/>
      <c r="AH47" s="64"/>
      <c r="AI47" s="64"/>
      <c r="AJ47" s="64"/>
      <c r="AK47" s="65"/>
    </row>
    <row r="48" spans="1:37" x14ac:dyDescent="0.15">
      <c r="A48" s="60" t="s">
        <v>35</v>
      </c>
      <c r="B48" s="58" t="s">
        <v>35</v>
      </c>
      <c r="C48" s="58" t="s">
        <v>35</v>
      </c>
      <c r="D48" s="63" t="s">
        <v>119</v>
      </c>
      <c r="E48" s="60" t="s">
        <v>344</v>
      </c>
      <c r="F48" s="60" t="s">
        <v>38</v>
      </c>
      <c r="G48" s="109">
        <v>9</v>
      </c>
      <c r="H48" s="60">
        <v>131505024</v>
      </c>
      <c r="I48" s="60">
        <v>131505024</v>
      </c>
      <c r="J48" s="60" t="s">
        <v>39</v>
      </c>
      <c r="K48" s="60" t="s">
        <v>59</v>
      </c>
      <c r="L48" s="62" t="s">
        <v>345</v>
      </c>
      <c r="M48" s="64">
        <v>0</v>
      </c>
      <c r="N48" s="64">
        <v>0.5</v>
      </c>
      <c r="O48" s="64">
        <v>0.42857142857142855</v>
      </c>
      <c r="P48" s="64">
        <v>6.4516129032258063E-2</v>
      </c>
      <c r="Q48" s="64">
        <v>0.39130434782608697</v>
      </c>
      <c r="R48" s="110">
        <v>34</v>
      </c>
      <c r="S48" s="111">
        <v>10</v>
      </c>
      <c r="T48" s="111">
        <v>16</v>
      </c>
      <c r="U48" s="111">
        <v>29</v>
      </c>
      <c r="V48" s="112">
        <v>14</v>
      </c>
      <c r="W48" s="63">
        <v>0.38617499999999999</v>
      </c>
      <c r="X48" s="64">
        <v>0.37781500000000001</v>
      </c>
      <c r="Y48" s="64">
        <v>0.36813400000000002</v>
      </c>
      <c r="Z48" s="64">
        <v>0.37965900000000002</v>
      </c>
      <c r="AA48" s="64">
        <v>0.42680499999999999</v>
      </c>
      <c r="AB48" s="110">
        <v>17013</v>
      </c>
      <c r="AC48" s="111">
        <v>16164</v>
      </c>
      <c r="AD48" s="111">
        <v>13764</v>
      </c>
      <c r="AE48" s="111">
        <v>14138</v>
      </c>
      <c r="AF48" s="111">
        <v>14557</v>
      </c>
      <c r="AG48" s="63" t="s">
        <v>39</v>
      </c>
      <c r="AH48" s="114" t="s">
        <v>61</v>
      </c>
      <c r="AI48" s="114" t="s">
        <v>61</v>
      </c>
      <c r="AJ48" s="114" t="s">
        <v>61</v>
      </c>
      <c r="AK48" s="115" t="s">
        <v>61</v>
      </c>
    </row>
    <row r="49" spans="1:37" x14ac:dyDescent="0.15">
      <c r="A49" s="60" t="s">
        <v>262</v>
      </c>
      <c r="B49" s="58" t="s">
        <v>96</v>
      </c>
      <c r="C49" s="58" t="s">
        <v>96</v>
      </c>
      <c r="D49" s="63" t="s">
        <v>119</v>
      </c>
      <c r="E49" s="60" t="s">
        <v>346</v>
      </c>
      <c r="F49" s="60" t="s">
        <v>38</v>
      </c>
      <c r="G49" s="109">
        <v>9</v>
      </c>
      <c r="H49" s="60">
        <v>139399464</v>
      </c>
      <c r="I49" s="60">
        <v>139399464</v>
      </c>
      <c r="J49" s="60" t="s">
        <v>59</v>
      </c>
      <c r="K49" s="60" t="s">
        <v>39</v>
      </c>
      <c r="L49" s="62" t="s">
        <v>347</v>
      </c>
      <c r="M49" s="64">
        <v>0</v>
      </c>
      <c r="N49" s="64">
        <v>0.28378378378378377</v>
      </c>
      <c r="O49" s="64">
        <v>0.38636363636363635</v>
      </c>
      <c r="P49" s="64">
        <v>0</v>
      </c>
      <c r="Q49" s="64">
        <v>0</v>
      </c>
      <c r="R49" s="110">
        <v>56</v>
      </c>
      <c r="S49" s="111">
        <v>53</v>
      </c>
      <c r="T49" s="111">
        <v>54</v>
      </c>
      <c r="U49" s="111">
        <v>116</v>
      </c>
      <c r="V49" s="112">
        <v>42</v>
      </c>
      <c r="W49" s="63">
        <v>0.32639000000000001</v>
      </c>
      <c r="X49" s="64">
        <v>0.31231900000000001</v>
      </c>
      <c r="Y49" s="64">
        <v>0.31555899999999998</v>
      </c>
      <c r="Z49" s="64">
        <v>0.31573000000000001</v>
      </c>
      <c r="AA49" s="64">
        <v>1.8457599999999999E-3</v>
      </c>
      <c r="AB49" s="110">
        <v>12770</v>
      </c>
      <c r="AC49" s="111">
        <v>13451</v>
      </c>
      <c r="AD49" s="111">
        <v>10502</v>
      </c>
      <c r="AE49" s="111">
        <v>13178</v>
      </c>
      <c r="AF49" s="111">
        <v>12461</v>
      </c>
      <c r="AG49" s="63" t="s">
        <v>59</v>
      </c>
      <c r="AH49" s="114" t="s">
        <v>79</v>
      </c>
      <c r="AI49" s="114" t="s">
        <v>79</v>
      </c>
      <c r="AJ49" s="114" t="s">
        <v>79</v>
      </c>
      <c r="AK49" s="65" t="s">
        <v>59</v>
      </c>
    </row>
    <row r="50" spans="1:37" x14ac:dyDescent="0.15">
      <c r="A50" s="60" t="s">
        <v>262</v>
      </c>
      <c r="B50" s="58" t="s">
        <v>96</v>
      </c>
      <c r="C50" s="58" t="s">
        <v>96</v>
      </c>
      <c r="D50" s="63" t="s">
        <v>119</v>
      </c>
      <c r="E50" s="60" t="s">
        <v>348</v>
      </c>
      <c r="F50" s="60" t="s">
        <v>38</v>
      </c>
      <c r="G50" s="109">
        <v>11</v>
      </c>
      <c r="H50" s="60">
        <v>802000</v>
      </c>
      <c r="I50" s="60">
        <v>802000</v>
      </c>
      <c r="J50" s="60" t="s">
        <v>39</v>
      </c>
      <c r="K50" s="60" t="s">
        <v>59</v>
      </c>
      <c r="L50" s="62" t="s">
        <v>349</v>
      </c>
      <c r="M50" s="64">
        <v>0</v>
      </c>
      <c r="N50" s="64">
        <v>0.45945945945945948</v>
      </c>
      <c r="O50" s="64">
        <v>0.40540540540540543</v>
      </c>
      <c r="P50" s="64">
        <v>0</v>
      </c>
      <c r="Q50" s="64">
        <v>0</v>
      </c>
      <c r="R50" s="110">
        <v>54</v>
      </c>
      <c r="S50" s="111">
        <v>60</v>
      </c>
      <c r="T50" s="111">
        <v>44</v>
      </c>
      <c r="U50" s="111">
        <v>97</v>
      </c>
      <c r="V50" s="112">
        <v>30</v>
      </c>
      <c r="W50" s="63">
        <v>0.62070800000000004</v>
      </c>
      <c r="X50" s="64">
        <v>0.61571399999999998</v>
      </c>
      <c r="Y50" s="64">
        <v>0.45638800000000002</v>
      </c>
      <c r="Z50" s="64">
        <v>0.448436</v>
      </c>
      <c r="AA50" s="64">
        <v>1.68717E-2</v>
      </c>
      <c r="AB50" s="110">
        <v>29998</v>
      </c>
      <c r="AC50" s="111">
        <v>17729</v>
      </c>
      <c r="AD50" s="111">
        <v>29659</v>
      </c>
      <c r="AE50" s="111">
        <v>14001</v>
      </c>
      <c r="AF50" s="111">
        <v>29339</v>
      </c>
      <c r="AG50" s="63" t="s">
        <v>39</v>
      </c>
      <c r="AH50" s="114" t="s">
        <v>61</v>
      </c>
      <c r="AI50" s="114" t="s">
        <v>61</v>
      </c>
      <c r="AJ50" s="114" t="s">
        <v>61</v>
      </c>
      <c r="AK50" s="65" t="s">
        <v>39</v>
      </c>
    </row>
    <row r="51" spans="1:37" x14ac:dyDescent="0.15">
      <c r="A51" s="60" t="s">
        <v>35</v>
      </c>
      <c r="B51" s="58" t="s">
        <v>35</v>
      </c>
      <c r="C51" s="58" t="s">
        <v>35</v>
      </c>
      <c r="D51" s="63" t="s">
        <v>119</v>
      </c>
      <c r="E51" s="60" t="s">
        <v>350</v>
      </c>
      <c r="F51" s="60" t="s">
        <v>38</v>
      </c>
      <c r="G51" s="109">
        <v>11</v>
      </c>
      <c r="H51" s="60">
        <v>36614751</v>
      </c>
      <c r="I51" s="60">
        <v>36614751</v>
      </c>
      <c r="J51" s="60" t="s">
        <v>39</v>
      </c>
      <c r="K51" s="60" t="s">
        <v>46</v>
      </c>
      <c r="L51" s="62" t="s">
        <v>351</v>
      </c>
      <c r="M51" s="64">
        <v>0</v>
      </c>
      <c r="N51" s="64">
        <v>0.390625</v>
      </c>
      <c r="O51" s="64">
        <v>0.3125</v>
      </c>
      <c r="P51" s="64">
        <v>5.2631578947368418E-2</v>
      </c>
      <c r="Q51" s="64">
        <v>0.30769230769230771</v>
      </c>
      <c r="R51" s="110">
        <v>28</v>
      </c>
      <c r="S51" s="111">
        <v>39</v>
      </c>
      <c r="T51" s="111">
        <v>11</v>
      </c>
      <c r="U51" s="111">
        <v>18</v>
      </c>
      <c r="V51" s="112">
        <v>18</v>
      </c>
      <c r="W51" s="63">
        <v>0.366475</v>
      </c>
      <c r="X51" s="64">
        <v>0.32496799999999998</v>
      </c>
      <c r="Y51" s="64">
        <v>0.28023500000000001</v>
      </c>
      <c r="Z51" s="64">
        <v>0.265629</v>
      </c>
      <c r="AA51" s="64">
        <v>0.43422899999999998</v>
      </c>
      <c r="AB51" s="110">
        <v>15821</v>
      </c>
      <c r="AC51" s="111">
        <v>15620</v>
      </c>
      <c r="AD51" s="111">
        <v>12279</v>
      </c>
      <c r="AE51" s="111">
        <v>13228</v>
      </c>
      <c r="AF51" s="111">
        <v>14216</v>
      </c>
      <c r="AG51" s="63" t="s">
        <v>39</v>
      </c>
      <c r="AH51" s="114" t="s">
        <v>65</v>
      </c>
      <c r="AI51" s="114" t="s">
        <v>65</v>
      </c>
      <c r="AJ51" s="114" t="s">
        <v>65</v>
      </c>
      <c r="AK51" s="115" t="s">
        <v>65</v>
      </c>
    </row>
    <row r="52" spans="1:37" x14ac:dyDescent="0.15">
      <c r="A52" s="60" t="s">
        <v>269</v>
      </c>
      <c r="B52" s="58" t="s">
        <v>269</v>
      </c>
      <c r="C52" s="58" t="s">
        <v>32</v>
      </c>
      <c r="D52" s="63" t="s">
        <v>119</v>
      </c>
      <c r="E52" s="60" t="s">
        <v>352</v>
      </c>
      <c r="F52" s="60" t="s">
        <v>103</v>
      </c>
      <c r="G52" s="109">
        <v>11</v>
      </c>
      <c r="H52" s="60">
        <v>57100307</v>
      </c>
      <c r="I52" s="60">
        <v>57100307</v>
      </c>
      <c r="J52" s="60" t="s">
        <v>40</v>
      </c>
      <c r="K52" s="60" t="s">
        <v>39</v>
      </c>
      <c r="L52" s="62" t="s">
        <v>353</v>
      </c>
      <c r="M52" s="64">
        <v>0</v>
      </c>
      <c r="N52" s="64">
        <v>0</v>
      </c>
      <c r="O52" s="64">
        <v>0</v>
      </c>
      <c r="P52" s="64">
        <v>0.21428571428571427</v>
      </c>
      <c r="Q52" s="64">
        <v>0.47058823529411764</v>
      </c>
      <c r="R52" s="110">
        <v>11</v>
      </c>
      <c r="S52" s="111">
        <v>21</v>
      </c>
      <c r="T52" s="111">
        <v>13</v>
      </c>
      <c r="U52" s="111">
        <v>11</v>
      </c>
      <c r="V52" s="112">
        <v>9</v>
      </c>
      <c r="W52" s="63">
        <v>1.0692900000000001E-4</v>
      </c>
      <c r="X52" s="64">
        <v>2.4600199999999999E-4</v>
      </c>
      <c r="Y52" s="64">
        <v>4.3906199999999999E-2</v>
      </c>
      <c r="Z52" s="64">
        <v>3.85992E-2</v>
      </c>
      <c r="AA52" s="64">
        <v>0.42602000000000001</v>
      </c>
      <c r="AB52" s="110">
        <v>9352</v>
      </c>
      <c r="AC52" s="111">
        <v>8130</v>
      </c>
      <c r="AD52" s="111">
        <v>7721</v>
      </c>
      <c r="AE52" s="111">
        <v>7823</v>
      </c>
      <c r="AF52" s="111">
        <v>9239</v>
      </c>
      <c r="AG52" s="63" t="s">
        <v>40</v>
      </c>
      <c r="AH52" s="64" t="s">
        <v>40</v>
      </c>
      <c r="AI52" s="64" t="s">
        <v>40</v>
      </c>
      <c r="AJ52" s="64" t="s">
        <v>40</v>
      </c>
      <c r="AK52" s="115" t="s">
        <v>84</v>
      </c>
    </row>
    <row r="53" spans="1:37" x14ac:dyDescent="0.15">
      <c r="A53" s="60" t="s">
        <v>35</v>
      </c>
      <c r="B53" s="58" t="s">
        <v>35</v>
      </c>
      <c r="C53" s="58" t="s">
        <v>35</v>
      </c>
      <c r="D53" s="63" t="s">
        <v>119</v>
      </c>
      <c r="E53" s="60" t="s">
        <v>354</v>
      </c>
      <c r="F53" s="60" t="s">
        <v>38</v>
      </c>
      <c r="G53" s="109">
        <v>11</v>
      </c>
      <c r="H53" s="60">
        <v>68343446</v>
      </c>
      <c r="I53" s="60">
        <v>68343446</v>
      </c>
      <c r="J53" s="60" t="s">
        <v>40</v>
      </c>
      <c r="K53" s="60" t="s">
        <v>46</v>
      </c>
      <c r="L53" s="62" t="s">
        <v>355</v>
      </c>
      <c r="M53" s="64">
        <v>0</v>
      </c>
      <c r="N53" s="64">
        <v>0.47428571428571431</v>
      </c>
      <c r="O53" s="64">
        <v>0.27083333333333331</v>
      </c>
      <c r="P53" s="64">
        <v>0.11627906976744186</v>
      </c>
      <c r="Q53" s="64">
        <v>0.35576923076923078</v>
      </c>
      <c r="R53" s="110">
        <v>81</v>
      </c>
      <c r="S53" s="111">
        <v>92</v>
      </c>
      <c r="T53" s="111">
        <v>70</v>
      </c>
      <c r="U53" s="111">
        <v>76</v>
      </c>
      <c r="V53" s="112">
        <v>67</v>
      </c>
      <c r="W53" s="63">
        <v>0.43044500000000002</v>
      </c>
      <c r="X53" s="64">
        <v>0.44543300000000002</v>
      </c>
      <c r="Y53" s="64">
        <v>0.31852900000000001</v>
      </c>
      <c r="Z53" s="64">
        <v>0.26536599999999999</v>
      </c>
      <c r="AA53" s="64">
        <v>0.485014</v>
      </c>
      <c r="AB53" s="110">
        <v>17382</v>
      </c>
      <c r="AC53" s="111">
        <v>18436</v>
      </c>
      <c r="AD53" s="111">
        <v>15176</v>
      </c>
      <c r="AE53" s="111">
        <v>2049</v>
      </c>
      <c r="AF53" s="111">
        <v>14614</v>
      </c>
      <c r="AG53" s="63" t="s">
        <v>40</v>
      </c>
      <c r="AH53" s="114" t="s">
        <v>48</v>
      </c>
      <c r="AI53" s="114" t="s">
        <v>48</v>
      </c>
      <c r="AJ53" s="114" t="s">
        <v>48</v>
      </c>
      <c r="AK53" s="115" t="s">
        <v>48</v>
      </c>
    </row>
    <row r="54" spans="1:37" x14ac:dyDescent="0.15">
      <c r="A54" s="60" t="s">
        <v>30</v>
      </c>
      <c r="B54" s="58" t="s">
        <v>119</v>
      </c>
      <c r="C54" s="58" t="s">
        <v>119</v>
      </c>
      <c r="D54" s="63" t="s">
        <v>119</v>
      </c>
      <c r="E54" s="60" t="s">
        <v>415</v>
      </c>
      <c r="F54" s="60" t="s">
        <v>38</v>
      </c>
      <c r="G54" s="109">
        <v>14</v>
      </c>
      <c r="H54" s="60">
        <v>24550484</v>
      </c>
      <c r="I54" s="60">
        <v>24550484</v>
      </c>
      <c r="J54" s="60" t="s">
        <v>40</v>
      </c>
      <c r="K54" s="60" t="s">
        <v>59</v>
      </c>
      <c r="L54" s="62" t="s">
        <v>416</v>
      </c>
      <c r="M54" s="64">
        <v>0</v>
      </c>
      <c r="N54" s="64">
        <v>0</v>
      </c>
      <c r="O54" s="64">
        <v>0.2</v>
      </c>
      <c r="P54" s="64">
        <v>0</v>
      </c>
      <c r="Q54" s="64">
        <v>0</v>
      </c>
      <c r="R54" s="110">
        <v>17</v>
      </c>
      <c r="S54" s="111">
        <v>28</v>
      </c>
      <c r="T54" s="111">
        <v>16</v>
      </c>
      <c r="U54" s="111">
        <v>26</v>
      </c>
      <c r="V54" s="112">
        <v>14</v>
      </c>
      <c r="W54" s="63"/>
      <c r="X54" s="64"/>
      <c r="Y54" s="64"/>
      <c r="Z54" s="64">
        <v>0.30804300000000001</v>
      </c>
      <c r="AA54" s="64"/>
      <c r="AB54" s="110"/>
      <c r="AC54" s="111"/>
      <c r="AD54" s="111"/>
      <c r="AE54" s="111">
        <v>12507</v>
      </c>
      <c r="AF54" s="111"/>
      <c r="AG54" s="63"/>
      <c r="AH54" s="64"/>
      <c r="AI54" s="64"/>
      <c r="AJ54" s="64"/>
      <c r="AK54" s="65"/>
    </row>
    <row r="55" spans="1:37" x14ac:dyDescent="0.15">
      <c r="A55" s="60" t="s">
        <v>262</v>
      </c>
      <c r="B55" s="58" t="s">
        <v>96</v>
      </c>
      <c r="C55" s="58" t="s">
        <v>96</v>
      </c>
      <c r="D55" s="63" t="s">
        <v>119</v>
      </c>
      <c r="E55" s="60" t="s">
        <v>356</v>
      </c>
      <c r="F55" s="60" t="s">
        <v>38</v>
      </c>
      <c r="G55" s="109">
        <v>14</v>
      </c>
      <c r="H55" s="60">
        <v>50360641</v>
      </c>
      <c r="I55" s="60">
        <v>50360641</v>
      </c>
      <c r="J55" s="60" t="s">
        <v>40</v>
      </c>
      <c r="K55" s="60" t="s">
        <v>46</v>
      </c>
      <c r="L55" s="62" t="s">
        <v>357</v>
      </c>
      <c r="M55" s="64">
        <v>0</v>
      </c>
      <c r="N55" s="64">
        <v>0.38709677419354838</v>
      </c>
      <c r="O55" s="64">
        <v>0.26666666666666666</v>
      </c>
      <c r="P55" s="64">
        <v>0</v>
      </c>
      <c r="Q55" s="64">
        <v>0</v>
      </c>
      <c r="R55" s="110">
        <v>20</v>
      </c>
      <c r="S55" s="111">
        <v>19</v>
      </c>
      <c r="T55" s="111">
        <v>11</v>
      </c>
      <c r="U55" s="111">
        <v>26</v>
      </c>
      <c r="V55" s="112">
        <v>26</v>
      </c>
      <c r="W55" s="63">
        <v>0.35355300000000001</v>
      </c>
      <c r="X55" s="64">
        <v>0.32116699999999998</v>
      </c>
      <c r="Y55" s="64">
        <v>0.217255</v>
      </c>
      <c r="Z55" s="64">
        <v>0.19861500000000001</v>
      </c>
      <c r="AA55" s="64">
        <v>5.60175E-3</v>
      </c>
      <c r="AB55" s="110">
        <v>10864</v>
      </c>
      <c r="AC55" s="111">
        <v>10521</v>
      </c>
      <c r="AD55" s="111">
        <v>9887</v>
      </c>
      <c r="AE55" s="111">
        <v>10250</v>
      </c>
      <c r="AF55" s="111">
        <v>11425</v>
      </c>
      <c r="AG55" s="63" t="s">
        <v>40</v>
      </c>
      <c r="AH55" s="114" t="s">
        <v>48</v>
      </c>
      <c r="AI55" s="114" t="s">
        <v>65</v>
      </c>
      <c r="AJ55" s="114" t="s">
        <v>48</v>
      </c>
      <c r="AK55" s="65" t="s">
        <v>40</v>
      </c>
    </row>
    <row r="56" spans="1:37" x14ac:dyDescent="0.15">
      <c r="A56" s="60" t="s">
        <v>269</v>
      </c>
      <c r="B56" s="58" t="s">
        <v>269</v>
      </c>
      <c r="C56" s="58" t="s">
        <v>32</v>
      </c>
      <c r="D56" s="63" t="s">
        <v>119</v>
      </c>
      <c r="E56" s="60" t="s">
        <v>358</v>
      </c>
      <c r="F56" s="60" t="s">
        <v>38</v>
      </c>
      <c r="G56" s="109">
        <v>15</v>
      </c>
      <c r="H56" s="60">
        <v>28387518</v>
      </c>
      <c r="I56" s="60">
        <v>28387518</v>
      </c>
      <c r="J56" s="60" t="s">
        <v>39</v>
      </c>
      <c r="K56" s="60" t="s">
        <v>46</v>
      </c>
      <c r="L56" s="62" t="s">
        <v>359</v>
      </c>
      <c r="M56" s="64">
        <v>0</v>
      </c>
      <c r="N56" s="64">
        <v>0</v>
      </c>
      <c r="O56" s="64">
        <v>0</v>
      </c>
      <c r="P56" s="64">
        <v>0.27927927927927926</v>
      </c>
      <c r="Q56" s="64">
        <v>0.63265306122448983</v>
      </c>
      <c r="R56" s="110">
        <v>44</v>
      </c>
      <c r="S56" s="111">
        <v>57</v>
      </c>
      <c r="T56" s="111">
        <v>50</v>
      </c>
      <c r="U56" s="111">
        <v>80</v>
      </c>
      <c r="V56" s="112">
        <v>18</v>
      </c>
      <c r="W56" s="63">
        <v>8.3968499999999995E-4</v>
      </c>
      <c r="X56" s="64">
        <v>9.7885700000000008E-4</v>
      </c>
      <c r="Y56" s="64">
        <v>5.7440199999999997E-2</v>
      </c>
      <c r="Z56" s="64">
        <v>6.5851599999999996E-2</v>
      </c>
      <c r="AA56" s="64">
        <v>0.72684899999999997</v>
      </c>
      <c r="AB56" s="110">
        <v>15482</v>
      </c>
      <c r="AC56" s="111">
        <v>15324</v>
      </c>
      <c r="AD56" s="111">
        <v>10376</v>
      </c>
      <c r="AE56" s="111">
        <v>15048</v>
      </c>
      <c r="AF56" s="111">
        <v>14578</v>
      </c>
      <c r="AG56" s="63" t="s">
        <v>39</v>
      </c>
      <c r="AH56" s="64" t="s">
        <v>39</v>
      </c>
      <c r="AI56" s="64" t="s">
        <v>39</v>
      </c>
      <c r="AJ56" s="64" t="s">
        <v>39</v>
      </c>
      <c r="AK56" s="115" t="s">
        <v>65</v>
      </c>
    </row>
    <row r="57" spans="1:37" x14ac:dyDescent="0.15">
      <c r="A57" s="60" t="s">
        <v>35</v>
      </c>
      <c r="B57" s="58" t="s">
        <v>35</v>
      </c>
      <c r="C57" s="58" t="s">
        <v>35</v>
      </c>
      <c r="D57" s="63" t="s">
        <v>119</v>
      </c>
      <c r="E57" s="60" t="s">
        <v>360</v>
      </c>
      <c r="F57" s="60" t="s">
        <v>38</v>
      </c>
      <c r="G57" s="109">
        <v>15</v>
      </c>
      <c r="H57" s="60">
        <v>41624504</v>
      </c>
      <c r="I57" s="60">
        <v>41624504</v>
      </c>
      <c r="J57" s="60" t="s">
        <v>39</v>
      </c>
      <c r="K57" s="60" t="s">
        <v>40</v>
      </c>
      <c r="L57" s="62" t="s">
        <v>361</v>
      </c>
      <c r="M57" s="64">
        <v>0</v>
      </c>
      <c r="N57" s="64">
        <v>0.6333333333333333</v>
      </c>
      <c r="O57" s="64">
        <v>0.46666666666666667</v>
      </c>
      <c r="P57" s="64">
        <v>0.21518987341772153</v>
      </c>
      <c r="Q57" s="64">
        <v>0.75555555555555554</v>
      </c>
      <c r="R57" s="110">
        <v>42</v>
      </c>
      <c r="S57" s="111">
        <v>11</v>
      </c>
      <c r="T57" s="111">
        <v>16</v>
      </c>
      <c r="U57" s="111">
        <v>62</v>
      </c>
      <c r="V57" s="112">
        <v>11</v>
      </c>
      <c r="W57" s="63">
        <v>0.54123900000000003</v>
      </c>
      <c r="X57" s="64">
        <v>0.45575199999999999</v>
      </c>
      <c r="Y57" s="64">
        <v>0.28281699999999999</v>
      </c>
      <c r="Z57" s="64">
        <v>0.27304499999999998</v>
      </c>
      <c r="AA57" s="64">
        <v>0.72172700000000001</v>
      </c>
      <c r="AB57" s="110">
        <v>7699</v>
      </c>
      <c r="AC57" s="111">
        <v>8215</v>
      </c>
      <c r="AD57" s="111">
        <v>7298</v>
      </c>
      <c r="AE57" s="111">
        <v>7159</v>
      </c>
      <c r="AF57" s="111">
        <v>8294</v>
      </c>
      <c r="AG57" s="63" t="s">
        <v>39</v>
      </c>
      <c r="AH57" s="114" t="s">
        <v>42</v>
      </c>
      <c r="AI57" s="114" t="s">
        <v>42</v>
      </c>
      <c r="AJ57" s="114" t="s">
        <v>42</v>
      </c>
      <c r="AK57" s="115" t="s">
        <v>42</v>
      </c>
    </row>
    <row r="58" spans="1:37" x14ac:dyDescent="0.15">
      <c r="A58" s="60" t="s">
        <v>35</v>
      </c>
      <c r="B58" s="58" t="s">
        <v>35</v>
      </c>
      <c r="C58" s="58" t="s">
        <v>35</v>
      </c>
      <c r="D58" s="63" t="s">
        <v>119</v>
      </c>
      <c r="E58" s="60" t="s">
        <v>362</v>
      </c>
      <c r="F58" s="60" t="s">
        <v>103</v>
      </c>
      <c r="G58" s="109">
        <v>15</v>
      </c>
      <c r="H58" s="60">
        <v>90799070</v>
      </c>
      <c r="I58" s="60">
        <v>90799070</v>
      </c>
      <c r="J58" s="60" t="s">
        <v>59</v>
      </c>
      <c r="K58" s="60" t="s">
        <v>46</v>
      </c>
      <c r="L58" s="62" t="s">
        <v>363</v>
      </c>
      <c r="M58" s="64">
        <v>0</v>
      </c>
      <c r="N58" s="64">
        <v>0.66153846153846152</v>
      </c>
      <c r="O58" s="64">
        <v>0.92500000000000004</v>
      </c>
      <c r="P58" s="64">
        <v>0.2</v>
      </c>
      <c r="Q58" s="64">
        <v>0.79069767441860461</v>
      </c>
      <c r="R58" s="110">
        <v>28</v>
      </c>
      <c r="S58" s="111">
        <v>22</v>
      </c>
      <c r="T58" s="111">
        <v>3</v>
      </c>
      <c r="U58" s="111">
        <v>52</v>
      </c>
      <c r="V58" s="112">
        <v>9</v>
      </c>
      <c r="W58" s="63">
        <v>0.60582100000000005</v>
      </c>
      <c r="X58" s="64">
        <v>0.61736800000000003</v>
      </c>
      <c r="Y58" s="64">
        <v>0.34250000000000003</v>
      </c>
      <c r="Z58" s="64">
        <v>0.33938200000000002</v>
      </c>
      <c r="AA58" s="64">
        <v>0.75155799999999995</v>
      </c>
      <c r="AB58" s="110">
        <v>12748</v>
      </c>
      <c r="AC58" s="111">
        <v>13692</v>
      </c>
      <c r="AD58" s="111">
        <v>10146</v>
      </c>
      <c r="AE58" s="111">
        <v>12289</v>
      </c>
      <c r="AF58" s="111">
        <v>12035</v>
      </c>
      <c r="AG58" s="63" t="s">
        <v>59</v>
      </c>
      <c r="AH58" s="114" t="s">
        <v>150</v>
      </c>
      <c r="AI58" s="114" t="s">
        <v>150</v>
      </c>
      <c r="AJ58" s="114" t="s">
        <v>150</v>
      </c>
      <c r="AK58" s="115" t="s">
        <v>150</v>
      </c>
    </row>
    <row r="59" spans="1:37" x14ac:dyDescent="0.15">
      <c r="A59" s="60" t="s">
        <v>269</v>
      </c>
      <c r="B59" s="58" t="s">
        <v>269</v>
      </c>
      <c r="C59" s="58" t="s">
        <v>32</v>
      </c>
      <c r="D59" s="63" t="s">
        <v>119</v>
      </c>
      <c r="E59" s="60" t="s">
        <v>364</v>
      </c>
      <c r="F59" s="60" t="s">
        <v>38</v>
      </c>
      <c r="G59" s="109">
        <v>16</v>
      </c>
      <c r="H59" s="60">
        <v>4748019</v>
      </c>
      <c r="I59" s="60">
        <v>4748019</v>
      </c>
      <c r="J59" s="60" t="s">
        <v>40</v>
      </c>
      <c r="K59" s="60" t="s">
        <v>59</v>
      </c>
      <c r="L59" s="62" t="s">
        <v>365</v>
      </c>
      <c r="M59" s="64">
        <v>0</v>
      </c>
      <c r="N59" s="64">
        <v>0</v>
      </c>
      <c r="O59" s="64">
        <v>0</v>
      </c>
      <c r="P59" s="64">
        <v>0.25396825396825395</v>
      </c>
      <c r="Q59" s="64">
        <v>0.42</v>
      </c>
      <c r="R59" s="110">
        <v>60</v>
      </c>
      <c r="S59" s="111">
        <v>119</v>
      </c>
      <c r="T59" s="111">
        <v>119</v>
      </c>
      <c r="U59" s="111">
        <v>94</v>
      </c>
      <c r="V59" s="112">
        <v>58</v>
      </c>
      <c r="W59" s="63">
        <v>3.8113399999999999E-4</v>
      </c>
      <c r="X59" s="64">
        <v>2.6468999999999999E-4</v>
      </c>
      <c r="Y59" s="64">
        <v>6.52224E-2</v>
      </c>
      <c r="Z59" s="64">
        <v>5.8156899999999997E-2</v>
      </c>
      <c r="AA59" s="64">
        <v>0.339111</v>
      </c>
      <c r="AB59" s="110">
        <v>10495</v>
      </c>
      <c r="AC59" s="111">
        <v>11334</v>
      </c>
      <c r="AD59" s="111">
        <v>8632</v>
      </c>
      <c r="AE59" s="111">
        <v>9353</v>
      </c>
      <c r="AF59" s="111">
        <v>10442</v>
      </c>
      <c r="AG59" s="63" t="s">
        <v>40</v>
      </c>
      <c r="AH59" s="64" t="s">
        <v>40</v>
      </c>
      <c r="AI59" s="64" t="s">
        <v>40</v>
      </c>
      <c r="AJ59" s="64" t="s">
        <v>40</v>
      </c>
      <c r="AK59" s="115" t="s">
        <v>93</v>
      </c>
    </row>
    <row r="60" spans="1:37" x14ac:dyDescent="0.15">
      <c r="A60" s="60" t="s">
        <v>35</v>
      </c>
      <c r="B60" s="58" t="s">
        <v>35</v>
      </c>
      <c r="C60" s="58" t="s">
        <v>35</v>
      </c>
      <c r="D60" s="63" t="s">
        <v>119</v>
      </c>
      <c r="E60" s="60" t="s">
        <v>366</v>
      </c>
      <c r="F60" s="60" t="s">
        <v>38</v>
      </c>
      <c r="G60" s="109">
        <v>16</v>
      </c>
      <c r="H60" s="60">
        <v>20335308</v>
      </c>
      <c r="I60" s="60">
        <v>20335308</v>
      </c>
      <c r="J60" s="60" t="s">
        <v>59</v>
      </c>
      <c r="K60" s="60" t="s">
        <v>39</v>
      </c>
      <c r="L60" s="62" t="s">
        <v>367</v>
      </c>
      <c r="M60" s="64">
        <v>0</v>
      </c>
      <c r="N60" s="64">
        <v>0.4375</v>
      </c>
      <c r="O60" s="64">
        <v>0.36666666666666664</v>
      </c>
      <c r="P60" s="64">
        <v>0.31623931623931623</v>
      </c>
      <c r="Q60" s="64">
        <v>0.48979591836734693</v>
      </c>
      <c r="R60" s="110">
        <v>49</v>
      </c>
      <c r="S60" s="111">
        <v>36</v>
      </c>
      <c r="T60" s="111">
        <v>38</v>
      </c>
      <c r="U60" s="111">
        <v>80</v>
      </c>
      <c r="V60" s="112">
        <v>25</v>
      </c>
      <c r="W60" s="63">
        <v>0.37309100000000001</v>
      </c>
      <c r="X60" s="64">
        <v>0.369531</v>
      </c>
      <c r="Y60" s="64">
        <v>0.27339000000000002</v>
      </c>
      <c r="Z60" s="64">
        <v>0.27892899999999998</v>
      </c>
      <c r="AA60" s="64">
        <v>0.42875600000000003</v>
      </c>
      <c r="AB60" s="110">
        <v>11587</v>
      </c>
      <c r="AC60" s="111">
        <v>11290</v>
      </c>
      <c r="AD60" s="111">
        <v>8775</v>
      </c>
      <c r="AE60" s="111">
        <v>9220</v>
      </c>
      <c r="AF60" s="111">
        <v>10050</v>
      </c>
      <c r="AG60" s="63" t="s">
        <v>59</v>
      </c>
      <c r="AH60" s="114" t="s">
        <v>61</v>
      </c>
      <c r="AI60" s="114" t="s">
        <v>61</v>
      </c>
      <c r="AJ60" s="114" t="s">
        <v>61</v>
      </c>
      <c r="AK60" s="115" t="s">
        <v>61</v>
      </c>
    </row>
    <row r="61" spans="1:37" x14ac:dyDescent="0.15">
      <c r="A61" s="60" t="s">
        <v>35</v>
      </c>
      <c r="B61" s="58" t="s">
        <v>35</v>
      </c>
      <c r="C61" s="58" t="s">
        <v>35</v>
      </c>
      <c r="D61" s="63" t="s">
        <v>119</v>
      </c>
      <c r="E61" s="60" t="s">
        <v>368</v>
      </c>
      <c r="F61" s="60" t="s">
        <v>38</v>
      </c>
      <c r="G61" s="109">
        <v>16</v>
      </c>
      <c r="H61" s="60">
        <v>67221284</v>
      </c>
      <c r="I61" s="60">
        <v>67221284</v>
      </c>
      <c r="J61" s="60" t="s">
        <v>40</v>
      </c>
      <c r="K61" s="60" t="s">
        <v>59</v>
      </c>
      <c r="L61" s="62" t="s">
        <v>369</v>
      </c>
      <c r="M61" s="64">
        <v>0</v>
      </c>
      <c r="N61" s="64">
        <v>0.29090909090909089</v>
      </c>
      <c r="O61" s="64">
        <v>0.43939393939393939</v>
      </c>
      <c r="P61" s="64">
        <v>0.140625</v>
      </c>
      <c r="Q61" s="64">
        <v>0.54545454545454541</v>
      </c>
      <c r="R61" s="110">
        <v>41</v>
      </c>
      <c r="S61" s="111">
        <v>39</v>
      </c>
      <c r="T61" s="111">
        <v>37</v>
      </c>
      <c r="U61" s="111">
        <v>55</v>
      </c>
      <c r="V61" s="112">
        <v>15</v>
      </c>
      <c r="W61" s="63">
        <v>0.41049999999999998</v>
      </c>
      <c r="X61" s="64">
        <v>0.37147999999999998</v>
      </c>
      <c r="Y61" s="64">
        <v>0.28856700000000002</v>
      </c>
      <c r="Z61" s="64">
        <v>0.27696100000000001</v>
      </c>
      <c r="AA61" s="64">
        <v>0.43976700000000002</v>
      </c>
      <c r="AB61" s="110">
        <v>30000</v>
      </c>
      <c r="AC61" s="111">
        <v>19818</v>
      </c>
      <c r="AD61" s="111">
        <v>30000</v>
      </c>
      <c r="AE61" s="111">
        <v>15716</v>
      </c>
      <c r="AF61" s="111">
        <v>30000</v>
      </c>
      <c r="AG61" s="63" t="s">
        <v>40</v>
      </c>
      <c r="AH61" s="114" t="s">
        <v>93</v>
      </c>
      <c r="AI61" s="114" t="s">
        <v>93</v>
      </c>
      <c r="AJ61" s="114" t="s">
        <v>93</v>
      </c>
      <c r="AK61" s="115" t="s">
        <v>93</v>
      </c>
    </row>
    <row r="62" spans="1:37" x14ac:dyDescent="0.15">
      <c r="A62" s="60" t="s">
        <v>262</v>
      </c>
      <c r="B62" s="58" t="s">
        <v>96</v>
      </c>
      <c r="C62" s="58" t="s">
        <v>96</v>
      </c>
      <c r="D62" s="63" t="s">
        <v>119</v>
      </c>
      <c r="E62" s="60" t="s">
        <v>370</v>
      </c>
      <c r="F62" s="60" t="s">
        <v>38</v>
      </c>
      <c r="G62" s="109">
        <v>17</v>
      </c>
      <c r="H62" s="60">
        <v>7012201</v>
      </c>
      <c r="I62" s="60">
        <v>7012201</v>
      </c>
      <c r="J62" s="60" t="s">
        <v>40</v>
      </c>
      <c r="K62" s="60" t="s">
        <v>46</v>
      </c>
      <c r="L62" s="62" t="s">
        <v>371</v>
      </c>
      <c r="M62" s="64">
        <v>0</v>
      </c>
      <c r="N62" s="64">
        <v>0.64102564102564108</v>
      </c>
      <c r="O62" s="64">
        <v>0.67567567567567566</v>
      </c>
      <c r="P62" s="64">
        <v>0</v>
      </c>
      <c r="Q62" s="64">
        <v>0</v>
      </c>
      <c r="R62" s="110">
        <v>30</v>
      </c>
      <c r="S62" s="111">
        <v>14</v>
      </c>
      <c r="T62" s="111">
        <v>12</v>
      </c>
      <c r="U62" s="111">
        <v>64</v>
      </c>
      <c r="V62" s="112">
        <v>24</v>
      </c>
      <c r="W62" s="63">
        <v>0.63616499999999998</v>
      </c>
      <c r="X62" s="64">
        <v>0.57425999999999999</v>
      </c>
      <c r="Y62" s="64">
        <v>0.29983100000000001</v>
      </c>
      <c r="Z62" s="64">
        <v>0.27630700000000002</v>
      </c>
      <c r="AA62" s="64">
        <v>5.4511500000000001E-3</v>
      </c>
      <c r="AB62" s="110">
        <v>6404</v>
      </c>
      <c r="AC62" s="111">
        <v>7467</v>
      </c>
      <c r="AD62" s="111">
        <v>5920</v>
      </c>
      <c r="AE62" s="111">
        <v>7820</v>
      </c>
      <c r="AF62" s="111">
        <v>6971</v>
      </c>
      <c r="AG62" s="63" t="s">
        <v>40</v>
      </c>
      <c r="AH62" s="114" t="s">
        <v>48</v>
      </c>
      <c r="AI62" s="114" t="s">
        <v>48</v>
      </c>
      <c r="AJ62" s="114" t="s">
        <v>48</v>
      </c>
      <c r="AK62" s="65" t="s">
        <v>40</v>
      </c>
    </row>
    <row r="63" spans="1:37" x14ac:dyDescent="0.15">
      <c r="A63" s="60" t="s">
        <v>35</v>
      </c>
      <c r="B63" s="58" t="s">
        <v>35</v>
      </c>
      <c r="C63" s="58" t="s">
        <v>35</v>
      </c>
      <c r="D63" s="63" t="s">
        <v>119</v>
      </c>
      <c r="E63" s="60" t="s">
        <v>372</v>
      </c>
      <c r="F63" s="60" t="s">
        <v>38</v>
      </c>
      <c r="G63" s="109">
        <v>17</v>
      </c>
      <c r="H63" s="60">
        <v>7578406</v>
      </c>
      <c r="I63" s="60">
        <v>7578406</v>
      </c>
      <c r="J63" s="60" t="s">
        <v>39</v>
      </c>
      <c r="K63" s="60" t="s">
        <v>59</v>
      </c>
      <c r="L63" s="62" t="s">
        <v>373</v>
      </c>
      <c r="M63" s="64">
        <v>0</v>
      </c>
      <c r="N63" s="64">
        <v>0.54385964912280704</v>
      </c>
      <c r="O63" s="64">
        <v>0.77192982456140347</v>
      </c>
      <c r="P63" s="64">
        <v>0.21176470588235294</v>
      </c>
      <c r="Q63" s="64">
        <v>0.78378378378378377</v>
      </c>
      <c r="R63" s="110">
        <v>49</v>
      </c>
      <c r="S63" s="111">
        <v>26</v>
      </c>
      <c r="T63" s="111">
        <v>13</v>
      </c>
      <c r="U63" s="111">
        <v>67</v>
      </c>
      <c r="V63" s="112">
        <v>8</v>
      </c>
      <c r="W63" s="63">
        <v>0.62383200000000005</v>
      </c>
      <c r="X63" s="64">
        <v>0.55195399999999994</v>
      </c>
      <c r="Y63" s="64">
        <v>0.34935699999999997</v>
      </c>
      <c r="Z63" s="64">
        <v>0.35606199999999999</v>
      </c>
      <c r="AA63" s="64">
        <v>0.71168799999999999</v>
      </c>
      <c r="AB63" s="110">
        <v>8241</v>
      </c>
      <c r="AC63" s="111">
        <v>9470</v>
      </c>
      <c r="AD63" s="111">
        <v>7468</v>
      </c>
      <c r="AE63" s="111">
        <v>7860</v>
      </c>
      <c r="AF63" s="111">
        <v>6819</v>
      </c>
      <c r="AG63" s="63" t="s">
        <v>39</v>
      </c>
      <c r="AH63" s="114" t="s">
        <v>61</v>
      </c>
      <c r="AI63" s="114" t="s">
        <v>61</v>
      </c>
      <c r="AJ63" s="114" t="s">
        <v>61</v>
      </c>
      <c r="AK63" s="115" t="s">
        <v>61</v>
      </c>
    </row>
    <row r="64" spans="1:37" x14ac:dyDescent="0.15">
      <c r="A64" s="60" t="s">
        <v>269</v>
      </c>
      <c r="B64" s="58" t="s">
        <v>269</v>
      </c>
      <c r="C64" s="58" t="s">
        <v>32</v>
      </c>
      <c r="D64" s="63" t="s">
        <v>119</v>
      </c>
      <c r="E64" s="60" t="s">
        <v>374</v>
      </c>
      <c r="F64" s="60" t="s">
        <v>38</v>
      </c>
      <c r="G64" s="109">
        <v>17</v>
      </c>
      <c r="H64" s="60">
        <v>71354331</v>
      </c>
      <c r="I64" s="60">
        <v>71354331</v>
      </c>
      <c r="J64" s="60" t="s">
        <v>40</v>
      </c>
      <c r="K64" s="60" t="s">
        <v>39</v>
      </c>
      <c r="L64" s="62" t="s">
        <v>375</v>
      </c>
      <c r="M64" s="64">
        <v>0</v>
      </c>
      <c r="N64" s="64">
        <v>0</v>
      </c>
      <c r="O64" s="64">
        <v>0</v>
      </c>
      <c r="P64" s="64">
        <v>3.614457831325301E-2</v>
      </c>
      <c r="Q64" s="64">
        <v>0.48979591836734693</v>
      </c>
      <c r="R64" s="110">
        <v>50</v>
      </c>
      <c r="S64" s="111">
        <v>53</v>
      </c>
      <c r="T64" s="111">
        <v>47</v>
      </c>
      <c r="U64" s="111">
        <v>80</v>
      </c>
      <c r="V64" s="112">
        <v>25</v>
      </c>
      <c r="W64" s="63">
        <v>8.4267300000000005E-5</v>
      </c>
      <c r="X64" s="64">
        <v>5.5648299999999998E-4</v>
      </c>
      <c r="Y64" s="64">
        <v>5.3547499999999998E-2</v>
      </c>
      <c r="Z64" s="64">
        <v>5.3576499999999999E-2</v>
      </c>
      <c r="AA64" s="64">
        <v>0.43171900000000002</v>
      </c>
      <c r="AB64" s="110">
        <v>11867</v>
      </c>
      <c r="AC64" s="111">
        <v>12579</v>
      </c>
      <c r="AD64" s="111">
        <v>9711</v>
      </c>
      <c r="AE64" s="111">
        <v>10470</v>
      </c>
      <c r="AF64" s="111">
        <v>11892</v>
      </c>
      <c r="AG64" s="63" t="s">
        <v>40</v>
      </c>
      <c r="AH64" s="64" t="s">
        <v>40</v>
      </c>
      <c r="AI64" s="64" t="s">
        <v>40</v>
      </c>
      <c r="AJ64" s="64" t="s">
        <v>40</v>
      </c>
      <c r="AK64" s="115" t="s">
        <v>42</v>
      </c>
    </row>
    <row r="65" spans="1:37" x14ac:dyDescent="0.15">
      <c r="A65" s="60" t="s">
        <v>35</v>
      </c>
      <c r="B65" s="58" t="s">
        <v>35</v>
      </c>
      <c r="C65" s="58" t="s">
        <v>35</v>
      </c>
      <c r="D65" s="63" t="s">
        <v>119</v>
      </c>
      <c r="E65" s="60" t="s">
        <v>376</v>
      </c>
      <c r="F65" s="60" t="s">
        <v>50</v>
      </c>
      <c r="G65" s="109">
        <v>19</v>
      </c>
      <c r="H65" s="60">
        <v>677977</v>
      </c>
      <c r="I65" s="60">
        <v>677977</v>
      </c>
      <c r="J65" s="60" t="s">
        <v>40</v>
      </c>
      <c r="K65" s="60" t="s">
        <v>51</v>
      </c>
      <c r="L65" s="62" t="s">
        <v>377</v>
      </c>
      <c r="M65" s="64">
        <v>0</v>
      </c>
      <c r="N65" s="64">
        <v>0.46969696969696972</v>
      </c>
      <c r="O65" s="64">
        <v>0.33333333333333331</v>
      </c>
      <c r="P65" s="64">
        <v>0.10784313725490197</v>
      </c>
      <c r="Q65" s="64">
        <v>0.25454545454545452</v>
      </c>
      <c r="R65" s="110">
        <v>35</v>
      </c>
      <c r="S65" s="111">
        <v>66</v>
      </c>
      <c r="T65" s="111">
        <v>63</v>
      </c>
      <c r="U65" s="111">
        <v>102</v>
      </c>
      <c r="V65" s="112">
        <v>55</v>
      </c>
      <c r="W65" s="63">
        <v>0.40532365396249243</v>
      </c>
      <c r="X65" s="64">
        <v>0.3481677370608236</v>
      </c>
      <c r="Y65" s="64">
        <v>0.23471882640586797</v>
      </c>
      <c r="Z65" s="64"/>
      <c r="AA65" s="64">
        <v>0.40677509210171625</v>
      </c>
      <c r="AB65" s="110">
        <v>13224</v>
      </c>
      <c r="AC65" s="111">
        <v>13235</v>
      </c>
      <c r="AD65" s="111">
        <v>10634</v>
      </c>
      <c r="AE65" s="111"/>
      <c r="AF65" s="111">
        <v>11129</v>
      </c>
      <c r="AG65" s="63" t="s">
        <v>40</v>
      </c>
      <c r="AH65" s="114" t="s">
        <v>378</v>
      </c>
      <c r="AI65" s="114" t="s">
        <v>378</v>
      </c>
      <c r="AJ65" s="114" t="s">
        <v>378</v>
      </c>
      <c r="AK65" s="115" t="s">
        <v>378</v>
      </c>
    </row>
    <row r="66" spans="1:37" x14ac:dyDescent="0.15">
      <c r="A66" s="60" t="s">
        <v>35</v>
      </c>
      <c r="B66" s="58" t="s">
        <v>35</v>
      </c>
      <c r="C66" s="58" t="s">
        <v>35</v>
      </c>
      <c r="D66" s="63" t="s">
        <v>119</v>
      </c>
      <c r="E66" s="60" t="s">
        <v>379</v>
      </c>
      <c r="F66" s="60" t="s">
        <v>38</v>
      </c>
      <c r="G66" s="109">
        <v>19</v>
      </c>
      <c r="H66" s="60">
        <v>14031657</v>
      </c>
      <c r="I66" s="60">
        <v>14031657</v>
      </c>
      <c r="J66" s="60" t="s">
        <v>40</v>
      </c>
      <c r="K66" s="60" t="s">
        <v>59</v>
      </c>
      <c r="L66" s="62" t="s">
        <v>380</v>
      </c>
      <c r="M66" s="64">
        <v>9.1743119266055051E-3</v>
      </c>
      <c r="N66" s="64">
        <v>0.3532934131736527</v>
      </c>
      <c r="O66" s="64">
        <v>0.34108527131782945</v>
      </c>
      <c r="P66" s="64">
        <v>0.19248826291079812</v>
      </c>
      <c r="Q66" s="64">
        <v>0.44186046511627908</v>
      </c>
      <c r="R66" s="110">
        <v>108</v>
      </c>
      <c r="S66" s="111">
        <v>108</v>
      </c>
      <c r="T66" s="111">
        <v>85</v>
      </c>
      <c r="U66" s="111">
        <v>172</v>
      </c>
      <c r="V66" s="112">
        <v>48</v>
      </c>
      <c r="W66" s="63">
        <v>0.37656899999999999</v>
      </c>
      <c r="X66" s="64">
        <v>0.34847699999999998</v>
      </c>
      <c r="Y66" s="64">
        <v>0.26977200000000001</v>
      </c>
      <c r="Z66" s="64">
        <v>0.24696000000000001</v>
      </c>
      <c r="AA66" s="64">
        <v>0.43037799999999998</v>
      </c>
      <c r="AB66" s="110">
        <v>20469</v>
      </c>
      <c r="AC66" s="111">
        <v>20030</v>
      </c>
      <c r="AD66" s="111">
        <v>16766</v>
      </c>
      <c r="AE66" s="111">
        <v>16366</v>
      </c>
      <c r="AF66" s="111">
        <v>17717</v>
      </c>
      <c r="AG66" s="63" t="s">
        <v>40</v>
      </c>
      <c r="AH66" s="114" t="s">
        <v>93</v>
      </c>
      <c r="AI66" s="114" t="s">
        <v>93</v>
      </c>
      <c r="AJ66" s="114" t="s">
        <v>93</v>
      </c>
      <c r="AK66" s="115" t="s">
        <v>93</v>
      </c>
    </row>
    <row r="67" spans="1:37" x14ac:dyDescent="0.15">
      <c r="A67" s="60" t="s">
        <v>35</v>
      </c>
      <c r="B67" s="58" t="s">
        <v>35</v>
      </c>
      <c r="C67" s="58" t="s">
        <v>35</v>
      </c>
      <c r="D67" s="63" t="s">
        <v>119</v>
      </c>
      <c r="E67" s="60" t="s">
        <v>381</v>
      </c>
      <c r="F67" s="60" t="s">
        <v>38</v>
      </c>
      <c r="G67" s="109">
        <v>20</v>
      </c>
      <c r="H67" s="60">
        <v>16360542</v>
      </c>
      <c r="I67" s="60">
        <v>16360542</v>
      </c>
      <c r="J67" s="60" t="s">
        <v>46</v>
      </c>
      <c r="K67" s="60" t="s">
        <v>39</v>
      </c>
      <c r="L67" s="62" t="s">
        <v>382</v>
      </c>
      <c r="M67" s="64">
        <v>0</v>
      </c>
      <c r="N67" s="64">
        <v>0.32978723404255317</v>
      </c>
      <c r="O67" s="64">
        <v>0.39285714285714285</v>
      </c>
      <c r="P67" s="64">
        <v>0.14035087719298245</v>
      </c>
      <c r="Q67" s="64">
        <v>0.41269841269841268</v>
      </c>
      <c r="R67" s="110">
        <v>52</v>
      </c>
      <c r="S67" s="111">
        <v>63</v>
      </c>
      <c r="T67" s="111">
        <v>34</v>
      </c>
      <c r="U67" s="111">
        <v>49</v>
      </c>
      <c r="V67" s="112">
        <v>37</v>
      </c>
      <c r="W67" s="63">
        <v>0.37588199999999999</v>
      </c>
      <c r="X67" s="64">
        <v>0.37637500000000002</v>
      </c>
      <c r="Y67" s="64">
        <v>0.29281400000000002</v>
      </c>
      <c r="Z67" s="64">
        <v>0.28467599999999998</v>
      </c>
      <c r="AA67" s="64">
        <v>0.43433699999999997</v>
      </c>
      <c r="AB67" s="110">
        <v>19852</v>
      </c>
      <c r="AC67" s="111">
        <v>19183</v>
      </c>
      <c r="AD67" s="111">
        <v>15252</v>
      </c>
      <c r="AE67" s="111">
        <v>15824</v>
      </c>
      <c r="AF67" s="111">
        <v>17468</v>
      </c>
      <c r="AG67" s="63" t="s">
        <v>46</v>
      </c>
      <c r="AH67" s="114" t="s">
        <v>65</v>
      </c>
      <c r="AI67" s="114" t="s">
        <v>65</v>
      </c>
      <c r="AJ67" s="114" t="s">
        <v>65</v>
      </c>
      <c r="AK67" s="115" t="s">
        <v>65</v>
      </c>
    </row>
    <row r="68" spans="1:37" x14ac:dyDescent="0.15">
      <c r="A68" s="60" t="s">
        <v>35</v>
      </c>
      <c r="B68" s="58" t="s">
        <v>119</v>
      </c>
      <c r="C68" s="58" t="s">
        <v>119</v>
      </c>
      <c r="D68" s="63" t="s">
        <v>119</v>
      </c>
      <c r="E68" s="60" t="s">
        <v>405</v>
      </c>
      <c r="F68" s="60" t="s">
        <v>50</v>
      </c>
      <c r="G68" s="109">
        <v>20</v>
      </c>
      <c r="H68" s="60">
        <v>62192540</v>
      </c>
      <c r="I68" s="60">
        <v>62192546</v>
      </c>
      <c r="J68" s="60" t="s">
        <v>406</v>
      </c>
      <c r="K68" s="60" t="s">
        <v>51</v>
      </c>
      <c r="L68" s="62" t="s">
        <v>407</v>
      </c>
      <c r="M68" s="64">
        <v>0</v>
      </c>
      <c r="N68" s="64">
        <v>0.27659574468085107</v>
      </c>
      <c r="O68" s="64">
        <v>0.40425531914893614</v>
      </c>
      <c r="P68" s="64">
        <v>0.16071428571428573</v>
      </c>
      <c r="Q68" s="64">
        <v>0.41666666666666669</v>
      </c>
      <c r="R68" s="110">
        <v>33</v>
      </c>
      <c r="S68" s="111">
        <v>60</v>
      </c>
      <c r="T68" s="111">
        <v>56</v>
      </c>
      <c r="U68" s="111">
        <v>50</v>
      </c>
      <c r="V68" s="112">
        <v>34</v>
      </c>
      <c r="W68" s="63">
        <f>3295/AB68</f>
        <v>0.48278388278388279</v>
      </c>
      <c r="X68" s="64"/>
      <c r="Y68" s="64">
        <v>0.3804986294217465</v>
      </c>
      <c r="Z68" s="64"/>
      <c r="AA68" s="64">
        <f>4011/AF68</f>
        <v>0.4928729417547309</v>
      </c>
      <c r="AB68" s="110">
        <f>3530+3295</f>
        <v>6825</v>
      </c>
      <c r="AC68" s="111"/>
      <c r="AD68" s="111">
        <v>7661</v>
      </c>
      <c r="AE68" s="111"/>
      <c r="AF68" s="111">
        <f>4127+4011</f>
        <v>8138</v>
      </c>
      <c r="AG68" s="63" t="s">
        <v>406</v>
      </c>
      <c r="AH68" s="114" t="s">
        <v>408</v>
      </c>
      <c r="AI68" s="114" t="s">
        <v>408</v>
      </c>
      <c r="AJ68" s="114" t="s">
        <v>408</v>
      </c>
      <c r="AK68" s="115" t="s">
        <v>408</v>
      </c>
    </row>
    <row r="69" spans="1:37" x14ac:dyDescent="0.15">
      <c r="A69" s="60" t="s">
        <v>269</v>
      </c>
      <c r="B69" s="58" t="s">
        <v>269</v>
      </c>
      <c r="C69" s="58" t="s">
        <v>32</v>
      </c>
      <c r="D69" s="63" t="s">
        <v>119</v>
      </c>
      <c r="E69" s="60" t="s">
        <v>383</v>
      </c>
      <c r="F69" s="60" t="s">
        <v>38</v>
      </c>
      <c r="G69" s="109">
        <v>21</v>
      </c>
      <c r="H69" s="60">
        <v>42861519</v>
      </c>
      <c r="I69" s="60">
        <v>42861519</v>
      </c>
      <c r="J69" s="60" t="s">
        <v>39</v>
      </c>
      <c r="K69" s="60" t="s">
        <v>40</v>
      </c>
      <c r="L69" s="62" t="s">
        <v>384</v>
      </c>
      <c r="M69" s="64">
        <v>0</v>
      </c>
      <c r="N69" s="64">
        <v>0</v>
      </c>
      <c r="O69" s="64">
        <v>0</v>
      </c>
      <c r="P69" s="64">
        <v>0.21698113207547171</v>
      </c>
      <c r="Q69" s="64">
        <v>0.25</v>
      </c>
      <c r="R69" s="110">
        <v>51</v>
      </c>
      <c r="S69" s="111">
        <v>161</v>
      </c>
      <c r="T69" s="111">
        <v>100</v>
      </c>
      <c r="U69" s="111">
        <v>83</v>
      </c>
      <c r="V69" s="112">
        <v>66</v>
      </c>
      <c r="W69" s="63">
        <v>5.2598400000000001E-5</v>
      </c>
      <c r="X69" s="64">
        <v>3.22477E-4</v>
      </c>
      <c r="Y69" s="64">
        <v>3.6782299999999997E-2</v>
      </c>
      <c r="Z69" s="64">
        <v>3.5338500000000002E-2</v>
      </c>
      <c r="AA69" s="64">
        <v>0.30318099999999998</v>
      </c>
      <c r="AB69" s="110">
        <v>19012</v>
      </c>
      <c r="AC69" s="111">
        <v>18606</v>
      </c>
      <c r="AD69" s="111">
        <v>15850</v>
      </c>
      <c r="AE69" s="111">
        <v>14827</v>
      </c>
      <c r="AF69" s="111">
        <v>16063</v>
      </c>
      <c r="AG69" s="63" t="s">
        <v>39</v>
      </c>
      <c r="AH69" s="64" t="s">
        <v>39</v>
      </c>
      <c r="AI69" s="64" t="s">
        <v>39</v>
      </c>
      <c r="AJ69" s="64" t="s">
        <v>39</v>
      </c>
      <c r="AK69" s="115" t="s">
        <v>84</v>
      </c>
    </row>
    <row r="70" spans="1:37" x14ac:dyDescent="0.15">
      <c r="A70" s="60" t="s">
        <v>35</v>
      </c>
      <c r="B70" s="58" t="s">
        <v>35</v>
      </c>
      <c r="C70" s="58" t="s">
        <v>35</v>
      </c>
      <c r="D70" s="63" t="s">
        <v>119</v>
      </c>
      <c r="E70" s="60" t="s">
        <v>385</v>
      </c>
      <c r="F70" s="60" t="s">
        <v>38</v>
      </c>
      <c r="G70" s="109">
        <v>21</v>
      </c>
      <c r="H70" s="60">
        <v>46057527</v>
      </c>
      <c r="I70" s="60">
        <v>46057527</v>
      </c>
      <c r="J70" s="60" t="s">
        <v>40</v>
      </c>
      <c r="K70" s="60" t="s">
        <v>39</v>
      </c>
      <c r="L70" s="62" t="s">
        <v>386</v>
      </c>
      <c r="M70" s="64">
        <v>0</v>
      </c>
      <c r="N70" s="64">
        <v>0.37751004016064255</v>
      </c>
      <c r="O70" s="64">
        <v>0.41295546558704455</v>
      </c>
      <c r="P70" s="64">
        <v>0.16400000000000001</v>
      </c>
      <c r="Q70" s="64">
        <v>0.47899159663865548</v>
      </c>
      <c r="R70" s="110">
        <v>249</v>
      </c>
      <c r="S70" s="111">
        <v>155</v>
      </c>
      <c r="T70" s="111">
        <v>145</v>
      </c>
      <c r="U70" s="111">
        <v>209</v>
      </c>
      <c r="V70" s="112">
        <v>124</v>
      </c>
      <c r="W70" s="63">
        <v>0.42707000000000001</v>
      </c>
      <c r="X70" s="64">
        <v>0.38941700000000001</v>
      </c>
      <c r="Y70" s="64">
        <v>0.23525799999999999</v>
      </c>
      <c r="Z70" s="64">
        <v>0.25329099999999999</v>
      </c>
      <c r="AA70" s="64">
        <v>0.438052</v>
      </c>
      <c r="AB70" s="110">
        <v>6280</v>
      </c>
      <c r="AC70" s="111">
        <v>6633</v>
      </c>
      <c r="AD70" s="111">
        <v>6461</v>
      </c>
      <c r="AE70" s="111">
        <v>8128</v>
      </c>
      <c r="AF70" s="111">
        <v>6223</v>
      </c>
      <c r="AG70" s="63" t="s">
        <v>40</v>
      </c>
      <c r="AH70" s="114" t="s">
        <v>84</v>
      </c>
      <c r="AI70" s="114" t="s">
        <v>84</v>
      </c>
      <c r="AJ70" s="114" t="s">
        <v>84</v>
      </c>
      <c r="AK70" s="115" t="s">
        <v>84</v>
      </c>
    </row>
    <row r="71" spans="1:37" x14ac:dyDescent="0.15">
      <c r="A71" s="60" t="s">
        <v>262</v>
      </c>
      <c r="B71" s="58" t="s">
        <v>262</v>
      </c>
      <c r="C71" s="58" t="s">
        <v>29</v>
      </c>
      <c r="D71" s="63" t="s">
        <v>119</v>
      </c>
      <c r="E71" s="60" t="s">
        <v>387</v>
      </c>
      <c r="F71" s="60" t="s">
        <v>38</v>
      </c>
      <c r="G71" s="109">
        <v>22</v>
      </c>
      <c r="H71" s="60">
        <v>19511250</v>
      </c>
      <c r="I71" s="60">
        <v>19511250</v>
      </c>
      <c r="J71" s="60" t="s">
        <v>39</v>
      </c>
      <c r="K71" s="60" t="s">
        <v>59</v>
      </c>
      <c r="L71" s="62" t="s">
        <v>388</v>
      </c>
      <c r="M71" s="64">
        <v>0</v>
      </c>
      <c r="N71" s="64">
        <v>0.30434782608695654</v>
      </c>
      <c r="O71" s="64">
        <v>0.05</v>
      </c>
      <c r="P71" s="64">
        <v>0</v>
      </c>
      <c r="Q71" s="64">
        <v>0</v>
      </c>
      <c r="R71" s="110">
        <v>18</v>
      </c>
      <c r="S71" s="111">
        <v>16</v>
      </c>
      <c r="T71" s="111">
        <v>38</v>
      </c>
      <c r="U71" s="111">
        <v>33</v>
      </c>
      <c r="V71" s="112">
        <v>17</v>
      </c>
      <c r="W71" s="63">
        <v>0.20466899999999999</v>
      </c>
      <c r="X71" s="64">
        <v>3.2774699999999997E-2</v>
      </c>
      <c r="Y71" s="64">
        <v>4.2318299999999998E-3</v>
      </c>
      <c r="Z71" s="64">
        <v>8.8412500000000002E-3</v>
      </c>
      <c r="AA71" s="64">
        <v>4.8279600000000001E-3</v>
      </c>
      <c r="AB71" s="110">
        <v>13837</v>
      </c>
      <c r="AC71" s="111">
        <v>14798</v>
      </c>
      <c r="AD71" s="111">
        <v>10870</v>
      </c>
      <c r="AE71" s="111">
        <v>12780</v>
      </c>
      <c r="AF71" s="111">
        <v>13049</v>
      </c>
      <c r="AG71" s="63" t="s">
        <v>39</v>
      </c>
      <c r="AH71" s="114" t="s">
        <v>79</v>
      </c>
      <c r="AI71" s="64" t="s">
        <v>39</v>
      </c>
      <c r="AJ71" s="64" t="s">
        <v>39</v>
      </c>
      <c r="AK71" s="65" t="s">
        <v>39</v>
      </c>
    </row>
    <row r="72" spans="1:37" x14ac:dyDescent="0.15">
      <c r="A72" s="60" t="s">
        <v>269</v>
      </c>
      <c r="B72" s="58" t="s">
        <v>269</v>
      </c>
      <c r="C72" s="58" t="s">
        <v>32</v>
      </c>
      <c r="D72" s="63" t="s">
        <v>119</v>
      </c>
      <c r="E72" s="60" t="s">
        <v>389</v>
      </c>
      <c r="F72" s="60" t="s">
        <v>38</v>
      </c>
      <c r="G72" s="109">
        <v>22</v>
      </c>
      <c r="H72" s="60">
        <v>21152936</v>
      </c>
      <c r="I72" s="60">
        <v>21152936</v>
      </c>
      <c r="J72" s="60" t="s">
        <v>59</v>
      </c>
      <c r="K72" s="60" t="s">
        <v>46</v>
      </c>
      <c r="L72" s="62" t="s">
        <v>390</v>
      </c>
      <c r="M72" s="64">
        <v>0</v>
      </c>
      <c r="N72" s="64">
        <v>0</v>
      </c>
      <c r="O72" s="64">
        <v>0</v>
      </c>
      <c r="P72" s="64">
        <v>0.15492957746478872</v>
      </c>
      <c r="Q72" s="64">
        <v>0.49206349206349204</v>
      </c>
      <c r="R72" s="110">
        <v>49</v>
      </c>
      <c r="S72" s="111">
        <v>118</v>
      </c>
      <c r="T72" s="111">
        <v>82</v>
      </c>
      <c r="U72" s="111">
        <v>60</v>
      </c>
      <c r="V72" s="112">
        <v>32</v>
      </c>
      <c r="W72" s="63">
        <v>3.5308200000000001E-4</v>
      </c>
      <c r="X72" s="64">
        <v>9.1814399999999997E-4</v>
      </c>
      <c r="Y72" s="64">
        <v>4.6876399999999999E-2</v>
      </c>
      <c r="Z72" s="64">
        <v>4.5303799999999998E-2</v>
      </c>
      <c r="AA72" s="64">
        <v>0.432506</v>
      </c>
      <c r="AB72" s="110">
        <v>14161</v>
      </c>
      <c r="AC72" s="111">
        <v>14159</v>
      </c>
      <c r="AD72" s="111">
        <v>10837</v>
      </c>
      <c r="AE72" s="111">
        <v>12360</v>
      </c>
      <c r="AF72" s="111">
        <v>14231</v>
      </c>
      <c r="AG72" s="63" t="s">
        <v>59</v>
      </c>
      <c r="AH72" s="64" t="s">
        <v>59</v>
      </c>
      <c r="AI72" s="64" t="s">
        <v>59</v>
      </c>
      <c r="AJ72" s="64" t="s">
        <v>59</v>
      </c>
      <c r="AK72" s="115" t="s">
        <v>150</v>
      </c>
    </row>
    <row r="73" spans="1:37" s="117" customFormat="1" x14ac:dyDescent="0.15">
      <c r="A73" s="60" t="s">
        <v>262</v>
      </c>
      <c r="B73" s="58" t="s">
        <v>96</v>
      </c>
      <c r="C73" s="58" t="s">
        <v>96</v>
      </c>
      <c r="D73" s="63" t="s">
        <v>119</v>
      </c>
      <c r="E73" s="60" t="s">
        <v>391</v>
      </c>
      <c r="F73" s="60" t="s">
        <v>38</v>
      </c>
      <c r="G73" s="109">
        <v>23</v>
      </c>
      <c r="H73" s="60">
        <v>12938661</v>
      </c>
      <c r="I73" s="60">
        <v>12938661</v>
      </c>
      <c r="J73" s="60" t="s">
        <v>59</v>
      </c>
      <c r="K73" s="60" t="s">
        <v>46</v>
      </c>
      <c r="L73" s="62" t="s">
        <v>392</v>
      </c>
      <c r="M73" s="64">
        <v>0</v>
      </c>
      <c r="N73" s="64">
        <v>0.375</v>
      </c>
      <c r="O73" s="64">
        <v>0.33333333333333331</v>
      </c>
      <c r="P73" s="64">
        <v>0</v>
      </c>
      <c r="Q73" s="64">
        <v>0</v>
      </c>
      <c r="R73" s="110">
        <v>22</v>
      </c>
      <c r="S73" s="111">
        <v>20</v>
      </c>
      <c r="T73" s="111">
        <v>10</v>
      </c>
      <c r="U73" s="111">
        <v>10</v>
      </c>
      <c r="V73" s="112">
        <v>12</v>
      </c>
      <c r="W73" s="63">
        <v>0.31436799999999998</v>
      </c>
      <c r="X73" s="64">
        <v>0.29489399999999999</v>
      </c>
      <c r="Y73" s="64">
        <v>0.201685</v>
      </c>
      <c r="Z73" s="64">
        <v>0.18867500000000001</v>
      </c>
      <c r="AA73" s="64">
        <v>9.2472699999999997E-4</v>
      </c>
      <c r="AB73" s="110">
        <v>9333</v>
      </c>
      <c r="AC73" s="111">
        <v>8186</v>
      </c>
      <c r="AD73" s="111">
        <v>8072</v>
      </c>
      <c r="AE73" s="111">
        <v>8405</v>
      </c>
      <c r="AF73" s="111">
        <v>10814</v>
      </c>
      <c r="AG73" s="63" t="s">
        <v>59</v>
      </c>
      <c r="AH73" s="114" t="s">
        <v>160</v>
      </c>
      <c r="AI73" s="114" t="s">
        <v>160</v>
      </c>
      <c r="AJ73" s="114" t="s">
        <v>160</v>
      </c>
      <c r="AK73" s="65" t="s">
        <v>59</v>
      </c>
    </row>
    <row r="74" spans="1:37" s="117" customFormat="1" x14ac:dyDescent="0.15">
      <c r="A74" s="60" t="s">
        <v>269</v>
      </c>
      <c r="B74" s="58" t="s">
        <v>269</v>
      </c>
      <c r="C74" s="58" t="s">
        <v>32</v>
      </c>
      <c r="D74" s="63" t="s">
        <v>119</v>
      </c>
      <c r="E74" s="60" t="s">
        <v>393</v>
      </c>
      <c r="F74" s="60" t="s">
        <v>38</v>
      </c>
      <c r="G74" s="109">
        <v>23</v>
      </c>
      <c r="H74" s="60">
        <v>37981412</v>
      </c>
      <c r="I74" s="60">
        <v>37981412</v>
      </c>
      <c r="J74" s="60" t="s">
        <v>40</v>
      </c>
      <c r="K74" s="60" t="s">
        <v>59</v>
      </c>
      <c r="L74" s="62" t="s">
        <v>394</v>
      </c>
      <c r="M74" s="64">
        <v>0</v>
      </c>
      <c r="N74" s="64">
        <v>0</v>
      </c>
      <c r="O74" s="64">
        <v>0</v>
      </c>
      <c r="P74" s="64">
        <v>5.5555555555555552E-2</v>
      </c>
      <c r="Q74" s="64">
        <v>0.35294117647058826</v>
      </c>
      <c r="R74" s="110">
        <v>48</v>
      </c>
      <c r="S74" s="111">
        <v>75</v>
      </c>
      <c r="T74" s="111">
        <v>35</v>
      </c>
      <c r="U74" s="111">
        <v>34</v>
      </c>
      <c r="V74" s="112">
        <v>33</v>
      </c>
      <c r="W74" s="63">
        <v>7.1326699999999996E-4</v>
      </c>
      <c r="X74" s="64">
        <v>3.7977099999999999E-4</v>
      </c>
      <c r="Y74" s="64">
        <v>4.5310400000000001E-2</v>
      </c>
      <c r="Z74" s="64">
        <v>4.1600999999999999E-2</v>
      </c>
      <c r="AA74" s="64">
        <v>0.42302699999999999</v>
      </c>
      <c r="AB74" s="110">
        <v>16824</v>
      </c>
      <c r="AC74" s="111">
        <v>15799</v>
      </c>
      <c r="AD74" s="111">
        <v>13242</v>
      </c>
      <c r="AE74" s="111">
        <v>14590</v>
      </c>
      <c r="AF74" s="111">
        <v>17006</v>
      </c>
      <c r="AG74" s="63" t="s">
        <v>40</v>
      </c>
      <c r="AH74" s="64" t="s">
        <v>40</v>
      </c>
      <c r="AI74" s="64" t="s">
        <v>40</v>
      </c>
      <c r="AJ74" s="64" t="s">
        <v>40</v>
      </c>
      <c r="AK74" s="115" t="s">
        <v>93</v>
      </c>
    </row>
    <row r="75" spans="1:37" s="117" customFormat="1" x14ac:dyDescent="0.15">
      <c r="A75" s="60" t="s">
        <v>35</v>
      </c>
      <c r="B75" s="58" t="s">
        <v>35</v>
      </c>
      <c r="C75" s="58" t="s">
        <v>35</v>
      </c>
      <c r="D75" s="63" t="s">
        <v>119</v>
      </c>
      <c r="E75" s="60" t="s">
        <v>395</v>
      </c>
      <c r="F75" s="60" t="s">
        <v>38</v>
      </c>
      <c r="G75" s="109">
        <v>23</v>
      </c>
      <c r="H75" s="60">
        <v>79283490</v>
      </c>
      <c r="I75" s="60">
        <v>79283490</v>
      </c>
      <c r="J75" s="60" t="s">
        <v>40</v>
      </c>
      <c r="K75" s="60" t="s">
        <v>59</v>
      </c>
      <c r="L75" s="62" t="s">
        <v>396</v>
      </c>
      <c r="M75" s="64">
        <v>0</v>
      </c>
      <c r="N75" s="64">
        <v>0.38095238095238093</v>
      </c>
      <c r="O75" s="64">
        <v>0.625</v>
      </c>
      <c r="P75" s="64">
        <v>0.22857142857142856</v>
      </c>
      <c r="Q75" s="64">
        <v>0.33333333333333331</v>
      </c>
      <c r="R75" s="110">
        <v>26</v>
      </c>
      <c r="S75" s="111">
        <v>39</v>
      </c>
      <c r="T75" s="111">
        <v>6</v>
      </c>
      <c r="U75" s="111">
        <v>27</v>
      </c>
      <c r="V75" s="112">
        <v>18</v>
      </c>
      <c r="W75" s="63">
        <v>0.40782499999999999</v>
      </c>
      <c r="X75" s="64">
        <v>0.40803699999999998</v>
      </c>
      <c r="Y75" s="64">
        <v>0.31645099999999998</v>
      </c>
      <c r="Z75" s="64">
        <v>0.30545800000000001</v>
      </c>
      <c r="AA75" s="64">
        <v>0.459922</v>
      </c>
      <c r="AB75" s="110">
        <v>17483</v>
      </c>
      <c r="AC75" s="111">
        <v>17170</v>
      </c>
      <c r="AD75" s="111">
        <v>13762</v>
      </c>
      <c r="AE75" s="111">
        <v>15150</v>
      </c>
      <c r="AF75" s="111">
        <v>16942</v>
      </c>
      <c r="AG75" s="63" t="s">
        <v>40</v>
      </c>
      <c r="AH75" s="114" t="s">
        <v>93</v>
      </c>
      <c r="AI75" s="114" t="s">
        <v>93</v>
      </c>
      <c r="AJ75" s="114" t="s">
        <v>93</v>
      </c>
      <c r="AK75" s="115" t="s">
        <v>93</v>
      </c>
    </row>
    <row r="76" spans="1:37" s="117" customFormat="1" x14ac:dyDescent="0.15">
      <c r="A76" s="60" t="s">
        <v>35</v>
      </c>
      <c r="B76" s="58" t="s">
        <v>35</v>
      </c>
      <c r="C76" s="58" t="s">
        <v>35</v>
      </c>
      <c r="D76" s="63" t="s">
        <v>119</v>
      </c>
      <c r="E76" s="60" t="s">
        <v>397</v>
      </c>
      <c r="F76" s="60" t="s">
        <v>38</v>
      </c>
      <c r="G76" s="109">
        <v>23</v>
      </c>
      <c r="H76" s="60">
        <v>99854687</v>
      </c>
      <c r="I76" s="60">
        <v>99854687</v>
      </c>
      <c r="J76" s="60" t="s">
        <v>40</v>
      </c>
      <c r="K76" s="60" t="s">
        <v>59</v>
      </c>
      <c r="L76" s="62" t="s">
        <v>398</v>
      </c>
      <c r="M76" s="64">
        <v>0</v>
      </c>
      <c r="N76" s="64">
        <v>0.27777777777777779</v>
      </c>
      <c r="O76" s="64">
        <v>0.23076923076923078</v>
      </c>
      <c r="P76" s="64">
        <v>0.20833333333333334</v>
      </c>
      <c r="Q76" s="64">
        <v>0.34375</v>
      </c>
      <c r="R76" s="110">
        <v>61</v>
      </c>
      <c r="S76" s="111">
        <v>65</v>
      </c>
      <c r="T76" s="111">
        <v>40</v>
      </c>
      <c r="U76" s="111">
        <v>38</v>
      </c>
      <c r="V76" s="112">
        <v>42</v>
      </c>
      <c r="W76" s="63">
        <v>0.40073799999999998</v>
      </c>
      <c r="X76" s="64">
        <v>0.37736999999999998</v>
      </c>
      <c r="Y76" s="64">
        <v>0.28142099999999998</v>
      </c>
      <c r="Z76" s="64">
        <v>0.292437</v>
      </c>
      <c r="AA76" s="64">
        <v>0.45658100000000001</v>
      </c>
      <c r="AB76" s="110">
        <v>21685</v>
      </c>
      <c r="AC76" s="111">
        <v>19779</v>
      </c>
      <c r="AD76" s="111">
        <v>16772</v>
      </c>
      <c r="AE76" s="111">
        <v>17678</v>
      </c>
      <c r="AF76" s="111">
        <v>19565</v>
      </c>
      <c r="AG76" s="63" t="s">
        <v>40</v>
      </c>
      <c r="AH76" s="114" t="s">
        <v>93</v>
      </c>
      <c r="AI76" s="114" t="s">
        <v>93</v>
      </c>
      <c r="AJ76" s="114" t="s">
        <v>93</v>
      </c>
      <c r="AK76" s="115" t="s">
        <v>93</v>
      </c>
    </row>
    <row r="77" spans="1:37" s="117" customFormat="1" ht="14" thickBot="1" x14ac:dyDescent="0.2">
      <c r="A77" s="96" t="s">
        <v>35</v>
      </c>
      <c r="B77" s="93" t="s">
        <v>35</v>
      </c>
      <c r="C77" s="93" t="s">
        <v>35</v>
      </c>
      <c r="D77" s="99" t="s">
        <v>119</v>
      </c>
      <c r="E77" s="96" t="s">
        <v>399</v>
      </c>
      <c r="F77" s="96" t="s">
        <v>38</v>
      </c>
      <c r="G77" s="118">
        <v>23</v>
      </c>
      <c r="H77" s="96">
        <v>153296456</v>
      </c>
      <c r="I77" s="96">
        <v>153296456</v>
      </c>
      <c r="J77" s="96" t="s">
        <v>39</v>
      </c>
      <c r="K77" s="96" t="s">
        <v>59</v>
      </c>
      <c r="L77" s="98" t="s">
        <v>400</v>
      </c>
      <c r="M77" s="100">
        <v>0</v>
      </c>
      <c r="N77" s="100">
        <v>0.32222222222222224</v>
      </c>
      <c r="O77" s="100">
        <v>0.33766233766233766</v>
      </c>
      <c r="P77" s="100">
        <v>0.15873015873015872</v>
      </c>
      <c r="Q77" s="100">
        <v>0.48529411764705882</v>
      </c>
      <c r="R77" s="119">
        <v>35</v>
      </c>
      <c r="S77" s="120">
        <v>61</v>
      </c>
      <c r="T77" s="120">
        <v>51</v>
      </c>
      <c r="U77" s="120">
        <v>106</v>
      </c>
      <c r="V77" s="121">
        <v>35</v>
      </c>
      <c r="W77" s="99">
        <v>0.32244</v>
      </c>
      <c r="X77" s="100">
        <v>0.30418299999999998</v>
      </c>
      <c r="Y77" s="100">
        <v>0.25076700000000002</v>
      </c>
      <c r="Z77" s="100">
        <v>0.23932899999999999</v>
      </c>
      <c r="AA77" s="100">
        <v>0.37913000000000002</v>
      </c>
      <c r="AB77" s="119">
        <v>11506</v>
      </c>
      <c r="AC77" s="120">
        <v>12670</v>
      </c>
      <c r="AD77" s="120">
        <v>9782</v>
      </c>
      <c r="AE77" s="120">
        <v>10378</v>
      </c>
      <c r="AF77" s="120">
        <v>10896</v>
      </c>
      <c r="AG77" s="99" t="s">
        <v>39</v>
      </c>
      <c r="AH77" s="300" t="s">
        <v>79</v>
      </c>
      <c r="AI77" s="300" t="s">
        <v>79</v>
      </c>
      <c r="AJ77" s="300" t="s">
        <v>79</v>
      </c>
      <c r="AK77" s="301" t="s">
        <v>79</v>
      </c>
    </row>
    <row r="78" spans="1:37" x14ac:dyDescent="0.15">
      <c r="W78" s="123"/>
    </row>
  </sheetData>
  <autoFilter ref="A2:AK2">
    <sortState ref="A3:AK77">
      <sortCondition ref="G2:G77"/>
    </sortState>
  </autoFilter>
  <mergeCells count="5">
    <mergeCell ref="A1:C1"/>
    <mergeCell ref="D1:L1"/>
    <mergeCell ref="M1:V1"/>
    <mergeCell ref="W1:AF1"/>
    <mergeCell ref="AG1:AK1"/>
  </mergeCells>
  <conditionalFormatting sqref="B76">
    <cfRule type="colorScale" priority="8">
      <colorScale>
        <cfvo type="min"/>
        <cfvo type="max"/>
        <color rgb="FF008000"/>
        <color rgb="FFFF000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008000"/>
        <color rgb="FFFF0000"/>
      </colorScale>
    </cfRule>
  </conditionalFormatting>
  <conditionalFormatting sqref="C77">
    <cfRule type="colorScale" priority="5">
      <colorScale>
        <cfvo type="min"/>
        <cfvo type="max"/>
        <color rgb="FF008000"/>
        <color rgb="FFFF0000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008000"/>
        <color rgb="FFFF0000"/>
      </colorScale>
    </cfRule>
  </conditionalFormatting>
  <conditionalFormatting sqref="M1:Q1048576">
    <cfRule type="colorScale" priority="4">
      <colorScale>
        <cfvo type="min"/>
        <cfvo type="max"/>
        <color theme="0"/>
        <color theme="3" tint="0.39997558519241921"/>
      </colorScale>
    </cfRule>
  </conditionalFormatting>
  <conditionalFormatting sqref="R1:V1048576">
    <cfRule type="colorScale" priority="3">
      <colorScale>
        <cfvo type="min"/>
        <cfvo type="max"/>
        <color theme="0"/>
        <color rgb="FFFFFF00"/>
      </colorScale>
    </cfRule>
  </conditionalFormatting>
  <conditionalFormatting sqref="W1:AA1048576">
    <cfRule type="colorScale" priority="2">
      <colorScale>
        <cfvo type="min"/>
        <cfvo type="max"/>
        <color theme="0"/>
        <color theme="3" tint="0.39997558519241921"/>
      </colorScale>
    </cfRule>
  </conditionalFormatting>
  <conditionalFormatting sqref="AB1:AF1048576">
    <cfRule type="colorScale" priority="1">
      <colorScale>
        <cfvo type="min"/>
        <cfvo type="max"/>
        <color theme="0"/>
        <color rgb="FFFFFF00"/>
      </colorScale>
    </cfRule>
  </conditionalFormatting>
  <conditionalFormatting sqref="AG6:AK77">
    <cfRule type="colorScale" priority="14">
      <colorScale>
        <cfvo type="min"/>
        <cfvo type="max"/>
        <color rgb="FF008000"/>
        <color rgb="FFFF0000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">
      <colorScale>
        <cfvo type="min"/>
        <cfvo type="max"/>
        <color rgb="FF008000"/>
        <color rgb="FFFF0000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7"/>
  <sheetViews>
    <sheetView workbookViewId="0">
      <selection sqref="A1:C1"/>
    </sheetView>
  </sheetViews>
  <sheetFormatPr baseColWidth="10" defaultRowHeight="16" x14ac:dyDescent="0.2"/>
  <cols>
    <col min="1" max="1" width="16.5" style="11" customWidth="1"/>
    <col min="2" max="2" width="16.5" style="4" customWidth="1"/>
    <col min="3" max="3" width="16.5" style="11" customWidth="1"/>
    <col min="4" max="4" width="11.83203125" style="11" customWidth="1"/>
    <col min="5" max="5" width="11.83203125" style="4" customWidth="1"/>
    <col min="6" max="6" width="11.83203125" style="11" customWidth="1"/>
    <col min="7" max="12" width="11.83203125" style="12" customWidth="1"/>
    <col min="13" max="38" width="6.83203125" style="12" customWidth="1"/>
    <col min="39" max="62" width="7.1640625" style="13" customWidth="1"/>
    <col min="63" max="63" width="10.83203125" style="13" customWidth="1"/>
    <col min="64" max="64" width="5.83203125" style="13" customWidth="1"/>
    <col min="65" max="73" width="10.83203125" style="13"/>
    <col min="74" max="16384" width="10.83203125" style="12"/>
  </cols>
  <sheetData>
    <row r="1" spans="1:73" s="8" customFormat="1" ht="36" customHeight="1" thickBot="1" x14ac:dyDescent="0.25">
      <c r="A1" s="316" t="s">
        <v>0</v>
      </c>
      <c r="B1" s="317"/>
      <c r="C1" s="318"/>
      <c r="D1" s="316" t="s">
        <v>1</v>
      </c>
      <c r="E1" s="317"/>
      <c r="F1" s="317"/>
      <c r="G1" s="317"/>
      <c r="H1" s="317"/>
      <c r="I1" s="317"/>
      <c r="J1" s="317"/>
      <c r="K1" s="317"/>
      <c r="L1" s="318"/>
      <c r="M1" s="316" t="s">
        <v>2</v>
      </c>
      <c r="N1" s="317"/>
      <c r="O1" s="317"/>
      <c r="P1" s="317"/>
      <c r="Q1" s="317"/>
      <c r="R1" s="317"/>
      <c r="S1" s="317"/>
      <c r="T1" s="318"/>
      <c r="U1" s="317" t="s">
        <v>3</v>
      </c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8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s="10" customFormat="1" ht="36" customHeight="1" thickBot="1" x14ac:dyDescent="0.25">
      <c r="A2" s="124" t="s">
        <v>2</v>
      </c>
      <c r="B2" s="42" t="s">
        <v>3</v>
      </c>
      <c r="C2" s="124" t="s">
        <v>4</v>
      </c>
      <c r="D2" s="125" t="s">
        <v>5</v>
      </c>
      <c r="E2" s="126" t="s">
        <v>6</v>
      </c>
      <c r="F2" s="127" t="s">
        <v>7</v>
      </c>
      <c r="G2" s="127" t="s">
        <v>8</v>
      </c>
      <c r="H2" s="127" t="s">
        <v>9</v>
      </c>
      <c r="I2" s="127" t="s">
        <v>10</v>
      </c>
      <c r="J2" s="127" t="s">
        <v>11</v>
      </c>
      <c r="K2" s="127" t="s">
        <v>12</v>
      </c>
      <c r="L2" s="128" t="s">
        <v>13</v>
      </c>
      <c r="M2" s="129" t="s">
        <v>14</v>
      </c>
      <c r="N2" s="130" t="s">
        <v>16</v>
      </c>
      <c r="O2" s="130" t="s">
        <v>17</v>
      </c>
      <c r="P2" s="131" t="s">
        <v>18</v>
      </c>
      <c r="Q2" s="130" t="s">
        <v>19</v>
      </c>
      <c r="R2" s="130" t="s">
        <v>21</v>
      </c>
      <c r="S2" s="130" t="s">
        <v>22</v>
      </c>
      <c r="T2" s="131" t="s">
        <v>23</v>
      </c>
      <c r="U2" s="130" t="s">
        <v>417</v>
      </c>
      <c r="V2" s="130" t="s">
        <v>418</v>
      </c>
      <c r="W2" s="130" t="s">
        <v>419</v>
      </c>
      <c r="X2" s="130" t="s">
        <v>420</v>
      </c>
      <c r="Y2" s="130" t="s">
        <v>421</v>
      </c>
      <c r="Z2" s="130" t="s">
        <v>422</v>
      </c>
      <c r="AA2" s="130" t="s">
        <v>16</v>
      </c>
      <c r="AB2" s="130" t="s">
        <v>17</v>
      </c>
      <c r="AC2" s="131" t="s">
        <v>18</v>
      </c>
      <c r="AD2" s="130" t="s">
        <v>423</v>
      </c>
      <c r="AE2" s="130" t="s">
        <v>424</v>
      </c>
      <c r="AF2" s="130" t="s">
        <v>425</v>
      </c>
      <c r="AG2" s="130" t="s">
        <v>426</v>
      </c>
      <c r="AH2" s="130" t="s">
        <v>427</v>
      </c>
      <c r="AI2" s="130" t="s">
        <v>428</v>
      </c>
      <c r="AJ2" s="130" t="s">
        <v>21</v>
      </c>
      <c r="AK2" s="130" t="s">
        <v>22</v>
      </c>
      <c r="AL2" s="131" t="s">
        <v>23</v>
      </c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</row>
    <row r="3" spans="1:73" x14ac:dyDescent="0.2">
      <c r="A3" s="132" t="s">
        <v>62</v>
      </c>
      <c r="B3" s="133" t="s">
        <v>119</v>
      </c>
      <c r="C3" s="133" t="s">
        <v>119</v>
      </c>
      <c r="D3" s="134" t="s">
        <v>119</v>
      </c>
      <c r="E3" s="83" t="s">
        <v>429</v>
      </c>
      <c r="F3" s="135" t="s">
        <v>38</v>
      </c>
      <c r="G3" s="136">
        <v>1</v>
      </c>
      <c r="H3" s="136">
        <v>6500762</v>
      </c>
      <c r="I3" s="136">
        <v>6500762</v>
      </c>
      <c r="J3" s="80" t="s">
        <v>40</v>
      </c>
      <c r="K3" s="80" t="s">
        <v>46</v>
      </c>
      <c r="L3" s="137" t="s">
        <v>430</v>
      </c>
      <c r="M3" s="138">
        <v>0</v>
      </c>
      <c r="N3" s="138">
        <v>6.3291100000000003E-2</v>
      </c>
      <c r="O3" s="138">
        <v>0.13496900000000001</v>
      </c>
      <c r="P3" s="139">
        <v>4.5454500000000002E-2</v>
      </c>
      <c r="Q3" s="80">
        <v>19</v>
      </c>
      <c r="R3" s="80">
        <v>78</v>
      </c>
      <c r="S3" s="80">
        <v>162</v>
      </c>
      <c r="T3" s="82">
        <v>109</v>
      </c>
      <c r="U3" s="138">
        <v>0</v>
      </c>
      <c r="V3" s="138">
        <v>5.5865899999999998E-3</v>
      </c>
      <c r="W3" s="138">
        <v>0</v>
      </c>
      <c r="X3" s="138">
        <v>0</v>
      </c>
      <c r="Y3" s="138">
        <v>0</v>
      </c>
      <c r="Z3" s="138">
        <v>4.08998E-3</v>
      </c>
      <c r="AA3" s="138">
        <v>1.0830299999999999E-2</v>
      </c>
      <c r="AB3" s="138"/>
      <c r="AC3" s="139">
        <v>2.9880499999999999E-3</v>
      </c>
      <c r="AD3" s="86">
        <v>139</v>
      </c>
      <c r="AE3" s="86">
        <v>178</v>
      </c>
      <c r="AF3" s="86">
        <v>98</v>
      </c>
      <c r="AG3" s="86">
        <v>389</v>
      </c>
      <c r="AH3" s="86">
        <v>94</v>
      </c>
      <c r="AI3" s="86">
        <v>488</v>
      </c>
      <c r="AJ3" s="86">
        <v>276</v>
      </c>
      <c r="AK3" s="86" t="s">
        <v>431</v>
      </c>
      <c r="AL3" s="87">
        <v>1003</v>
      </c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</row>
    <row r="4" spans="1:73" x14ac:dyDescent="0.2">
      <c r="A4" s="132" t="s">
        <v>203</v>
      </c>
      <c r="B4" s="133" t="s">
        <v>119</v>
      </c>
      <c r="C4" s="133" t="s">
        <v>119</v>
      </c>
      <c r="D4" s="134" t="s">
        <v>119</v>
      </c>
      <c r="E4" s="83" t="s">
        <v>432</v>
      </c>
      <c r="F4" s="135" t="s">
        <v>38</v>
      </c>
      <c r="G4" s="136">
        <v>1</v>
      </c>
      <c r="H4" s="136">
        <v>12887399</v>
      </c>
      <c r="I4" s="136">
        <v>12887399</v>
      </c>
      <c r="J4" s="80" t="s">
        <v>39</v>
      </c>
      <c r="K4" s="80" t="s">
        <v>59</v>
      </c>
      <c r="L4" s="137" t="s">
        <v>433</v>
      </c>
      <c r="M4" s="138">
        <v>0</v>
      </c>
      <c r="N4" s="138">
        <v>3.125E-2</v>
      </c>
      <c r="O4" s="138">
        <v>0</v>
      </c>
      <c r="P4" s="139">
        <v>6.25E-2</v>
      </c>
      <c r="Q4" s="80">
        <v>17</v>
      </c>
      <c r="R4" s="80">
        <v>31</v>
      </c>
      <c r="S4" s="80">
        <v>37</v>
      </c>
      <c r="T4" s="82">
        <v>47</v>
      </c>
      <c r="U4" s="80" t="s">
        <v>431</v>
      </c>
      <c r="V4" s="80" t="s">
        <v>431</v>
      </c>
      <c r="W4" s="80" t="s">
        <v>431</v>
      </c>
      <c r="X4" s="80" t="s">
        <v>431</v>
      </c>
      <c r="Y4" s="80" t="s">
        <v>431</v>
      </c>
      <c r="Z4" s="80" t="s">
        <v>431</v>
      </c>
      <c r="AA4" s="80" t="s">
        <v>431</v>
      </c>
      <c r="AB4" s="80" t="s">
        <v>431</v>
      </c>
      <c r="AC4" s="82" t="s">
        <v>431</v>
      </c>
      <c r="AD4" s="86"/>
      <c r="AE4" s="86"/>
      <c r="AF4" s="86"/>
      <c r="AG4" s="86"/>
      <c r="AH4" s="86"/>
      <c r="AI4" s="86"/>
      <c r="AJ4" s="86"/>
      <c r="AK4" s="86"/>
      <c r="AL4" s="87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</row>
    <row r="5" spans="1:73" x14ac:dyDescent="0.2">
      <c r="A5" s="132" t="s">
        <v>32</v>
      </c>
      <c r="B5" s="133" t="s">
        <v>119</v>
      </c>
      <c r="C5" s="133" t="s">
        <v>119</v>
      </c>
      <c r="D5" s="134" t="s">
        <v>119</v>
      </c>
      <c r="E5" s="83" t="s">
        <v>434</v>
      </c>
      <c r="F5" s="135" t="s">
        <v>50</v>
      </c>
      <c r="G5" s="136">
        <v>1</v>
      </c>
      <c r="H5" s="136">
        <v>86820455</v>
      </c>
      <c r="I5" s="136">
        <v>86820458</v>
      </c>
      <c r="J5" s="80" t="s">
        <v>435</v>
      </c>
      <c r="K5" s="80" t="s">
        <v>51</v>
      </c>
      <c r="L5" s="137" t="s">
        <v>436</v>
      </c>
      <c r="M5" s="138"/>
      <c r="N5" s="138"/>
      <c r="O5" s="138"/>
      <c r="P5" s="139"/>
      <c r="Q5" s="80"/>
      <c r="R5" s="80"/>
      <c r="S5" s="80"/>
      <c r="T5" s="82"/>
      <c r="U5" s="80" t="s">
        <v>431</v>
      </c>
      <c r="V5" s="80" t="s">
        <v>431</v>
      </c>
      <c r="W5" s="80" t="s">
        <v>431</v>
      </c>
      <c r="X5" s="80" t="s">
        <v>431</v>
      </c>
      <c r="Y5" s="80" t="s">
        <v>431</v>
      </c>
      <c r="Z5" s="80" t="s">
        <v>431</v>
      </c>
      <c r="AA5" s="80" t="s">
        <v>431</v>
      </c>
      <c r="AB5" s="80" t="s">
        <v>431</v>
      </c>
      <c r="AC5" s="82" t="s">
        <v>431</v>
      </c>
      <c r="AD5" s="86"/>
      <c r="AE5" s="86"/>
      <c r="AF5" s="86"/>
      <c r="AG5" s="86"/>
      <c r="AH5" s="86"/>
      <c r="AI5" s="86"/>
      <c r="AJ5" s="86"/>
      <c r="AK5" s="86"/>
      <c r="AL5" s="87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</row>
    <row r="6" spans="1:73" x14ac:dyDescent="0.2">
      <c r="A6" s="132" t="s">
        <v>62</v>
      </c>
      <c r="B6" s="133" t="s">
        <v>119</v>
      </c>
      <c r="C6" s="133" t="s">
        <v>119</v>
      </c>
      <c r="D6" s="134" t="s">
        <v>119</v>
      </c>
      <c r="E6" s="83" t="s">
        <v>437</v>
      </c>
      <c r="F6" s="135" t="s">
        <v>38</v>
      </c>
      <c r="G6" s="136">
        <v>1</v>
      </c>
      <c r="H6" s="136">
        <v>152882916</v>
      </c>
      <c r="I6" s="136">
        <v>152882916</v>
      </c>
      <c r="J6" s="80" t="s">
        <v>39</v>
      </c>
      <c r="K6" s="80" t="s">
        <v>40</v>
      </c>
      <c r="L6" s="137" t="s">
        <v>438</v>
      </c>
      <c r="M6" s="138">
        <v>0</v>
      </c>
      <c r="N6" s="138">
        <v>0.103448</v>
      </c>
      <c r="O6" s="138">
        <v>6.6666699999999995E-2</v>
      </c>
      <c r="P6" s="139">
        <v>0.102564</v>
      </c>
      <c r="Q6" s="80">
        <v>17</v>
      </c>
      <c r="R6" s="80">
        <v>28</v>
      </c>
      <c r="S6" s="80">
        <v>44</v>
      </c>
      <c r="T6" s="82">
        <v>38</v>
      </c>
      <c r="U6" s="80" t="s">
        <v>431</v>
      </c>
      <c r="V6" s="80" t="s">
        <v>431</v>
      </c>
      <c r="W6" s="80" t="s">
        <v>431</v>
      </c>
      <c r="X6" s="80" t="s">
        <v>431</v>
      </c>
      <c r="Y6" s="80" t="s">
        <v>431</v>
      </c>
      <c r="Z6" s="80" t="s">
        <v>431</v>
      </c>
      <c r="AA6" s="80" t="s">
        <v>431</v>
      </c>
      <c r="AB6" s="80" t="s">
        <v>431</v>
      </c>
      <c r="AC6" s="82" t="s">
        <v>431</v>
      </c>
      <c r="AD6" s="86"/>
      <c r="AE6" s="86"/>
      <c r="AF6" s="86"/>
      <c r="AG6" s="86"/>
      <c r="AH6" s="86"/>
      <c r="AI6" s="86"/>
      <c r="AJ6" s="86"/>
      <c r="AK6" s="86"/>
      <c r="AL6" s="87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</row>
    <row r="7" spans="1:73" x14ac:dyDescent="0.2">
      <c r="A7" s="132" t="s">
        <v>62</v>
      </c>
      <c r="B7" s="133" t="s">
        <v>119</v>
      </c>
      <c r="C7" s="133" t="s">
        <v>119</v>
      </c>
      <c r="D7" s="134" t="s">
        <v>119</v>
      </c>
      <c r="E7" s="83" t="s">
        <v>437</v>
      </c>
      <c r="F7" s="135" t="s">
        <v>38</v>
      </c>
      <c r="G7" s="136">
        <v>1</v>
      </c>
      <c r="H7" s="136">
        <v>152882925</v>
      </c>
      <c r="I7" s="136">
        <v>152882925</v>
      </c>
      <c r="J7" s="80" t="s">
        <v>39</v>
      </c>
      <c r="K7" s="80" t="s">
        <v>40</v>
      </c>
      <c r="L7" s="137" t="s">
        <v>439</v>
      </c>
      <c r="M7" s="138">
        <v>0</v>
      </c>
      <c r="N7" s="138">
        <v>7.6923099999999994E-2</v>
      </c>
      <c r="O7" s="138">
        <v>7.3170700000000005E-2</v>
      </c>
      <c r="P7" s="139">
        <v>0.108108</v>
      </c>
      <c r="Q7" s="80">
        <v>17</v>
      </c>
      <c r="R7" s="80">
        <v>25</v>
      </c>
      <c r="S7" s="80">
        <v>40</v>
      </c>
      <c r="T7" s="82">
        <v>36</v>
      </c>
      <c r="U7" s="80" t="s">
        <v>431</v>
      </c>
      <c r="V7" s="80" t="s">
        <v>431</v>
      </c>
      <c r="W7" s="80" t="s">
        <v>431</v>
      </c>
      <c r="X7" s="80" t="s">
        <v>431</v>
      </c>
      <c r="Y7" s="80" t="s">
        <v>431</v>
      </c>
      <c r="Z7" s="80" t="s">
        <v>431</v>
      </c>
      <c r="AA7" s="80" t="s">
        <v>431</v>
      </c>
      <c r="AB7" s="80" t="s">
        <v>431</v>
      </c>
      <c r="AC7" s="82" t="s">
        <v>431</v>
      </c>
      <c r="AD7" s="86"/>
      <c r="AE7" s="86"/>
      <c r="AF7" s="86"/>
      <c r="AG7" s="86"/>
      <c r="AH7" s="86"/>
      <c r="AI7" s="86"/>
      <c r="AJ7" s="86"/>
      <c r="AK7" s="86"/>
      <c r="AL7" s="87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</row>
    <row r="8" spans="1:73" x14ac:dyDescent="0.2">
      <c r="A8" s="132" t="s">
        <v>62</v>
      </c>
      <c r="B8" s="133" t="s">
        <v>119</v>
      </c>
      <c r="C8" s="133" t="s">
        <v>119</v>
      </c>
      <c r="D8" s="134" t="s">
        <v>119</v>
      </c>
      <c r="E8" s="83" t="s">
        <v>437</v>
      </c>
      <c r="F8" s="135" t="s">
        <v>38</v>
      </c>
      <c r="G8" s="136">
        <v>1</v>
      </c>
      <c r="H8" s="136">
        <v>152882931</v>
      </c>
      <c r="I8" s="136">
        <v>152882931</v>
      </c>
      <c r="J8" s="80" t="s">
        <v>40</v>
      </c>
      <c r="K8" s="80" t="s">
        <v>46</v>
      </c>
      <c r="L8" s="137" t="s">
        <v>440</v>
      </c>
      <c r="M8" s="138">
        <v>0</v>
      </c>
      <c r="N8" s="138">
        <v>7.4074100000000004E-2</v>
      </c>
      <c r="O8" s="138">
        <v>7.8947400000000001E-2</v>
      </c>
      <c r="P8" s="139">
        <v>0.111111</v>
      </c>
      <c r="Q8" s="80">
        <v>18</v>
      </c>
      <c r="R8" s="80">
        <v>26</v>
      </c>
      <c r="S8" s="80">
        <v>37</v>
      </c>
      <c r="T8" s="82">
        <v>35</v>
      </c>
      <c r="U8" s="80" t="s">
        <v>431</v>
      </c>
      <c r="V8" s="80" t="s">
        <v>431</v>
      </c>
      <c r="W8" s="80" t="s">
        <v>431</v>
      </c>
      <c r="X8" s="80" t="s">
        <v>431</v>
      </c>
      <c r="Y8" s="80" t="s">
        <v>431</v>
      </c>
      <c r="Z8" s="80" t="s">
        <v>431</v>
      </c>
      <c r="AA8" s="80" t="s">
        <v>431</v>
      </c>
      <c r="AB8" s="80" t="s">
        <v>431</v>
      </c>
      <c r="AC8" s="82" t="s">
        <v>431</v>
      </c>
      <c r="AD8" s="86"/>
      <c r="AE8" s="86"/>
      <c r="AF8" s="86"/>
      <c r="AG8" s="86"/>
      <c r="AH8" s="86"/>
      <c r="AI8" s="86"/>
      <c r="AJ8" s="86"/>
      <c r="AK8" s="86"/>
      <c r="AL8" s="87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</row>
    <row r="9" spans="1:73" x14ac:dyDescent="0.2">
      <c r="A9" s="132" t="s">
        <v>62</v>
      </c>
      <c r="B9" s="133" t="s">
        <v>119</v>
      </c>
      <c r="C9" s="133" t="s">
        <v>119</v>
      </c>
      <c r="D9" s="134" t="s">
        <v>119</v>
      </c>
      <c r="E9" s="83" t="s">
        <v>437</v>
      </c>
      <c r="F9" s="135" t="s">
        <v>38</v>
      </c>
      <c r="G9" s="136">
        <v>1</v>
      </c>
      <c r="H9" s="136">
        <v>152882932</v>
      </c>
      <c r="I9" s="136">
        <v>152882932</v>
      </c>
      <c r="J9" s="80" t="s">
        <v>46</v>
      </c>
      <c r="K9" s="80" t="s">
        <v>59</v>
      </c>
      <c r="L9" s="137" t="s">
        <v>441</v>
      </c>
      <c r="M9" s="138">
        <v>0</v>
      </c>
      <c r="N9" s="138">
        <v>7.6923099999999994E-2</v>
      </c>
      <c r="O9" s="138">
        <v>7.8947400000000001E-2</v>
      </c>
      <c r="P9" s="139">
        <v>0.111111</v>
      </c>
      <c r="Q9" s="80">
        <v>17</v>
      </c>
      <c r="R9" s="80">
        <v>25</v>
      </c>
      <c r="S9" s="80">
        <v>37</v>
      </c>
      <c r="T9" s="82">
        <v>35</v>
      </c>
      <c r="U9" s="80" t="s">
        <v>431</v>
      </c>
      <c r="V9" s="80" t="s">
        <v>431</v>
      </c>
      <c r="W9" s="80" t="s">
        <v>431</v>
      </c>
      <c r="X9" s="80" t="s">
        <v>431</v>
      </c>
      <c r="Y9" s="80" t="s">
        <v>431</v>
      </c>
      <c r="Z9" s="80" t="s">
        <v>431</v>
      </c>
      <c r="AA9" s="80" t="s">
        <v>431</v>
      </c>
      <c r="AB9" s="80" t="s">
        <v>431</v>
      </c>
      <c r="AC9" s="82" t="s">
        <v>431</v>
      </c>
      <c r="AD9" s="86"/>
      <c r="AE9" s="86"/>
      <c r="AF9" s="86"/>
      <c r="AG9" s="86"/>
      <c r="AH9" s="86"/>
      <c r="AI9" s="86"/>
      <c r="AJ9" s="86"/>
      <c r="AK9" s="86"/>
      <c r="AL9" s="87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</row>
    <row r="10" spans="1:73" x14ac:dyDescent="0.2">
      <c r="A10" s="132" t="s">
        <v>32</v>
      </c>
      <c r="B10" s="133" t="s">
        <v>119</v>
      </c>
      <c r="C10" s="133" t="s">
        <v>119</v>
      </c>
      <c r="D10" s="134" t="s">
        <v>119</v>
      </c>
      <c r="E10" s="83" t="s">
        <v>437</v>
      </c>
      <c r="F10" s="135" t="s">
        <v>38</v>
      </c>
      <c r="G10" s="136">
        <v>1</v>
      </c>
      <c r="H10" s="136">
        <v>152882943</v>
      </c>
      <c r="I10" s="136">
        <v>152882943</v>
      </c>
      <c r="J10" s="80" t="s">
        <v>40</v>
      </c>
      <c r="K10" s="80" t="s">
        <v>46</v>
      </c>
      <c r="L10" s="137" t="s">
        <v>442</v>
      </c>
      <c r="M10" s="138">
        <v>0</v>
      </c>
      <c r="N10" s="138">
        <v>0</v>
      </c>
      <c r="O10" s="138">
        <v>0</v>
      </c>
      <c r="P10" s="139">
        <v>0.105263</v>
      </c>
      <c r="Q10" s="80">
        <v>18</v>
      </c>
      <c r="R10" s="80">
        <v>29</v>
      </c>
      <c r="S10" s="80">
        <v>33</v>
      </c>
      <c r="T10" s="82">
        <v>37</v>
      </c>
      <c r="U10" s="80" t="s">
        <v>431</v>
      </c>
      <c r="V10" s="80" t="s">
        <v>431</v>
      </c>
      <c r="W10" s="80" t="s">
        <v>431</v>
      </c>
      <c r="X10" s="80" t="s">
        <v>431</v>
      </c>
      <c r="Y10" s="80" t="s">
        <v>431</v>
      </c>
      <c r="Z10" s="80" t="s">
        <v>431</v>
      </c>
      <c r="AA10" s="80" t="s">
        <v>431</v>
      </c>
      <c r="AB10" s="80" t="s">
        <v>431</v>
      </c>
      <c r="AC10" s="82" t="s">
        <v>431</v>
      </c>
      <c r="AD10" s="86"/>
      <c r="AE10" s="86"/>
      <c r="AF10" s="86"/>
      <c r="AG10" s="86"/>
      <c r="AH10" s="86"/>
      <c r="AI10" s="86"/>
      <c r="AJ10" s="86"/>
      <c r="AK10" s="86"/>
      <c r="AL10" s="87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</row>
    <row r="11" spans="1:73" x14ac:dyDescent="0.2">
      <c r="A11" s="132" t="s">
        <v>32</v>
      </c>
      <c r="B11" s="133" t="s">
        <v>119</v>
      </c>
      <c r="C11" s="133" t="s">
        <v>119</v>
      </c>
      <c r="D11" s="134" t="s">
        <v>119</v>
      </c>
      <c r="E11" s="83" t="s">
        <v>437</v>
      </c>
      <c r="F11" s="135" t="s">
        <v>38</v>
      </c>
      <c r="G11" s="136">
        <v>1</v>
      </c>
      <c r="H11" s="136">
        <v>152882947</v>
      </c>
      <c r="I11" s="136">
        <v>152882947</v>
      </c>
      <c r="J11" s="80" t="s">
        <v>59</v>
      </c>
      <c r="K11" s="80" t="s">
        <v>46</v>
      </c>
      <c r="L11" s="137" t="s">
        <v>443</v>
      </c>
      <c r="M11" s="138">
        <v>0</v>
      </c>
      <c r="N11" s="138">
        <v>0</v>
      </c>
      <c r="O11" s="138">
        <v>0</v>
      </c>
      <c r="P11" s="139">
        <v>0.1</v>
      </c>
      <c r="Q11" s="80">
        <v>18</v>
      </c>
      <c r="R11" s="80">
        <v>31</v>
      </c>
      <c r="S11" s="80">
        <v>34</v>
      </c>
      <c r="T11" s="82">
        <v>39</v>
      </c>
      <c r="U11" s="80" t="s">
        <v>431</v>
      </c>
      <c r="V11" s="80" t="s">
        <v>431</v>
      </c>
      <c r="W11" s="80" t="s">
        <v>431</v>
      </c>
      <c r="X11" s="80" t="s">
        <v>431</v>
      </c>
      <c r="Y11" s="80" t="s">
        <v>431</v>
      </c>
      <c r="Z11" s="80" t="s">
        <v>431</v>
      </c>
      <c r="AA11" s="80" t="s">
        <v>431</v>
      </c>
      <c r="AB11" s="80" t="s">
        <v>431</v>
      </c>
      <c r="AC11" s="82" t="s">
        <v>431</v>
      </c>
      <c r="AD11" s="86"/>
      <c r="AE11" s="86"/>
      <c r="AF11" s="86"/>
      <c r="AG11" s="86"/>
      <c r="AH11" s="86"/>
      <c r="AI11" s="86"/>
      <c r="AJ11" s="86"/>
      <c r="AK11" s="86"/>
      <c r="AL11" s="87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</row>
    <row r="12" spans="1:73" x14ac:dyDescent="0.2">
      <c r="A12" s="132" t="s">
        <v>203</v>
      </c>
      <c r="B12" s="133" t="s">
        <v>119</v>
      </c>
      <c r="C12" s="133" t="s">
        <v>119</v>
      </c>
      <c r="D12" s="134" t="s">
        <v>119</v>
      </c>
      <c r="E12" s="83" t="s">
        <v>437</v>
      </c>
      <c r="F12" s="135" t="s">
        <v>38</v>
      </c>
      <c r="G12" s="136">
        <v>1</v>
      </c>
      <c r="H12" s="136">
        <v>152882949</v>
      </c>
      <c r="I12" s="136">
        <v>152882949</v>
      </c>
      <c r="J12" s="80" t="s">
        <v>39</v>
      </c>
      <c r="K12" s="80" t="s">
        <v>59</v>
      </c>
      <c r="L12" s="137" t="s">
        <v>444</v>
      </c>
      <c r="M12" s="138">
        <v>0</v>
      </c>
      <c r="N12" s="138">
        <v>0.121212</v>
      </c>
      <c r="O12" s="138">
        <v>0</v>
      </c>
      <c r="P12" s="139">
        <v>0.1</v>
      </c>
      <c r="Q12" s="80">
        <v>19</v>
      </c>
      <c r="R12" s="80">
        <v>32</v>
      </c>
      <c r="S12" s="80">
        <v>33</v>
      </c>
      <c r="T12" s="82">
        <v>39</v>
      </c>
      <c r="U12" s="80" t="s">
        <v>431</v>
      </c>
      <c r="V12" s="80" t="s">
        <v>431</v>
      </c>
      <c r="W12" s="80" t="s">
        <v>431</v>
      </c>
      <c r="X12" s="80" t="s">
        <v>431</v>
      </c>
      <c r="Y12" s="80" t="s">
        <v>431</v>
      </c>
      <c r="Z12" s="80" t="s">
        <v>431</v>
      </c>
      <c r="AA12" s="80" t="s">
        <v>431</v>
      </c>
      <c r="AB12" s="80" t="s">
        <v>431</v>
      </c>
      <c r="AC12" s="82" t="s">
        <v>431</v>
      </c>
      <c r="AD12" s="86"/>
      <c r="AE12" s="86"/>
      <c r="AF12" s="86"/>
      <c r="AG12" s="86"/>
      <c r="AH12" s="86"/>
      <c r="AI12" s="86"/>
      <c r="AJ12" s="86"/>
      <c r="AK12" s="86"/>
      <c r="AL12" s="87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</row>
    <row r="13" spans="1:73" x14ac:dyDescent="0.2">
      <c r="A13" s="132" t="s">
        <v>32</v>
      </c>
      <c r="B13" s="133" t="s">
        <v>119</v>
      </c>
      <c r="C13" s="133" t="s">
        <v>119</v>
      </c>
      <c r="D13" s="134" t="s">
        <v>119</v>
      </c>
      <c r="E13" s="83" t="s">
        <v>437</v>
      </c>
      <c r="F13" s="135" t="s">
        <v>38</v>
      </c>
      <c r="G13" s="136">
        <v>1</v>
      </c>
      <c r="H13" s="136">
        <v>152882950</v>
      </c>
      <c r="I13" s="136">
        <v>152882950</v>
      </c>
      <c r="J13" s="80" t="s">
        <v>39</v>
      </c>
      <c r="K13" s="80" t="s">
        <v>59</v>
      </c>
      <c r="L13" s="137" t="s">
        <v>445</v>
      </c>
      <c r="M13" s="138">
        <v>0</v>
      </c>
      <c r="N13" s="138">
        <v>0</v>
      </c>
      <c r="O13" s="138">
        <v>0</v>
      </c>
      <c r="P13" s="139">
        <v>0.102564</v>
      </c>
      <c r="Q13" s="80">
        <v>18</v>
      </c>
      <c r="R13" s="80">
        <v>32</v>
      </c>
      <c r="S13" s="80">
        <v>32</v>
      </c>
      <c r="T13" s="82">
        <v>38</v>
      </c>
      <c r="U13" s="80" t="s">
        <v>431</v>
      </c>
      <c r="V13" s="80" t="s">
        <v>431</v>
      </c>
      <c r="W13" s="80" t="s">
        <v>431</v>
      </c>
      <c r="X13" s="80" t="s">
        <v>431</v>
      </c>
      <c r="Y13" s="80" t="s">
        <v>431</v>
      </c>
      <c r="Z13" s="80" t="s">
        <v>431</v>
      </c>
      <c r="AA13" s="80" t="s">
        <v>431</v>
      </c>
      <c r="AB13" s="80" t="s">
        <v>431</v>
      </c>
      <c r="AC13" s="82" t="s">
        <v>431</v>
      </c>
      <c r="AD13" s="86"/>
      <c r="AE13" s="86"/>
      <c r="AF13" s="86"/>
      <c r="AG13" s="86"/>
      <c r="AH13" s="86"/>
      <c r="AI13" s="86"/>
      <c r="AJ13" s="86"/>
      <c r="AK13" s="86"/>
      <c r="AL13" s="87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</row>
    <row r="14" spans="1:73" x14ac:dyDescent="0.2">
      <c r="A14" s="132" t="s">
        <v>203</v>
      </c>
      <c r="B14" s="133" t="s">
        <v>2742</v>
      </c>
      <c r="C14" s="133" t="s">
        <v>119</v>
      </c>
      <c r="D14" s="134" t="s">
        <v>119</v>
      </c>
      <c r="E14" s="83" t="s">
        <v>401</v>
      </c>
      <c r="F14" s="135" t="s">
        <v>38</v>
      </c>
      <c r="G14" s="136">
        <v>1</v>
      </c>
      <c r="H14" s="136">
        <v>154842244</v>
      </c>
      <c r="I14" s="136">
        <v>154842244</v>
      </c>
      <c r="J14" s="80" t="s">
        <v>46</v>
      </c>
      <c r="K14" s="80" t="s">
        <v>59</v>
      </c>
      <c r="L14" s="137" t="s">
        <v>446</v>
      </c>
      <c r="M14" s="138">
        <v>0</v>
      </c>
      <c r="N14" s="138">
        <v>0.183673</v>
      </c>
      <c r="O14" s="138">
        <v>0</v>
      </c>
      <c r="P14" s="139">
        <v>0.14000000000000001</v>
      </c>
      <c r="Q14" s="80">
        <v>13</v>
      </c>
      <c r="R14" s="80">
        <v>48</v>
      </c>
      <c r="S14" s="80">
        <v>43</v>
      </c>
      <c r="T14" s="82">
        <v>49</v>
      </c>
      <c r="U14" s="138">
        <v>0.31034499999999998</v>
      </c>
      <c r="V14" s="138">
        <v>0.27027000000000001</v>
      </c>
      <c r="W14" s="138">
        <v>0.18181800000000001</v>
      </c>
      <c r="X14" s="138"/>
      <c r="Y14" s="138">
        <v>0.32457799999999998</v>
      </c>
      <c r="Z14" s="138">
        <v>0.248062</v>
      </c>
      <c r="AA14" s="138">
        <v>0.30991000000000002</v>
      </c>
      <c r="AB14" s="138">
        <v>0.28318599999999999</v>
      </c>
      <c r="AC14" s="139">
        <v>0.25503399999999998</v>
      </c>
      <c r="AD14" s="86">
        <v>28</v>
      </c>
      <c r="AE14" s="86">
        <v>369</v>
      </c>
      <c r="AF14" s="86">
        <v>21</v>
      </c>
      <c r="AG14" s="86" t="s">
        <v>431</v>
      </c>
      <c r="AH14" s="86">
        <v>1065</v>
      </c>
      <c r="AI14" s="86">
        <v>515</v>
      </c>
      <c r="AJ14" s="86">
        <v>1664</v>
      </c>
      <c r="AK14" s="86">
        <v>903</v>
      </c>
      <c r="AL14" s="87">
        <v>148</v>
      </c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</row>
    <row r="15" spans="1:73" x14ac:dyDescent="0.2">
      <c r="A15" s="132" t="s">
        <v>62</v>
      </c>
      <c r="B15" s="133" t="s">
        <v>2743</v>
      </c>
      <c r="C15" s="133" t="s">
        <v>119</v>
      </c>
      <c r="D15" s="134" t="s">
        <v>119</v>
      </c>
      <c r="E15" s="83" t="s">
        <v>447</v>
      </c>
      <c r="F15" s="135" t="s">
        <v>103</v>
      </c>
      <c r="G15" s="136">
        <v>1</v>
      </c>
      <c r="H15" s="136">
        <v>155015269</v>
      </c>
      <c r="I15" s="136">
        <v>155015269</v>
      </c>
      <c r="J15" s="80" t="s">
        <v>39</v>
      </c>
      <c r="K15" s="80" t="s">
        <v>46</v>
      </c>
      <c r="L15" s="137" t="s">
        <v>448</v>
      </c>
      <c r="M15" s="138">
        <v>0</v>
      </c>
      <c r="N15" s="138">
        <v>0.235294</v>
      </c>
      <c r="O15" s="138">
        <v>0.145455</v>
      </c>
      <c r="P15" s="139">
        <v>0.32558100000000001</v>
      </c>
      <c r="Q15" s="80">
        <v>13</v>
      </c>
      <c r="R15" s="80">
        <v>33</v>
      </c>
      <c r="S15" s="80">
        <v>54</v>
      </c>
      <c r="T15" s="82">
        <v>42</v>
      </c>
      <c r="U15" s="138">
        <v>0.252747</v>
      </c>
      <c r="V15" s="138">
        <v>8.0864699999999998E-2</v>
      </c>
      <c r="W15" s="138">
        <v>0.34523799999999999</v>
      </c>
      <c r="X15" s="138">
        <v>6.0606100000000003E-2</v>
      </c>
      <c r="Y15" s="138">
        <v>7.0000000000000007E-2</v>
      </c>
      <c r="Z15" s="138">
        <v>0.14652599999999999</v>
      </c>
      <c r="AA15" s="138">
        <v>1.6299899999999999E-2</v>
      </c>
      <c r="AB15" s="138">
        <v>0.21885099999999999</v>
      </c>
      <c r="AC15" s="139">
        <v>0.13785600000000001</v>
      </c>
      <c r="AD15" s="86">
        <v>181</v>
      </c>
      <c r="AE15" s="86">
        <v>1248</v>
      </c>
      <c r="AF15" s="86">
        <v>83</v>
      </c>
      <c r="AG15" s="86">
        <v>98</v>
      </c>
      <c r="AH15" s="86">
        <v>2299</v>
      </c>
      <c r="AI15" s="86">
        <v>2374</v>
      </c>
      <c r="AJ15" s="86">
        <v>7361</v>
      </c>
      <c r="AK15" s="86">
        <v>2471</v>
      </c>
      <c r="AL15" s="87">
        <v>456</v>
      </c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</row>
    <row r="16" spans="1:73" x14ac:dyDescent="0.2">
      <c r="A16" s="132" t="s">
        <v>62</v>
      </c>
      <c r="B16" s="133" t="s">
        <v>2744</v>
      </c>
      <c r="C16" s="133" t="s">
        <v>119</v>
      </c>
      <c r="D16" s="134" t="s">
        <v>119</v>
      </c>
      <c r="E16" s="83" t="s">
        <v>449</v>
      </c>
      <c r="F16" s="135" t="s">
        <v>38</v>
      </c>
      <c r="G16" s="136">
        <v>1</v>
      </c>
      <c r="H16" s="136">
        <v>161816295</v>
      </c>
      <c r="I16" s="136">
        <v>161816295</v>
      </c>
      <c r="J16" s="80" t="s">
        <v>40</v>
      </c>
      <c r="K16" s="80" t="s">
        <v>46</v>
      </c>
      <c r="L16" s="137" t="s">
        <v>450</v>
      </c>
      <c r="M16" s="138">
        <v>0</v>
      </c>
      <c r="N16" s="138">
        <v>0.1</v>
      </c>
      <c r="O16" s="138">
        <v>4.2253499999999999E-2</v>
      </c>
      <c r="P16" s="139">
        <v>0.26666699999999999</v>
      </c>
      <c r="Q16" s="80">
        <v>24</v>
      </c>
      <c r="R16" s="80">
        <v>39</v>
      </c>
      <c r="S16" s="80">
        <v>70</v>
      </c>
      <c r="T16" s="82">
        <v>44</v>
      </c>
      <c r="U16" s="138">
        <v>5.4347800000000002E-3</v>
      </c>
      <c r="V16" s="138">
        <v>3.5842299999999999E-3</v>
      </c>
      <c r="W16" s="138">
        <v>0</v>
      </c>
      <c r="X16" s="138">
        <v>4.5004499999999999E-4</v>
      </c>
      <c r="Y16" s="138">
        <v>0</v>
      </c>
      <c r="Z16" s="138">
        <v>1.62116E-2</v>
      </c>
      <c r="AA16" s="138">
        <v>3.01645E-2</v>
      </c>
      <c r="AB16" s="138"/>
      <c r="AC16" s="139">
        <v>0.122807</v>
      </c>
      <c r="AD16" s="86">
        <v>367</v>
      </c>
      <c r="AE16" s="86">
        <v>2231</v>
      </c>
      <c r="AF16" s="86">
        <v>777</v>
      </c>
      <c r="AG16" s="86">
        <v>2221</v>
      </c>
      <c r="AH16" s="86">
        <v>523</v>
      </c>
      <c r="AI16" s="86">
        <v>1171</v>
      </c>
      <c r="AJ16" s="86">
        <v>1093</v>
      </c>
      <c r="AK16" s="86" t="s">
        <v>431</v>
      </c>
      <c r="AL16" s="87">
        <v>113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</row>
    <row r="17" spans="1:73" x14ac:dyDescent="0.2">
      <c r="A17" s="132" t="s">
        <v>62</v>
      </c>
      <c r="B17" s="133" t="s">
        <v>2745</v>
      </c>
      <c r="C17" s="133" t="s">
        <v>119</v>
      </c>
      <c r="D17" s="134" t="s">
        <v>119</v>
      </c>
      <c r="E17" s="83" t="s">
        <v>451</v>
      </c>
      <c r="F17" s="135" t="s">
        <v>38</v>
      </c>
      <c r="G17" s="136">
        <v>1</v>
      </c>
      <c r="H17" s="136">
        <v>177249699</v>
      </c>
      <c r="I17" s="136">
        <v>177249699</v>
      </c>
      <c r="J17" s="80" t="s">
        <v>40</v>
      </c>
      <c r="K17" s="80" t="s">
        <v>46</v>
      </c>
      <c r="L17" s="137" t="s">
        <v>452</v>
      </c>
      <c r="M17" s="138">
        <v>0</v>
      </c>
      <c r="N17" s="138">
        <v>1.9802E-2</v>
      </c>
      <c r="O17" s="138">
        <v>3.5714299999999997E-2</v>
      </c>
      <c r="P17" s="139">
        <v>0.106796</v>
      </c>
      <c r="Q17" s="80">
        <v>28</v>
      </c>
      <c r="R17" s="80">
        <v>100</v>
      </c>
      <c r="S17" s="80">
        <v>139</v>
      </c>
      <c r="T17" s="82">
        <v>102</v>
      </c>
      <c r="U17" s="138">
        <v>2.1304099999999999E-2</v>
      </c>
      <c r="V17" s="138">
        <v>1.83042E-2</v>
      </c>
      <c r="W17" s="138">
        <v>1.4437E-2</v>
      </c>
      <c r="X17" s="138">
        <v>2.2926700000000001E-2</v>
      </c>
      <c r="Y17" s="138">
        <v>1.6785999999999999E-2</v>
      </c>
      <c r="Z17" s="138">
        <v>1.7155299999999998E-2</v>
      </c>
      <c r="AA17" s="138">
        <v>2.5991799999999999E-2</v>
      </c>
      <c r="AB17" s="138"/>
      <c r="AC17" s="139">
        <v>8.6323499999999997E-2</v>
      </c>
      <c r="AD17" s="86">
        <v>1548</v>
      </c>
      <c r="AE17" s="86">
        <v>3714</v>
      </c>
      <c r="AF17" s="86">
        <v>2077</v>
      </c>
      <c r="AG17" s="86">
        <v>7065</v>
      </c>
      <c r="AH17" s="86">
        <v>4467</v>
      </c>
      <c r="AI17" s="86">
        <v>4604</v>
      </c>
      <c r="AJ17" s="86">
        <v>730</v>
      </c>
      <c r="AK17" s="86" t="s">
        <v>431</v>
      </c>
      <c r="AL17" s="87">
        <v>1922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1:73" x14ac:dyDescent="0.2">
      <c r="A18" s="132" t="s">
        <v>62</v>
      </c>
      <c r="B18" s="133" t="s">
        <v>675</v>
      </c>
      <c r="C18" s="133" t="s">
        <v>119</v>
      </c>
      <c r="D18" s="134" t="s">
        <v>119</v>
      </c>
      <c r="E18" s="83" t="s">
        <v>453</v>
      </c>
      <c r="F18" s="135" t="s">
        <v>38</v>
      </c>
      <c r="G18" s="136">
        <v>1</v>
      </c>
      <c r="H18" s="136">
        <v>202288195</v>
      </c>
      <c r="I18" s="136">
        <v>202288195</v>
      </c>
      <c r="J18" s="80" t="s">
        <v>40</v>
      </c>
      <c r="K18" s="80" t="s">
        <v>46</v>
      </c>
      <c r="L18" s="137" t="s">
        <v>454</v>
      </c>
      <c r="M18" s="138">
        <v>0</v>
      </c>
      <c r="N18" s="138">
        <v>0.15853700000000001</v>
      </c>
      <c r="O18" s="138">
        <v>5.03597E-2</v>
      </c>
      <c r="P18" s="139">
        <v>0.163462</v>
      </c>
      <c r="Q18" s="80">
        <v>24</v>
      </c>
      <c r="R18" s="80">
        <v>81</v>
      </c>
      <c r="S18" s="80">
        <v>138</v>
      </c>
      <c r="T18" s="82">
        <v>103</v>
      </c>
      <c r="U18" s="138">
        <v>2.7605199999999998E-3</v>
      </c>
      <c r="V18" s="138">
        <v>1.7427100000000001E-2</v>
      </c>
      <c r="W18" s="138">
        <v>2.8395600000000001E-3</v>
      </c>
      <c r="X18" s="138">
        <v>2.6041699999999998E-3</v>
      </c>
      <c r="Y18" s="138">
        <v>9.7378299999999994E-3</v>
      </c>
      <c r="Z18" s="138">
        <v>2.3871999999999999E-3</v>
      </c>
      <c r="AA18" s="138">
        <v>1.9642099999999999E-2</v>
      </c>
      <c r="AB18" s="138"/>
      <c r="AC18" s="139">
        <v>0.18606800000000001</v>
      </c>
      <c r="AD18" s="86">
        <v>1448</v>
      </c>
      <c r="AE18" s="86">
        <v>5106</v>
      </c>
      <c r="AF18" s="86">
        <v>2112</v>
      </c>
      <c r="AG18" s="86">
        <v>6143</v>
      </c>
      <c r="AH18" s="86">
        <v>1334</v>
      </c>
      <c r="AI18" s="86">
        <v>4188</v>
      </c>
      <c r="AJ18" s="86">
        <v>2290</v>
      </c>
      <c r="AK18" s="86" t="s">
        <v>431</v>
      </c>
      <c r="AL18" s="87">
        <v>4320</v>
      </c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</row>
    <row r="19" spans="1:73" x14ac:dyDescent="0.2">
      <c r="A19" s="132" t="s">
        <v>269</v>
      </c>
      <c r="B19" s="133" t="s">
        <v>119</v>
      </c>
      <c r="C19" s="133" t="s">
        <v>119</v>
      </c>
      <c r="D19" s="134" t="s">
        <v>119</v>
      </c>
      <c r="E19" s="83" t="s">
        <v>455</v>
      </c>
      <c r="F19" s="135" t="s">
        <v>38</v>
      </c>
      <c r="G19" s="136">
        <v>1</v>
      </c>
      <c r="H19" s="136">
        <v>225707091</v>
      </c>
      <c r="I19" s="136">
        <v>225707091</v>
      </c>
      <c r="J19" s="80" t="s">
        <v>46</v>
      </c>
      <c r="K19" s="80" t="s">
        <v>39</v>
      </c>
      <c r="L19" s="137" t="s">
        <v>456</v>
      </c>
      <c r="M19" s="138">
        <v>0</v>
      </c>
      <c r="N19" s="138">
        <v>0</v>
      </c>
      <c r="O19" s="138">
        <v>4.3478299999999998E-2</v>
      </c>
      <c r="P19" s="139">
        <v>0.15384600000000001</v>
      </c>
      <c r="Q19" s="80">
        <v>12</v>
      </c>
      <c r="R19" s="80">
        <v>24</v>
      </c>
      <c r="S19" s="80">
        <v>45</v>
      </c>
      <c r="T19" s="82">
        <v>25</v>
      </c>
      <c r="U19" s="80" t="s">
        <v>431</v>
      </c>
      <c r="V19" s="80" t="s">
        <v>431</v>
      </c>
      <c r="W19" s="80" t="s">
        <v>431</v>
      </c>
      <c r="X19" s="80" t="s">
        <v>431</v>
      </c>
      <c r="Y19" s="80" t="s">
        <v>431</v>
      </c>
      <c r="Z19" s="80" t="s">
        <v>431</v>
      </c>
      <c r="AA19" s="80" t="s">
        <v>431</v>
      </c>
      <c r="AB19" s="80" t="s">
        <v>431</v>
      </c>
      <c r="AC19" s="82" t="s">
        <v>431</v>
      </c>
      <c r="AD19" s="86"/>
      <c r="AE19" s="86"/>
      <c r="AF19" s="86"/>
      <c r="AG19" s="86"/>
      <c r="AH19" s="86"/>
      <c r="AI19" s="86"/>
      <c r="AJ19" s="86"/>
      <c r="AK19" s="86"/>
      <c r="AL19" s="87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</row>
    <row r="20" spans="1:73" x14ac:dyDescent="0.2">
      <c r="A20" s="132" t="s">
        <v>62</v>
      </c>
      <c r="B20" s="133" t="s">
        <v>119</v>
      </c>
      <c r="C20" s="133" t="s">
        <v>119</v>
      </c>
      <c r="D20" s="134" t="s">
        <v>119</v>
      </c>
      <c r="E20" s="83" t="s">
        <v>457</v>
      </c>
      <c r="F20" s="135" t="s">
        <v>38</v>
      </c>
      <c r="G20" s="136">
        <v>1</v>
      </c>
      <c r="H20" s="136">
        <v>240371207</v>
      </c>
      <c r="I20" s="136">
        <v>240371207</v>
      </c>
      <c r="J20" s="80" t="s">
        <v>39</v>
      </c>
      <c r="K20" s="80" t="s">
        <v>59</v>
      </c>
      <c r="L20" s="137" t="s">
        <v>458</v>
      </c>
      <c r="M20" s="138">
        <v>0</v>
      </c>
      <c r="N20" s="138">
        <v>6.0606100000000003E-2</v>
      </c>
      <c r="O20" s="138">
        <v>2.9411799999999998E-2</v>
      </c>
      <c r="P20" s="139">
        <v>0.130435</v>
      </c>
      <c r="Q20" s="80">
        <v>26</v>
      </c>
      <c r="R20" s="80">
        <v>32</v>
      </c>
      <c r="S20" s="80">
        <v>33</v>
      </c>
      <c r="T20" s="82">
        <v>22</v>
      </c>
      <c r="U20" s="80" t="s">
        <v>431</v>
      </c>
      <c r="V20" s="80" t="s">
        <v>431</v>
      </c>
      <c r="W20" s="80" t="s">
        <v>431</v>
      </c>
      <c r="X20" s="80" t="s">
        <v>431</v>
      </c>
      <c r="Y20" s="80" t="s">
        <v>431</v>
      </c>
      <c r="Z20" s="80" t="s">
        <v>431</v>
      </c>
      <c r="AA20" s="80" t="s">
        <v>431</v>
      </c>
      <c r="AB20" s="80" t="s">
        <v>431</v>
      </c>
      <c r="AC20" s="82" t="s">
        <v>431</v>
      </c>
      <c r="AD20" s="86"/>
      <c r="AE20" s="86"/>
      <c r="AF20" s="86"/>
      <c r="AG20" s="86"/>
      <c r="AH20" s="86"/>
      <c r="AI20" s="86"/>
      <c r="AJ20" s="86"/>
      <c r="AK20" s="86"/>
      <c r="AL20" s="87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</row>
    <row r="21" spans="1:73" x14ac:dyDescent="0.2">
      <c r="A21" s="132" t="s">
        <v>30</v>
      </c>
      <c r="B21" s="133" t="s">
        <v>119</v>
      </c>
      <c r="C21" s="133" t="s">
        <v>119</v>
      </c>
      <c r="D21" s="134" t="s">
        <v>119</v>
      </c>
      <c r="E21" s="83" t="s">
        <v>459</v>
      </c>
      <c r="F21" s="135" t="s">
        <v>38</v>
      </c>
      <c r="G21" s="136">
        <v>1</v>
      </c>
      <c r="H21" s="136">
        <v>247201010</v>
      </c>
      <c r="I21" s="136">
        <v>247201010</v>
      </c>
      <c r="J21" s="80" t="s">
        <v>39</v>
      </c>
      <c r="K21" s="80" t="s">
        <v>40</v>
      </c>
      <c r="L21" s="137" t="s">
        <v>460</v>
      </c>
      <c r="M21" s="138">
        <v>0</v>
      </c>
      <c r="N21" s="138">
        <v>0.214286</v>
      </c>
      <c r="O21" s="138">
        <v>0</v>
      </c>
      <c r="P21" s="139">
        <v>0</v>
      </c>
      <c r="Q21" s="80">
        <v>15</v>
      </c>
      <c r="R21" s="80">
        <v>13</v>
      </c>
      <c r="S21" s="80">
        <v>14</v>
      </c>
      <c r="T21" s="82">
        <v>14</v>
      </c>
      <c r="U21" s="138">
        <v>0</v>
      </c>
      <c r="V21" s="138">
        <v>0</v>
      </c>
      <c r="W21" s="138">
        <v>0</v>
      </c>
      <c r="X21" s="138">
        <v>0</v>
      </c>
      <c r="Y21" s="138">
        <v>0</v>
      </c>
      <c r="Z21" s="138">
        <v>0</v>
      </c>
      <c r="AA21" s="138"/>
      <c r="AB21" s="138">
        <v>0</v>
      </c>
      <c r="AC21" s="139"/>
      <c r="AD21" s="86">
        <v>657</v>
      </c>
      <c r="AE21" s="86">
        <v>245</v>
      </c>
      <c r="AF21" s="86">
        <v>634</v>
      </c>
      <c r="AG21" s="86">
        <v>123</v>
      </c>
      <c r="AH21" s="86">
        <v>136</v>
      </c>
      <c r="AI21" s="86">
        <v>36</v>
      </c>
      <c r="AJ21" s="86" t="s">
        <v>431</v>
      </c>
      <c r="AK21" s="86">
        <v>329</v>
      </c>
      <c r="AL21" s="87" t="s">
        <v>431</v>
      </c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</row>
    <row r="22" spans="1:73" x14ac:dyDescent="0.2">
      <c r="A22" s="132" t="s">
        <v>203</v>
      </c>
      <c r="B22" s="133" t="s">
        <v>119</v>
      </c>
      <c r="C22" s="133" t="s">
        <v>119</v>
      </c>
      <c r="D22" s="134" t="s">
        <v>119</v>
      </c>
      <c r="E22" s="83" t="s">
        <v>270</v>
      </c>
      <c r="F22" s="135" t="s">
        <v>38</v>
      </c>
      <c r="G22" s="136">
        <v>2</v>
      </c>
      <c r="H22" s="136">
        <v>27804868</v>
      </c>
      <c r="I22" s="136">
        <v>27804868</v>
      </c>
      <c r="J22" s="80" t="s">
        <v>59</v>
      </c>
      <c r="K22" s="80" t="s">
        <v>39</v>
      </c>
      <c r="L22" s="137" t="s">
        <v>461</v>
      </c>
      <c r="M22" s="138">
        <v>0</v>
      </c>
      <c r="N22" s="138">
        <v>9.6774200000000005E-2</v>
      </c>
      <c r="O22" s="138">
        <v>0</v>
      </c>
      <c r="P22" s="139">
        <v>0.117647</v>
      </c>
      <c r="Q22" s="80">
        <v>21</v>
      </c>
      <c r="R22" s="80">
        <v>30</v>
      </c>
      <c r="S22" s="80">
        <v>27</v>
      </c>
      <c r="T22" s="82">
        <v>33</v>
      </c>
      <c r="U22" s="80" t="s">
        <v>431</v>
      </c>
      <c r="V22" s="80" t="s">
        <v>431</v>
      </c>
      <c r="W22" s="80" t="s">
        <v>431</v>
      </c>
      <c r="X22" s="80" t="s">
        <v>431</v>
      </c>
      <c r="Y22" s="80" t="s">
        <v>431</v>
      </c>
      <c r="Z22" s="80" t="s">
        <v>431</v>
      </c>
      <c r="AA22" s="80" t="s">
        <v>431</v>
      </c>
      <c r="AB22" s="80" t="s">
        <v>431</v>
      </c>
      <c r="AC22" s="82" t="s">
        <v>431</v>
      </c>
      <c r="AD22" s="86"/>
      <c r="AE22" s="86"/>
      <c r="AF22" s="86"/>
      <c r="AG22" s="86"/>
      <c r="AH22" s="86"/>
      <c r="AI22" s="86"/>
      <c r="AJ22" s="86"/>
      <c r="AK22" s="86"/>
      <c r="AL22" s="87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</row>
    <row r="23" spans="1:73" x14ac:dyDescent="0.2">
      <c r="A23" s="132" t="s">
        <v>203</v>
      </c>
      <c r="B23" s="133" t="s">
        <v>119</v>
      </c>
      <c r="C23" s="133" t="s">
        <v>119</v>
      </c>
      <c r="D23" s="134" t="s">
        <v>119</v>
      </c>
      <c r="E23" s="83" t="s">
        <v>270</v>
      </c>
      <c r="F23" s="135" t="s">
        <v>38</v>
      </c>
      <c r="G23" s="136">
        <v>2</v>
      </c>
      <c r="H23" s="136">
        <v>27804874</v>
      </c>
      <c r="I23" s="136">
        <v>27804874</v>
      </c>
      <c r="J23" s="80" t="s">
        <v>40</v>
      </c>
      <c r="K23" s="80" t="s">
        <v>46</v>
      </c>
      <c r="L23" s="137" t="s">
        <v>462</v>
      </c>
      <c r="M23" s="138">
        <v>0</v>
      </c>
      <c r="N23" s="138">
        <v>0.107143</v>
      </c>
      <c r="O23" s="138">
        <v>0</v>
      </c>
      <c r="P23" s="139">
        <v>0.114286</v>
      </c>
      <c r="Q23" s="80">
        <v>20</v>
      </c>
      <c r="R23" s="80">
        <v>27</v>
      </c>
      <c r="S23" s="80">
        <v>26</v>
      </c>
      <c r="T23" s="82">
        <v>34</v>
      </c>
      <c r="U23" s="80" t="s">
        <v>431</v>
      </c>
      <c r="V23" s="80" t="s">
        <v>431</v>
      </c>
      <c r="W23" s="80" t="s">
        <v>431</v>
      </c>
      <c r="X23" s="80" t="s">
        <v>431</v>
      </c>
      <c r="Y23" s="80" t="s">
        <v>431</v>
      </c>
      <c r="Z23" s="80" t="s">
        <v>431</v>
      </c>
      <c r="AA23" s="80" t="s">
        <v>431</v>
      </c>
      <c r="AB23" s="80" t="s">
        <v>431</v>
      </c>
      <c r="AC23" s="82" t="s">
        <v>431</v>
      </c>
      <c r="AD23" s="86"/>
      <c r="AE23" s="86"/>
      <c r="AF23" s="86"/>
      <c r="AG23" s="86"/>
      <c r="AH23" s="86"/>
      <c r="AI23" s="86"/>
      <c r="AJ23" s="86"/>
      <c r="AK23" s="86"/>
      <c r="AL23" s="87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</row>
    <row r="24" spans="1:73" x14ac:dyDescent="0.2">
      <c r="A24" s="132" t="s">
        <v>203</v>
      </c>
      <c r="B24" s="133" t="s">
        <v>119</v>
      </c>
      <c r="C24" s="133" t="s">
        <v>119</v>
      </c>
      <c r="D24" s="134" t="s">
        <v>119</v>
      </c>
      <c r="E24" s="83" t="s">
        <v>270</v>
      </c>
      <c r="F24" s="135" t="s">
        <v>38</v>
      </c>
      <c r="G24" s="136">
        <v>2</v>
      </c>
      <c r="H24" s="136">
        <v>27804880</v>
      </c>
      <c r="I24" s="136">
        <v>27804880</v>
      </c>
      <c r="J24" s="80" t="s">
        <v>40</v>
      </c>
      <c r="K24" s="80" t="s">
        <v>46</v>
      </c>
      <c r="L24" s="137" t="s">
        <v>463</v>
      </c>
      <c r="M24" s="138">
        <v>0</v>
      </c>
      <c r="N24" s="138">
        <v>0.115385</v>
      </c>
      <c r="O24" s="138">
        <v>0</v>
      </c>
      <c r="P24" s="139">
        <v>0.117647</v>
      </c>
      <c r="Q24" s="80">
        <v>22</v>
      </c>
      <c r="R24" s="80">
        <v>25</v>
      </c>
      <c r="S24" s="80">
        <v>26</v>
      </c>
      <c r="T24" s="82">
        <v>33</v>
      </c>
      <c r="U24" s="80" t="s">
        <v>431</v>
      </c>
      <c r="V24" s="80" t="s">
        <v>431</v>
      </c>
      <c r="W24" s="80" t="s">
        <v>431</v>
      </c>
      <c r="X24" s="80" t="s">
        <v>431</v>
      </c>
      <c r="Y24" s="80" t="s">
        <v>431</v>
      </c>
      <c r="Z24" s="80" t="s">
        <v>431</v>
      </c>
      <c r="AA24" s="80" t="s">
        <v>431</v>
      </c>
      <c r="AB24" s="80" t="s">
        <v>431</v>
      </c>
      <c r="AC24" s="82" t="s">
        <v>431</v>
      </c>
      <c r="AD24" s="86"/>
      <c r="AE24" s="86"/>
      <c r="AF24" s="86"/>
      <c r="AG24" s="86"/>
      <c r="AH24" s="86"/>
      <c r="AI24" s="86"/>
      <c r="AJ24" s="86"/>
      <c r="AK24" s="86"/>
      <c r="AL24" s="87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</row>
    <row r="25" spans="1:73" x14ac:dyDescent="0.2">
      <c r="A25" s="132" t="s">
        <v>62</v>
      </c>
      <c r="B25" s="133" t="s">
        <v>2745</v>
      </c>
      <c r="C25" s="133" t="s">
        <v>119</v>
      </c>
      <c r="D25" s="134" t="s">
        <v>119</v>
      </c>
      <c r="E25" s="83" t="s">
        <v>464</v>
      </c>
      <c r="F25" s="135" t="s">
        <v>50</v>
      </c>
      <c r="G25" s="136">
        <v>2</v>
      </c>
      <c r="H25" s="136">
        <v>31424779</v>
      </c>
      <c r="I25" s="136">
        <v>31424780</v>
      </c>
      <c r="J25" s="80" t="s">
        <v>48</v>
      </c>
      <c r="K25" s="80" t="s">
        <v>51</v>
      </c>
      <c r="L25" s="137" t="s">
        <v>465</v>
      </c>
      <c r="M25" s="138"/>
      <c r="N25" s="138"/>
      <c r="O25" s="138"/>
      <c r="P25" s="139"/>
      <c r="Q25" s="80"/>
      <c r="R25" s="80"/>
      <c r="S25" s="80"/>
      <c r="T25" s="82"/>
      <c r="U25" s="138">
        <v>0.54531410916580847</v>
      </c>
      <c r="V25" s="138">
        <v>0.41206896551724137</v>
      </c>
      <c r="W25" s="138">
        <v>0.38330696202531644</v>
      </c>
      <c r="X25" s="138">
        <v>0.43902439024390244</v>
      </c>
      <c r="Y25" s="138">
        <v>0.38918918918918921</v>
      </c>
      <c r="Z25" s="138">
        <v>0.421875</v>
      </c>
      <c r="AA25" s="138">
        <v>0.49038461538461536</v>
      </c>
      <c r="AB25" s="138"/>
      <c r="AC25" s="139">
        <v>0.44043010752688172</v>
      </c>
      <c r="AD25" s="86">
        <v>3884</v>
      </c>
      <c r="AE25" s="86">
        <v>1160</v>
      </c>
      <c r="AF25" s="86">
        <v>5056</v>
      </c>
      <c r="AG25" s="86">
        <v>820</v>
      </c>
      <c r="AH25" s="86">
        <v>740</v>
      </c>
      <c r="AI25" s="86">
        <v>384</v>
      </c>
      <c r="AJ25" s="86">
        <v>208</v>
      </c>
      <c r="AK25" s="86" t="s">
        <v>431</v>
      </c>
      <c r="AL25" s="87">
        <v>4650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</row>
    <row r="26" spans="1:73" x14ac:dyDescent="0.2">
      <c r="A26" s="132" t="s">
        <v>62</v>
      </c>
      <c r="B26" s="133" t="s">
        <v>2745</v>
      </c>
      <c r="C26" s="133" t="s">
        <v>119</v>
      </c>
      <c r="D26" s="134" t="s">
        <v>119</v>
      </c>
      <c r="E26" s="83" t="s">
        <v>466</v>
      </c>
      <c r="F26" s="135" t="s">
        <v>38</v>
      </c>
      <c r="G26" s="136">
        <v>2</v>
      </c>
      <c r="H26" s="136">
        <v>43735809</v>
      </c>
      <c r="I26" s="136">
        <v>43735809</v>
      </c>
      <c r="J26" s="80" t="s">
        <v>40</v>
      </c>
      <c r="K26" s="80" t="s">
        <v>59</v>
      </c>
      <c r="L26" s="137" t="s">
        <v>467</v>
      </c>
      <c r="M26" s="138">
        <v>0</v>
      </c>
      <c r="N26" s="138">
        <v>0.32258100000000001</v>
      </c>
      <c r="O26" s="138">
        <v>8.8235300000000003E-2</v>
      </c>
      <c r="P26" s="139">
        <v>0.15789500000000001</v>
      </c>
      <c r="Q26" s="80">
        <v>18</v>
      </c>
      <c r="R26" s="80">
        <v>30</v>
      </c>
      <c r="S26" s="80">
        <v>33</v>
      </c>
      <c r="T26" s="82">
        <v>18</v>
      </c>
      <c r="U26" s="138">
        <v>0.24598900000000001</v>
      </c>
      <c r="V26" s="138">
        <v>4.7309799999999999E-2</v>
      </c>
      <c r="W26" s="138">
        <v>0.32262999999999997</v>
      </c>
      <c r="X26" s="138">
        <v>0.33373900000000001</v>
      </c>
      <c r="Y26" s="138">
        <v>0.212121</v>
      </c>
      <c r="Z26" s="138">
        <v>0.245979</v>
      </c>
      <c r="AA26" s="138">
        <v>1.38675E-2</v>
      </c>
      <c r="AB26" s="138"/>
      <c r="AC26" s="139">
        <v>0.12903200000000001</v>
      </c>
      <c r="AD26" s="86">
        <v>186</v>
      </c>
      <c r="AE26" s="86">
        <v>1077</v>
      </c>
      <c r="AF26" s="86">
        <v>653</v>
      </c>
      <c r="AG26" s="86">
        <v>1644</v>
      </c>
      <c r="AH26" s="86">
        <v>428</v>
      </c>
      <c r="AI26" s="86">
        <v>1056</v>
      </c>
      <c r="AJ26" s="86">
        <v>648</v>
      </c>
      <c r="AK26" s="86" t="s">
        <v>431</v>
      </c>
      <c r="AL26" s="87">
        <v>30</v>
      </c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</row>
    <row r="27" spans="1:73" x14ac:dyDescent="0.2">
      <c r="A27" s="132" t="s">
        <v>32</v>
      </c>
      <c r="B27" s="133" t="s">
        <v>119</v>
      </c>
      <c r="C27" s="133" t="s">
        <v>119</v>
      </c>
      <c r="D27" s="134" t="s">
        <v>119</v>
      </c>
      <c r="E27" s="83" t="s">
        <v>468</v>
      </c>
      <c r="F27" s="135" t="s">
        <v>50</v>
      </c>
      <c r="G27" s="136">
        <v>2</v>
      </c>
      <c r="H27" s="136">
        <v>46986556</v>
      </c>
      <c r="I27" s="136">
        <v>46986557</v>
      </c>
      <c r="J27" s="80" t="s">
        <v>150</v>
      </c>
      <c r="K27" s="80" t="s">
        <v>51</v>
      </c>
      <c r="L27" s="137" t="s">
        <v>469</v>
      </c>
      <c r="M27" s="138"/>
      <c r="N27" s="138"/>
      <c r="O27" s="138"/>
      <c r="P27" s="139"/>
      <c r="Q27" s="80"/>
      <c r="R27" s="80"/>
      <c r="S27" s="80"/>
      <c r="T27" s="82"/>
      <c r="U27" s="138">
        <v>0</v>
      </c>
      <c r="V27" s="138">
        <v>0</v>
      </c>
      <c r="W27" s="138">
        <v>0</v>
      </c>
      <c r="X27" s="138">
        <v>0</v>
      </c>
      <c r="Y27" s="138">
        <v>0</v>
      </c>
      <c r="Z27" s="138">
        <v>0</v>
      </c>
      <c r="AA27" s="138">
        <v>0</v>
      </c>
      <c r="AB27" s="138"/>
      <c r="AC27" s="139"/>
      <c r="AD27" s="86">
        <v>116</v>
      </c>
      <c r="AE27" s="86">
        <v>174</v>
      </c>
      <c r="AF27" s="86">
        <v>234</v>
      </c>
      <c r="AG27" s="86">
        <v>44</v>
      </c>
      <c r="AH27" s="86">
        <v>106</v>
      </c>
      <c r="AI27" s="86">
        <v>24</v>
      </c>
      <c r="AJ27" s="86">
        <v>36</v>
      </c>
      <c r="AK27" s="86" t="s">
        <v>431</v>
      </c>
      <c r="AL27" s="87" t="s">
        <v>431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</row>
    <row r="28" spans="1:73" x14ac:dyDescent="0.2">
      <c r="A28" s="132" t="s">
        <v>62</v>
      </c>
      <c r="B28" s="133" t="s">
        <v>2743</v>
      </c>
      <c r="C28" s="133" t="s">
        <v>119</v>
      </c>
      <c r="D28" s="134" t="s">
        <v>119</v>
      </c>
      <c r="E28" s="83" t="s">
        <v>470</v>
      </c>
      <c r="F28" s="135" t="s">
        <v>38</v>
      </c>
      <c r="G28" s="136">
        <v>2</v>
      </c>
      <c r="H28" s="136">
        <v>48010470</v>
      </c>
      <c r="I28" s="136">
        <v>48010470</v>
      </c>
      <c r="J28" s="80" t="s">
        <v>40</v>
      </c>
      <c r="K28" s="80" t="s">
        <v>59</v>
      </c>
      <c r="L28" s="137" t="s">
        <v>471</v>
      </c>
      <c r="M28" s="138">
        <v>0</v>
      </c>
      <c r="N28" s="138">
        <v>0.28125</v>
      </c>
      <c r="O28" s="138">
        <v>0.44736799999999999</v>
      </c>
      <c r="P28" s="139">
        <v>0.36363600000000001</v>
      </c>
      <c r="Q28" s="80">
        <v>11</v>
      </c>
      <c r="R28" s="80">
        <v>31</v>
      </c>
      <c r="S28" s="80">
        <v>37</v>
      </c>
      <c r="T28" s="82">
        <v>21</v>
      </c>
      <c r="U28" s="138">
        <v>0.19544500000000001</v>
      </c>
      <c r="V28" s="138">
        <v>0.28037400000000001</v>
      </c>
      <c r="W28" s="138">
        <v>0.47941299999999998</v>
      </c>
      <c r="X28" s="138">
        <v>0.38267099999999998</v>
      </c>
      <c r="Y28" s="138">
        <v>0.25781199999999999</v>
      </c>
      <c r="Z28" s="138">
        <v>0.346939</v>
      </c>
      <c r="AA28" s="138">
        <v>0.5</v>
      </c>
      <c r="AB28" s="138">
        <v>0.352045</v>
      </c>
      <c r="AC28" s="139">
        <v>0.352408</v>
      </c>
      <c r="AD28" s="86">
        <v>1360</v>
      </c>
      <c r="AE28" s="86">
        <v>427</v>
      </c>
      <c r="AF28" s="86">
        <v>1772</v>
      </c>
      <c r="AG28" s="86">
        <v>276</v>
      </c>
      <c r="AH28" s="86">
        <v>511</v>
      </c>
      <c r="AI28" s="86">
        <v>195</v>
      </c>
      <c r="AJ28" s="86">
        <v>373</v>
      </c>
      <c r="AK28" s="86">
        <v>4399</v>
      </c>
      <c r="AL28" s="87">
        <v>3861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</row>
    <row r="29" spans="1:73" x14ac:dyDescent="0.2">
      <c r="A29" s="132" t="s">
        <v>32</v>
      </c>
      <c r="B29" s="133" t="s">
        <v>119</v>
      </c>
      <c r="C29" s="133" t="s">
        <v>119</v>
      </c>
      <c r="D29" s="134" t="s">
        <v>119</v>
      </c>
      <c r="E29" s="83" t="s">
        <v>472</v>
      </c>
      <c r="F29" s="135" t="s">
        <v>50</v>
      </c>
      <c r="G29" s="136">
        <v>2</v>
      </c>
      <c r="H29" s="136">
        <v>55433417</v>
      </c>
      <c r="I29" s="136">
        <v>55433418</v>
      </c>
      <c r="J29" s="80" t="s">
        <v>473</v>
      </c>
      <c r="K29" s="80" t="s">
        <v>51</v>
      </c>
      <c r="L29" s="137" t="s">
        <v>474</v>
      </c>
      <c r="M29" s="138"/>
      <c r="N29" s="138"/>
      <c r="O29" s="138"/>
      <c r="P29" s="139"/>
      <c r="Q29" s="80"/>
      <c r="R29" s="80"/>
      <c r="S29" s="80"/>
      <c r="T29" s="82"/>
      <c r="U29" s="80" t="s">
        <v>431</v>
      </c>
      <c r="V29" s="80" t="s">
        <v>431</v>
      </c>
      <c r="W29" s="80" t="s">
        <v>431</v>
      </c>
      <c r="X29" s="80" t="s">
        <v>431</v>
      </c>
      <c r="Y29" s="80" t="s">
        <v>431</v>
      </c>
      <c r="Z29" s="80" t="s">
        <v>431</v>
      </c>
      <c r="AA29" s="80" t="s">
        <v>431</v>
      </c>
      <c r="AB29" s="80" t="s">
        <v>431</v>
      </c>
      <c r="AC29" s="82" t="s">
        <v>431</v>
      </c>
      <c r="AD29" s="86"/>
      <c r="AE29" s="86"/>
      <c r="AF29" s="86"/>
      <c r="AG29" s="86"/>
      <c r="AH29" s="86"/>
      <c r="AI29" s="86"/>
      <c r="AJ29" s="86"/>
      <c r="AK29" s="86"/>
      <c r="AL29" s="87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</row>
    <row r="30" spans="1:73" x14ac:dyDescent="0.2">
      <c r="A30" s="132" t="s">
        <v>62</v>
      </c>
      <c r="B30" s="133" t="s">
        <v>2745</v>
      </c>
      <c r="C30" s="133" t="s">
        <v>119</v>
      </c>
      <c r="D30" s="134" t="s">
        <v>119</v>
      </c>
      <c r="E30" s="83" t="s">
        <v>475</v>
      </c>
      <c r="F30" s="135" t="s">
        <v>50</v>
      </c>
      <c r="G30" s="136">
        <v>2</v>
      </c>
      <c r="H30" s="136">
        <v>74699752</v>
      </c>
      <c r="I30" s="136">
        <v>74699774</v>
      </c>
      <c r="J30" s="80" t="s">
        <v>476</v>
      </c>
      <c r="K30" s="80" t="s">
        <v>51</v>
      </c>
      <c r="L30" s="137" t="s">
        <v>477</v>
      </c>
      <c r="M30" s="138"/>
      <c r="N30" s="138"/>
      <c r="O30" s="138"/>
      <c r="P30" s="139"/>
      <c r="Q30" s="80"/>
      <c r="R30" s="80"/>
      <c r="S30" s="80"/>
      <c r="T30" s="82"/>
      <c r="U30" s="138">
        <v>0.77586206896551724</v>
      </c>
      <c r="V30" s="138">
        <v>0.64679911699779247</v>
      </c>
      <c r="W30" s="138">
        <v>0.94325621999127018</v>
      </c>
      <c r="X30" s="138">
        <v>0.87675070028011204</v>
      </c>
      <c r="Y30" s="138">
        <v>0.77184466019417475</v>
      </c>
      <c r="Z30" s="138">
        <v>0.8308457711442786</v>
      </c>
      <c r="AA30" s="138">
        <v>0.15094339622641509</v>
      </c>
      <c r="AB30" s="138"/>
      <c r="AC30" s="139">
        <v>0.66170311772917634</v>
      </c>
      <c r="AD30" s="86">
        <v>2900</v>
      </c>
      <c r="AE30" s="86">
        <v>906</v>
      </c>
      <c r="AF30" s="86">
        <v>4582</v>
      </c>
      <c r="AG30" s="86">
        <v>714</v>
      </c>
      <c r="AH30" s="86">
        <v>824</v>
      </c>
      <c r="AI30" s="86">
        <v>402</v>
      </c>
      <c r="AJ30" s="86">
        <v>318</v>
      </c>
      <c r="AK30" s="86" t="s">
        <v>431</v>
      </c>
      <c r="AL30" s="87">
        <v>4298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</row>
    <row r="31" spans="1:73" x14ac:dyDescent="0.2">
      <c r="A31" s="132" t="s">
        <v>62</v>
      </c>
      <c r="B31" s="133" t="s">
        <v>119</v>
      </c>
      <c r="C31" s="133" t="s">
        <v>119</v>
      </c>
      <c r="D31" s="134" t="s">
        <v>119</v>
      </c>
      <c r="E31" s="83" t="s">
        <v>478</v>
      </c>
      <c r="F31" s="135" t="s">
        <v>38</v>
      </c>
      <c r="G31" s="136">
        <v>2</v>
      </c>
      <c r="H31" s="136">
        <v>74842123</v>
      </c>
      <c r="I31" s="136">
        <v>74842123</v>
      </c>
      <c r="J31" s="80" t="s">
        <v>59</v>
      </c>
      <c r="K31" s="80" t="s">
        <v>40</v>
      </c>
      <c r="L31" s="137" t="s">
        <v>479</v>
      </c>
      <c r="M31" s="138">
        <v>0</v>
      </c>
      <c r="N31" s="138">
        <v>0.25</v>
      </c>
      <c r="O31" s="138">
        <v>0.19230800000000001</v>
      </c>
      <c r="P31" s="139">
        <v>0.18181800000000001</v>
      </c>
      <c r="Q31" s="80">
        <v>12</v>
      </c>
      <c r="R31" s="80">
        <v>19</v>
      </c>
      <c r="S31" s="80">
        <v>25</v>
      </c>
      <c r="T31" s="82">
        <v>21</v>
      </c>
      <c r="U31" s="80" t="s">
        <v>431</v>
      </c>
      <c r="V31" s="80" t="s">
        <v>431</v>
      </c>
      <c r="W31" s="80" t="s">
        <v>431</v>
      </c>
      <c r="X31" s="80" t="s">
        <v>431</v>
      </c>
      <c r="Y31" s="80" t="s">
        <v>431</v>
      </c>
      <c r="Z31" s="80" t="s">
        <v>431</v>
      </c>
      <c r="AA31" s="80" t="s">
        <v>431</v>
      </c>
      <c r="AB31" s="80" t="s">
        <v>431</v>
      </c>
      <c r="AC31" s="82" t="s">
        <v>431</v>
      </c>
      <c r="AD31" s="86"/>
      <c r="AE31" s="86"/>
      <c r="AF31" s="86"/>
      <c r="AG31" s="86"/>
      <c r="AH31" s="86"/>
      <c r="AI31" s="86"/>
      <c r="AJ31" s="86"/>
      <c r="AK31" s="86"/>
      <c r="AL31" s="87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</row>
    <row r="32" spans="1:73" x14ac:dyDescent="0.2">
      <c r="A32" s="132" t="s">
        <v>62</v>
      </c>
      <c r="B32" s="133" t="s">
        <v>2743</v>
      </c>
      <c r="C32" s="133" t="s">
        <v>119</v>
      </c>
      <c r="D32" s="134" t="s">
        <v>119</v>
      </c>
      <c r="E32" s="83" t="s">
        <v>480</v>
      </c>
      <c r="F32" s="135" t="s">
        <v>38</v>
      </c>
      <c r="G32" s="136">
        <v>2</v>
      </c>
      <c r="H32" s="136">
        <v>98340857</v>
      </c>
      <c r="I32" s="136">
        <v>98340857</v>
      </c>
      <c r="J32" s="80" t="s">
        <v>40</v>
      </c>
      <c r="K32" s="80" t="s">
        <v>39</v>
      </c>
      <c r="L32" s="137" t="s">
        <v>481</v>
      </c>
      <c r="M32" s="138">
        <v>0</v>
      </c>
      <c r="N32" s="138">
        <v>0.222749</v>
      </c>
      <c r="O32" s="138">
        <v>0.139344</v>
      </c>
      <c r="P32" s="139">
        <v>0.195745</v>
      </c>
      <c r="Q32" s="80">
        <v>24</v>
      </c>
      <c r="R32" s="80">
        <v>210</v>
      </c>
      <c r="S32" s="80">
        <v>243</v>
      </c>
      <c r="T32" s="82">
        <v>234</v>
      </c>
      <c r="U32" s="138">
        <v>7.7003100000000005E-2</v>
      </c>
      <c r="V32" s="138">
        <v>6.8002400000000005E-2</v>
      </c>
      <c r="W32" s="138">
        <v>0.176117</v>
      </c>
      <c r="X32" s="138">
        <v>0.16041</v>
      </c>
      <c r="Y32" s="138">
        <v>9.9337700000000001E-2</v>
      </c>
      <c r="Z32" s="138">
        <v>0.21551699999999999</v>
      </c>
      <c r="AA32" s="138">
        <v>2.52632E-2</v>
      </c>
      <c r="AB32" s="138">
        <v>0.16531100000000001</v>
      </c>
      <c r="AC32" s="139">
        <v>0.120355</v>
      </c>
      <c r="AD32" s="86">
        <v>7687</v>
      </c>
      <c r="AE32" s="86">
        <v>1646</v>
      </c>
      <c r="AF32" s="86">
        <v>6824</v>
      </c>
      <c r="AG32" s="86">
        <v>1171</v>
      </c>
      <c r="AH32" s="86">
        <v>1207</v>
      </c>
      <c r="AI32" s="86">
        <v>579</v>
      </c>
      <c r="AJ32" s="86">
        <v>474</v>
      </c>
      <c r="AK32" s="86">
        <v>4548</v>
      </c>
      <c r="AL32" s="87">
        <v>11814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</row>
    <row r="33" spans="1:73" x14ac:dyDescent="0.2">
      <c r="A33" s="132" t="s">
        <v>30</v>
      </c>
      <c r="B33" s="133" t="s">
        <v>119</v>
      </c>
      <c r="C33" s="133" t="s">
        <v>119</v>
      </c>
      <c r="D33" s="134" t="s">
        <v>119</v>
      </c>
      <c r="E33" s="83" t="s">
        <v>482</v>
      </c>
      <c r="F33" s="135" t="s">
        <v>103</v>
      </c>
      <c r="G33" s="136">
        <v>2</v>
      </c>
      <c r="H33" s="136">
        <v>168102217</v>
      </c>
      <c r="I33" s="136">
        <v>168102217</v>
      </c>
      <c r="J33" s="80" t="s">
        <v>40</v>
      </c>
      <c r="K33" s="80" t="s">
        <v>51</v>
      </c>
      <c r="L33" s="137" t="s">
        <v>483</v>
      </c>
      <c r="M33" s="138"/>
      <c r="N33" s="138"/>
      <c r="O33" s="138"/>
      <c r="P33" s="139"/>
      <c r="Q33" s="80"/>
      <c r="R33" s="80"/>
      <c r="S33" s="80"/>
      <c r="T33" s="82"/>
      <c r="U33" s="80"/>
      <c r="V33" s="80"/>
      <c r="W33" s="80"/>
      <c r="X33" s="80"/>
      <c r="Y33" s="80"/>
      <c r="Z33" s="80"/>
      <c r="AA33" s="80"/>
      <c r="AB33" s="80"/>
      <c r="AC33" s="82"/>
      <c r="AD33" s="86"/>
      <c r="AE33" s="86"/>
      <c r="AF33" s="86"/>
      <c r="AG33" s="86"/>
      <c r="AH33" s="86"/>
      <c r="AI33" s="86"/>
      <c r="AJ33" s="86"/>
      <c r="AK33" s="86"/>
      <c r="AL33" s="87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</row>
    <row r="34" spans="1:73" x14ac:dyDescent="0.2">
      <c r="A34" s="132" t="s">
        <v>62</v>
      </c>
      <c r="B34" s="133" t="s">
        <v>119</v>
      </c>
      <c r="C34" s="133" t="s">
        <v>119</v>
      </c>
      <c r="D34" s="134" t="s">
        <v>119</v>
      </c>
      <c r="E34" s="83" t="s">
        <v>484</v>
      </c>
      <c r="F34" s="135" t="s">
        <v>38</v>
      </c>
      <c r="G34" s="136">
        <v>2</v>
      </c>
      <c r="H34" s="136">
        <v>204735473</v>
      </c>
      <c r="I34" s="136">
        <v>204735473</v>
      </c>
      <c r="J34" s="80" t="s">
        <v>40</v>
      </c>
      <c r="K34" s="80" t="s">
        <v>46</v>
      </c>
      <c r="L34" s="137" t="s">
        <v>485</v>
      </c>
      <c r="M34" s="138">
        <v>0</v>
      </c>
      <c r="N34" s="138">
        <v>0.22641500000000001</v>
      </c>
      <c r="O34" s="138">
        <v>0.1125</v>
      </c>
      <c r="P34" s="139">
        <v>0.196078</v>
      </c>
      <c r="Q34" s="80">
        <v>19</v>
      </c>
      <c r="R34" s="80">
        <v>52</v>
      </c>
      <c r="S34" s="80">
        <v>79</v>
      </c>
      <c r="T34" s="82">
        <v>50</v>
      </c>
      <c r="U34" s="80" t="s">
        <v>431</v>
      </c>
      <c r="V34" s="80" t="s">
        <v>431</v>
      </c>
      <c r="W34" s="80" t="s">
        <v>431</v>
      </c>
      <c r="X34" s="80" t="s">
        <v>431</v>
      </c>
      <c r="Y34" s="80" t="s">
        <v>431</v>
      </c>
      <c r="Z34" s="80" t="s">
        <v>431</v>
      </c>
      <c r="AA34" s="80" t="s">
        <v>431</v>
      </c>
      <c r="AB34" s="80" t="s">
        <v>431</v>
      </c>
      <c r="AC34" s="82" t="s">
        <v>431</v>
      </c>
      <c r="AD34" s="86"/>
      <c r="AE34" s="86"/>
      <c r="AF34" s="86"/>
      <c r="AG34" s="86"/>
      <c r="AH34" s="86"/>
      <c r="AI34" s="86"/>
      <c r="AJ34" s="86"/>
      <c r="AK34" s="86"/>
      <c r="AL34" s="87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</row>
    <row r="35" spans="1:73" x14ac:dyDescent="0.2">
      <c r="A35" s="132" t="s">
        <v>62</v>
      </c>
      <c r="B35" s="133" t="s">
        <v>2746</v>
      </c>
      <c r="C35" s="133" t="s">
        <v>119</v>
      </c>
      <c r="D35" s="134" t="s">
        <v>119</v>
      </c>
      <c r="E35" s="83" t="s">
        <v>486</v>
      </c>
      <c r="F35" s="135" t="s">
        <v>38</v>
      </c>
      <c r="G35" s="136">
        <v>2</v>
      </c>
      <c r="H35" s="136">
        <v>205989139</v>
      </c>
      <c r="I35" s="136">
        <v>205989139</v>
      </c>
      <c r="J35" s="80" t="s">
        <v>40</v>
      </c>
      <c r="K35" s="80" t="s">
        <v>39</v>
      </c>
      <c r="L35" s="137" t="s">
        <v>487</v>
      </c>
      <c r="M35" s="138">
        <v>0</v>
      </c>
      <c r="N35" s="138">
        <v>0.35483900000000002</v>
      </c>
      <c r="O35" s="138">
        <v>0.19444400000000001</v>
      </c>
      <c r="P35" s="139">
        <v>0.18181800000000001</v>
      </c>
      <c r="Q35" s="80">
        <v>16</v>
      </c>
      <c r="R35" s="80">
        <v>30</v>
      </c>
      <c r="S35" s="80">
        <v>35</v>
      </c>
      <c r="T35" s="82">
        <v>32</v>
      </c>
      <c r="U35" s="138">
        <v>0.30406</v>
      </c>
      <c r="V35" s="138">
        <v>0.115942</v>
      </c>
      <c r="W35" s="138">
        <v>0.30066500000000002</v>
      </c>
      <c r="X35" s="138">
        <v>0.289412</v>
      </c>
      <c r="Y35" s="138">
        <v>0.159609</v>
      </c>
      <c r="Z35" s="138">
        <v>0.29192499999999999</v>
      </c>
      <c r="AA35" s="138">
        <v>0</v>
      </c>
      <c r="AB35" s="138">
        <v>0.31171599999999999</v>
      </c>
      <c r="AC35" s="139">
        <v>0.14122100000000001</v>
      </c>
      <c r="AD35" s="86">
        <v>2117</v>
      </c>
      <c r="AE35" s="86">
        <v>758</v>
      </c>
      <c r="AF35" s="86">
        <v>2254</v>
      </c>
      <c r="AG35" s="86">
        <v>424</v>
      </c>
      <c r="AH35" s="86">
        <v>306</v>
      </c>
      <c r="AI35" s="86">
        <v>160</v>
      </c>
      <c r="AJ35" s="86">
        <v>139</v>
      </c>
      <c r="AK35" s="86">
        <v>3268</v>
      </c>
      <c r="AL35" s="87">
        <v>261</v>
      </c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</row>
    <row r="36" spans="1:73" x14ac:dyDescent="0.2">
      <c r="A36" s="132" t="s">
        <v>32</v>
      </c>
      <c r="B36" s="133" t="s">
        <v>119</v>
      </c>
      <c r="C36" s="133" t="s">
        <v>119</v>
      </c>
      <c r="D36" s="134" t="s">
        <v>119</v>
      </c>
      <c r="E36" s="83" t="s">
        <v>488</v>
      </c>
      <c r="F36" s="135" t="s">
        <v>50</v>
      </c>
      <c r="G36" s="136">
        <v>2</v>
      </c>
      <c r="H36" s="136">
        <v>207173993</v>
      </c>
      <c r="I36" s="136">
        <v>207173993</v>
      </c>
      <c r="J36" s="80" t="s">
        <v>40</v>
      </c>
      <c r="K36" s="80" t="s">
        <v>51</v>
      </c>
      <c r="L36" s="137" t="s">
        <v>489</v>
      </c>
      <c r="M36" s="138"/>
      <c r="N36" s="138"/>
      <c r="O36" s="138"/>
      <c r="P36" s="139"/>
      <c r="Q36" s="80"/>
      <c r="R36" s="80"/>
      <c r="S36" s="80"/>
      <c r="T36" s="82"/>
      <c r="U36" s="138">
        <v>0</v>
      </c>
      <c r="V36" s="138">
        <v>0</v>
      </c>
      <c r="W36" s="138">
        <v>0</v>
      </c>
      <c r="X36" s="138">
        <v>0</v>
      </c>
      <c r="Y36" s="138">
        <v>0</v>
      </c>
      <c r="Z36" s="138">
        <v>0</v>
      </c>
      <c r="AA36" s="138">
        <v>0</v>
      </c>
      <c r="AB36" s="138"/>
      <c r="AC36" s="139"/>
      <c r="AD36" s="86">
        <v>894</v>
      </c>
      <c r="AE36" s="86">
        <v>202</v>
      </c>
      <c r="AF36" s="86">
        <v>880</v>
      </c>
      <c r="AG36" s="86">
        <v>80</v>
      </c>
      <c r="AH36" s="86">
        <v>72</v>
      </c>
      <c r="AI36" s="86">
        <v>66</v>
      </c>
      <c r="AJ36" s="86">
        <v>22</v>
      </c>
      <c r="AK36" s="86" t="s">
        <v>431</v>
      </c>
      <c r="AL36" s="87" t="s">
        <v>431</v>
      </c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</row>
    <row r="37" spans="1:73" x14ac:dyDescent="0.2">
      <c r="A37" s="132" t="s">
        <v>31</v>
      </c>
      <c r="B37" s="133" t="s">
        <v>119</v>
      </c>
      <c r="C37" s="133" t="s">
        <v>119</v>
      </c>
      <c r="D37" s="134" t="s">
        <v>119</v>
      </c>
      <c r="E37" s="83" t="s">
        <v>490</v>
      </c>
      <c r="F37" s="135" t="s">
        <v>38</v>
      </c>
      <c r="G37" s="136">
        <v>2</v>
      </c>
      <c r="H37" s="136">
        <v>215645445</v>
      </c>
      <c r="I37" s="136">
        <v>215645445</v>
      </c>
      <c r="J37" s="80" t="s">
        <v>39</v>
      </c>
      <c r="K37" s="80" t="s">
        <v>59</v>
      </c>
      <c r="L37" s="137" t="s">
        <v>491</v>
      </c>
      <c r="M37" s="138">
        <v>0</v>
      </c>
      <c r="N37" s="138">
        <v>0</v>
      </c>
      <c r="O37" s="138">
        <v>0.16666700000000001</v>
      </c>
      <c r="P37" s="139">
        <v>0</v>
      </c>
      <c r="Q37" s="80">
        <v>11</v>
      </c>
      <c r="R37" s="80">
        <v>18</v>
      </c>
      <c r="S37" s="80">
        <v>29</v>
      </c>
      <c r="T37" s="82">
        <v>33</v>
      </c>
      <c r="U37" s="80" t="s">
        <v>431</v>
      </c>
      <c r="V37" s="80" t="s">
        <v>431</v>
      </c>
      <c r="W37" s="80" t="s">
        <v>431</v>
      </c>
      <c r="X37" s="80" t="s">
        <v>431</v>
      </c>
      <c r="Y37" s="80" t="s">
        <v>431</v>
      </c>
      <c r="Z37" s="80" t="s">
        <v>431</v>
      </c>
      <c r="AA37" s="80" t="s">
        <v>431</v>
      </c>
      <c r="AB37" s="80" t="s">
        <v>431</v>
      </c>
      <c r="AC37" s="82" t="s">
        <v>431</v>
      </c>
      <c r="AD37" s="86"/>
      <c r="AE37" s="86"/>
      <c r="AF37" s="86"/>
      <c r="AG37" s="86"/>
      <c r="AH37" s="86"/>
      <c r="AI37" s="86"/>
      <c r="AJ37" s="86"/>
      <c r="AK37" s="86"/>
      <c r="AL37" s="87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</row>
    <row r="38" spans="1:73" x14ac:dyDescent="0.2">
      <c r="A38" s="132" t="s">
        <v>203</v>
      </c>
      <c r="B38" s="133" t="s">
        <v>2747</v>
      </c>
      <c r="C38" s="133" t="s">
        <v>119</v>
      </c>
      <c r="D38" s="134" t="s">
        <v>119</v>
      </c>
      <c r="E38" s="83" t="s">
        <v>492</v>
      </c>
      <c r="F38" s="135" t="s">
        <v>38</v>
      </c>
      <c r="G38" s="136">
        <v>2</v>
      </c>
      <c r="H38" s="136">
        <v>220149626</v>
      </c>
      <c r="I38" s="136">
        <v>220149626</v>
      </c>
      <c r="J38" s="80" t="s">
        <v>40</v>
      </c>
      <c r="K38" s="80" t="s">
        <v>46</v>
      </c>
      <c r="L38" s="137" t="s">
        <v>493</v>
      </c>
      <c r="M38" s="138">
        <v>0</v>
      </c>
      <c r="N38" s="138">
        <v>0.15</v>
      </c>
      <c r="O38" s="138">
        <v>0</v>
      </c>
      <c r="P38" s="139">
        <v>2.7026999999999999E-2</v>
      </c>
      <c r="Q38" s="80">
        <v>11</v>
      </c>
      <c r="R38" s="80">
        <v>39</v>
      </c>
      <c r="S38" s="80">
        <v>38</v>
      </c>
      <c r="T38" s="82">
        <v>36</v>
      </c>
      <c r="U38" s="138">
        <v>1.5536E-3</v>
      </c>
      <c r="V38" s="138">
        <v>2.2797399999999999E-2</v>
      </c>
      <c r="W38" s="138">
        <v>1.0482200000000001E-3</v>
      </c>
      <c r="X38" s="138">
        <v>1.2253200000000001E-2</v>
      </c>
      <c r="Y38" s="138">
        <v>1.28977E-3</v>
      </c>
      <c r="Z38" s="138">
        <v>2.2941099999999999E-2</v>
      </c>
      <c r="AA38" s="138">
        <v>1.5528E-2</v>
      </c>
      <c r="AB38" s="138"/>
      <c r="AC38" s="139">
        <v>1.2766400000000001E-2</v>
      </c>
      <c r="AD38" s="86">
        <v>1930</v>
      </c>
      <c r="AE38" s="86">
        <v>4210</v>
      </c>
      <c r="AF38" s="86">
        <v>2861</v>
      </c>
      <c r="AG38" s="86">
        <v>8405</v>
      </c>
      <c r="AH38" s="86">
        <v>2325</v>
      </c>
      <c r="AI38" s="86">
        <v>6058</v>
      </c>
      <c r="AJ38" s="86">
        <v>965</v>
      </c>
      <c r="AK38" s="86" t="s">
        <v>431</v>
      </c>
      <c r="AL38" s="87">
        <v>9477</v>
      </c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</row>
    <row r="39" spans="1:73" x14ac:dyDescent="0.2">
      <c r="A39" s="132" t="s">
        <v>32</v>
      </c>
      <c r="B39" s="133" t="s">
        <v>32</v>
      </c>
      <c r="C39" s="133" t="s">
        <v>119</v>
      </c>
      <c r="D39" s="134" t="s">
        <v>119</v>
      </c>
      <c r="E39" s="83" t="s">
        <v>494</v>
      </c>
      <c r="F39" s="135" t="s">
        <v>38</v>
      </c>
      <c r="G39" s="136">
        <v>2</v>
      </c>
      <c r="H39" s="136">
        <v>230911283</v>
      </c>
      <c r="I39" s="136">
        <v>230911283</v>
      </c>
      <c r="J39" s="80" t="s">
        <v>39</v>
      </c>
      <c r="K39" s="80" t="s">
        <v>59</v>
      </c>
      <c r="L39" s="137" t="s">
        <v>495</v>
      </c>
      <c r="M39" s="138">
        <v>0</v>
      </c>
      <c r="N39" s="138">
        <v>0</v>
      </c>
      <c r="O39" s="138">
        <v>0</v>
      </c>
      <c r="P39" s="139">
        <v>0.163636</v>
      </c>
      <c r="Q39" s="80">
        <v>30</v>
      </c>
      <c r="R39" s="80">
        <v>84</v>
      </c>
      <c r="S39" s="80">
        <v>131</v>
      </c>
      <c r="T39" s="82">
        <v>109</v>
      </c>
      <c r="U39" s="138">
        <v>0</v>
      </c>
      <c r="V39" s="138">
        <v>0</v>
      </c>
      <c r="W39" s="138">
        <v>1.2738899999999999E-2</v>
      </c>
      <c r="X39" s="138">
        <v>0</v>
      </c>
      <c r="Y39" s="138">
        <v>3.6661599999999999E-3</v>
      </c>
      <c r="Z39" s="138">
        <v>1.44009E-3</v>
      </c>
      <c r="AA39" s="138">
        <v>5.0538600000000003E-3</v>
      </c>
      <c r="AB39" s="138">
        <v>7.4433700000000004E-3</v>
      </c>
      <c r="AC39" s="139">
        <v>9.2421400000000001E-2</v>
      </c>
      <c r="AD39" s="86">
        <v>351</v>
      </c>
      <c r="AE39" s="86">
        <v>2013</v>
      </c>
      <c r="AF39" s="86">
        <v>156</v>
      </c>
      <c r="AG39" s="86">
        <v>135</v>
      </c>
      <c r="AH39" s="86">
        <v>4636</v>
      </c>
      <c r="AI39" s="86">
        <v>3471</v>
      </c>
      <c r="AJ39" s="86">
        <v>7518</v>
      </c>
      <c r="AK39" s="86">
        <v>3089</v>
      </c>
      <c r="AL39" s="87">
        <v>540</v>
      </c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</row>
    <row r="40" spans="1:73" x14ac:dyDescent="0.2">
      <c r="A40" s="132" t="s">
        <v>32</v>
      </c>
      <c r="B40" s="133" t="s">
        <v>119</v>
      </c>
      <c r="C40" s="133" t="s">
        <v>119</v>
      </c>
      <c r="D40" s="134" t="s">
        <v>119</v>
      </c>
      <c r="E40" s="83" t="s">
        <v>496</v>
      </c>
      <c r="F40" s="135" t="s">
        <v>38</v>
      </c>
      <c r="G40" s="136">
        <v>2</v>
      </c>
      <c r="H40" s="136">
        <v>237998637</v>
      </c>
      <c r="I40" s="136">
        <v>237998637</v>
      </c>
      <c r="J40" s="80" t="s">
        <v>40</v>
      </c>
      <c r="K40" s="80" t="s">
        <v>59</v>
      </c>
      <c r="L40" s="137" t="s">
        <v>497</v>
      </c>
      <c r="M40" s="138">
        <v>0</v>
      </c>
      <c r="N40" s="138">
        <v>0</v>
      </c>
      <c r="O40" s="138">
        <v>0</v>
      </c>
      <c r="P40" s="139">
        <v>0.17647099999999999</v>
      </c>
      <c r="Q40" s="80">
        <v>13</v>
      </c>
      <c r="R40" s="80">
        <v>14</v>
      </c>
      <c r="S40" s="80">
        <v>24</v>
      </c>
      <c r="T40" s="82">
        <v>16</v>
      </c>
      <c r="U40" s="80" t="s">
        <v>431</v>
      </c>
      <c r="V40" s="80" t="s">
        <v>431</v>
      </c>
      <c r="W40" s="80" t="s">
        <v>431</v>
      </c>
      <c r="X40" s="80" t="s">
        <v>431</v>
      </c>
      <c r="Y40" s="80" t="s">
        <v>431</v>
      </c>
      <c r="Z40" s="80" t="s">
        <v>431</v>
      </c>
      <c r="AA40" s="80" t="s">
        <v>431</v>
      </c>
      <c r="AB40" s="80" t="s">
        <v>431</v>
      </c>
      <c r="AC40" s="82" t="s">
        <v>431</v>
      </c>
      <c r="AD40" s="86"/>
      <c r="AE40" s="86"/>
      <c r="AF40" s="86"/>
      <c r="AG40" s="86"/>
      <c r="AH40" s="86"/>
      <c r="AI40" s="86"/>
      <c r="AJ40" s="86"/>
      <c r="AK40" s="86"/>
      <c r="AL40" s="87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</row>
    <row r="41" spans="1:73" x14ac:dyDescent="0.2">
      <c r="A41" s="132" t="s">
        <v>62</v>
      </c>
      <c r="B41" s="133" t="s">
        <v>119</v>
      </c>
      <c r="C41" s="133" t="s">
        <v>119</v>
      </c>
      <c r="D41" s="134" t="s">
        <v>119</v>
      </c>
      <c r="E41" s="83" t="s">
        <v>498</v>
      </c>
      <c r="F41" s="135" t="s">
        <v>38</v>
      </c>
      <c r="G41" s="136">
        <v>2</v>
      </c>
      <c r="H41" s="136">
        <v>240981996</v>
      </c>
      <c r="I41" s="136">
        <v>240981996</v>
      </c>
      <c r="J41" s="80" t="s">
        <v>40</v>
      </c>
      <c r="K41" s="80" t="s">
        <v>39</v>
      </c>
      <c r="L41" s="137" t="s">
        <v>499</v>
      </c>
      <c r="M41" s="138">
        <v>0</v>
      </c>
      <c r="N41" s="138">
        <v>1.29032E-2</v>
      </c>
      <c r="O41" s="138">
        <v>3.3519599999999997E-2</v>
      </c>
      <c r="P41" s="139">
        <v>4.9689400000000002E-2</v>
      </c>
      <c r="Q41" s="80">
        <v>35</v>
      </c>
      <c r="R41" s="80">
        <v>154</v>
      </c>
      <c r="S41" s="80">
        <v>178</v>
      </c>
      <c r="T41" s="82">
        <v>160</v>
      </c>
      <c r="U41" s="80" t="s">
        <v>431</v>
      </c>
      <c r="V41" s="80" t="s">
        <v>431</v>
      </c>
      <c r="W41" s="80" t="s">
        <v>431</v>
      </c>
      <c r="X41" s="80" t="s">
        <v>431</v>
      </c>
      <c r="Y41" s="80" t="s">
        <v>431</v>
      </c>
      <c r="Z41" s="80" t="s">
        <v>431</v>
      </c>
      <c r="AA41" s="80" t="s">
        <v>431</v>
      </c>
      <c r="AB41" s="80" t="s">
        <v>431</v>
      </c>
      <c r="AC41" s="82" t="s">
        <v>431</v>
      </c>
      <c r="AD41" s="86"/>
      <c r="AE41" s="86"/>
      <c r="AF41" s="86"/>
      <c r="AG41" s="86"/>
      <c r="AH41" s="86"/>
      <c r="AI41" s="86"/>
      <c r="AJ41" s="86"/>
      <c r="AK41" s="86"/>
      <c r="AL41" s="87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</row>
    <row r="42" spans="1:73" x14ac:dyDescent="0.2">
      <c r="A42" s="132" t="s">
        <v>269</v>
      </c>
      <c r="B42" s="133" t="s">
        <v>119</v>
      </c>
      <c r="C42" s="133" t="s">
        <v>119</v>
      </c>
      <c r="D42" s="134" t="s">
        <v>119</v>
      </c>
      <c r="E42" s="83" t="s">
        <v>500</v>
      </c>
      <c r="F42" s="135" t="s">
        <v>38</v>
      </c>
      <c r="G42" s="136">
        <v>3</v>
      </c>
      <c r="H42" s="136">
        <v>3170831</v>
      </c>
      <c r="I42" s="136">
        <v>3170831</v>
      </c>
      <c r="J42" s="80" t="s">
        <v>46</v>
      </c>
      <c r="K42" s="80" t="s">
        <v>59</v>
      </c>
      <c r="L42" s="137" t="s">
        <v>501</v>
      </c>
      <c r="M42" s="138">
        <v>0</v>
      </c>
      <c r="N42" s="138">
        <v>0</v>
      </c>
      <c r="O42" s="138">
        <v>0.32727299999999998</v>
      </c>
      <c r="P42" s="139">
        <v>0.29411799999999999</v>
      </c>
      <c r="Q42" s="80">
        <v>26</v>
      </c>
      <c r="R42" s="80">
        <v>45</v>
      </c>
      <c r="S42" s="80">
        <v>54</v>
      </c>
      <c r="T42" s="82">
        <v>50</v>
      </c>
      <c r="U42" s="80" t="s">
        <v>431</v>
      </c>
      <c r="V42" s="80" t="s">
        <v>431</v>
      </c>
      <c r="W42" s="80" t="s">
        <v>431</v>
      </c>
      <c r="X42" s="80" t="s">
        <v>431</v>
      </c>
      <c r="Y42" s="80" t="s">
        <v>431</v>
      </c>
      <c r="Z42" s="80" t="s">
        <v>431</v>
      </c>
      <c r="AA42" s="80" t="s">
        <v>431</v>
      </c>
      <c r="AB42" s="80" t="s">
        <v>431</v>
      </c>
      <c r="AC42" s="82" t="s">
        <v>431</v>
      </c>
      <c r="AD42" s="86"/>
      <c r="AE42" s="86"/>
      <c r="AF42" s="86"/>
      <c r="AG42" s="86"/>
      <c r="AH42" s="86"/>
      <c r="AI42" s="86"/>
      <c r="AJ42" s="86"/>
      <c r="AK42" s="86"/>
      <c r="AL42" s="87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</row>
    <row r="43" spans="1:73" x14ac:dyDescent="0.2">
      <c r="A43" s="132" t="s">
        <v>62</v>
      </c>
      <c r="B43" s="133" t="s">
        <v>2743</v>
      </c>
      <c r="C43" s="133" t="s">
        <v>119</v>
      </c>
      <c r="D43" s="134" t="s">
        <v>119</v>
      </c>
      <c r="E43" s="83" t="s">
        <v>502</v>
      </c>
      <c r="F43" s="135" t="s">
        <v>38</v>
      </c>
      <c r="G43" s="136">
        <v>3</v>
      </c>
      <c r="H43" s="136">
        <v>50144998</v>
      </c>
      <c r="I43" s="136">
        <v>50144998</v>
      </c>
      <c r="J43" s="80" t="s">
        <v>39</v>
      </c>
      <c r="K43" s="80" t="s">
        <v>59</v>
      </c>
      <c r="L43" s="137" t="s">
        <v>503</v>
      </c>
      <c r="M43" s="138">
        <v>0</v>
      </c>
      <c r="N43" s="138">
        <v>0.32352900000000001</v>
      </c>
      <c r="O43" s="138">
        <v>0.21621599999999999</v>
      </c>
      <c r="P43" s="139">
        <v>0.15384600000000001</v>
      </c>
      <c r="Q43" s="80">
        <v>22</v>
      </c>
      <c r="R43" s="80">
        <v>33</v>
      </c>
      <c r="S43" s="80">
        <v>36</v>
      </c>
      <c r="T43" s="82">
        <v>38</v>
      </c>
      <c r="U43" s="138">
        <v>0.377747</v>
      </c>
      <c r="V43" s="138">
        <v>0.12405099999999999</v>
      </c>
      <c r="W43" s="138">
        <v>0.19434799999999999</v>
      </c>
      <c r="X43" s="138">
        <v>0.48987900000000001</v>
      </c>
      <c r="Y43" s="138">
        <v>0.22573399999999999</v>
      </c>
      <c r="Z43" s="138">
        <v>0.21052599999999999</v>
      </c>
      <c r="AA43" s="138">
        <v>3.3195000000000002E-2</v>
      </c>
      <c r="AB43" s="138">
        <v>0.33201999999999998</v>
      </c>
      <c r="AC43" s="139">
        <v>0.24487200000000001</v>
      </c>
      <c r="AD43" s="86">
        <v>2183</v>
      </c>
      <c r="AE43" s="86">
        <v>1184</v>
      </c>
      <c r="AF43" s="86">
        <v>2016</v>
      </c>
      <c r="AG43" s="86">
        <v>740</v>
      </c>
      <c r="AH43" s="86">
        <v>885</v>
      </c>
      <c r="AI43" s="86">
        <v>265</v>
      </c>
      <c r="AJ43" s="86">
        <v>240</v>
      </c>
      <c r="AK43" s="86">
        <v>2791</v>
      </c>
      <c r="AL43" s="87">
        <v>2339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</row>
    <row r="44" spans="1:73" x14ac:dyDescent="0.2">
      <c r="A44" s="132" t="s">
        <v>32</v>
      </c>
      <c r="B44" s="133" t="s">
        <v>119</v>
      </c>
      <c r="C44" s="133" t="s">
        <v>119</v>
      </c>
      <c r="D44" s="134" t="s">
        <v>119</v>
      </c>
      <c r="E44" s="83" t="s">
        <v>504</v>
      </c>
      <c r="F44" s="135" t="s">
        <v>50</v>
      </c>
      <c r="G44" s="136">
        <v>3</v>
      </c>
      <c r="H44" s="136">
        <v>52968869</v>
      </c>
      <c r="I44" s="136">
        <v>52968870</v>
      </c>
      <c r="J44" s="80" t="s">
        <v>56</v>
      </c>
      <c r="K44" s="80" t="s">
        <v>51</v>
      </c>
      <c r="L44" s="137" t="s">
        <v>505</v>
      </c>
      <c r="M44" s="138"/>
      <c r="N44" s="138"/>
      <c r="O44" s="138"/>
      <c r="P44" s="139"/>
      <c r="Q44" s="80"/>
      <c r="R44" s="80"/>
      <c r="S44" s="80"/>
      <c r="T44" s="82"/>
      <c r="U44" s="80" t="s">
        <v>431</v>
      </c>
      <c r="V44" s="80" t="s">
        <v>431</v>
      </c>
      <c r="W44" s="80" t="s">
        <v>431</v>
      </c>
      <c r="X44" s="80" t="s">
        <v>431</v>
      </c>
      <c r="Y44" s="80" t="s">
        <v>431</v>
      </c>
      <c r="Z44" s="80" t="s">
        <v>431</v>
      </c>
      <c r="AA44" s="80" t="s">
        <v>431</v>
      </c>
      <c r="AB44" s="80" t="s">
        <v>431</v>
      </c>
      <c r="AC44" s="82" t="s">
        <v>431</v>
      </c>
      <c r="AD44" s="86"/>
      <c r="AE44" s="86"/>
      <c r="AF44" s="86"/>
      <c r="AG44" s="86"/>
      <c r="AH44" s="86"/>
      <c r="AI44" s="86"/>
      <c r="AJ44" s="86"/>
      <c r="AK44" s="86"/>
      <c r="AL44" s="87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</row>
    <row r="45" spans="1:73" x14ac:dyDescent="0.2">
      <c r="A45" s="132" t="s">
        <v>62</v>
      </c>
      <c r="B45" s="133" t="s">
        <v>203</v>
      </c>
      <c r="C45" s="133" t="s">
        <v>119</v>
      </c>
      <c r="D45" s="134" t="s">
        <v>119</v>
      </c>
      <c r="E45" s="83" t="s">
        <v>506</v>
      </c>
      <c r="F45" s="135" t="s">
        <v>103</v>
      </c>
      <c r="G45" s="136">
        <v>3</v>
      </c>
      <c r="H45" s="136">
        <v>53707760</v>
      </c>
      <c r="I45" s="136">
        <v>53707760</v>
      </c>
      <c r="J45" s="80" t="s">
        <v>40</v>
      </c>
      <c r="K45" s="80" t="s">
        <v>46</v>
      </c>
      <c r="L45" s="137" t="s">
        <v>507</v>
      </c>
      <c r="M45" s="138">
        <v>0</v>
      </c>
      <c r="N45" s="138">
        <v>0.17391300000000001</v>
      </c>
      <c r="O45" s="138">
        <v>5.2631600000000001E-2</v>
      </c>
      <c r="P45" s="139">
        <v>0.296296</v>
      </c>
      <c r="Q45" s="80">
        <v>22</v>
      </c>
      <c r="R45" s="80">
        <v>22</v>
      </c>
      <c r="S45" s="80">
        <v>37</v>
      </c>
      <c r="T45" s="82">
        <v>26</v>
      </c>
      <c r="U45" s="138">
        <v>0</v>
      </c>
      <c r="V45" s="138">
        <v>4.9212600000000002E-3</v>
      </c>
      <c r="W45" s="138">
        <v>0</v>
      </c>
      <c r="X45" s="138">
        <v>8.9445400000000004E-4</v>
      </c>
      <c r="Y45" s="138">
        <v>2.7322399999999999E-3</v>
      </c>
      <c r="Z45" s="138">
        <v>1.1806399999999999E-3</v>
      </c>
      <c r="AA45" s="138">
        <v>1.0416699999999999E-2</v>
      </c>
      <c r="AB45" s="138"/>
      <c r="AC45" s="139">
        <v>0.163462</v>
      </c>
      <c r="AD45" s="86">
        <v>246</v>
      </c>
      <c r="AE45" s="86">
        <v>1015</v>
      </c>
      <c r="AF45" s="86">
        <v>614</v>
      </c>
      <c r="AG45" s="86">
        <v>1117</v>
      </c>
      <c r="AH45" s="86">
        <v>365</v>
      </c>
      <c r="AI45" s="86">
        <v>846</v>
      </c>
      <c r="AJ45" s="86">
        <v>191</v>
      </c>
      <c r="AK45" s="86" t="s">
        <v>431</v>
      </c>
      <c r="AL45" s="87">
        <v>103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</row>
    <row r="46" spans="1:73" x14ac:dyDescent="0.2">
      <c r="A46" s="132" t="s">
        <v>32</v>
      </c>
      <c r="B46" s="133" t="s">
        <v>119</v>
      </c>
      <c r="C46" s="133" t="s">
        <v>119</v>
      </c>
      <c r="D46" s="134" t="s">
        <v>119</v>
      </c>
      <c r="E46" s="83" t="s">
        <v>508</v>
      </c>
      <c r="F46" s="135" t="s">
        <v>50</v>
      </c>
      <c r="G46" s="136">
        <v>3</v>
      </c>
      <c r="H46" s="136">
        <v>98217194</v>
      </c>
      <c r="I46" s="136">
        <v>98217194</v>
      </c>
      <c r="J46" s="80" t="s">
        <v>46</v>
      </c>
      <c r="K46" s="80" t="s">
        <v>51</v>
      </c>
      <c r="L46" s="137" t="s">
        <v>509</v>
      </c>
      <c r="M46" s="138"/>
      <c r="N46" s="138"/>
      <c r="O46" s="138"/>
      <c r="P46" s="139"/>
      <c r="Q46" s="80"/>
      <c r="R46" s="80"/>
      <c r="S46" s="80"/>
      <c r="T46" s="82"/>
      <c r="U46" s="80" t="s">
        <v>431</v>
      </c>
      <c r="V46" s="80" t="s">
        <v>431</v>
      </c>
      <c r="W46" s="80" t="s">
        <v>431</v>
      </c>
      <c r="X46" s="80" t="s">
        <v>431</v>
      </c>
      <c r="Y46" s="80" t="s">
        <v>431</v>
      </c>
      <c r="Z46" s="80" t="s">
        <v>431</v>
      </c>
      <c r="AA46" s="80" t="s">
        <v>431</v>
      </c>
      <c r="AB46" s="80" t="s">
        <v>431</v>
      </c>
      <c r="AC46" s="82" t="s">
        <v>431</v>
      </c>
      <c r="AD46" s="86"/>
      <c r="AE46" s="86"/>
      <c r="AF46" s="86"/>
      <c r="AG46" s="86"/>
      <c r="AH46" s="86"/>
      <c r="AI46" s="86"/>
      <c r="AJ46" s="86"/>
      <c r="AK46" s="86"/>
      <c r="AL46" s="87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</row>
    <row r="47" spans="1:73" x14ac:dyDescent="0.2">
      <c r="A47" s="132" t="s">
        <v>62</v>
      </c>
      <c r="B47" s="133" t="s">
        <v>119</v>
      </c>
      <c r="C47" s="133" t="s">
        <v>119</v>
      </c>
      <c r="D47" s="134" t="s">
        <v>119</v>
      </c>
      <c r="E47" s="83" t="s">
        <v>510</v>
      </c>
      <c r="F47" s="135" t="s">
        <v>38</v>
      </c>
      <c r="G47" s="136">
        <v>3</v>
      </c>
      <c r="H47" s="136">
        <v>127398957</v>
      </c>
      <c r="I47" s="136">
        <v>127398957</v>
      </c>
      <c r="J47" s="80" t="s">
        <v>40</v>
      </c>
      <c r="K47" s="80" t="s">
        <v>46</v>
      </c>
      <c r="L47" s="137" t="s">
        <v>511</v>
      </c>
      <c r="M47" s="138">
        <v>0</v>
      </c>
      <c r="N47" s="138">
        <v>0.8</v>
      </c>
      <c r="O47" s="138">
        <v>0.69411800000000001</v>
      </c>
      <c r="P47" s="139">
        <v>0.868421</v>
      </c>
      <c r="Q47" s="80">
        <v>17</v>
      </c>
      <c r="R47" s="80">
        <v>124</v>
      </c>
      <c r="S47" s="80">
        <v>169</v>
      </c>
      <c r="T47" s="82">
        <v>113</v>
      </c>
      <c r="U47" s="80" t="s">
        <v>431</v>
      </c>
      <c r="V47" s="80" t="s">
        <v>431</v>
      </c>
      <c r="W47" s="80" t="s">
        <v>431</v>
      </c>
      <c r="X47" s="80" t="s">
        <v>431</v>
      </c>
      <c r="Y47" s="80" t="s">
        <v>431</v>
      </c>
      <c r="Z47" s="80" t="s">
        <v>431</v>
      </c>
      <c r="AA47" s="80" t="s">
        <v>431</v>
      </c>
      <c r="AB47" s="80" t="s">
        <v>431</v>
      </c>
      <c r="AC47" s="82" t="s">
        <v>431</v>
      </c>
      <c r="AD47" s="86"/>
      <c r="AE47" s="86"/>
      <c r="AF47" s="86"/>
      <c r="AG47" s="86"/>
      <c r="AH47" s="86"/>
      <c r="AI47" s="86"/>
      <c r="AJ47" s="86"/>
      <c r="AK47" s="86"/>
      <c r="AL47" s="87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</row>
    <row r="48" spans="1:73" x14ac:dyDescent="0.2">
      <c r="A48" s="132" t="s">
        <v>30</v>
      </c>
      <c r="B48" s="133" t="s">
        <v>119</v>
      </c>
      <c r="C48" s="133" t="s">
        <v>119</v>
      </c>
      <c r="D48" s="134" t="s">
        <v>119</v>
      </c>
      <c r="E48" s="83" t="s">
        <v>512</v>
      </c>
      <c r="F48" s="135" t="s">
        <v>50</v>
      </c>
      <c r="G48" s="136">
        <v>3</v>
      </c>
      <c r="H48" s="136">
        <v>145918850</v>
      </c>
      <c r="I48" s="136">
        <v>145918853</v>
      </c>
      <c r="J48" s="80" t="s">
        <v>513</v>
      </c>
      <c r="K48" s="80" t="s">
        <v>51</v>
      </c>
      <c r="L48" s="137" t="s">
        <v>514</v>
      </c>
      <c r="M48" s="138"/>
      <c r="N48" s="138"/>
      <c r="O48" s="138"/>
      <c r="P48" s="139"/>
      <c r="Q48" s="80"/>
      <c r="R48" s="80"/>
      <c r="S48" s="80"/>
      <c r="T48" s="82"/>
      <c r="U48" s="80" t="s">
        <v>431</v>
      </c>
      <c r="V48" s="80" t="s">
        <v>431</v>
      </c>
      <c r="W48" s="80" t="s">
        <v>431</v>
      </c>
      <c r="X48" s="80" t="s">
        <v>431</v>
      </c>
      <c r="Y48" s="80" t="s">
        <v>431</v>
      </c>
      <c r="Z48" s="80" t="s">
        <v>431</v>
      </c>
      <c r="AA48" s="80" t="s">
        <v>431</v>
      </c>
      <c r="AB48" s="80" t="s">
        <v>431</v>
      </c>
      <c r="AC48" s="82" t="s">
        <v>431</v>
      </c>
      <c r="AD48" s="86"/>
      <c r="AE48" s="86"/>
      <c r="AF48" s="86"/>
      <c r="AG48" s="86"/>
      <c r="AH48" s="86"/>
      <c r="AI48" s="86"/>
      <c r="AJ48" s="86"/>
      <c r="AK48" s="86"/>
      <c r="AL48" s="87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</row>
    <row r="49" spans="1:73" x14ac:dyDescent="0.2">
      <c r="A49" s="132" t="s">
        <v>62</v>
      </c>
      <c r="B49" s="133" t="s">
        <v>119</v>
      </c>
      <c r="C49" s="133" t="s">
        <v>119</v>
      </c>
      <c r="D49" s="134" t="s">
        <v>119</v>
      </c>
      <c r="E49" s="83" t="s">
        <v>515</v>
      </c>
      <c r="F49" s="135" t="s">
        <v>38</v>
      </c>
      <c r="G49" s="136">
        <v>3</v>
      </c>
      <c r="H49" s="136">
        <v>194408282</v>
      </c>
      <c r="I49" s="136">
        <v>194408282</v>
      </c>
      <c r="J49" s="80" t="s">
        <v>39</v>
      </c>
      <c r="K49" s="80" t="s">
        <v>46</v>
      </c>
      <c r="L49" s="137" t="s">
        <v>516</v>
      </c>
      <c r="M49" s="138">
        <v>0</v>
      </c>
      <c r="N49" s="138">
        <v>0.42499999999999999</v>
      </c>
      <c r="O49" s="138">
        <v>0.148148</v>
      </c>
      <c r="P49" s="139">
        <v>0.483871</v>
      </c>
      <c r="Q49" s="80">
        <v>13</v>
      </c>
      <c r="R49" s="80">
        <v>39</v>
      </c>
      <c r="S49" s="80">
        <v>53</v>
      </c>
      <c r="T49" s="82">
        <v>30</v>
      </c>
      <c r="U49" s="80" t="s">
        <v>431</v>
      </c>
      <c r="V49" s="80" t="s">
        <v>431</v>
      </c>
      <c r="W49" s="80" t="s">
        <v>431</v>
      </c>
      <c r="X49" s="80" t="s">
        <v>431</v>
      </c>
      <c r="Y49" s="80" t="s">
        <v>431</v>
      </c>
      <c r="Z49" s="80" t="s">
        <v>431</v>
      </c>
      <c r="AA49" s="80" t="s">
        <v>431</v>
      </c>
      <c r="AB49" s="80" t="s">
        <v>431</v>
      </c>
      <c r="AC49" s="82" t="s">
        <v>431</v>
      </c>
      <c r="AD49" s="86"/>
      <c r="AE49" s="86"/>
      <c r="AF49" s="86"/>
      <c r="AG49" s="86"/>
      <c r="AH49" s="86"/>
      <c r="AI49" s="86"/>
      <c r="AJ49" s="86"/>
      <c r="AK49" s="86"/>
      <c r="AL49" s="87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</row>
    <row r="50" spans="1:73" x14ac:dyDescent="0.2">
      <c r="A50" s="132" t="s">
        <v>62</v>
      </c>
      <c r="B50" s="133" t="s">
        <v>119</v>
      </c>
      <c r="C50" s="133" t="s">
        <v>119</v>
      </c>
      <c r="D50" s="134" t="s">
        <v>119</v>
      </c>
      <c r="E50" s="83" t="s">
        <v>517</v>
      </c>
      <c r="F50" s="135" t="s">
        <v>38</v>
      </c>
      <c r="G50" s="136">
        <v>4</v>
      </c>
      <c r="H50" s="136">
        <v>86062</v>
      </c>
      <c r="I50" s="136">
        <v>86062</v>
      </c>
      <c r="J50" s="80" t="s">
        <v>46</v>
      </c>
      <c r="K50" s="80" t="s">
        <v>40</v>
      </c>
      <c r="L50" s="137" t="s">
        <v>518</v>
      </c>
      <c r="M50" s="138">
        <v>0</v>
      </c>
      <c r="N50" s="138">
        <v>0.130435</v>
      </c>
      <c r="O50" s="138">
        <v>0.28000000000000003</v>
      </c>
      <c r="P50" s="139">
        <v>0.15789500000000001</v>
      </c>
      <c r="Q50" s="80">
        <v>12</v>
      </c>
      <c r="R50" s="80">
        <v>22</v>
      </c>
      <c r="S50" s="80">
        <v>24</v>
      </c>
      <c r="T50" s="82">
        <v>18</v>
      </c>
      <c r="U50" s="80" t="s">
        <v>431</v>
      </c>
      <c r="V50" s="80" t="s">
        <v>431</v>
      </c>
      <c r="W50" s="80" t="s">
        <v>431</v>
      </c>
      <c r="X50" s="80" t="s">
        <v>431</v>
      </c>
      <c r="Y50" s="80" t="s">
        <v>431</v>
      </c>
      <c r="Z50" s="80" t="s">
        <v>431</v>
      </c>
      <c r="AA50" s="80" t="s">
        <v>431</v>
      </c>
      <c r="AB50" s="80" t="s">
        <v>431</v>
      </c>
      <c r="AC50" s="82" t="s">
        <v>431</v>
      </c>
      <c r="AD50" s="86"/>
      <c r="AE50" s="86"/>
      <c r="AF50" s="86"/>
      <c r="AG50" s="86"/>
      <c r="AH50" s="86"/>
      <c r="AI50" s="86"/>
      <c r="AJ50" s="86"/>
      <c r="AK50" s="86"/>
      <c r="AL50" s="87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</row>
    <row r="51" spans="1:73" x14ac:dyDescent="0.2">
      <c r="A51" s="132" t="s">
        <v>31</v>
      </c>
      <c r="B51" s="133" t="s">
        <v>2748</v>
      </c>
      <c r="C51" s="133" t="s">
        <v>119</v>
      </c>
      <c r="D51" s="134" t="s">
        <v>119</v>
      </c>
      <c r="E51" s="83" t="s">
        <v>519</v>
      </c>
      <c r="F51" s="135" t="s">
        <v>38</v>
      </c>
      <c r="G51" s="136">
        <v>4</v>
      </c>
      <c r="H51" s="136">
        <v>5785363</v>
      </c>
      <c r="I51" s="136">
        <v>5785363</v>
      </c>
      <c r="J51" s="80" t="s">
        <v>39</v>
      </c>
      <c r="K51" s="80" t="s">
        <v>59</v>
      </c>
      <c r="L51" s="137" t="s">
        <v>520</v>
      </c>
      <c r="M51" s="138">
        <v>0</v>
      </c>
      <c r="N51" s="138">
        <v>0</v>
      </c>
      <c r="O51" s="138">
        <v>9.2592599999999997E-2</v>
      </c>
      <c r="P51" s="139">
        <v>0</v>
      </c>
      <c r="Q51" s="80">
        <v>28</v>
      </c>
      <c r="R51" s="80">
        <v>64</v>
      </c>
      <c r="S51" s="80">
        <v>107</v>
      </c>
      <c r="T51" s="82">
        <v>86</v>
      </c>
      <c r="U51" s="138">
        <v>4.6047600000000003E-3</v>
      </c>
      <c r="V51" s="138">
        <v>5.3995700000000002E-3</v>
      </c>
      <c r="W51" s="138">
        <v>1.2135900000000001E-3</v>
      </c>
      <c r="X51" s="138">
        <v>3.0487800000000001E-3</v>
      </c>
      <c r="Y51" s="138">
        <v>6.9541000000000004E-3</v>
      </c>
      <c r="Z51" s="138">
        <v>1.6286599999999998E-2</v>
      </c>
      <c r="AA51" s="138">
        <v>0</v>
      </c>
      <c r="AB51" s="138">
        <v>0.16065599999999999</v>
      </c>
      <c r="AC51" s="139">
        <v>2.43487E-3</v>
      </c>
      <c r="AD51" s="86">
        <v>2605</v>
      </c>
      <c r="AE51" s="86">
        <v>925</v>
      </c>
      <c r="AF51" s="86">
        <v>2471</v>
      </c>
      <c r="AG51" s="86">
        <v>655</v>
      </c>
      <c r="AH51" s="86">
        <v>718</v>
      </c>
      <c r="AI51" s="86">
        <v>306</v>
      </c>
      <c r="AJ51" s="86">
        <v>183</v>
      </c>
      <c r="AK51" s="86">
        <v>4630</v>
      </c>
      <c r="AL51" s="87">
        <v>4106</v>
      </c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</row>
    <row r="52" spans="1:73" x14ac:dyDescent="0.2">
      <c r="A52" s="132" t="s">
        <v>31</v>
      </c>
      <c r="B52" s="133" t="s">
        <v>119</v>
      </c>
      <c r="C52" s="133" t="s">
        <v>119</v>
      </c>
      <c r="D52" s="134" t="s">
        <v>119</v>
      </c>
      <c r="E52" s="83" t="s">
        <v>521</v>
      </c>
      <c r="F52" s="135" t="s">
        <v>38</v>
      </c>
      <c r="G52" s="136">
        <v>4</v>
      </c>
      <c r="H52" s="136">
        <v>144465068</v>
      </c>
      <c r="I52" s="136">
        <v>144465068</v>
      </c>
      <c r="J52" s="80" t="s">
        <v>40</v>
      </c>
      <c r="K52" s="80" t="s">
        <v>46</v>
      </c>
      <c r="L52" s="137" t="s">
        <v>522</v>
      </c>
      <c r="M52" s="138">
        <v>0</v>
      </c>
      <c r="N52" s="138">
        <v>0</v>
      </c>
      <c r="O52" s="138">
        <v>0.130435</v>
      </c>
      <c r="P52" s="139">
        <v>0</v>
      </c>
      <c r="Q52" s="80">
        <v>41</v>
      </c>
      <c r="R52" s="80">
        <v>27</v>
      </c>
      <c r="S52" s="80">
        <v>45</v>
      </c>
      <c r="T52" s="82">
        <v>18</v>
      </c>
      <c r="U52" s="80" t="s">
        <v>431</v>
      </c>
      <c r="V52" s="80" t="s">
        <v>431</v>
      </c>
      <c r="W52" s="80" t="s">
        <v>431</v>
      </c>
      <c r="X52" s="80" t="s">
        <v>431</v>
      </c>
      <c r="Y52" s="80" t="s">
        <v>431</v>
      </c>
      <c r="Z52" s="80" t="s">
        <v>431</v>
      </c>
      <c r="AA52" s="80" t="s">
        <v>431</v>
      </c>
      <c r="AB52" s="80" t="s">
        <v>431</v>
      </c>
      <c r="AC52" s="82" t="s">
        <v>431</v>
      </c>
      <c r="AD52" s="86"/>
      <c r="AE52" s="86"/>
      <c r="AF52" s="86"/>
      <c r="AG52" s="86"/>
      <c r="AH52" s="86"/>
      <c r="AI52" s="86"/>
      <c r="AJ52" s="86"/>
      <c r="AK52" s="86"/>
      <c r="AL52" s="87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</row>
    <row r="53" spans="1:73" x14ac:dyDescent="0.2">
      <c r="A53" s="132" t="s">
        <v>31</v>
      </c>
      <c r="B53" s="133" t="s">
        <v>119</v>
      </c>
      <c r="C53" s="133" t="s">
        <v>119</v>
      </c>
      <c r="D53" s="134" t="s">
        <v>119</v>
      </c>
      <c r="E53" s="83" t="s">
        <v>523</v>
      </c>
      <c r="F53" s="135" t="s">
        <v>50</v>
      </c>
      <c r="G53" s="136">
        <v>5</v>
      </c>
      <c r="H53" s="136">
        <v>110097087</v>
      </c>
      <c r="I53" s="136">
        <v>110097088</v>
      </c>
      <c r="J53" s="80" t="s">
        <v>79</v>
      </c>
      <c r="K53" s="80" t="s">
        <v>51</v>
      </c>
      <c r="L53" s="137" t="s">
        <v>524</v>
      </c>
      <c r="M53" s="138"/>
      <c r="N53" s="138"/>
      <c r="O53" s="138"/>
      <c r="P53" s="139"/>
      <c r="Q53" s="80"/>
      <c r="R53" s="80"/>
      <c r="S53" s="80"/>
      <c r="T53" s="82"/>
      <c r="U53" s="80" t="s">
        <v>431</v>
      </c>
      <c r="V53" s="80" t="s">
        <v>431</v>
      </c>
      <c r="W53" s="80" t="s">
        <v>431</v>
      </c>
      <c r="X53" s="80" t="s">
        <v>431</v>
      </c>
      <c r="Y53" s="80" t="s">
        <v>431</v>
      </c>
      <c r="Z53" s="80" t="s">
        <v>431</v>
      </c>
      <c r="AA53" s="80" t="s">
        <v>431</v>
      </c>
      <c r="AB53" s="80" t="s">
        <v>431</v>
      </c>
      <c r="AC53" s="82" t="s">
        <v>431</v>
      </c>
      <c r="AD53" s="86"/>
      <c r="AE53" s="86"/>
      <c r="AF53" s="86"/>
      <c r="AG53" s="86"/>
      <c r="AH53" s="86"/>
      <c r="AI53" s="86"/>
      <c r="AJ53" s="86"/>
      <c r="AK53" s="86"/>
      <c r="AL53" s="87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</row>
    <row r="54" spans="1:73" x14ac:dyDescent="0.2">
      <c r="A54" s="132" t="s">
        <v>32</v>
      </c>
      <c r="B54" s="133" t="s">
        <v>119</v>
      </c>
      <c r="C54" s="133" t="s">
        <v>119</v>
      </c>
      <c r="D54" s="134" t="s">
        <v>119</v>
      </c>
      <c r="E54" s="83" t="s">
        <v>525</v>
      </c>
      <c r="F54" s="135" t="s">
        <v>38</v>
      </c>
      <c r="G54" s="136">
        <v>5</v>
      </c>
      <c r="H54" s="136">
        <v>132051568</v>
      </c>
      <c r="I54" s="136">
        <v>132051568</v>
      </c>
      <c r="J54" s="80" t="s">
        <v>39</v>
      </c>
      <c r="K54" s="80" t="s">
        <v>59</v>
      </c>
      <c r="L54" s="137" t="s">
        <v>526</v>
      </c>
      <c r="M54" s="138">
        <v>0</v>
      </c>
      <c r="N54" s="138">
        <v>0</v>
      </c>
      <c r="O54" s="138">
        <v>0</v>
      </c>
      <c r="P54" s="139">
        <v>0.17647099999999999</v>
      </c>
      <c r="Q54" s="80">
        <v>35</v>
      </c>
      <c r="R54" s="80">
        <v>20</v>
      </c>
      <c r="S54" s="80">
        <v>40</v>
      </c>
      <c r="T54" s="82">
        <v>16</v>
      </c>
      <c r="U54" s="80" t="s">
        <v>431</v>
      </c>
      <c r="V54" s="80" t="s">
        <v>431</v>
      </c>
      <c r="W54" s="80" t="s">
        <v>431</v>
      </c>
      <c r="X54" s="80" t="s">
        <v>431</v>
      </c>
      <c r="Y54" s="80" t="s">
        <v>431</v>
      </c>
      <c r="Z54" s="80" t="s">
        <v>431</v>
      </c>
      <c r="AA54" s="80" t="s">
        <v>431</v>
      </c>
      <c r="AB54" s="80" t="s">
        <v>431</v>
      </c>
      <c r="AC54" s="82" t="s">
        <v>431</v>
      </c>
      <c r="AD54" s="86"/>
      <c r="AE54" s="86"/>
      <c r="AF54" s="86"/>
      <c r="AG54" s="86"/>
      <c r="AH54" s="86"/>
      <c r="AI54" s="86"/>
      <c r="AJ54" s="86"/>
      <c r="AK54" s="86"/>
      <c r="AL54" s="87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</row>
    <row r="55" spans="1:73" x14ac:dyDescent="0.2">
      <c r="A55" s="132" t="s">
        <v>62</v>
      </c>
      <c r="B55" s="133" t="s">
        <v>2745</v>
      </c>
      <c r="C55" s="133" t="s">
        <v>119</v>
      </c>
      <c r="D55" s="134" t="s">
        <v>119</v>
      </c>
      <c r="E55" s="83" t="s">
        <v>527</v>
      </c>
      <c r="F55" s="135" t="s">
        <v>38</v>
      </c>
      <c r="G55" s="136">
        <v>5</v>
      </c>
      <c r="H55" s="136">
        <v>148989245</v>
      </c>
      <c r="I55" s="136">
        <v>148989245</v>
      </c>
      <c r="J55" s="80" t="s">
        <v>40</v>
      </c>
      <c r="K55" s="80" t="s">
        <v>46</v>
      </c>
      <c r="L55" s="137" t="s">
        <v>528</v>
      </c>
      <c r="M55" s="138">
        <v>0</v>
      </c>
      <c r="N55" s="138">
        <v>0.72727299999999995</v>
      </c>
      <c r="O55" s="138">
        <v>0.44736799999999999</v>
      </c>
      <c r="P55" s="139">
        <v>0.78947400000000001</v>
      </c>
      <c r="Q55" s="80">
        <v>16</v>
      </c>
      <c r="R55" s="80">
        <v>21</v>
      </c>
      <c r="S55" s="80">
        <v>37</v>
      </c>
      <c r="T55" s="82">
        <v>18</v>
      </c>
      <c r="U55" s="138">
        <v>0.44360899999999998</v>
      </c>
      <c r="V55" s="138">
        <v>0.27759299999999998</v>
      </c>
      <c r="W55" s="138">
        <v>0.65091100000000002</v>
      </c>
      <c r="X55" s="138">
        <v>0.88981500000000002</v>
      </c>
      <c r="Y55" s="138">
        <v>0.455071</v>
      </c>
      <c r="Z55" s="138">
        <v>0.56358600000000003</v>
      </c>
      <c r="AA55" s="138">
        <v>7.3834200000000003E-2</v>
      </c>
      <c r="AB55" s="138"/>
      <c r="AC55" s="139">
        <v>0.48408299999999999</v>
      </c>
      <c r="AD55" s="86">
        <v>1196</v>
      </c>
      <c r="AE55" s="86">
        <v>3007</v>
      </c>
      <c r="AF55" s="86">
        <v>2030</v>
      </c>
      <c r="AG55" s="86">
        <v>4437</v>
      </c>
      <c r="AH55" s="86">
        <v>2247</v>
      </c>
      <c r="AI55" s="86">
        <v>3278</v>
      </c>
      <c r="AJ55" s="86">
        <v>771</v>
      </c>
      <c r="AK55" s="86" t="s">
        <v>431</v>
      </c>
      <c r="AL55" s="87">
        <v>5622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</row>
    <row r="56" spans="1:73" x14ac:dyDescent="0.2">
      <c r="A56" s="132" t="s">
        <v>62</v>
      </c>
      <c r="B56" s="133" t="s">
        <v>119</v>
      </c>
      <c r="C56" s="133" t="s">
        <v>119</v>
      </c>
      <c r="D56" s="134" t="s">
        <v>119</v>
      </c>
      <c r="E56" s="83" t="s">
        <v>529</v>
      </c>
      <c r="F56" s="135" t="s">
        <v>38</v>
      </c>
      <c r="G56" s="136">
        <v>6</v>
      </c>
      <c r="H56" s="136">
        <v>30917188</v>
      </c>
      <c r="I56" s="136">
        <v>30917188</v>
      </c>
      <c r="J56" s="80" t="s">
        <v>39</v>
      </c>
      <c r="K56" s="80" t="s">
        <v>46</v>
      </c>
      <c r="L56" s="137" t="s">
        <v>530</v>
      </c>
      <c r="M56" s="138">
        <v>0</v>
      </c>
      <c r="N56" s="138">
        <v>0.17647099999999999</v>
      </c>
      <c r="O56" s="138">
        <v>0.1</v>
      </c>
      <c r="P56" s="139">
        <v>0.1</v>
      </c>
      <c r="Q56" s="80">
        <v>14</v>
      </c>
      <c r="R56" s="80">
        <v>50</v>
      </c>
      <c r="S56" s="80">
        <v>59</v>
      </c>
      <c r="T56" s="82">
        <v>29</v>
      </c>
      <c r="U56" s="80" t="s">
        <v>431</v>
      </c>
      <c r="V56" s="80" t="s">
        <v>431</v>
      </c>
      <c r="W56" s="80" t="s">
        <v>431</v>
      </c>
      <c r="X56" s="80" t="s">
        <v>431</v>
      </c>
      <c r="Y56" s="80" t="s">
        <v>431</v>
      </c>
      <c r="Z56" s="80" t="s">
        <v>431</v>
      </c>
      <c r="AA56" s="80" t="s">
        <v>431</v>
      </c>
      <c r="AB56" s="80" t="s">
        <v>431</v>
      </c>
      <c r="AC56" s="82" t="s">
        <v>431</v>
      </c>
      <c r="AD56" s="86"/>
      <c r="AE56" s="86"/>
      <c r="AF56" s="86"/>
      <c r="AG56" s="86"/>
      <c r="AH56" s="86"/>
      <c r="AI56" s="86"/>
      <c r="AJ56" s="86"/>
      <c r="AK56" s="86"/>
      <c r="AL56" s="87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</row>
    <row r="57" spans="1:73" x14ac:dyDescent="0.2">
      <c r="A57" s="132" t="s">
        <v>269</v>
      </c>
      <c r="B57" s="133" t="s">
        <v>531</v>
      </c>
      <c r="C57" s="133" t="s">
        <v>119</v>
      </c>
      <c r="D57" s="134" t="s">
        <v>119</v>
      </c>
      <c r="E57" s="83" t="s">
        <v>532</v>
      </c>
      <c r="F57" s="135" t="s">
        <v>38</v>
      </c>
      <c r="G57" s="136">
        <v>6</v>
      </c>
      <c r="H57" s="136">
        <v>33133410</v>
      </c>
      <c r="I57" s="136">
        <v>33133410</v>
      </c>
      <c r="J57" s="80" t="s">
        <v>40</v>
      </c>
      <c r="K57" s="80" t="s">
        <v>39</v>
      </c>
      <c r="L57" s="137" t="s">
        <v>533</v>
      </c>
      <c r="M57" s="138">
        <v>0</v>
      </c>
      <c r="N57" s="138">
        <v>0</v>
      </c>
      <c r="O57" s="138">
        <v>1.2500000000000001E-2</v>
      </c>
      <c r="P57" s="139">
        <v>0.104478</v>
      </c>
      <c r="Q57" s="80">
        <v>16</v>
      </c>
      <c r="R57" s="80">
        <v>63</v>
      </c>
      <c r="S57" s="80">
        <v>79</v>
      </c>
      <c r="T57" s="82">
        <v>66</v>
      </c>
      <c r="U57" s="138">
        <v>0</v>
      </c>
      <c r="V57" s="138">
        <v>0</v>
      </c>
      <c r="W57" s="138">
        <v>0</v>
      </c>
      <c r="X57" s="138">
        <v>0</v>
      </c>
      <c r="Y57" s="138">
        <v>1.6835000000000001E-3</v>
      </c>
      <c r="Z57" s="138">
        <v>0</v>
      </c>
      <c r="AA57" s="138">
        <v>0</v>
      </c>
      <c r="AB57" s="138">
        <v>6.2054000000000005E-4</v>
      </c>
      <c r="AC57" s="139">
        <v>8.0184099999999994E-2</v>
      </c>
      <c r="AD57" s="86">
        <v>3970</v>
      </c>
      <c r="AE57" s="86">
        <v>875</v>
      </c>
      <c r="AF57" s="86">
        <v>3816</v>
      </c>
      <c r="AG57" s="86">
        <v>576</v>
      </c>
      <c r="AH57" s="86">
        <v>593</v>
      </c>
      <c r="AI57" s="86">
        <v>270</v>
      </c>
      <c r="AJ57" s="86">
        <v>345</v>
      </c>
      <c r="AK57" s="86">
        <v>3222</v>
      </c>
      <c r="AL57" s="87">
        <v>7170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</row>
    <row r="58" spans="1:73" x14ac:dyDescent="0.2">
      <c r="A58" s="132" t="s">
        <v>62</v>
      </c>
      <c r="B58" s="133" t="s">
        <v>2743</v>
      </c>
      <c r="C58" s="133" t="s">
        <v>119</v>
      </c>
      <c r="D58" s="134" t="s">
        <v>119</v>
      </c>
      <c r="E58" s="83" t="s">
        <v>534</v>
      </c>
      <c r="F58" s="135" t="s">
        <v>38</v>
      </c>
      <c r="G58" s="136">
        <v>6</v>
      </c>
      <c r="H58" s="136">
        <v>36168754</v>
      </c>
      <c r="I58" s="136">
        <v>36168754</v>
      </c>
      <c r="J58" s="80" t="s">
        <v>39</v>
      </c>
      <c r="K58" s="80" t="s">
        <v>46</v>
      </c>
      <c r="L58" s="137" t="s">
        <v>535</v>
      </c>
      <c r="M58" s="138">
        <v>0</v>
      </c>
      <c r="N58" s="138">
        <v>0.18965499999999999</v>
      </c>
      <c r="O58" s="138">
        <v>6.3492099999999996E-2</v>
      </c>
      <c r="P58" s="139">
        <v>0.186441</v>
      </c>
      <c r="Q58" s="80">
        <v>24</v>
      </c>
      <c r="R58" s="80">
        <v>57</v>
      </c>
      <c r="S58" s="80">
        <v>62</v>
      </c>
      <c r="T58" s="82">
        <v>58</v>
      </c>
      <c r="U58" s="138">
        <v>0.247557</v>
      </c>
      <c r="V58" s="138">
        <v>2.63374E-2</v>
      </c>
      <c r="W58" s="138">
        <v>9.6774200000000005E-2</v>
      </c>
      <c r="X58" s="138">
        <v>0.224409</v>
      </c>
      <c r="Y58" s="138">
        <v>0.100052</v>
      </c>
      <c r="Z58" s="138">
        <v>0.177783</v>
      </c>
      <c r="AA58" s="138">
        <v>2.5314799999999998E-2</v>
      </c>
      <c r="AB58" s="138">
        <v>0.171822</v>
      </c>
      <c r="AC58" s="139">
        <v>0.151589</v>
      </c>
      <c r="AD58" s="86">
        <v>306</v>
      </c>
      <c r="AE58" s="86">
        <v>1214</v>
      </c>
      <c r="AF58" s="86">
        <v>123</v>
      </c>
      <c r="AG58" s="86">
        <v>253</v>
      </c>
      <c r="AH58" s="86">
        <v>1938</v>
      </c>
      <c r="AI58" s="86">
        <v>4122</v>
      </c>
      <c r="AJ58" s="86">
        <v>7781</v>
      </c>
      <c r="AK58" s="86">
        <v>3555</v>
      </c>
      <c r="AL58" s="87">
        <v>2862</v>
      </c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</row>
    <row r="59" spans="1:73" x14ac:dyDescent="0.2">
      <c r="A59" s="132" t="s">
        <v>62</v>
      </c>
      <c r="B59" s="133" t="s">
        <v>2743</v>
      </c>
      <c r="C59" s="133" t="s">
        <v>119</v>
      </c>
      <c r="D59" s="134" t="s">
        <v>119</v>
      </c>
      <c r="E59" s="83" t="s">
        <v>536</v>
      </c>
      <c r="F59" s="135" t="s">
        <v>38</v>
      </c>
      <c r="G59" s="136">
        <v>6</v>
      </c>
      <c r="H59" s="136">
        <v>42713227</v>
      </c>
      <c r="I59" s="136">
        <v>42713227</v>
      </c>
      <c r="J59" s="80" t="s">
        <v>39</v>
      </c>
      <c r="K59" s="80" t="s">
        <v>40</v>
      </c>
      <c r="L59" s="137" t="s">
        <v>537</v>
      </c>
      <c r="M59" s="138">
        <v>0</v>
      </c>
      <c r="N59" s="138">
        <v>0.206349</v>
      </c>
      <c r="O59" s="138">
        <v>8.4506999999999999E-2</v>
      </c>
      <c r="P59" s="139">
        <v>0.16279099999999999</v>
      </c>
      <c r="Q59" s="80">
        <v>11</v>
      </c>
      <c r="R59" s="80">
        <v>62</v>
      </c>
      <c r="S59" s="80">
        <v>70</v>
      </c>
      <c r="T59" s="82">
        <v>42</v>
      </c>
      <c r="U59" s="138">
        <v>0.20186399999999999</v>
      </c>
      <c r="V59" s="138">
        <v>0.12933900000000001</v>
      </c>
      <c r="W59" s="138">
        <v>0.18024399999999999</v>
      </c>
      <c r="X59" s="138">
        <v>0.194327</v>
      </c>
      <c r="Y59" s="138">
        <v>0.119625</v>
      </c>
      <c r="Z59" s="138">
        <v>0.15768699999999999</v>
      </c>
      <c r="AA59" s="138">
        <v>1.7659999999999999E-2</v>
      </c>
      <c r="AB59" s="138">
        <v>0.18942999999999999</v>
      </c>
      <c r="AC59" s="139">
        <v>0.12956000000000001</v>
      </c>
      <c r="AD59" s="86">
        <v>7187</v>
      </c>
      <c r="AE59" s="86">
        <v>2736</v>
      </c>
      <c r="AF59" s="86">
        <v>8027</v>
      </c>
      <c r="AG59" s="86">
        <v>2361</v>
      </c>
      <c r="AH59" s="86">
        <v>2348</v>
      </c>
      <c r="AI59" s="86">
        <v>760</v>
      </c>
      <c r="AJ59" s="86">
        <v>452</v>
      </c>
      <c r="AK59" s="86">
        <v>4824</v>
      </c>
      <c r="AL59" s="87">
        <v>3974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</row>
    <row r="60" spans="1:73" x14ac:dyDescent="0.2">
      <c r="A60" s="132" t="s">
        <v>32</v>
      </c>
      <c r="B60" s="133" t="s">
        <v>119</v>
      </c>
      <c r="C60" s="133" t="s">
        <v>119</v>
      </c>
      <c r="D60" s="134" t="s">
        <v>119</v>
      </c>
      <c r="E60" s="83" t="s">
        <v>538</v>
      </c>
      <c r="F60" s="135" t="s">
        <v>50</v>
      </c>
      <c r="G60" s="136">
        <v>6</v>
      </c>
      <c r="H60" s="136">
        <v>83818798</v>
      </c>
      <c r="I60" s="136">
        <v>83818798</v>
      </c>
      <c r="J60" s="80" t="s">
        <v>46</v>
      </c>
      <c r="K60" s="80" t="s">
        <v>51</v>
      </c>
      <c r="L60" s="137" t="s">
        <v>539</v>
      </c>
      <c r="M60" s="138"/>
      <c r="N60" s="138"/>
      <c r="O60" s="138"/>
      <c r="P60" s="139"/>
      <c r="Q60" s="80"/>
      <c r="R60" s="80"/>
      <c r="S60" s="80"/>
      <c r="T60" s="82"/>
      <c r="U60" s="138">
        <v>0</v>
      </c>
      <c r="V60" s="138">
        <v>0</v>
      </c>
      <c r="W60" s="138">
        <v>0</v>
      </c>
      <c r="X60" s="138"/>
      <c r="Y60" s="138">
        <v>0</v>
      </c>
      <c r="Z60" s="138">
        <v>0</v>
      </c>
      <c r="AA60" s="138">
        <v>0</v>
      </c>
      <c r="AB60" s="138">
        <v>0</v>
      </c>
      <c r="AC60" s="139"/>
      <c r="AD60" s="86">
        <v>38</v>
      </c>
      <c r="AE60" s="86">
        <v>306</v>
      </c>
      <c r="AF60" s="86">
        <v>22</v>
      </c>
      <c r="AG60" s="86" t="s">
        <v>431</v>
      </c>
      <c r="AH60" s="86">
        <v>350</v>
      </c>
      <c r="AI60" s="86">
        <v>198</v>
      </c>
      <c r="AJ60" s="86">
        <v>410</v>
      </c>
      <c r="AK60" s="86">
        <v>130</v>
      </c>
      <c r="AL60" s="87" t="s">
        <v>431</v>
      </c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</row>
    <row r="61" spans="1:73" x14ac:dyDescent="0.2">
      <c r="A61" s="132" t="s">
        <v>99</v>
      </c>
      <c r="B61" s="133" t="s">
        <v>119</v>
      </c>
      <c r="C61" s="133" t="s">
        <v>119</v>
      </c>
      <c r="D61" s="134" t="s">
        <v>119</v>
      </c>
      <c r="E61" s="83" t="s">
        <v>540</v>
      </c>
      <c r="F61" s="135" t="s">
        <v>38</v>
      </c>
      <c r="G61" s="136">
        <v>6</v>
      </c>
      <c r="H61" s="136">
        <v>132030560</v>
      </c>
      <c r="I61" s="136">
        <v>132030560</v>
      </c>
      <c r="J61" s="80" t="s">
        <v>40</v>
      </c>
      <c r="K61" s="80" t="s">
        <v>46</v>
      </c>
      <c r="L61" s="137" t="s">
        <v>541</v>
      </c>
      <c r="M61" s="138"/>
      <c r="N61" s="138"/>
      <c r="O61" s="138"/>
      <c r="P61" s="139"/>
      <c r="Q61" s="80"/>
      <c r="R61" s="80"/>
      <c r="S61" s="80"/>
      <c r="T61" s="82"/>
      <c r="U61" s="80" t="s">
        <v>431</v>
      </c>
      <c r="V61" s="80" t="s">
        <v>431</v>
      </c>
      <c r="W61" s="80" t="s">
        <v>431</v>
      </c>
      <c r="X61" s="80" t="s">
        <v>431</v>
      </c>
      <c r="Y61" s="80" t="s">
        <v>431</v>
      </c>
      <c r="Z61" s="80" t="s">
        <v>431</v>
      </c>
      <c r="AA61" s="80" t="s">
        <v>431</v>
      </c>
      <c r="AB61" s="80" t="s">
        <v>431</v>
      </c>
      <c r="AC61" s="82" t="s">
        <v>431</v>
      </c>
      <c r="AD61" s="86"/>
      <c r="AE61" s="86"/>
      <c r="AF61" s="86"/>
      <c r="AG61" s="86"/>
      <c r="AH61" s="86"/>
      <c r="AI61" s="86"/>
      <c r="AJ61" s="86"/>
      <c r="AK61" s="86"/>
      <c r="AL61" s="87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</row>
    <row r="62" spans="1:73" x14ac:dyDescent="0.2">
      <c r="A62" s="132" t="s">
        <v>32</v>
      </c>
      <c r="B62" s="133" t="s">
        <v>119</v>
      </c>
      <c r="C62" s="133" t="s">
        <v>119</v>
      </c>
      <c r="D62" s="134" t="s">
        <v>119</v>
      </c>
      <c r="E62" s="83" t="s">
        <v>542</v>
      </c>
      <c r="F62" s="135" t="s">
        <v>50</v>
      </c>
      <c r="G62" s="136">
        <v>6</v>
      </c>
      <c r="H62" s="136">
        <v>159660734</v>
      </c>
      <c r="I62" s="136">
        <v>159660735</v>
      </c>
      <c r="J62" s="80" t="s">
        <v>206</v>
      </c>
      <c r="K62" s="80" t="s">
        <v>51</v>
      </c>
      <c r="L62" s="137" t="s">
        <v>543</v>
      </c>
      <c r="M62" s="138"/>
      <c r="N62" s="138"/>
      <c r="O62" s="138"/>
      <c r="P62" s="139"/>
      <c r="Q62" s="80"/>
      <c r="R62" s="80"/>
      <c r="S62" s="80"/>
      <c r="T62" s="82"/>
      <c r="U62" s="138">
        <v>0</v>
      </c>
      <c r="V62" s="138">
        <v>0</v>
      </c>
      <c r="W62" s="138">
        <v>0</v>
      </c>
      <c r="X62" s="138">
        <v>0</v>
      </c>
      <c r="Y62" s="138">
        <v>0</v>
      </c>
      <c r="Z62" s="138">
        <v>0</v>
      </c>
      <c r="AA62" s="138">
        <v>0</v>
      </c>
      <c r="AB62" s="138"/>
      <c r="AC62" s="139"/>
      <c r="AD62" s="86">
        <v>626</v>
      </c>
      <c r="AE62" s="86">
        <v>390</v>
      </c>
      <c r="AF62" s="86">
        <v>1282</v>
      </c>
      <c r="AG62" s="86">
        <v>168</v>
      </c>
      <c r="AH62" s="86">
        <v>412</v>
      </c>
      <c r="AI62" s="86">
        <v>86</v>
      </c>
      <c r="AJ62" s="86">
        <v>282</v>
      </c>
      <c r="AK62" s="86" t="s">
        <v>431</v>
      </c>
      <c r="AL62" s="87" t="s">
        <v>431</v>
      </c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</row>
    <row r="63" spans="1:73" x14ac:dyDescent="0.2">
      <c r="A63" s="132" t="s">
        <v>31</v>
      </c>
      <c r="B63" s="133" t="s">
        <v>119</v>
      </c>
      <c r="C63" s="133" t="s">
        <v>119</v>
      </c>
      <c r="D63" s="134" t="s">
        <v>119</v>
      </c>
      <c r="E63" s="83" t="s">
        <v>544</v>
      </c>
      <c r="F63" s="135" t="s">
        <v>50</v>
      </c>
      <c r="G63" s="136">
        <v>7</v>
      </c>
      <c r="H63" s="136">
        <v>20744420</v>
      </c>
      <c r="I63" s="136">
        <v>20744420</v>
      </c>
      <c r="J63" s="80" t="s">
        <v>46</v>
      </c>
      <c r="K63" s="80" t="s">
        <v>51</v>
      </c>
      <c r="L63" s="137" t="s">
        <v>545</v>
      </c>
      <c r="M63" s="138"/>
      <c r="N63" s="138"/>
      <c r="O63" s="138"/>
      <c r="P63" s="139"/>
      <c r="Q63" s="80"/>
      <c r="R63" s="80"/>
      <c r="S63" s="80"/>
      <c r="T63" s="82"/>
      <c r="U63" s="80" t="s">
        <v>431</v>
      </c>
      <c r="V63" s="80" t="s">
        <v>431</v>
      </c>
      <c r="W63" s="80" t="s">
        <v>431</v>
      </c>
      <c r="X63" s="80" t="s">
        <v>431</v>
      </c>
      <c r="Y63" s="80" t="s">
        <v>431</v>
      </c>
      <c r="Z63" s="80" t="s">
        <v>431</v>
      </c>
      <c r="AA63" s="80" t="s">
        <v>431</v>
      </c>
      <c r="AB63" s="80" t="s">
        <v>431</v>
      </c>
      <c r="AC63" s="82" t="s">
        <v>431</v>
      </c>
      <c r="AD63" s="86"/>
      <c r="AE63" s="86"/>
      <c r="AF63" s="86"/>
      <c r="AG63" s="86"/>
      <c r="AH63" s="86"/>
      <c r="AI63" s="86"/>
      <c r="AJ63" s="86"/>
      <c r="AK63" s="86"/>
      <c r="AL63" s="87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</row>
    <row r="64" spans="1:73" x14ac:dyDescent="0.2">
      <c r="A64" s="132" t="s">
        <v>32</v>
      </c>
      <c r="B64" s="133" t="s">
        <v>119</v>
      </c>
      <c r="C64" s="133" t="s">
        <v>119</v>
      </c>
      <c r="D64" s="134" t="s">
        <v>119</v>
      </c>
      <c r="E64" s="83" t="s">
        <v>546</v>
      </c>
      <c r="F64" s="135" t="s">
        <v>50</v>
      </c>
      <c r="G64" s="136">
        <v>7</v>
      </c>
      <c r="H64" s="136">
        <v>37960286</v>
      </c>
      <c r="I64" s="136">
        <v>37960286</v>
      </c>
      <c r="J64" s="80" t="s">
        <v>46</v>
      </c>
      <c r="K64" s="80" t="s">
        <v>51</v>
      </c>
      <c r="L64" s="137" t="s">
        <v>547</v>
      </c>
      <c r="M64" s="138"/>
      <c r="N64" s="138"/>
      <c r="O64" s="138"/>
      <c r="P64" s="139"/>
      <c r="Q64" s="80"/>
      <c r="R64" s="80"/>
      <c r="S64" s="80"/>
      <c r="T64" s="82"/>
      <c r="U64" s="80" t="s">
        <v>431</v>
      </c>
      <c r="V64" s="80" t="s">
        <v>431</v>
      </c>
      <c r="W64" s="80" t="s">
        <v>431</v>
      </c>
      <c r="X64" s="80" t="s">
        <v>431</v>
      </c>
      <c r="Y64" s="80" t="s">
        <v>431</v>
      </c>
      <c r="Z64" s="80" t="s">
        <v>431</v>
      </c>
      <c r="AA64" s="80" t="s">
        <v>431</v>
      </c>
      <c r="AB64" s="80" t="s">
        <v>431</v>
      </c>
      <c r="AC64" s="82" t="s">
        <v>431</v>
      </c>
      <c r="AD64" s="86"/>
      <c r="AE64" s="86"/>
      <c r="AF64" s="86"/>
      <c r="AG64" s="86"/>
      <c r="AH64" s="86"/>
      <c r="AI64" s="86"/>
      <c r="AJ64" s="86"/>
      <c r="AK64" s="86"/>
      <c r="AL64" s="87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</row>
    <row r="65" spans="1:73" x14ac:dyDescent="0.2">
      <c r="A65" s="132" t="s">
        <v>32</v>
      </c>
      <c r="B65" s="133" t="s">
        <v>119</v>
      </c>
      <c r="C65" s="133" t="s">
        <v>119</v>
      </c>
      <c r="D65" s="134" t="s">
        <v>119</v>
      </c>
      <c r="E65" s="83" t="s">
        <v>546</v>
      </c>
      <c r="F65" s="135" t="s">
        <v>38</v>
      </c>
      <c r="G65" s="136">
        <v>7</v>
      </c>
      <c r="H65" s="136">
        <v>37960287</v>
      </c>
      <c r="I65" s="136">
        <v>37960287</v>
      </c>
      <c r="J65" s="80" t="s">
        <v>40</v>
      </c>
      <c r="K65" s="80" t="s">
        <v>39</v>
      </c>
      <c r="L65" s="137" t="s">
        <v>548</v>
      </c>
      <c r="M65" s="138">
        <v>0</v>
      </c>
      <c r="N65" s="138">
        <v>0</v>
      </c>
      <c r="O65" s="138">
        <v>0</v>
      </c>
      <c r="P65" s="139">
        <v>0.15254200000000001</v>
      </c>
      <c r="Q65" s="80">
        <v>17</v>
      </c>
      <c r="R65" s="80">
        <v>81</v>
      </c>
      <c r="S65" s="80">
        <v>117</v>
      </c>
      <c r="T65" s="82">
        <v>58</v>
      </c>
      <c r="U65" s="80" t="s">
        <v>431</v>
      </c>
      <c r="V65" s="80" t="s">
        <v>431</v>
      </c>
      <c r="W65" s="80" t="s">
        <v>431</v>
      </c>
      <c r="X65" s="80" t="s">
        <v>431</v>
      </c>
      <c r="Y65" s="80" t="s">
        <v>431</v>
      </c>
      <c r="Z65" s="80" t="s">
        <v>431</v>
      </c>
      <c r="AA65" s="80" t="s">
        <v>431</v>
      </c>
      <c r="AB65" s="80" t="s">
        <v>431</v>
      </c>
      <c r="AC65" s="82" t="s">
        <v>431</v>
      </c>
      <c r="AD65" s="86"/>
      <c r="AE65" s="86"/>
      <c r="AF65" s="86"/>
      <c r="AG65" s="86"/>
      <c r="AH65" s="86"/>
      <c r="AI65" s="86"/>
      <c r="AJ65" s="86"/>
      <c r="AK65" s="86"/>
      <c r="AL65" s="87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</row>
    <row r="66" spans="1:73" x14ac:dyDescent="0.2">
      <c r="A66" s="132" t="s">
        <v>62</v>
      </c>
      <c r="B66" s="133" t="s">
        <v>119</v>
      </c>
      <c r="C66" s="133" t="s">
        <v>119</v>
      </c>
      <c r="D66" s="134" t="s">
        <v>119</v>
      </c>
      <c r="E66" s="83" t="s">
        <v>549</v>
      </c>
      <c r="F66" s="135" t="s">
        <v>38</v>
      </c>
      <c r="G66" s="136">
        <v>7</v>
      </c>
      <c r="H66" s="136">
        <v>45123703</v>
      </c>
      <c r="I66" s="136">
        <v>45123703</v>
      </c>
      <c r="J66" s="80" t="s">
        <v>46</v>
      </c>
      <c r="K66" s="80" t="s">
        <v>59</v>
      </c>
      <c r="L66" s="137" t="s">
        <v>550</v>
      </c>
      <c r="M66" s="138">
        <v>1.11111E-2</v>
      </c>
      <c r="N66" s="138">
        <v>4.0100299999999998E-2</v>
      </c>
      <c r="O66" s="138">
        <v>5.3608200000000002E-2</v>
      </c>
      <c r="P66" s="139">
        <v>6.3736299999999996E-2</v>
      </c>
      <c r="Q66" s="80">
        <v>89</v>
      </c>
      <c r="R66" s="80">
        <v>398</v>
      </c>
      <c r="S66" s="80">
        <v>484</v>
      </c>
      <c r="T66" s="82">
        <v>454</v>
      </c>
      <c r="U66" s="80" t="s">
        <v>431</v>
      </c>
      <c r="V66" s="80" t="s">
        <v>431</v>
      </c>
      <c r="W66" s="80" t="s">
        <v>431</v>
      </c>
      <c r="X66" s="80" t="s">
        <v>431</v>
      </c>
      <c r="Y66" s="80" t="s">
        <v>431</v>
      </c>
      <c r="Z66" s="80" t="s">
        <v>431</v>
      </c>
      <c r="AA66" s="80" t="s">
        <v>431</v>
      </c>
      <c r="AB66" s="80" t="s">
        <v>431</v>
      </c>
      <c r="AC66" s="82" t="s">
        <v>431</v>
      </c>
      <c r="AD66" s="86"/>
      <c r="AE66" s="86"/>
      <c r="AF66" s="86"/>
      <c r="AG66" s="86"/>
      <c r="AH66" s="86"/>
      <c r="AI66" s="86"/>
      <c r="AJ66" s="86"/>
      <c r="AK66" s="86"/>
      <c r="AL66" s="87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</row>
    <row r="67" spans="1:73" x14ac:dyDescent="0.2">
      <c r="A67" s="132" t="s">
        <v>203</v>
      </c>
      <c r="B67" s="133" t="s">
        <v>2745</v>
      </c>
      <c r="C67" s="133" t="s">
        <v>119</v>
      </c>
      <c r="D67" s="134" t="s">
        <v>119</v>
      </c>
      <c r="E67" s="83" t="s">
        <v>551</v>
      </c>
      <c r="F67" s="135" t="s">
        <v>50</v>
      </c>
      <c r="G67" s="136">
        <v>7</v>
      </c>
      <c r="H67" s="136">
        <v>45750229</v>
      </c>
      <c r="I67" s="136">
        <v>45750236</v>
      </c>
      <c r="J67" s="80" t="s">
        <v>552</v>
      </c>
      <c r="K67" s="80" t="s">
        <v>51</v>
      </c>
      <c r="L67" s="137" t="s">
        <v>553</v>
      </c>
      <c r="M67" s="138"/>
      <c r="N67" s="138"/>
      <c r="O67" s="138"/>
      <c r="P67" s="139"/>
      <c r="Q67" s="80"/>
      <c r="R67" s="80"/>
      <c r="S67" s="80"/>
      <c r="T67" s="82"/>
      <c r="U67" s="138">
        <v>0.38379459819939982</v>
      </c>
      <c r="V67" s="138">
        <v>0.26591230551626593</v>
      </c>
      <c r="W67" s="138">
        <v>0.45871320656420944</v>
      </c>
      <c r="X67" s="138">
        <v>0.5730337078651685</v>
      </c>
      <c r="Y67" s="138">
        <v>0.39482200647249188</v>
      </c>
      <c r="Z67" s="138">
        <v>0.48664688427299702</v>
      </c>
      <c r="AA67" s="138">
        <v>9.9173553719008267E-2</v>
      </c>
      <c r="AB67" s="138"/>
      <c r="AC67" s="139">
        <v>0.40125820568927789</v>
      </c>
      <c r="AD67" s="86">
        <v>5998</v>
      </c>
      <c r="AE67" s="86">
        <v>1414</v>
      </c>
      <c r="AF67" s="86">
        <v>7678</v>
      </c>
      <c r="AG67" s="86">
        <v>1958</v>
      </c>
      <c r="AH67" s="86">
        <v>1236</v>
      </c>
      <c r="AI67" s="86">
        <v>674</v>
      </c>
      <c r="AJ67" s="86">
        <v>242</v>
      </c>
      <c r="AK67" s="86" t="s">
        <v>431</v>
      </c>
      <c r="AL67" s="87">
        <v>7312</v>
      </c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</row>
    <row r="68" spans="1:73" x14ac:dyDescent="0.2">
      <c r="A68" s="132" t="s">
        <v>31</v>
      </c>
      <c r="B68" s="133" t="s">
        <v>119</v>
      </c>
      <c r="C68" s="133" t="s">
        <v>119</v>
      </c>
      <c r="D68" s="134" t="s">
        <v>119</v>
      </c>
      <c r="E68" s="83" t="s">
        <v>554</v>
      </c>
      <c r="F68" s="135" t="s">
        <v>50</v>
      </c>
      <c r="G68" s="136">
        <v>7</v>
      </c>
      <c r="H68" s="136">
        <v>48313852</v>
      </c>
      <c r="I68" s="136">
        <v>48313852</v>
      </c>
      <c r="J68" s="80" t="s">
        <v>59</v>
      </c>
      <c r="K68" s="80" t="s">
        <v>51</v>
      </c>
      <c r="L68" s="137" t="s">
        <v>555</v>
      </c>
      <c r="M68" s="138"/>
      <c r="N68" s="138"/>
      <c r="O68" s="138"/>
      <c r="P68" s="139"/>
      <c r="Q68" s="80"/>
      <c r="R68" s="80"/>
      <c r="S68" s="80"/>
      <c r="T68" s="82"/>
      <c r="U68" s="80" t="s">
        <v>431</v>
      </c>
      <c r="V68" s="80" t="s">
        <v>431</v>
      </c>
      <c r="W68" s="80" t="s">
        <v>431</v>
      </c>
      <c r="X68" s="80" t="s">
        <v>431</v>
      </c>
      <c r="Y68" s="80" t="s">
        <v>431</v>
      </c>
      <c r="Z68" s="80" t="s">
        <v>431</v>
      </c>
      <c r="AA68" s="80" t="s">
        <v>431</v>
      </c>
      <c r="AB68" s="80" t="s">
        <v>431</v>
      </c>
      <c r="AC68" s="82" t="s">
        <v>431</v>
      </c>
      <c r="AD68" s="86"/>
      <c r="AE68" s="86"/>
      <c r="AF68" s="86"/>
      <c r="AG68" s="86"/>
      <c r="AH68" s="86"/>
      <c r="AI68" s="86"/>
      <c r="AJ68" s="86"/>
      <c r="AK68" s="86"/>
      <c r="AL68" s="87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</row>
    <row r="69" spans="1:73" x14ac:dyDescent="0.2">
      <c r="A69" s="132" t="s">
        <v>62</v>
      </c>
      <c r="B69" s="133" t="s">
        <v>2745</v>
      </c>
      <c r="C69" s="133" t="s">
        <v>119</v>
      </c>
      <c r="D69" s="134" t="s">
        <v>119</v>
      </c>
      <c r="E69" s="83" t="s">
        <v>556</v>
      </c>
      <c r="F69" s="135" t="s">
        <v>38</v>
      </c>
      <c r="G69" s="136">
        <v>7</v>
      </c>
      <c r="H69" s="136">
        <v>103138635</v>
      </c>
      <c r="I69" s="136">
        <v>103138635</v>
      </c>
      <c r="J69" s="80" t="s">
        <v>39</v>
      </c>
      <c r="K69" s="80" t="s">
        <v>59</v>
      </c>
      <c r="L69" s="137" t="s">
        <v>557</v>
      </c>
      <c r="M69" s="138">
        <v>0</v>
      </c>
      <c r="N69" s="138">
        <v>0.4</v>
      </c>
      <c r="O69" s="138">
        <v>0.183673</v>
      </c>
      <c r="P69" s="139">
        <v>0.2</v>
      </c>
      <c r="Q69" s="80">
        <v>15</v>
      </c>
      <c r="R69" s="80">
        <v>39</v>
      </c>
      <c r="S69" s="80">
        <v>48</v>
      </c>
      <c r="T69" s="82">
        <v>29</v>
      </c>
      <c r="U69" s="138">
        <v>3.9215699999999999E-2</v>
      </c>
      <c r="V69" s="138">
        <v>2.04283E-2</v>
      </c>
      <c r="W69" s="138">
        <v>0.17674699999999999</v>
      </c>
      <c r="X69" s="138">
        <v>0.33890999999999999</v>
      </c>
      <c r="Y69" s="138">
        <v>0.12262000000000001</v>
      </c>
      <c r="Z69" s="138">
        <v>0.20716499999999999</v>
      </c>
      <c r="AA69" s="138">
        <v>2.0028600000000001E-2</v>
      </c>
      <c r="AB69" s="138"/>
      <c r="AC69" s="139">
        <v>0.14426900000000001</v>
      </c>
      <c r="AD69" s="86">
        <v>764</v>
      </c>
      <c r="AE69" s="86">
        <v>3034</v>
      </c>
      <c r="AF69" s="86">
        <v>1917</v>
      </c>
      <c r="AG69" s="86">
        <v>4183</v>
      </c>
      <c r="AH69" s="86">
        <v>3938</v>
      </c>
      <c r="AI69" s="86">
        <v>2567</v>
      </c>
      <c r="AJ69" s="86">
        <v>698</v>
      </c>
      <c r="AK69" s="86" t="s">
        <v>431</v>
      </c>
      <c r="AL69" s="87">
        <v>505</v>
      </c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</row>
    <row r="70" spans="1:73" x14ac:dyDescent="0.2">
      <c r="A70" s="132" t="s">
        <v>32</v>
      </c>
      <c r="B70" s="133" t="s">
        <v>119</v>
      </c>
      <c r="C70" s="133" t="s">
        <v>119</v>
      </c>
      <c r="D70" s="134" t="s">
        <v>119</v>
      </c>
      <c r="E70" s="83" t="s">
        <v>558</v>
      </c>
      <c r="F70" s="135" t="s">
        <v>50</v>
      </c>
      <c r="G70" s="136">
        <v>7</v>
      </c>
      <c r="H70" s="136">
        <v>113518963</v>
      </c>
      <c r="I70" s="136">
        <v>113518964</v>
      </c>
      <c r="J70" s="80" t="s">
        <v>206</v>
      </c>
      <c r="K70" s="80" t="s">
        <v>51</v>
      </c>
      <c r="L70" s="137" t="s">
        <v>559</v>
      </c>
      <c r="M70" s="138"/>
      <c r="N70" s="138"/>
      <c r="O70" s="138"/>
      <c r="P70" s="139"/>
      <c r="Q70" s="80"/>
      <c r="R70" s="80"/>
      <c r="S70" s="80"/>
      <c r="T70" s="82"/>
      <c r="U70" s="80" t="s">
        <v>431</v>
      </c>
      <c r="V70" s="80" t="s">
        <v>431</v>
      </c>
      <c r="W70" s="80" t="s">
        <v>431</v>
      </c>
      <c r="X70" s="80" t="s">
        <v>431</v>
      </c>
      <c r="Y70" s="80" t="s">
        <v>431</v>
      </c>
      <c r="Z70" s="80" t="s">
        <v>431</v>
      </c>
      <c r="AA70" s="80" t="s">
        <v>431</v>
      </c>
      <c r="AB70" s="80" t="s">
        <v>431</v>
      </c>
      <c r="AC70" s="82" t="s">
        <v>431</v>
      </c>
      <c r="AD70" s="86"/>
      <c r="AE70" s="86"/>
      <c r="AF70" s="86"/>
      <c r="AG70" s="86"/>
      <c r="AH70" s="86"/>
      <c r="AI70" s="86"/>
      <c r="AJ70" s="86"/>
      <c r="AK70" s="86"/>
      <c r="AL70" s="87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</row>
    <row r="71" spans="1:73" x14ac:dyDescent="0.2">
      <c r="A71" s="132" t="s">
        <v>31</v>
      </c>
      <c r="B71" s="133" t="s">
        <v>119</v>
      </c>
      <c r="C71" s="133" t="s">
        <v>119</v>
      </c>
      <c r="D71" s="134" t="s">
        <v>119</v>
      </c>
      <c r="E71" s="83" t="s">
        <v>560</v>
      </c>
      <c r="F71" s="135" t="s">
        <v>38</v>
      </c>
      <c r="G71" s="136">
        <v>7</v>
      </c>
      <c r="H71" s="136">
        <v>122635457</v>
      </c>
      <c r="I71" s="136">
        <v>122635457</v>
      </c>
      <c r="J71" s="80" t="s">
        <v>40</v>
      </c>
      <c r="K71" s="80" t="s">
        <v>46</v>
      </c>
      <c r="L71" s="137" t="s">
        <v>561</v>
      </c>
      <c r="M71" s="138">
        <v>0</v>
      </c>
      <c r="N71" s="138">
        <v>0</v>
      </c>
      <c r="O71" s="138">
        <v>0.28571400000000002</v>
      </c>
      <c r="P71" s="139">
        <v>0</v>
      </c>
      <c r="Q71" s="80">
        <v>19</v>
      </c>
      <c r="R71" s="80">
        <v>2</v>
      </c>
      <c r="S71" s="80">
        <v>13</v>
      </c>
      <c r="T71" s="82">
        <v>7</v>
      </c>
      <c r="U71" s="80" t="s">
        <v>431</v>
      </c>
      <c r="V71" s="80" t="s">
        <v>431</v>
      </c>
      <c r="W71" s="80" t="s">
        <v>431</v>
      </c>
      <c r="X71" s="80" t="s">
        <v>431</v>
      </c>
      <c r="Y71" s="80" t="s">
        <v>431</v>
      </c>
      <c r="Z71" s="80" t="s">
        <v>431</v>
      </c>
      <c r="AA71" s="80" t="s">
        <v>431</v>
      </c>
      <c r="AB71" s="80" t="s">
        <v>431</v>
      </c>
      <c r="AC71" s="82" t="s">
        <v>431</v>
      </c>
      <c r="AD71" s="86"/>
      <c r="AE71" s="86"/>
      <c r="AF71" s="86"/>
      <c r="AG71" s="86"/>
      <c r="AH71" s="86"/>
      <c r="AI71" s="86"/>
      <c r="AJ71" s="86"/>
      <c r="AK71" s="86"/>
      <c r="AL71" s="87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</row>
    <row r="72" spans="1:73" x14ac:dyDescent="0.2">
      <c r="A72" s="132" t="s">
        <v>62</v>
      </c>
      <c r="B72" s="133" t="s">
        <v>2745</v>
      </c>
      <c r="C72" s="133" t="s">
        <v>119</v>
      </c>
      <c r="D72" s="134" t="s">
        <v>119</v>
      </c>
      <c r="E72" s="83" t="s">
        <v>562</v>
      </c>
      <c r="F72" s="135" t="s">
        <v>38</v>
      </c>
      <c r="G72" s="136">
        <v>7</v>
      </c>
      <c r="H72" s="136">
        <v>140534641</v>
      </c>
      <c r="I72" s="136">
        <v>140534641</v>
      </c>
      <c r="J72" s="80" t="s">
        <v>40</v>
      </c>
      <c r="K72" s="80" t="s">
        <v>46</v>
      </c>
      <c r="L72" s="137" t="s">
        <v>563</v>
      </c>
      <c r="M72" s="138">
        <v>0</v>
      </c>
      <c r="N72" s="138">
        <v>0.69230800000000003</v>
      </c>
      <c r="O72" s="138">
        <v>0.76190500000000005</v>
      </c>
      <c r="P72" s="139">
        <v>0.83333299999999999</v>
      </c>
      <c r="Q72" s="80">
        <v>12</v>
      </c>
      <c r="R72" s="80">
        <v>12</v>
      </c>
      <c r="S72" s="80">
        <v>20</v>
      </c>
      <c r="T72" s="82">
        <v>5</v>
      </c>
      <c r="U72" s="138">
        <v>0.82758600000000004</v>
      </c>
      <c r="V72" s="138">
        <v>0.582677</v>
      </c>
      <c r="W72" s="138">
        <v>0.70270299999999997</v>
      </c>
      <c r="X72" s="138">
        <v>0.80978300000000003</v>
      </c>
      <c r="Y72" s="138">
        <v>0.71698099999999998</v>
      </c>
      <c r="Z72" s="138">
        <v>0.93421100000000001</v>
      </c>
      <c r="AA72" s="138">
        <v>0.46728999999999998</v>
      </c>
      <c r="AB72" s="138"/>
      <c r="AC72" s="139">
        <v>0.5</v>
      </c>
      <c r="AD72" s="86">
        <v>28</v>
      </c>
      <c r="AE72" s="86">
        <v>126</v>
      </c>
      <c r="AF72" s="86">
        <v>36</v>
      </c>
      <c r="AG72" s="86">
        <v>183</v>
      </c>
      <c r="AH72" s="86">
        <v>52</v>
      </c>
      <c r="AI72" s="86">
        <v>75</v>
      </c>
      <c r="AJ72" s="86">
        <v>106</v>
      </c>
      <c r="AK72" s="86" t="s">
        <v>431</v>
      </c>
      <c r="AL72" s="87">
        <v>101</v>
      </c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</row>
    <row r="73" spans="1:73" x14ac:dyDescent="0.2">
      <c r="A73" s="132" t="s">
        <v>203</v>
      </c>
      <c r="B73" s="133" t="s">
        <v>269</v>
      </c>
      <c r="C73" s="133" t="s">
        <v>119</v>
      </c>
      <c r="D73" s="134" t="s">
        <v>119</v>
      </c>
      <c r="E73" s="83" t="s">
        <v>565</v>
      </c>
      <c r="F73" s="135" t="s">
        <v>38</v>
      </c>
      <c r="G73" s="136">
        <v>7</v>
      </c>
      <c r="H73" s="136">
        <v>149518728</v>
      </c>
      <c r="I73" s="136">
        <v>149518728</v>
      </c>
      <c r="J73" s="80" t="s">
        <v>46</v>
      </c>
      <c r="K73" s="80" t="s">
        <v>59</v>
      </c>
      <c r="L73" s="137" t="s">
        <v>566</v>
      </c>
      <c r="M73" s="138">
        <v>0</v>
      </c>
      <c r="N73" s="138">
        <v>1.0526300000000001E-2</v>
      </c>
      <c r="O73" s="138">
        <v>0</v>
      </c>
      <c r="P73" s="139">
        <v>0.25217400000000001</v>
      </c>
      <c r="Q73" s="80">
        <v>17</v>
      </c>
      <c r="R73" s="80">
        <v>94</v>
      </c>
      <c r="S73" s="80">
        <v>120</v>
      </c>
      <c r="T73" s="82">
        <v>114</v>
      </c>
      <c r="U73" s="138">
        <v>1.6835000000000001E-3</v>
      </c>
      <c r="V73" s="138">
        <v>6.3011999999999996E-4</v>
      </c>
      <c r="W73" s="138">
        <v>1.6736399999999999E-3</v>
      </c>
      <c r="X73" s="138">
        <v>1.64474E-3</v>
      </c>
      <c r="Y73" s="138">
        <v>0</v>
      </c>
      <c r="Z73" s="138">
        <v>4.7732699999999996E-3</v>
      </c>
      <c r="AA73" s="138">
        <v>3.6297600000000001E-3</v>
      </c>
      <c r="AB73" s="138">
        <v>1.4093700000000001E-2</v>
      </c>
      <c r="AC73" s="139">
        <v>0.192743</v>
      </c>
      <c r="AD73" s="86">
        <v>4751</v>
      </c>
      <c r="AE73" s="86">
        <v>1586</v>
      </c>
      <c r="AF73" s="86">
        <v>4779</v>
      </c>
      <c r="AG73" s="86">
        <v>607</v>
      </c>
      <c r="AH73" s="86">
        <v>1081</v>
      </c>
      <c r="AI73" s="86">
        <v>418</v>
      </c>
      <c r="AJ73" s="86">
        <v>550</v>
      </c>
      <c r="AK73" s="86">
        <v>6101</v>
      </c>
      <c r="AL73" s="87">
        <v>6531</v>
      </c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</row>
    <row r="74" spans="1:73" x14ac:dyDescent="0.2">
      <c r="A74" s="132" t="s">
        <v>62</v>
      </c>
      <c r="B74" s="133" t="s">
        <v>119</v>
      </c>
      <c r="C74" s="133" t="s">
        <v>119</v>
      </c>
      <c r="D74" s="134" t="s">
        <v>119</v>
      </c>
      <c r="E74" s="83" t="s">
        <v>567</v>
      </c>
      <c r="F74" s="135" t="s">
        <v>38</v>
      </c>
      <c r="G74" s="136">
        <v>7</v>
      </c>
      <c r="H74" s="136">
        <v>150746354</v>
      </c>
      <c r="I74" s="136">
        <v>150746354</v>
      </c>
      <c r="J74" s="80" t="s">
        <v>40</v>
      </c>
      <c r="K74" s="80" t="s">
        <v>46</v>
      </c>
      <c r="L74" s="137" t="s">
        <v>568</v>
      </c>
      <c r="M74" s="138">
        <v>0</v>
      </c>
      <c r="N74" s="138">
        <v>0.146341</v>
      </c>
      <c r="O74" s="138">
        <v>0.24324299999999999</v>
      </c>
      <c r="P74" s="139">
        <v>0.14666699999999999</v>
      </c>
      <c r="Q74" s="80">
        <v>18</v>
      </c>
      <c r="R74" s="80">
        <v>81</v>
      </c>
      <c r="S74" s="80">
        <v>110</v>
      </c>
      <c r="T74" s="82">
        <v>74</v>
      </c>
      <c r="U74" s="80" t="s">
        <v>431</v>
      </c>
      <c r="V74" s="80" t="s">
        <v>431</v>
      </c>
      <c r="W74" s="80" t="s">
        <v>431</v>
      </c>
      <c r="X74" s="80" t="s">
        <v>431</v>
      </c>
      <c r="Y74" s="80" t="s">
        <v>431</v>
      </c>
      <c r="Z74" s="80" t="s">
        <v>431</v>
      </c>
      <c r="AA74" s="80" t="s">
        <v>431</v>
      </c>
      <c r="AB74" s="80" t="s">
        <v>431</v>
      </c>
      <c r="AC74" s="82" t="s">
        <v>431</v>
      </c>
      <c r="AD74" s="86"/>
      <c r="AE74" s="86"/>
      <c r="AF74" s="86"/>
      <c r="AG74" s="86"/>
      <c r="AH74" s="86"/>
      <c r="AI74" s="86"/>
      <c r="AJ74" s="86"/>
      <c r="AK74" s="86"/>
      <c r="AL74" s="87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</row>
    <row r="75" spans="1:73" x14ac:dyDescent="0.2">
      <c r="A75" s="132" t="s">
        <v>32</v>
      </c>
      <c r="B75" s="133" t="s">
        <v>119</v>
      </c>
      <c r="C75" s="133" t="s">
        <v>119</v>
      </c>
      <c r="D75" s="134" t="s">
        <v>119</v>
      </c>
      <c r="E75" s="83" t="s">
        <v>569</v>
      </c>
      <c r="F75" s="135" t="s">
        <v>50</v>
      </c>
      <c r="G75" s="136">
        <v>8</v>
      </c>
      <c r="H75" s="136">
        <v>195974</v>
      </c>
      <c r="I75" s="136">
        <v>195974</v>
      </c>
      <c r="J75" s="80" t="s">
        <v>39</v>
      </c>
      <c r="K75" s="80" t="s">
        <v>51</v>
      </c>
      <c r="L75" s="137" t="s">
        <v>570</v>
      </c>
      <c r="M75" s="138"/>
      <c r="N75" s="138"/>
      <c r="O75" s="138"/>
      <c r="P75" s="139"/>
      <c r="Q75" s="80"/>
      <c r="R75" s="80"/>
      <c r="S75" s="80"/>
      <c r="T75" s="82"/>
      <c r="U75" s="138"/>
      <c r="V75" s="138"/>
      <c r="W75" s="138"/>
      <c r="X75" s="138"/>
      <c r="Y75" s="138"/>
      <c r="Z75" s="138"/>
      <c r="AA75" s="138"/>
      <c r="AB75" s="138"/>
      <c r="AC75" s="139"/>
      <c r="AD75" s="86" t="s">
        <v>431</v>
      </c>
      <c r="AE75" s="86" t="s">
        <v>431</v>
      </c>
      <c r="AF75" s="86" t="s">
        <v>431</v>
      </c>
      <c r="AG75" s="86" t="s">
        <v>431</v>
      </c>
      <c r="AH75" s="86" t="s">
        <v>431</v>
      </c>
      <c r="AI75" s="86" t="s">
        <v>431</v>
      </c>
      <c r="AJ75" s="86" t="s">
        <v>431</v>
      </c>
      <c r="AK75" s="86" t="s">
        <v>431</v>
      </c>
      <c r="AL75" s="87" t="s">
        <v>431</v>
      </c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</row>
    <row r="76" spans="1:73" x14ac:dyDescent="0.2">
      <c r="A76" s="132" t="s">
        <v>30</v>
      </c>
      <c r="B76" s="133" t="s">
        <v>2742</v>
      </c>
      <c r="C76" s="133" t="s">
        <v>119</v>
      </c>
      <c r="D76" s="134" t="s">
        <v>119</v>
      </c>
      <c r="E76" s="83" t="s">
        <v>571</v>
      </c>
      <c r="F76" s="135" t="s">
        <v>38</v>
      </c>
      <c r="G76" s="136">
        <v>8</v>
      </c>
      <c r="H76" s="136">
        <v>19811764</v>
      </c>
      <c r="I76" s="136">
        <v>19811764</v>
      </c>
      <c r="J76" s="80" t="s">
        <v>46</v>
      </c>
      <c r="K76" s="80" t="s">
        <v>39</v>
      </c>
      <c r="L76" s="137" t="s">
        <v>572</v>
      </c>
      <c r="M76" s="138">
        <v>0</v>
      </c>
      <c r="N76" s="138">
        <v>0.117647</v>
      </c>
      <c r="O76" s="138">
        <v>0</v>
      </c>
      <c r="P76" s="139">
        <v>0</v>
      </c>
      <c r="Q76" s="80">
        <v>14</v>
      </c>
      <c r="R76" s="80">
        <v>16</v>
      </c>
      <c r="S76" s="80">
        <v>26</v>
      </c>
      <c r="T76" s="82">
        <v>19</v>
      </c>
      <c r="U76" s="138">
        <v>1.6260199999999999E-2</v>
      </c>
      <c r="V76" s="138">
        <v>1.5748000000000002E-2</v>
      </c>
      <c r="W76" s="138">
        <v>1.42857E-2</v>
      </c>
      <c r="X76" s="138">
        <v>0</v>
      </c>
      <c r="Y76" s="138">
        <v>1.8264800000000001E-2</v>
      </c>
      <c r="Z76" s="138">
        <v>2.6647500000000001E-2</v>
      </c>
      <c r="AA76" s="138">
        <v>1.9765499999999998E-2</v>
      </c>
      <c r="AB76" s="138">
        <v>2.2325600000000001E-2</v>
      </c>
      <c r="AC76" s="139">
        <v>3.73444E-2</v>
      </c>
      <c r="AD76" s="86">
        <v>245</v>
      </c>
      <c r="AE76" s="86">
        <v>1396</v>
      </c>
      <c r="AF76" s="86">
        <v>69</v>
      </c>
      <c r="AG76" s="86">
        <v>51</v>
      </c>
      <c r="AH76" s="86">
        <v>2189</v>
      </c>
      <c r="AI76" s="86">
        <v>2776</v>
      </c>
      <c r="AJ76" s="86">
        <v>7335</v>
      </c>
      <c r="AK76" s="86">
        <v>2149</v>
      </c>
      <c r="AL76" s="87">
        <v>240</v>
      </c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</row>
    <row r="77" spans="1:73" x14ac:dyDescent="0.2">
      <c r="A77" s="132" t="s">
        <v>32</v>
      </c>
      <c r="B77" s="133" t="s">
        <v>119</v>
      </c>
      <c r="C77" s="133" t="s">
        <v>119</v>
      </c>
      <c r="D77" s="134" t="s">
        <v>119</v>
      </c>
      <c r="E77" s="83" t="s">
        <v>573</v>
      </c>
      <c r="F77" s="135" t="s">
        <v>50</v>
      </c>
      <c r="G77" s="136">
        <v>8</v>
      </c>
      <c r="H77" s="136">
        <v>48701482</v>
      </c>
      <c r="I77" s="136">
        <v>48701485</v>
      </c>
      <c r="J77" s="80" t="s">
        <v>574</v>
      </c>
      <c r="K77" s="80" t="s">
        <v>51</v>
      </c>
      <c r="L77" s="137" t="s">
        <v>575</v>
      </c>
      <c r="M77" s="138"/>
      <c r="N77" s="138"/>
      <c r="O77" s="138"/>
      <c r="P77" s="139"/>
      <c r="Q77" s="80"/>
      <c r="R77" s="80"/>
      <c r="S77" s="80"/>
      <c r="T77" s="82"/>
      <c r="U77" s="80" t="s">
        <v>431</v>
      </c>
      <c r="V77" s="80" t="s">
        <v>431</v>
      </c>
      <c r="W77" s="80" t="s">
        <v>431</v>
      </c>
      <c r="X77" s="80" t="s">
        <v>431</v>
      </c>
      <c r="Y77" s="80" t="s">
        <v>431</v>
      </c>
      <c r="Z77" s="80" t="s">
        <v>431</v>
      </c>
      <c r="AA77" s="80" t="s">
        <v>431</v>
      </c>
      <c r="AB77" s="80" t="s">
        <v>431</v>
      </c>
      <c r="AC77" s="82" t="s">
        <v>431</v>
      </c>
      <c r="AD77" s="86"/>
      <c r="AE77" s="86"/>
      <c r="AF77" s="86"/>
      <c r="AG77" s="86"/>
      <c r="AH77" s="86"/>
      <c r="AI77" s="86"/>
      <c r="AJ77" s="86"/>
      <c r="AK77" s="86"/>
      <c r="AL77" s="87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</row>
    <row r="78" spans="1:73" x14ac:dyDescent="0.2">
      <c r="A78" s="132" t="s">
        <v>62</v>
      </c>
      <c r="B78" s="133" t="s">
        <v>2745</v>
      </c>
      <c r="C78" s="133" t="s">
        <v>119</v>
      </c>
      <c r="D78" s="134" t="s">
        <v>119</v>
      </c>
      <c r="E78" s="83" t="s">
        <v>576</v>
      </c>
      <c r="F78" s="135" t="s">
        <v>38</v>
      </c>
      <c r="G78" s="136">
        <v>8</v>
      </c>
      <c r="H78" s="136">
        <v>103309148</v>
      </c>
      <c r="I78" s="136">
        <v>103309148</v>
      </c>
      <c r="J78" s="80" t="s">
        <v>39</v>
      </c>
      <c r="K78" s="80" t="s">
        <v>40</v>
      </c>
      <c r="L78" s="137" t="s">
        <v>577</v>
      </c>
      <c r="M78" s="138">
        <v>0</v>
      </c>
      <c r="N78" s="138">
        <v>0.12844</v>
      </c>
      <c r="O78" s="138">
        <v>5.5944099999999997E-2</v>
      </c>
      <c r="P78" s="139">
        <v>8.7499999999999994E-2</v>
      </c>
      <c r="Q78" s="80">
        <v>52</v>
      </c>
      <c r="R78" s="80">
        <v>108</v>
      </c>
      <c r="S78" s="80">
        <v>142</v>
      </c>
      <c r="T78" s="82">
        <v>79</v>
      </c>
      <c r="U78" s="138">
        <v>0.14935599999999999</v>
      </c>
      <c r="V78" s="138">
        <v>6.0738899999999998E-2</v>
      </c>
      <c r="W78" s="138">
        <v>0.166741</v>
      </c>
      <c r="X78" s="138">
        <v>0.128774</v>
      </c>
      <c r="Y78" s="138">
        <v>0.110903</v>
      </c>
      <c r="Z78" s="138">
        <v>0.14522699999999999</v>
      </c>
      <c r="AA78" s="138">
        <v>3.3635199999999997E-2</v>
      </c>
      <c r="AB78" s="138"/>
      <c r="AC78" s="139">
        <v>0.126246</v>
      </c>
      <c r="AD78" s="86">
        <v>1164</v>
      </c>
      <c r="AE78" s="86">
        <v>3193</v>
      </c>
      <c r="AF78" s="86">
        <v>2230</v>
      </c>
      <c r="AG78" s="86">
        <v>6491</v>
      </c>
      <c r="AH78" s="86">
        <v>1604</v>
      </c>
      <c r="AI78" s="86">
        <v>3917</v>
      </c>
      <c r="AJ78" s="86">
        <v>1545</v>
      </c>
      <c r="AK78" s="86" t="s">
        <v>431</v>
      </c>
      <c r="AL78" s="87">
        <v>1203</v>
      </c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</row>
    <row r="79" spans="1:73" x14ac:dyDescent="0.2">
      <c r="A79" s="132" t="s">
        <v>62</v>
      </c>
      <c r="B79" s="133" t="s">
        <v>2743</v>
      </c>
      <c r="C79" s="133" t="s">
        <v>119</v>
      </c>
      <c r="D79" s="134" t="s">
        <v>119</v>
      </c>
      <c r="E79" s="83" t="s">
        <v>578</v>
      </c>
      <c r="F79" s="135" t="s">
        <v>38</v>
      </c>
      <c r="G79" s="136">
        <v>8</v>
      </c>
      <c r="H79" s="136">
        <v>106815431</v>
      </c>
      <c r="I79" s="136">
        <v>106815431</v>
      </c>
      <c r="J79" s="80" t="s">
        <v>46</v>
      </c>
      <c r="K79" s="80" t="s">
        <v>40</v>
      </c>
      <c r="L79" s="137" t="s">
        <v>579</v>
      </c>
      <c r="M79" s="138">
        <v>0</v>
      </c>
      <c r="N79" s="138">
        <v>0.08</v>
      </c>
      <c r="O79" s="138">
        <v>0.121951</v>
      </c>
      <c r="P79" s="139">
        <v>0.105882</v>
      </c>
      <c r="Q79" s="80">
        <v>19</v>
      </c>
      <c r="R79" s="80">
        <v>74</v>
      </c>
      <c r="S79" s="80">
        <v>81</v>
      </c>
      <c r="T79" s="82">
        <v>84</v>
      </c>
      <c r="U79" s="138">
        <v>3.6423799999999999E-2</v>
      </c>
      <c r="V79" s="138">
        <v>5.1177899999999998E-2</v>
      </c>
      <c r="W79" s="138">
        <v>0.12766</v>
      </c>
      <c r="X79" s="138">
        <v>4.6783600000000002E-2</v>
      </c>
      <c r="Y79" s="138">
        <v>2.84091E-2</v>
      </c>
      <c r="Z79" s="138">
        <v>8.7936500000000001E-2</v>
      </c>
      <c r="AA79" s="138">
        <v>2.2406599999999999E-2</v>
      </c>
      <c r="AB79" s="138">
        <v>0.191215</v>
      </c>
      <c r="AC79" s="139">
        <v>0.248996</v>
      </c>
      <c r="AD79" s="86">
        <v>301</v>
      </c>
      <c r="AE79" s="86">
        <v>1230</v>
      </c>
      <c r="AF79" s="86">
        <v>140</v>
      </c>
      <c r="AG79" s="86">
        <v>170</v>
      </c>
      <c r="AH79" s="86">
        <v>2991</v>
      </c>
      <c r="AI79" s="86">
        <v>3149</v>
      </c>
      <c r="AJ79" s="86">
        <v>7229</v>
      </c>
      <c r="AK79" s="86">
        <v>3414</v>
      </c>
      <c r="AL79" s="87">
        <v>497</v>
      </c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</row>
    <row r="80" spans="1:73" x14ac:dyDescent="0.2">
      <c r="A80" s="132" t="s">
        <v>269</v>
      </c>
      <c r="B80" s="133" t="s">
        <v>119</v>
      </c>
      <c r="C80" s="133" t="s">
        <v>119</v>
      </c>
      <c r="D80" s="134" t="s">
        <v>119</v>
      </c>
      <c r="E80" s="83" t="s">
        <v>580</v>
      </c>
      <c r="F80" s="135" t="s">
        <v>38</v>
      </c>
      <c r="G80" s="136">
        <v>9</v>
      </c>
      <c r="H80" s="136">
        <v>34725358</v>
      </c>
      <c r="I80" s="136">
        <v>34725358</v>
      </c>
      <c r="J80" s="80" t="s">
        <v>39</v>
      </c>
      <c r="K80" s="80" t="s">
        <v>46</v>
      </c>
      <c r="L80" s="137" t="s">
        <v>581</v>
      </c>
      <c r="M80" s="138">
        <v>0</v>
      </c>
      <c r="N80" s="138">
        <v>0</v>
      </c>
      <c r="O80" s="138">
        <v>8.1081100000000003E-2</v>
      </c>
      <c r="P80" s="139">
        <v>2.7777799999999998E-2</v>
      </c>
      <c r="Q80" s="80">
        <v>16</v>
      </c>
      <c r="R80" s="80">
        <v>25</v>
      </c>
      <c r="S80" s="80">
        <v>36</v>
      </c>
      <c r="T80" s="82">
        <v>35</v>
      </c>
      <c r="U80" s="80" t="s">
        <v>431</v>
      </c>
      <c r="V80" s="80" t="s">
        <v>431</v>
      </c>
      <c r="W80" s="80" t="s">
        <v>431</v>
      </c>
      <c r="X80" s="80" t="s">
        <v>431</v>
      </c>
      <c r="Y80" s="80" t="s">
        <v>431</v>
      </c>
      <c r="Z80" s="80" t="s">
        <v>431</v>
      </c>
      <c r="AA80" s="80" t="s">
        <v>431</v>
      </c>
      <c r="AB80" s="80" t="s">
        <v>431</v>
      </c>
      <c r="AC80" s="82" t="s">
        <v>431</v>
      </c>
      <c r="AD80" s="86"/>
      <c r="AE80" s="86"/>
      <c r="AF80" s="86"/>
      <c r="AG80" s="86"/>
      <c r="AH80" s="86"/>
      <c r="AI80" s="86"/>
      <c r="AJ80" s="86"/>
      <c r="AK80" s="86"/>
      <c r="AL80" s="87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</row>
    <row r="81" spans="1:73" x14ac:dyDescent="0.2">
      <c r="A81" s="132" t="s">
        <v>30</v>
      </c>
      <c r="B81" s="133" t="s">
        <v>119</v>
      </c>
      <c r="C81" s="133" t="s">
        <v>119</v>
      </c>
      <c r="D81" s="134" t="s">
        <v>119</v>
      </c>
      <c r="E81" s="83" t="s">
        <v>582</v>
      </c>
      <c r="F81" s="135" t="s">
        <v>38</v>
      </c>
      <c r="G81" s="136">
        <v>9</v>
      </c>
      <c r="H81" s="136">
        <v>40702885</v>
      </c>
      <c r="I81" s="136">
        <v>40702885</v>
      </c>
      <c r="J81" s="80" t="s">
        <v>59</v>
      </c>
      <c r="K81" s="80" t="s">
        <v>40</v>
      </c>
      <c r="L81" s="137" t="s">
        <v>583</v>
      </c>
      <c r="M81" s="138"/>
      <c r="N81" s="138">
        <v>1.5625E-2</v>
      </c>
      <c r="O81" s="138"/>
      <c r="P81" s="139"/>
      <c r="Q81" s="80"/>
      <c r="R81" s="80">
        <v>127</v>
      </c>
      <c r="S81" s="80"/>
      <c r="T81" s="82"/>
      <c r="U81" s="80" t="s">
        <v>431</v>
      </c>
      <c r="V81" s="80" t="s">
        <v>431</v>
      </c>
      <c r="W81" s="80" t="s">
        <v>431</v>
      </c>
      <c r="X81" s="80" t="s">
        <v>431</v>
      </c>
      <c r="Y81" s="80" t="s">
        <v>431</v>
      </c>
      <c r="Z81" s="80" t="s">
        <v>431</v>
      </c>
      <c r="AA81" s="80" t="s">
        <v>431</v>
      </c>
      <c r="AB81" s="80" t="s">
        <v>431</v>
      </c>
      <c r="AC81" s="82" t="s">
        <v>431</v>
      </c>
      <c r="AD81" s="86"/>
      <c r="AE81" s="86"/>
      <c r="AF81" s="86"/>
      <c r="AG81" s="86"/>
      <c r="AH81" s="86"/>
      <c r="AI81" s="86"/>
      <c r="AJ81" s="86"/>
      <c r="AK81" s="86"/>
      <c r="AL81" s="87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</row>
    <row r="82" spans="1:73" x14ac:dyDescent="0.2">
      <c r="A82" s="132" t="s">
        <v>269</v>
      </c>
      <c r="B82" s="133" t="s">
        <v>119</v>
      </c>
      <c r="C82" s="133" t="s">
        <v>119</v>
      </c>
      <c r="D82" s="134" t="s">
        <v>119</v>
      </c>
      <c r="E82" s="83" t="s">
        <v>582</v>
      </c>
      <c r="F82" s="135" t="s">
        <v>38</v>
      </c>
      <c r="G82" s="136">
        <v>9</v>
      </c>
      <c r="H82" s="136">
        <v>40705193</v>
      </c>
      <c r="I82" s="136">
        <v>40705193</v>
      </c>
      <c r="J82" s="80" t="s">
        <v>40</v>
      </c>
      <c r="K82" s="80" t="s">
        <v>39</v>
      </c>
      <c r="L82" s="137" t="s">
        <v>584</v>
      </c>
      <c r="M82" s="138"/>
      <c r="N82" s="138"/>
      <c r="O82" s="138"/>
      <c r="P82" s="139"/>
      <c r="Q82" s="80"/>
      <c r="R82" s="80"/>
      <c r="S82" s="80"/>
      <c r="T82" s="82"/>
      <c r="U82" s="80" t="s">
        <v>431</v>
      </c>
      <c r="V82" s="80" t="s">
        <v>431</v>
      </c>
      <c r="W82" s="80" t="s">
        <v>431</v>
      </c>
      <c r="X82" s="80" t="s">
        <v>431</v>
      </c>
      <c r="Y82" s="80" t="s">
        <v>431</v>
      </c>
      <c r="Z82" s="80" t="s">
        <v>431</v>
      </c>
      <c r="AA82" s="80" t="s">
        <v>431</v>
      </c>
      <c r="AB82" s="80" t="s">
        <v>431</v>
      </c>
      <c r="AC82" s="82" t="s">
        <v>431</v>
      </c>
      <c r="AD82" s="86"/>
      <c r="AE82" s="86"/>
      <c r="AF82" s="86"/>
      <c r="AG82" s="86"/>
      <c r="AH82" s="86"/>
      <c r="AI82" s="86"/>
      <c r="AJ82" s="86"/>
      <c r="AK82" s="86"/>
      <c r="AL82" s="87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</row>
    <row r="83" spans="1:73" x14ac:dyDescent="0.2">
      <c r="A83" s="132" t="s">
        <v>32</v>
      </c>
      <c r="B83" s="133" t="s">
        <v>119</v>
      </c>
      <c r="C83" s="133" t="s">
        <v>119</v>
      </c>
      <c r="D83" s="134" t="s">
        <v>119</v>
      </c>
      <c r="E83" s="83" t="s">
        <v>585</v>
      </c>
      <c r="F83" s="135" t="s">
        <v>38</v>
      </c>
      <c r="G83" s="136">
        <v>9</v>
      </c>
      <c r="H83" s="136">
        <v>43625290</v>
      </c>
      <c r="I83" s="136">
        <v>43625290</v>
      </c>
      <c r="J83" s="80" t="s">
        <v>59</v>
      </c>
      <c r="K83" s="80" t="s">
        <v>46</v>
      </c>
      <c r="L83" s="137" t="s">
        <v>586</v>
      </c>
      <c r="M83" s="138">
        <v>0</v>
      </c>
      <c r="N83" s="138">
        <v>0</v>
      </c>
      <c r="O83" s="138">
        <v>0</v>
      </c>
      <c r="P83" s="139"/>
      <c r="Q83" s="80">
        <v>24</v>
      </c>
      <c r="R83" s="80">
        <v>45</v>
      </c>
      <c r="S83" s="80">
        <v>65</v>
      </c>
      <c r="T83" s="82"/>
      <c r="U83" s="80" t="s">
        <v>431</v>
      </c>
      <c r="V83" s="80" t="s">
        <v>431</v>
      </c>
      <c r="W83" s="80" t="s">
        <v>431</v>
      </c>
      <c r="X83" s="80" t="s">
        <v>431</v>
      </c>
      <c r="Y83" s="80" t="s">
        <v>431</v>
      </c>
      <c r="Z83" s="80" t="s">
        <v>431</v>
      </c>
      <c r="AA83" s="80" t="s">
        <v>431</v>
      </c>
      <c r="AB83" s="80" t="s">
        <v>431</v>
      </c>
      <c r="AC83" s="82" t="s">
        <v>431</v>
      </c>
      <c r="AD83" s="86"/>
      <c r="AE83" s="86"/>
      <c r="AF83" s="86"/>
      <c r="AG83" s="86"/>
      <c r="AH83" s="86"/>
      <c r="AI83" s="86"/>
      <c r="AJ83" s="86"/>
      <c r="AK83" s="86"/>
      <c r="AL83" s="87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</row>
    <row r="84" spans="1:73" x14ac:dyDescent="0.2">
      <c r="A84" s="132" t="s">
        <v>62</v>
      </c>
      <c r="B84" s="133" t="s">
        <v>2743</v>
      </c>
      <c r="C84" s="133" t="s">
        <v>119</v>
      </c>
      <c r="D84" s="134" t="s">
        <v>119</v>
      </c>
      <c r="E84" s="83" t="s">
        <v>587</v>
      </c>
      <c r="F84" s="135" t="s">
        <v>38</v>
      </c>
      <c r="G84" s="136">
        <v>9</v>
      </c>
      <c r="H84" s="136">
        <v>88247682</v>
      </c>
      <c r="I84" s="136">
        <v>88247682</v>
      </c>
      <c r="J84" s="80" t="s">
        <v>40</v>
      </c>
      <c r="K84" s="80" t="s">
        <v>46</v>
      </c>
      <c r="L84" s="137" t="s">
        <v>588</v>
      </c>
      <c r="M84" s="138">
        <v>0</v>
      </c>
      <c r="N84" s="138">
        <v>0.16666700000000001</v>
      </c>
      <c r="O84" s="138">
        <v>0.272727</v>
      </c>
      <c r="P84" s="139">
        <v>0.222222</v>
      </c>
      <c r="Q84" s="80">
        <v>21</v>
      </c>
      <c r="R84" s="80">
        <v>23</v>
      </c>
      <c r="S84" s="80">
        <v>43</v>
      </c>
      <c r="T84" s="82">
        <v>26</v>
      </c>
      <c r="U84" s="138">
        <v>0.155725</v>
      </c>
      <c r="V84" s="138">
        <v>6.7966899999999997E-2</v>
      </c>
      <c r="W84" s="138">
        <v>0.195767</v>
      </c>
      <c r="X84" s="138">
        <v>0.41143200000000002</v>
      </c>
      <c r="Y84" s="138">
        <v>6.4697599999999994E-2</v>
      </c>
      <c r="Z84" s="138">
        <v>0.169409</v>
      </c>
      <c r="AA84" s="138">
        <v>3.4482800000000001E-2</v>
      </c>
      <c r="AB84" s="138"/>
      <c r="AC84" s="139">
        <v>0</v>
      </c>
      <c r="AD84" s="86">
        <v>654</v>
      </c>
      <c r="AE84" s="86">
        <v>1691</v>
      </c>
      <c r="AF84" s="86">
        <v>944</v>
      </c>
      <c r="AG84" s="86">
        <v>1941</v>
      </c>
      <c r="AH84" s="86">
        <v>710</v>
      </c>
      <c r="AI84" s="86">
        <v>1640</v>
      </c>
      <c r="AJ84" s="86">
        <v>376</v>
      </c>
      <c r="AK84" s="86" t="s">
        <v>431</v>
      </c>
      <c r="AL84" s="87">
        <v>91</v>
      </c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</row>
    <row r="85" spans="1:73" x14ac:dyDescent="0.2">
      <c r="A85" s="132" t="s">
        <v>62</v>
      </c>
      <c r="B85" s="133" t="s">
        <v>2743</v>
      </c>
      <c r="C85" s="133" t="s">
        <v>119</v>
      </c>
      <c r="D85" s="134" t="s">
        <v>119</v>
      </c>
      <c r="E85" s="83" t="s">
        <v>589</v>
      </c>
      <c r="F85" s="135" t="s">
        <v>38</v>
      </c>
      <c r="G85" s="136">
        <v>10</v>
      </c>
      <c r="H85" s="136">
        <v>29777680</v>
      </c>
      <c r="I85" s="136">
        <v>29777680</v>
      </c>
      <c r="J85" s="80" t="s">
        <v>46</v>
      </c>
      <c r="K85" s="80" t="s">
        <v>40</v>
      </c>
      <c r="L85" s="137" t="s">
        <v>590</v>
      </c>
      <c r="M85" s="138">
        <v>0</v>
      </c>
      <c r="N85" s="138">
        <v>0.30303000000000002</v>
      </c>
      <c r="O85" s="138">
        <v>0.290323</v>
      </c>
      <c r="P85" s="139">
        <v>0.24691399999999999</v>
      </c>
      <c r="Q85" s="80">
        <v>21</v>
      </c>
      <c r="R85" s="80">
        <v>65</v>
      </c>
      <c r="S85" s="80">
        <v>92</v>
      </c>
      <c r="T85" s="82">
        <v>80</v>
      </c>
      <c r="U85" s="138">
        <v>0.16015599999999999</v>
      </c>
      <c r="V85" s="138">
        <v>5.1084699999999997E-2</v>
      </c>
      <c r="W85" s="138">
        <v>0.18018000000000001</v>
      </c>
      <c r="X85" s="138">
        <v>0.422819</v>
      </c>
      <c r="Y85" s="138">
        <v>6.7695400000000003E-2</v>
      </c>
      <c r="Z85" s="138">
        <v>0.30978800000000001</v>
      </c>
      <c r="AA85" s="138">
        <v>3.2173300000000002E-2</v>
      </c>
      <c r="AB85" s="138">
        <v>0.244696</v>
      </c>
      <c r="AC85" s="139">
        <v>0.156886</v>
      </c>
      <c r="AD85" s="86">
        <v>255</v>
      </c>
      <c r="AE85" s="86">
        <v>1428</v>
      </c>
      <c r="AF85" s="86">
        <v>110</v>
      </c>
      <c r="AG85" s="86">
        <v>148</v>
      </c>
      <c r="AH85" s="86">
        <v>2008</v>
      </c>
      <c r="AI85" s="86">
        <v>1981</v>
      </c>
      <c r="AJ85" s="86">
        <v>7614</v>
      </c>
      <c r="AK85" s="86">
        <v>2733</v>
      </c>
      <c r="AL85" s="87">
        <v>834</v>
      </c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</row>
    <row r="86" spans="1:73" x14ac:dyDescent="0.2">
      <c r="A86" s="132" t="s">
        <v>62</v>
      </c>
      <c r="B86" s="133" t="s">
        <v>119</v>
      </c>
      <c r="C86" s="133" t="s">
        <v>119</v>
      </c>
      <c r="D86" s="134" t="s">
        <v>119</v>
      </c>
      <c r="E86" s="83" t="s">
        <v>591</v>
      </c>
      <c r="F86" s="135" t="s">
        <v>38</v>
      </c>
      <c r="G86" s="136">
        <v>10</v>
      </c>
      <c r="H86" s="136">
        <v>38241567</v>
      </c>
      <c r="I86" s="136">
        <v>38241567</v>
      </c>
      <c r="J86" s="80" t="s">
        <v>59</v>
      </c>
      <c r="K86" s="80" t="s">
        <v>39</v>
      </c>
      <c r="L86" s="137" t="s">
        <v>592</v>
      </c>
      <c r="M86" s="138">
        <v>0</v>
      </c>
      <c r="N86" s="138">
        <v>0.111111</v>
      </c>
      <c r="O86" s="138">
        <v>0.05</v>
      </c>
      <c r="P86" s="139">
        <v>0.14285700000000001</v>
      </c>
      <c r="Q86" s="80">
        <v>16</v>
      </c>
      <c r="R86" s="80">
        <v>17</v>
      </c>
      <c r="S86" s="80">
        <v>19</v>
      </c>
      <c r="T86" s="82">
        <v>20</v>
      </c>
      <c r="U86" s="80" t="s">
        <v>431</v>
      </c>
      <c r="V86" s="80" t="s">
        <v>431</v>
      </c>
      <c r="W86" s="80" t="s">
        <v>431</v>
      </c>
      <c r="X86" s="80" t="s">
        <v>431</v>
      </c>
      <c r="Y86" s="80" t="s">
        <v>431</v>
      </c>
      <c r="Z86" s="80" t="s">
        <v>431</v>
      </c>
      <c r="AA86" s="80" t="s">
        <v>431</v>
      </c>
      <c r="AB86" s="80" t="s">
        <v>431</v>
      </c>
      <c r="AC86" s="82" t="s">
        <v>431</v>
      </c>
      <c r="AD86" s="86"/>
      <c r="AE86" s="86"/>
      <c r="AF86" s="86"/>
      <c r="AG86" s="86"/>
      <c r="AH86" s="86"/>
      <c r="AI86" s="86"/>
      <c r="AJ86" s="86"/>
      <c r="AK86" s="86"/>
      <c r="AL86" s="87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</row>
    <row r="87" spans="1:73" x14ac:dyDescent="0.2">
      <c r="A87" s="132" t="s">
        <v>203</v>
      </c>
      <c r="B87" s="133" t="s">
        <v>119</v>
      </c>
      <c r="C87" s="133" t="s">
        <v>119</v>
      </c>
      <c r="D87" s="134" t="s">
        <v>119</v>
      </c>
      <c r="E87" s="83" t="s">
        <v>591</v>
      </c>
      <c r="F87" s="135" t="s">
        <v>38</v>
      </c>
      <c r="G87" s="136">
        <v>10</v>
      </c>
      <c r="H87" s="136">
        <v>38241589</v>
      </c>
      <c r="I87" s="136">
        <v>38241589</v>
      </c>
      <c r="J87" s="80" t="s">
        <v>39</v>
      </c>
      <c r="K87" s="80" t="s">
        <v>59</v>
      </c>
      <c r="L87" s="137" t="s">
        <v>593</v>
      </c>
      <c r="M87" s="138">
        <v>0</v>
      </c>
      <c r="N87" s="138">
        <v>3.5714299999999997E-2</v>
      </c>
      <c r="O87" s="138">
        <v>0</v>
      </c>
      <c r="P87" s="139">
        <v>0.108108</v>
      </c>
      <c r="Q87" s="80">
        <v>17</v>
      </c>
      <c r="R87" s="80">
        <v>27</v>
      </c>
      <c r="S87" s="80">
        <v>35</v>
      </c>
      <c r="T87" s="82">
        <v>36</v>
      </c>
      <c r="U87" s="80" t="s">
        <v>431</v>
      </c>
      <c r="V87" s="80" t="s">
        <v>431</v>
      </c>
      <c r="W87" s="80" t="s">
        <v>431</v>
      </c>
      <c r="X87" s="80" t="s">
        <v>431</v>
      </c>
      <c r="Y87" s="80" t="s">
        <v>431</v>
      </c>
      <c r="Z87" s="80" t="s">
        <v>431</v>
      </c>
      <c r="AA87" s="80" t="s">
        <v>431</v>
      </c>
      <c r="AB87" s="80" t="s">
        <v>431</v>
      </c>
      <c r="AC87" s="82" t="s">
        <v>431</v>
      </c>
      <c r="AD87" s="86"/>
      <c r="AE87" s="86"/>
      <c r="AF87" s="86"/>
      <c r="AG87" s="86"/>
      <c r="AH87" s="86"/>
      <c r="AI87" s="86"/>
      <c r="AJ87" s="86"/>
      <c r="AK87" s="86"/>
      <c r="AL87" s="87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</row>
    <row r="88" spans="1:73" x14ac:dyDescent="0.2">
      <c r="A88" s="132" t="s">
        <v>62</v>
      </c>
      <c r="B88" s="133" t="s">
        <v>119</v>
      </c>
      <c r="C88" s="133" t="s">
        <v>119</v>
      </c>
      <c r="D88" s="134" t="s">
        <v>119</v>
      </c>
      <c r="E88" s="83" t="s">
        <v>591</v>
      </c>
      <c r="F88" s="135" t="s">
        <v>38</v>
      </c>
      <c r="G88" s="136">
        <v>10</v>
      </c>
      <c r="H88" s="136">
        <v>38241590</v>
      </c>
      <c r="I88" s="136">
        <v>38241590</v>
      </c>
      <c r="J88" s="80" t="s">
        <v>46</v>
      </c>
      <c r="K88" s="80" t="s">
        <v>40</v>
      </c>
      <c r="L88" s="137" t="s">
        <v>594</v>
      </c>
      <c r="M88" s="138">
        <v>0</v>
      </c>
      <c r="N88" s="138">
        <v>7.1428599999999995E-2</v>
      </c>
      <c r="O88" s="138">
        <v>2.7777799999999998E-2</v>
      </c>
      <c r="P88" s="139">
        <v>0.108108</v>
      </c>
      <c r="Q88" s="80">
        <v>16</v>
      </c>
      <c r="R88" s="80">
        <v>27</v>
      </c>
      <c r="S88" s="80">
        <v>35</v>
      </c>
      <c r="T88" s="82">
        <v>36</v>
      </c>
      <c r="U88" s="80" t="s">
        <v>431</v>
      </c>
      <c r="V88" s="80" t="s">
        <v>431</v>
      </c>
      <c r="W88" s="80" t="s">
        <v>431</v>
      </c>
      <c r="X88" s="80" t="s">
        <v>431</v>
      </c>
      <c r="Y88" s="80" t="s">
        <v>431</v>
      </c>
      <c r="Z88" s="80" t="s">
        <v>431</v>
      </c>
      <c r="AA88" s="80" t="s">
        <v>431</v>
      </c>
      <c r="AB88" s="80" t="s">
        <v>431</v>
      </c>
      <c r="AC88" s="82" t="s">
        <v>431</v>
      </c>
      <c r="AD88" s="86"/>
      <c r="AE88" s="86"/>
      <c r="AF88" s="86"/>
      <c r="AG88" s="86"/>
      <c r="AH88" s="86"/>
      <c r="AI88" s="86"/>
      <c r="AJ88" s="86"/>
      <c r="AK88" s="86"/>
      <c r="AL88" s="87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</row>
    <row r="89" spans="1:73" x14ac:dyDescent="0.2">
      <c r="A89" s="132" t="s">
        <v>31</v>
      </c>
      <c r="B89" s="133" t="s">
        <v>119</v>
      </c>
      <c r="C89" s="133" t="s">
        <v>119</v>
      </c>
      <c r="D89" s="134" t="s">
        <v>119</v>
      </c>
      <c r="E89" s="83" t="s">
        <v>595</v>
      </c>
      <c r="F89" s="135" t="s">
        <v>38</v>
      </c>
      <c r="G89" s="136">
        <v>10</v>
      </c>
      <c r="H89" s="136">
        <v>46321880</v>
      </c>
      <c r="I89" s="136">
        <v>46321880</v>
      </c>
      <c r="J89" s="80" t="s">
        <v>39</v>
      </c>
      <c r="K89" s="80" t="s">
        <v>59</v>
      </c>
      <c r="L89" s="137" t="s">
        <v>596</v>
      </c>
      <c r="M89" s="138"/>
      <c r="N89" s="138"/>
      <c r="O89" s="138"/>
      <c r="P89" s="139"/>
      <c r="Q89" s="80"/>
      <c r="R89" s="80"/>
      <c r="S89" s="80"/>
      <c r="T89" s="82"/>
      <c r="U89" s="80" t="s">
        <v>431</v>
      </c>
      <c r="V89" s="80" t="s">
        <v>431</v>
      </c>
      <c r="W89" s="80" t="s">
        <v>431</v>
      </c>
      <c r="X89" s="80" t="s">
        <v>431</v>
      </c>
      <c r="Y89" s="80" t="s">
        <v>431</v>
      </c>
      <c r="Z89" s="80" t="s">
        <v>431</v>
      </c>
      <c r="AA89" s="80" t="s">
        <v>431</v>
      </c>
      <c r="AB89" s="80" t="s">
        <v>431</v>
      </c>
      <c r="AC89" s="82" t="s">
        <v>431</v>
      </c>
      <c r="AD89" s="86"/>
      <c r="AE89" s="86"/>
      <c r="AF89" s="86"/>
      <c r="AG89" s="86"/>
      <c r="AH89" s="86"/>
      <c r="AI89" s="86"/>
      <c r="AJ89" s="86"/>
      <c r="AK89" s="86"/>
      <c r="AL89" s="87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</row>
    <row r="90" spans="1:73" x14ac:dyDescent="0.2">
      <c r="A90" s="132" t="s">
        <v>62</v>
      </c>
      <c r="B90" s="133" t="s">
        <v>119</v>
      </c>
      <c r="C90" s="133" t="s">
        <v>119</v>
      </c>
      <c r="D90" s="134" t="s">
        <v>119</v>
      </c>
      <c r="E90" s="83" t="s">
        <v>597</v>
      </c>
      <c r="F90" s="135" t="s">
        <v>50</v>
      </c>
      <c r="G90" s="136">
        <v>10</v>
      </c>
      <c r="H90" s="136">
        <v>64573989</v>
      </c>
      <c r="I90" s="136">
        <v>64573998</v>
      </c>
      <c r="J90" s="80" t="s">
        <v>598</v>
      </c>
      <c r="K90" s="80" t="s">
        <v>51</v>
      </c>
      <c r="L90" s="137" t="s">
        <v>599</v>
      </c>
      <c r="M90" s="138"/>
      <c r="N90" s="138"/>
      <c r="O90" s="138"/>
      <c r="P90" s="139"/>
      <c r="Q90" s="80"/>
      <c r="R90" s="80"/>
      <c r="S90" s="80"/>
      <c r="T90" s="82"/>
      <c r="U90" s="138">
        <v>0.53999276149113284</v>
      </c>
      <c r="V90" s="138">
        <v>0.31992687385740404</v>
      </c>
      <c r="W90" s="138">
        <v>0.62624434389140271</v>
      </c>
      <c r="X90" s="138">
        <v>0.59668508287292821</v>
      </c>
      <c r="Y90" s="138">
        <v>0.51063829787234039</v>
      </c>
      <c r="Z90" s="138">
        <v>0.55555555555555558</v>
      </c>
      <c r="AA90" s="140"/>
      <c r="AB90" s="138"/>
      <c r="AC90" s="139">
        <v>0.45858761987794244</v>
      </c>
      <c r="AD90" s="86">
        <v>5526</v>
      </c>
      <c r="AE90" s="86">
        <v>1094</v>
      </c>
      <c r="AF90" s="86">
        <v>4420</v>
      </c>
      <c r="AG90" s="86">
        <v>724</v>
      </c>
      <c r="AH90" s="86">
        <v>846</v>
      </c>
      <c r="AI90" s="86">
        <v>432</v>
      </c>
      <c r="AJ90" s="86">
        <v>312</v>
      </c>
      <c r="AK90" s="86" t="s">
        <v>431</v>
      </c>
      <c r="AL90" s="87">
        <v>6882</v>
      </c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</row>
    <row r="91" spans="1:73" x14ac:dyDescent="0.2">
      <c r="A91" s="132" t="s">
        <v>62</v>
      </c>
      <c r="B91" s="133" t="s">
        <v>2749</v>
      </c>
      <c r="C91" s="133" t="s">
        <v>119</v>
      </c>
      <c r="D91" s="134" t="s">
        <v>119</v>
      </c>
      <c r="E91" s="83" t="s">
        <v>600</v>
      </c>
      <c r="F91" s="135" t="s">
        <v>38</v>
      </c>
      <c r="G91" s="136">
        <v>10</v>
      </c>
      <c r="H91" s="136">
        <v>75407522</v>
      </c>
      <c r="I91" s="136">
        <v>75407522</v>
      </c>
      <c r="J91" s="80" t="s">
        <v>40</v>
      </c>
      <c r="K91" s="80" t="s">
        <v>46</v>
      </c>
      <c r="L91" s="137" t="s">
        <v>601</v>
      </c>
      <c r="M91" s="138">
        <v>0</v>
      </c>
      <c r="N91" s="138">
        <v>0.769231</v>
      </c>
      <c r="O91" s="138">
        <v>0.53488400000000003</v>
      </c>
      <c r="P91" s="139">
        <v>0.76666699999999999</v>
      </c>
      <c r="Q91" s="80">
        <v>12</v>
      </c>
      <c r="R91" s="80">
        <v>25</v>
      </c>
      <c r="S91" s="80">
        <v>42</v>
      </c>
      <c r="T91" s="82">
        <v>29</v>
      </c>
      <c r="U91" s="138">
        <v>0.80811200000000005</v>
      </c>
      <c r="V91" s="138">
        <v>0.40508499999999997</v>
      </c>
      <c r="W91" s="138">
        <v>0.85227299999999995</v>
      </c>
      <c r="X91" s="138">
        <v>0.84571399999999997</v>
      </c>
      <c r="Y91" s="138">
        <v>0.63698600000000005</v>
      </c>
      <c r="Z91" s="138">
        <v>0.69204200000000005</v>
      </c>
      <c r="AA91" s="138">
        <v>0.59459499999999998</v>
      </c>
      <c r="AB91" s="138">
        <v>0.85396000000000005</v>
      </c>
      <c r="AC91" s="139">
        <v>0.69556600000000002</v>
      </c>
      <c r="AD91" s="86">
        <v>2563</v>
      </c>
      <c r="AE91" s="86">
        <v>589</v>
      </c>
      <c r="AF91" s="86">
        <v>3343</v>
      </c>
      <c r="AG91" s="86">
        <v>524</v>
      </c>
      <c r="AH91" s="86">
        <v>437</v>
      </c>
      <c r="AI91" s="86">
        <v>288</v>
      </c>
      <c r="AJ91" s="86">
        <v>184</v>
      </c>
      <c r="AK91" s="86">
        <v>2916</v>
      </c>
      <c r="AL91" s="87">
        <v>2525</v>
      </c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</row>
    <row r="92" spans="1:73" x14ac:dyDescent="0.2">
      <c r="A92" s="132" t="s">
        <v>62</v>
      </c>
      <c r="B92" s="133" t="s">
        <v>119</v>
      </c>
      <c r="C92" s="133" t="s">
        <v>119</v>
      </c>
      <c r="D92" s="134" t="s">
        <v>119</v>
      </c>
      <c r="E92" s="83" t="s">
        <v>602</v>
      </c>
      <c r="F92" s="135" t="s">
        <v>38</v>
      </c>
      <c r="G92" s="136">
        <v>10</v>
      </c>
      <c r="H92" s="136">
        <v>93756271</v>
      </c>
      <c r="I92" s="136">
        <v>93756271</v>
      </c>
      <c r="J92" s="80" t="s">
        <v>40</v>
      </c>
      <c r="K92" s="80" t="s">
        <v>39</v>
      </c>
      <c r="L92" s="137" t="s">
        <v>603</v>
      </c>
      <c r="M92" s="138">
        <v>0</v>
      </c>
      <c r="N92" s="138">
        <v>0.31578899999999999</v>
      </c>
      <c r="O92" s="138">
        <v>0.103448</v>
      </c>
      <c r="P92" s="139">
        <v>0.38461499999999998</v>
      </c>
      <c r="Q92" s="80">
        <v>12</v>
      </c>
      <c r="R92" s="80">
        <v>18</v>
      </c>
      <c r="S92" s="80">
        <v>28</v>
      </c>
      <c r="T92" s="82">
        <v>25</v>
      </c>
      <c r="U92" s="80" t="s">
        <v>431</v>
      </c>
      <c r="V92" s="80" t="s">
        <v>431</v>
      </c>
      <c r="W92" s="80" t="s">
        <v>431</v>
      </c>
      <c r="X92" s="80" t="s">
        <v>431</v>
      </c>
      <c r="Y92" s="80" t="s">
        <v>431</v>
      </c>
      <c r="Z92" s="80" t="s">
        <v>431</v>
      </c>
      <c r="AA92" s="80" t="s">
        <v>431</v>
      </c>
      <c r="AB92" s="80" t="s">
        <v>431</v>
      </c>
      <c r="AC92" s="82" t="s">
        <v>431</v>
      </c>
      <c r="AD92" s="86"/>
      <c r="AE92" s="86"/>
      <c r="AF92" s="86"/>
      <c r="AG92" s="86"/>
      <c r="AH92" s="86"/>
      <c r="AI92" s="86"/>
      <c r="AJ92" s="86"/>
      <c r="AK92" s="86"/>
      <c r="AL92" s="87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</row>
    <row r="93" spans="1:73" x14ac:dyDescent="0.2">
      <c r="A93" s="132" t="s">
        <v>31</v>
      </c>
      <c r="B93" s="133" t="s">
        <v>119</v>
      </c>
      <c r="C93" s="133" t="s">
        <v>119</v>
      </c>
      <c r="D93" s="134" t="s">
        <v>119</v>
      </c>
      <c r="E93" s="83" t="s">
        <v>604</v>
      </c>
      <c r="F93" s="135" t="s">
        <v>38</v>
      </c>
      <c r="G93" s="136">
        <v>10</v>
      </c>
      <c r="H93" s="136">
        <v>106209829</v>
      </c>
      <c r="I93" s="136">
        <v>106209829</v>
      </c>
      <c r="J93" s="80" t="s">
        <v>40</v>
      </c>
      <c r="K93" s="80" t="s">
        <v>59</v>
      </c>
      <c r="L93" s="137" t="s">
        <v>605</v>
      </c>
      <c r="M93" s="138">
        <v>0</v>
      </c>
      <c r="N93" s="138">
        <v>0</v>
      </c>
      <c r="O93" s="138">
        <v>0.16666700000000001</v>
      </c>
      <c r="P93" s="139">
        <v>0</v>
      </c>
      <c r="Q93" s="80">
        <v>17</v>
      </c>
      <c r="R93" s="80">
        <v>6</v>
      </c>
      <c r="S93" s="80">
        <v>11</v>
      </c>
      <c r="T93" s="82">
        <v>5</v>
      </c>
      <c r="U93" s="80" t="s">
        <v>431</v>
      </c>
      <c r="V93" s="80" t="s">
        <v>431</v>
      </c>
      <c r="W93" s="80" t="s">
        <v>431</v>
      </c>
      <c r="X93" s="80" t="s">
        <v>431</v>
      </c>
      <c r="Y93" s="80" t="s">
        <v>431</v>
      </c>
      <c r="Z93" s="80" t="s">
        <v>431</v>
      </c>
      <c r="AA93" s="80" t="s">
        <v>431</v>
      </c>
      <c r="AB93" s="80" t="s">
        <v>431</v>
      </c>
      <c r="AC93" s="82" t="s">
        <v>431</v>
      </c>
      <c r="AD93" s="86"/>
      <c r="AE93" s="86"/>
      <c r="AF93" s="86"/>
      <c r="AG93" s="86"/>
      <c r="AH93" s="86"/>
      <c r="AI93" s="86"/>
      <c r="AJ93" s="86"/>
      <c r="AK93" s="86"/>
      <c r="AL93" s="87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</row>
    <row r="94" spans="1:73" x14ac:dyDescent="0.2">
      <c r="A94" s="132" t="s">
        <v>62</v>
      </c>
      <c r="B94" s="133" t="s">
        <v>119</v>
      </c>
      <c r="C94" s="133" t="s">
        <v>119</v>
      </c>
      <c r="D94" s="134" t="s">
        <v>119</v>
      </c>
      <c r="E94" s="83" t="s">
        <v>606</v>
      </c>
      <c r="F94" s="135" t="s">
        <v>38</v>
      </c>
      <c r="G94" s="136">
        <v>10</v>
      </c>
      <c r="H94" s="136">
        <v>135440122</v>
      </c>
      <c r="I94" s="136">
        <v>135440122</v>
      </c>
      <c r="J94" s="80" t="s">
        <v>59</v>
      </c>
      <c r="K94" s="80" t="s">
        <v>39</v>
      </c>
      <c r="L94" s="137" t="s">
        <v>607</v>
      </c>
      <c r="M94" s="138"/>
      <c r="N94" s="138">
        <v>0.28571400000000002</v>
      </c>
      <c r="O94" s="138">
        <v>0.25806499999999999</v>
      </c>
      <c r="P94" s="139">
        <v>0.17647099999999999</v>
      </c>
      <c r="Q94" s="80"/>
      <c r="R94" s="80">
        <v>27</v>
      </c>
      <c r="S94" s="80">
        <v>30</v>
      </c>
      <c r="T94" s="82">
        <v>16</v>
      </c>
      <c r="U94" s="80" t="s">
        <v>431</v>
      </c>
      <c r="V94" s="80" t="s">
        <v>431</v>
      </c>
      <c r="W94" s="80" t="s">
        <v>431</v>
      </c>
      <c r="X94" s="80" t="s">
        <v>431</v>
      </c>
      <c r="Y94" s="80" t="s">
        <v>431</v>
      </c>
      <c r="Z94" s="80" t="s">
        <v>431</v>
      </c>
      <c r="AA94" s="80" t="s">
        <v>431</v>
      </c>
      <c r="AB94" s="80" t="s">
        <v>431</v>
      </c>
      <c r="AC94" s="82" t="s">
        <v>431</v>
      </c>
      <c r="AD94" s="86"/>
      <c r="AE94" s="86"/>
      <c r="AF94" s="86"/>
      <c r="AG94" s="86"/>
      <c r="AH94" s="86"/>
      <c r="AI94" s="86"/>
      <c r="AJ94" s="86"/>
      <c r="AK94" s="86"/>
      <c r="AL94" s="87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</row>
    <row r="95" spans="1:73" x14ac:dyDescent="0.2">
      <c r="A95" s="132" t="s">
        <v>62</v>
      </c>
      <c r="B95" s="133" t="s">
        <v>119</v>
      </c>
      <c r="C95" s="133" t="s">
        <v>119</v>
      </c>
      <c r="D95" s="134" t="s">
        <v>119</v>
      </c>
      <c r="E95" s="83" t="s">
        <v>606</v>
      </c>
      <c r="F95" s="135" t="s">
        <v>38</v>
      </c>
      <c r="G95" s="136">
        <v>10</v>
      </c>
      <c r="H95" s="136">
        <v>135440123</v>
      </c>
      <c r="I95" s="136">
        <v>135440123</v>
      </c>
      <c r="J95" s="80" t="s">
        <v>39</v>
      </c>
      <c r="K95" s="80" t="s">
        <v>59</v>
      </c>
      <c r="L95" s="137" t="s">
        <v>608</v>
      </c>
      <c r="M95" s="138"/>
      <c r="N95" s="138">
        <v>0.214286</v>
      </c>
      <c r="O95" s="138">
        <v>0.15625</v>
      </c>
      <c r="P95" s="139">
        <v>0.17647099999999999</v>
      </c>
      <c r="Q95" s="80"/>
      <c r="R95" s="80">
        <v>27</v>
      </c>
      <c r="S95" s="80">
        <v>31</v>
      </c>
      <c r="T95" s="82">
        <v>16</v>
      </c>
      <c r="U95" s="80" t="s">
        <v>431</v>
      </c>
      <c r="V95" s="80" t="s">
        <v>431</v>
      </c>
      <c r="W95" s="80" t="s">
        <v>431</v>
      </c>
      <c r="X95" s="80" t="s">
        <v>431</v>
      </c>
      <c r="Y95" s="80" t="s">
        <v>431</v>
      </c>
      <c r="Z95" s="80" t="s">
        <v>431</v>
      </c>
      <c r="AA95" s="80" t="s">
        <v>431</v>
      </c>
      <c r="AB95" s="80" t="s">
        <v>431</v>
      </c>
      <c r="AC95" s="82" t="s">
        <v>431</v>
      </c>
      <c r="AD95" s="86"/>
      <c r="AE95" s="86"/>
      <c r="AF95" s="86"/>
      <c r="AG95" s="86"/>
      <c r="AH95" s="86"/>
      <c r="AI95" s="86"/>
      <c r="AJ95" s="86"/>
      <c r="AK95" s="86"/>
      <c r="AL95" s="87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</row>
    <row r="96" spans="1:73" x14ac:dyDescent="0.2">
      <c r="A96" s="132" t="s">
        <v>62</v>
      </c>
      <c r="B96" s="133" t="s">
        <v>119</v>
      </c>
      <c r="C96" s="133" t="s">
        <v>119</v>
      </c>
      <c r="D96" s="134" t="s">
        <v>119</v>
      </c>
      <c r="E96" s="83" t="s">
        <v>609</v>
      </c>
      <c r="F96" s="135" t="s">
        <v>38</v>
      </c>
      <c r="G96" s="136">
        <v>11</v>
      </c>
      <c r="H96" s="136">
        <v>618853</v>
      </c>
      <c r="I96" s="136">
        <v>618853</v>
      </c>
      <c r="J96" s="80" t="s">
        <v>39</v>
      </c>
      <c r="K96" s="80" t="s">
        <v>59</v>
      </c>
      <c r="L96" s="137" t="s">
        <v>610</v>
      </c>
      <c r="M96" s="138">
        <v>0</v>
      </c>
      <c r="N96" s="138">
        <v>0.16666700000000001</v>
      </c>
      <c r="O96" s="138">
        <v>9.5238100000000006E-2</v>
      </c>
      <c r="P96" s="139">
        <v>0.228571</v>
      </c>
      <c r="Q96" s="80">
        <v>15</v>
      </c>
      <c r="R96" s="80">
        <v>41</v>
      </c>
      <c r="S96" s="80">
        <v>62</v>
      </c>
      <c r="T96" s="82">
        <v>34</v>
      </c>
      <c r="U96" s="80" t="s">
        <v>431</v>
      </c>
      <c r="V96" s="80" t="s">
        <v>431</v>
      </c>
      <c r="W96" s="80" t="s">
        <v>431</v>
      </c>
      <c r="X96" s="80" t="s">
        <v>431</v>
      </c>
      <c r="Y96" s="80" t="s">
        <v>431</v>
      </c>
      <c r="Z96" s="80" t="s">
        <v>431</v>
      </c>
      <c r="AA96" s="80" t="s">
        <v>431</v>
      </c>
      <c r="AB96" s="80" t="s">
        <v>431</v>
      </c>
      <c r="AC96" s="82" t="s">
        <v>431</v>
      </c>
      <c r="AD96" s="86"/>
      <c r="AE96" s="86"/>
      <c r="AF96" s="86"/>
      <c r="AG96" s="86"/>
      <c r="AH96" s="86"/>
      <c r="AI96" s="86"/>
      <c r="AJ96" s="86"/>
      <c r="AK96" s="86"/>
      <c r="AL96" s="87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</row>
    <row r="97" spans="1:73" x14ac:dyDescent="0.2">
      <c r="A97" s="132" t="s">
        <v>30</v>
      </c>
      <c r="B97" s="133" t="s">
        <v>119</v>
      </c>
      <c r="C97" s="133" t="s">
        <v>119</v>
      </c>
      <c r="D97" s="134" t="s">
        <v>119</v>
      </c>
      <c r="E97" s="83" t="s">
        <v>611</v>
      </c>
      <c r="F97" s="135" t="s">
        <v>50</v>
      </c>
      <c r="G97" s="136">
        <v>11</v>
      </c>
      <c r="H97" s="136">
        <v>4144598</v>
      </c>
      <c r="I97" s="136">
        <v>4144599</v>
      </c>
      <c r="J97" s="80" t="s">
        <v>206</v>
      </c>
      <c r="K97" s="80" t="s">
        <v>51</v>
      </c>
      <c r="L97" s="137" t="s">
        <v>612</v>
      </c>
      <c r="M97" s="138"/>
      <c r="N97" s="138"/>
      <c r="O97" s="138"/>
      <c r="P97" s="139"/>
      <c r="Q97" s="80"/>
      <c r="R97" s="80"/>
      <c r="S97" s="80"/>
      <c r="T97" s="82"/>
      <c r="U97" s="138"/>
      <c r="V97" s="138">
        <v>0</v>
      </c>
      <c r="W97" s="138"/>
      <c r="X97" s="138"/>
      <c r="Y97" s="138">
        <v>0</v>
      </c>
      <c r="Z97" s="138">
        <v>0</v>
      </c>
      <c r="AA97" s="138">
        <v>0</v>
      </c>
      <c r="AB97" s="138">
        <v>0</v>
      </c>
      <c r="AC97" s="139"/>
      <c r="AD97" s="86" t="s">
        <v>431</v>
      </c>
      <c r="AE97" s="86">
        <v>106</v>
      </c>
      <c r="AF97" s="86" t="s">
        <v>431</v>
      </c>
      <c r="AG97" s="86" t="s">
        <v>431</v>
      </c>
      <c r="AH97" s="86">
        <v>110</v>
      </c>
      <c r="AI97" s="86">
        <v>122</v>
      </c>
      <c r="AJ97" s="86">
        <v>588</v>
      </c>
      <c r="AK97" s="86">
        <v>50</v>
      </c>
      <c r="AL97" s="87" t="s">
        <v>431</v>
      </c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</row>
    <row r="98" spans="1:73" x14ac:dyDescent="0.2">
      <c r="A98" s="132" t="s">
        <v>62</v>
      </c>
      <c r="B98" s="133" t="s">
        <v>2750</v>
      </c>
      <c r="C98" s="133" t="s">
        <v>119</v>
      </c>
      <c r="D98" s="134" t="s">
        <v>119</v>
      </c>
      <c r="E98" s="83" t="s">
        <v>613</v>
      </c>
      <c r="F98" s="135" t="s">
        <v>50</v>
      </c>
      <c r="G98" s="136">
        <v>11</v>
      </c>
      <c r="H98" s="136">
        <v>33581300</v>
      </c>
      <c r="I98" s="136">
        <v>33581333</v>
      </c>
      <c r="J98" s="80" t="s">
        <v>614</v>
      </c>
      <c r="K98" s="80" t="s">
        <v>51</v>
      </c>
      <c r="L98" s="137" t="s">
        <v>615</v>
      </c>
      <c r="M98" s="138"/>
      <c r="N98" s="138"/>
      <c r="O98" s="138"/>
      <c r="P98" s="139"/>
      <c r="Q98" s="80"/>
      <c r="R98" s="80"/>
      <c r="S98" s="80"/>
      <c r="T98" s="82"/>
      <c r="U98" s="138">
        <v>0.80525686977299882</v>
      </c>
      <c r="V98" s="138">
        <v>0.72177009155645977</v>
      </c>
      <c r="W98" s="138">
        <v>0.92629262926292633</v>
      </c>
      <c r="X98" s="138">
        <v>0.96993375233565482</v>
      </c>
      <c r="Y98" s="138">
        <v>0.81668696711327649</v>
      </c>
      <c r="Z98" s="138">
        <v>0.95474802879670895</v>
      </c>
      <c r="AA98" s="138">
        <v>0.26829268292682928</v>
      </c>
      <c r="AB98" s="138"/>
      <c r="AC98" s="139">
        <v>0.84592370979805531</v>
      </c>
      <c r="AD98" s="86">
        <v>1674</v>
      </c>
      <c r="AE98" s="86">
        <v>3932</v>
      </c>
      <c r="AF98" s="86">
        <v>3636</v>
      </c>
      <c r="AG98" s="86">
        <v>11774</v>
      </c>
      <c r="AH98" s="86">
        <v>3284</v>
      </c>
      <c r="AI98" s="86">
        <v>5834</v>
      </c>
      <c r="AJ98" s="86">
        <v>574</v>
      </c>
      <c r="AK98" s="86" t="s">
        <v>431</v>
      </c>
      <c r="AL98" s="87">
        <v>2674</v>
      </c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</row>
    <row r="99" spans="1:73" x14ac:dyDescent="0.2">
      <c r="A99" s="132" t="s">
        <v>62</v>
      </c>
      <c r="B99" s="133" t="s">
        <v>2743</v>
      </c>
      <c r="C99" s="133" t="s">
        <v>119</v>
      </c>
      <c r="D99" s="134" t="s">
        <v>119</v>
      </c>
      <c r="E99" s="83" t="s">
        <v>616</v>
      </c>
      <c r="F99" s="135" t="s">
        <v>38</v>
      </c>
      <c r="G99" s="136">
        <v>11</v>
      </c>
      <c r="H99" s="136">
        <v>36595497</v>
      </c>
      <c r="I99" s="136">
        <v>36595497</v>
      </c>
      <c r="J99" s="80" t="s">
        <v>46</v>
      </c>
      <c r="K99" s="80" t="s">
        <v>40</v>
      </c>
      <c r="L99" s="137" t="s">
        <v>617</v>
      </c>
      <c r="M99" s="138">
        <v>0</v>
      </c>
      <c r="N99" s="138">
        <v>0.275862</v>
      </c>
      <c r="O99" s="138">
        <v>0.310811</v>
      </c>
      <c r="P99" s="139">
        <v>0.40659299999999998</v>
      </c>
      <c r="Q99" s="80">
        <v>13</v>
      </c>
      <c r="R99" s="80">
        <v>57</v>
      </c>
      <c r="S99" s="80">
        <v>73</v>
      </c>
      <c r="T99" s="82">
        <v>90</v>
      </c>
      <c r="U99" s="138">
        <v>0.36032900000000001</v>
      </c>
      <c r="V99" s="138">
        <v>0.36923099999999998</v>
      </c>
      <c r="W99" s="138">
        <v>0.24287700000000001</v>
      </c>
      <c r="X99" s="138">
        <v>0.52663899999999997</v>
      </c>
      <c r="Y99" s="138">
        <v>0.40184799999999998</v>
      </c>
      <c r="Z99" s="138">
        <v>0.265766</v>
      </c>
      <c r="AA99" s="138">
        <v>0.51933700000000005</v>
      </c>
      <c r="AB99" s="138">
        <v>0.37398399999999998</v>
      </c>
      <c r="AC99" s="139">
        <v>0.37932199999999999</v>
      </c>
      <c r="AD99" s="86">
        <v>1703</v>
      </c>
      <c r="AE99" s="86">
        <v>649</v>
      </c>
      <c r="AF99" s="86">
        <v>2140</v>
      </c>
      <c r="AG99" s="86">
        <v>487</v>
      </c>
      <c r="AH99" s="86">
        <v>432</v>
      </c>
      <c r="AI99" s="86">
        <v>221</v>
      </c>
      <c r="AJ99" s="86">
        <v>180</v>
      </c>
      <c r="AK99" s="86">
        <v>3689</v>
      </c>
      <c r="AL99" s="87">
        <v>2891</v>
      </c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</row>
    <row r="100" spans="1:73" x14ac:dyDescent="0.2">
      <c r="A100" s="132" t="s">
        <v>62</v>
      </c>
      <c r="B100" s="133" t="s">
        <v>32</v>
      </c>
      <c r="C100" s="133" t="s">
        <v>119</v>
      </c>
      <c r="D100" s="134" t="s">
        <v>119</v>
      </c>
      <c r="E100" s="83" t="s">
        <v>350</v>
      </c>
      <c r="F100" s="135" t="s">
        <v>38</v>
      </c>
      <c r="G100" s="136">
        <v>11</v>
      </c>
      <c r="H100" s="136">
        <v>36614832</v>
      </c>
      <c r="I100" s="136">
        <v>36614832</v>
      </c>
      <c r="J100" s="80" t="s">
        <v>59</v>
      </c>
      <c r="K100" s="80" t="s">
        <v>46</v>
      </c>
      <c r="L100" s="137" t="s">
        <v>619</v>
      </c>
      <c r="M100" s="138">
        <v>0</v>
      </c>
      <c r="N100" s="138">
        <v>9.5238100000000006E-2</v>
      </c>
      <c r="O100" s="138">
        <v>4.5454500000000002E-2</v>
      </c>
      <c r="P100" s="139">
        <v>0.296296</v>
      </c>
      <c r="Q100" s="80">
        <v>35</v>
      </c>
      <c r="R100" s="80">
        <v>41</v>
      </c>
      <c r="S100" s="80">
        <v>43</v>
      </c>
      <c r="T100" s="82">
        <v>26</v>
      </c>
      <c r="U100" s="138">
        <v>2.0242900000000002E-3</v>
      </c>
      <c r="V100" s="138">
        <v>1.16482E-3</v>
      </c>
      <c r="W100" s="138">
        <v>0</v>
      </c>
      <c r="X100" s="138">
        <v>6.8446299999999996E-4</v>
      </c>
      <c r="Y100" s="138">
        <v>9.8135400000000004E-4</v>
      </c>
      <c r="Z100" s="138">
        <v>0</v>
      </c>
      <c r="AA100" s="138">
        <v>5.8650999999999998E-3</v>
      </c>
      <c r="AB100" s="138"/>
      <c r="AC100" s="139">
        <v>0.23255799999999999</v>
      </c>
      <c r="AD100" s="86">
        <v>493</v>
      </c>
      <c r="AE100" s="86">
        <v>1716</v>
      </c>
      <c r="AF100" s="86">
        <v>1221</v>
      </c>
      <c r="AG100" s="86">
        <v>1460</v>
      </c>
      <c r="AH100" s="86">
        <v>1018</v>
      </c>
      <c r="AI100" s="86">
        <v>1358</v>
      </c>
      <c r="AJ100" s="86">
        <v>340</v>
      </c>
      <c r="AK100" s="86" t="s">
        <v>431</v>
      </c>
      <c r="AL100" s="87">
        <v>42</v>
      </c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</row>
    <row r="101" spans="1:73" x14ac:dyDescent="0.2">
      <c r="A101" s="132" t="s">
        <v>30</v>
      </c>
      <c r="B101" s="133" t="s">
        <v>119</v>
      </c>
      <c r="C101" s="133" t="s">
        <v>119</v>
      </c>
      <c r="D101" s="134" t="s">
        <v>119</v>
      </c>
      <c r="E101" s="83" t="s">
        <v>620</v>
      </c>
      <c r="F101" s="135" t="s">
        <v>38</v>
      </c>
      <c r="G101" s="136">
        <v>11</v>
      </c>
      <c r="H101" s="136">
        <v>96086845</v>
      </c>
      <c r="I101" s="136">
        <v>96086845</v>
      </c>
      <c r="J101" s="80" t="s">
        <v>39</v>
      </c>
      <c r="K101" s="80" t="s">
        <v>46</v>
      </c>
      <c r="L101" s="137" t="s">
        <v>621</v>
      </c>
      <c r="M101" s="138">
        <v>0</v>
      </c>
      <c r="N101" s="138">
        <v>0.17647099999999999</v>
      </c>
      <c r="O101" s="138">
        <v>0</v>
      </c>
      <c r="P101" s="139">
        <v>0</v>
      </c>
      <c r="Q101" s="80">
        <v>28</v>
      </c>
      <c r="R101" s="80">
        <v>16</v>
      </c>
      <c r="S101" s="80">
        <v>31</v>
      </c>
      <c r="T101" s="82">
        <v>19</v>
      </c>
      <c r="U101" s="80" t="s">
        <v>431</v>
      </c>
      <c r="V101" s="80" t="s">
        <v>431</v>
      </c>
      <c r="W101" s="80" t="s">
        <v>431</v>
      </c>
      <c r="X101" s="80" t="s">
        <v>431</v>
      </c>
      <c r="Y101" s="80" t="s">
        <v>431</v>
      </c>
      <c r="Z101" s="80" t="s">
        <v>431</v>
      </c>
      <c r="AA101" s="80" t="s">
        <v>431</v>
      </c>
      <c r="AB101" s="80" t="s">
        <v>431</v>
      </c>
      <c r="AC101" s="82" t="s">
        <v>431</v>
      </c>
      <c r="AD101" s="86"/>
      <c r="AE101" s="86"/>
      <c r="AF101" s="86"/>
      <c r="AG101" s="86"/>
      <c r="AH101" s="86"/>
      <c r="AI101" s="86"/>
      <c r="AJ101" s="86"/>
      <c r="AK101" s="86"/>
      <c r="AL101" s="87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</row>
    <row r="102" spans="1:73" x14ac:dyDescent="0.2">
      <c r="A102" s="132" t="s">
        <v>62</v>
      </c>
      <c r="B102" s="133" t="s">
        <v>2750</v>
      </c>
      <c r="C102" s="133" t="s">
        <v>119</v>
      </c>
      <c r="D102" s="134" t="s">
        <v>119</v>
      </c>
      <c r="E102" s="83" t="s">
        <v>622</v>
      </c>
      <c r="F102" s="135" t="s">
        <v>38</v>
      </c>
      <c r="G102" s="136">
        <v>11</v>
      </c>
      <c r="H102" s="136">
        <v>121028794</v>
      </c>
      <c r="I102" s="136">
        <v>121028794</v>
      </c>
      <c r="J102" s="80" t="s">
        <v>40</v>
      </c>
      <c r="K102" s="80" t="s">
        <v>39</v>
      </c>
      <c r="L102" s="137" t="s">
        <v>623</v>
      </c>
      <c r="M102" s="138">
        <v>0</v>
      </c>
      <c r="N102" s="138">
        <v>0.36170200000000002</v>
      </c>
      <c r="O102" s="138">
        <v>0.237288</v>
      </c>
      <c r="P102" s="139">
        <v>0.38333299999999998</v>
      </c>
      <c r="Q102" s="80">
        <v>11</v>
      </c>
      <c r="R102" s="80">
        <v>46</v>
      </c>
      <c r="S102" s="80">
        <v>58</v>
      </c>
      <c r="T102" s="82">
        <v>59</v>
      </c>
      <c r="U102" s="138">
        <v>0.35678100000000001</v>
      </c>
      <c r="V102" s="138">
        <v>0.155802</v>
      </c>
      <c r="W102" s="138">
        <v>0.42762600000000001</v>
      </c>
      <c r="X102" s="138">
        <v>0.42960799999999999</v>
      </c>
      <c r="Y102" s="138">
        <v>0.238007</v>
      </c>
      <c r="Z102" s="138">
        <v>0.34202900000000003</v>
      </c>
      <c r="AA102" s="138">
        <v>3.9419099999999999E-2</v>
      </c>
      <c r="AB102" s="138"/>
      <c r="AC102" s="139">
        <v>0.282914</v>
      </c>
      <c r="AD102" s="86">
        <v>3354</v>
      </c>
      <c r="AE102" s="86">
        <v>10185</v>
      </c>
      <c r="AF102" s="86">
        <v>4683</v>
      </c>
      <c r="AG102" s="86">
        <v>13097</v>
      </c>
      <c r="AH102" s="86">
        <v>2709</v>
      </c>
      <c r="AI102" s="86">
        <v>8279</v>
      </c>
      <c r="AJ102" s="86">
        <v>2891</v>
      </c>
      <c r="AK102" s="86" t="s">
        <v>431</v>
      </c>
      <c r="AL102" s="87">
        <v>6121</v>
      </c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</row>
    <row r="103" spans="1:73" x14ac:dyDescent="0.2">
      <c r="A103" s="132" t="s">
        <v>30</v>
      </c>
      <c r="B103" s="133" t="s">
        <v>119</v>
      </c>
      <c r="C103" s="133" t="s">
        <v>119</v>
      </c>
      <c r="D103" s="134" t="s">
        <v>119</v>
      </c>
      <c r="E103" s="83" t="s">
        <v>624</v>
      </c>
      <c r="F103" s="135" t="s">
        <v>38</v>
      </c>
      <c r="G103" s="136">
        <v>12</v>
      </c>
      <c r="H103" s="136">
        <v>11244252</v>
      </c>
      <c r="I103" s="136">
        <v>11244252</v>
      </c>
      <c r="J103" s="80" t="s">
        <v>40</v>
      </c>
      <c r="K103" s="80" t="s">
        <v>59</v>
      </c>
      <c r="L103" s="137" t="s">
        <v>625</v>
      </c>
      <c r="M103" s="138">
        <v>0</v>
      </c>
      <c r="N103" s="138">
        <v>0.17241400000000001</v>
      </c>
      <c r="O103" s="138">
        <v>0</v>
      </c>
      <c r="P103" s="139">
        <v>0</v>
      </c>
      <c r="Q103" s="80">
        <v>19</v>
      </c>
      <c r="R103" s="80">
        <v>28</v>
      </c>
      <c r="S103" s="80">
        <v>33</v>
      </c>
      <c r="T103" s="82">
        <v>27</v>
      </c>
      <c r="U103" s="138"/>
      <c r="V103" s="138">
        <v>0</v>
      </c>
      <c r="W103" s="138">
        <v>0</v>
      </c>
      <c r="X103" s="138">
        <v>0</v>
      </c>
      <c r="Y103" s="138">
        <v>0</v>
      </c>
      <c r="Z103" s="138">
        <v>0</v>
      </c>
      <c r="AA103" s="138">
        <v>0</v>
      </c>
      <c r="AB103" s="138"/>
      <c r="AC103" s="139"/>
      <c r="AD103" s="86" t="s">
        <v>431</v>
      </c>
      <c r="AE103" s="86">
        <v>142</v>
      </c>
      <c r="AF103" s="86">
        <v>86</v>
      </c>
      <c r="AG103" s="86">
        <v>181</v>
      </c>
      <c r="AH103" s="86">
        <v>94</v>
      </c>
      <c r="AI103" s="86">
        <v>65</v>
      </c>
      <c r="AJ103" s="86">
        <v>94</v>
      </c>
      <c r="AK103" s="86" t="s">
        <v>431</v>
      </c>
      <c r="AL103" s="87" t="s">
        <v>431</v>
      </c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</row>
    <row r="104" spans="1:73" x14ac:dyDescent="0.2">
      <c r="A104" s="132" t="s">
        <v>62</v>
      </c>
      <c r="B104" s="133" t="s">
        <v>2740</v>
      </c>
      <c r="C104" s="133" t="s">
        <v>119</v>
      </c>
      <c r="D104" s="134" t="s">
        <v>119</v>
      </c>
      <c r="E104" s="83" t="s">
        <v>626</v>
      </c>
      <c r="F104" s="135" t="s">
        <v>38</v>
      </c>
      <c r="G104" s="136">
        <v>12</v>
      </c>
      <c r="H104" s="136">
        <v>13102541</v>
      </c>
      <c r="I104" s="136">
        <v>13102541</v>
      </c>
      <c r="J104" s="80" t="s">
        <v>40</v>
      </c>
      <c r="K104" s="80" t="s">
        <v>46</v>
      </c>
      <c r="L104" s="137" t="s">
        <v>627</v>
      </c>
      <c r="M104" s="138">
        <v>0</v>
      </c>
      <c r="N104" s="138">
        <v>0.17777799999999999</v>
      </c>
      <c r="O104" s="138">
        <v>2.0408200000000001E-2</v>
      </c>
      <c r="P104" s="139">
        <v>5.4545499999999997E-2</v>
      </c>
      <c r="Q104" s="80">
        <v>18</v>
      </c>
      <c r="R104" s="80">
        <v>44</v>
      </c>
      <c r="S104" s="80">
        <v>48</v>
      </c>
      <c r="T104" s="82">
        <v>54</v>
      </c>
      <c r="U104" s="138">
        <v>1.2082200000000001E-3</v>
      </c>
      <c r="V104" s="138">
        <v>3.4106400000000003E-4</v>
      </c>
      <c r="W104" s="138">
        <v>1.8810899999999998E-2</v>
      </c>
      <c r="X104" s="138">
        <v>1.11764E-2</v>
      </c>
      <c r="Y104" s="138">
        <v>8.6244100000000003E-4</v>
      </c>
      <c r="Z104" s="138">
        <v>1.0659599999999999E-3</v>
      </c>
      <c r="AA104" s="138">
        <v>1.8320599999999999E-2</v>
      </c>
      <c r="AB104" s="138"/>
      <c r="AC104" s="139">
        <v>0.16254299999999999</v>
      </c>
      <c r="AD104" s="86">
        <v>2482</v>
      </c>
      <c r="AE104" s="86">
        <v>5863</v>
      </c>
      <c r="AF104" s="86">
        <v>2976</v>
      </c>
      <c r="AG104" s="86">
        <v>12078</v>
      </c>
      <c r="AH104" s="86">
        <v>2318</v>
      </c>
      <c r="AI104" s="86">
        <v>7504</v>
      </c>
      <c r="AJ104" s="86">
        <v>1309</v>
      </c>
      <c r="AK104" s="86" t="s">
        <v>431</v>
      </c>
      <c r="AL104" s="87">
        <v>2909</v>
      </c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</row>
    <row r="105" spans="1:73" x14ac:dyDescent="0.2">
      <c r="A105" s="132" t="s">
        <v>32</v>
      </c>
      <c r="B105" s="133" t="s">
        <v>119</v>
      </c>
      <c r="C105" s="133" t="s">
        <v>119</v>
      </c>
      <c r="D105" s="134" t="s">
        <v>119</v>
      </c>
      <c r="E105" s="83" t="s">
        <v>628</v>
      </c>
      <c r="F105" s="135" t="s">
        <v>50</v>
      </c>
      <c r="G105" s="136">
        <v>12</v>
      </c>
      <c r="H105" s="136">
        <v>32975449</v>
      </c>
      <c r="I105" s="136">
        <v>32975452</v>
      </c>
      <c r="J105" s="80" t="s">
        <v>629</v>
      </c>
      <c r="K105" s="80" t="s">
        <v>51</v>
      </c>
      <c r="L105" s="137" t="s">
        <v>630</v>
      </c>
      <c r="M105" s="138"/>
      <c r="N105" s="138"/>
      <c r="O105" s="138"/>
      <c r="P105" s="139"/>
      <c r="Q105" s="80"/>
      <c r="R105" s="80"/>
      <c r="S105" s="80"/>
      <c r="T105" s="82"/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/>
      <c r="AA105" s="138"/>
      <c r="AB105" s="138"/>
      <c r="AC105" s="139"/>
      <c r="AD105" s="86">
        <v>178</v>
      </c>
      <c r="AE105" s="86">
        <v>122</v>
      </c>
      <c r="AF105" s="86">
        <v>116</v>
      </c>
      <c r="AG105" s="86">
        <v>24</v>
      </c>
      <c r="AH105" s="86">
        <v>54</v>
      </c>
      <c r="AI105" s="86" t="s">
        <v>431</v>
      </c>
      <c r="AJ105" s="86" t="s">
        <v>431</v>
      </c>
      <c r="AK105" s="86" t="s">
        <v>431</v>
      </c>
      <c r="AL105" s="87" t="s">
        <v>431</v>
      </c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</row>
    <row r="106" spans="1:73" x14ac:dyDescent="0.2">
      <c r="A106" s="132" t="s">
        <v>62</v>
      </c>
      <c r="B106" s="133" t="s">
        <v>269</v>
      </c>
      <c r="C106" s="133" t="s">
        <v>119</v>
      </c>
      <c r="D106" s="134" t="s">
        <v>119</v>
      </c>
      <c r="E106" s="83" t="s">
        <v>631</v>
      </c>
      <c r="F106" s="135" t="s">
        <v>103</v>
      </c>
      <c r="G106" s="136">
        <v>12</v>
      </c>
      <c r="H106" s="136">
        <v>49426124</v>
      </c>
      <c r="I106" s="136">
        <v>49426124</v>
      </c>
      <c r="J106" s="80" t="s">
        <v>39</v>
      </c>
      <c r="K106" s="80" t="s">
        <v>46</v>
      </c>
      <c r="L106" s="137" t="s">
        <v>632</v>
      </c>
      <c r="M106" s="138">
        <v>0</v>
      </c>
      <c r="N106" s="138">
        <v>3.7037E-2</v>
      </c>
      <c r="O106" s="138">
        <v>2.1978000000000001E-2</v>
      </c>
      <c r="P106" s="139">
        <v>0.39285700000000001</v>
      </c>
      <c r="Q106" s="80">
        <v>19</v>
      </c>
      <c r="R106" s="80">
        <v>53</v>
      </c>
      <c r="S106" s="80">
        <v>90</v>
      </c>
      <c r="T106" s="82">
        <v>55</v>
      </c>
      <c r="U106" s="138">
        <v>0</v>
      </c>
      <c r="V106" s="138">
        <v>0</v>
      </c>
      <c r="W106" s="138">
        <v>0</v>
      </c>
      <c r="X106" s="138">
        <v>0</v>
      </c>
      <c r="Y106" s="138">
        <v>9.4906700000000005E-4</v>
      </c>
      <c r="Z106" s="138">
        <v>8.3822300000000003E-4</v>
      </c>
      <c r="AA106" s="138">
        <v>6.2782500000000004E-4</v>
      </c>
      <c r="AB106" s="138">
        <v>1.42957E-2</v>
      </c>
      <c r="AC106" s="139">
        <v>0.143898</v>
      </c>
      <c r="AD106" s="86">
        <v>189</v>
      </c>
      <c r="AE106" s="86">
        <v>1427</v>
      </c>
      <c r="AF106" s="86">
        <v>71</v>
      </c>
      <c r="AG106" s="86">
        <v>28</v>
      </c>
      <c r="AH106" s="86">
        <v>3160</v>
      </c>
      <c r="AI106" s="86">
        <v>2385</v>
      </c>
      <c r="AJ106" s="86">
        <v>7963</v>
      </c>
      <c r="AK106" s="86">
        <v>2867</v>
      </c>
      <c r="AL106" s="87">
        <v>548</v>
      </c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</row>
    <row r="107" spans="1:73" x14ac:dyDescent="0.2">
      <c r="A107" s="132" t="s">
        <v>62</v>
      </c>
      <c r="B107" s="133" t="s">
        <v>2743</v>
      </c>
      <c r="C107" s="133" t="s">
        <v>119</v>
      </c>
      <c r="D107" s="134" t="s">
        <v>119</v>
      </c>
      <c r="E107" s="83" t="s">
        <v>633</v>
      </c>
      <c r="F107" s="135" t="s">
        <v>38</v>
      </c>
      <c r="G107" s="136">
        <v>12</v>
      </c>
      <c r="H107" s="136">
        <v>53170960</v>
      </c>
      <c r="I107" s="136">
        <v>53170960</v>
      </c>
      <c r="J107" s="80" t="s">
        <v>40</v>
      </c>
      <c r="K107" s="80" t="s">
        <v>39</v>
      </c>
      <c r="L107" s="137" t="s">
        <v>634</v>
      </c>
      <c r="M107" s="138">
        <v>0</v>
      </c>
      <c r="N107" s="138">
        <v>0.28000000000000003</v>
      </c>
      <c r="O107" s="138">
        <v>0.2</v>
      </c>
      <c r="P107" s="139">
        <v>4.1666700000000001E-2</v>
      </c>
      <c r="Q107" s="80">
        <v>11</v>
      </c>
      <c r="R107" s="80">
        <v>24</v>
      </c>
      <c r="S107" s="80">
        <v>34</v>
      </c>
      <c r="T107" s="82">
        <v>23</v>
      </c>
      <c r="U107" s="138">
        <v>0.24085599999999999</v>
      </c>
      <c r="V107" s="138">
        <v>0.32789600000000002</v>
      </c>
      <c r="W107" s="138">
        <v>9.1673000000000004E-2</v>
      </c>
      <c r="X107" s="138">
        <v>9.2827000000000007E-2</v>
      </c>
      <c r="Y107" s="138">
        <v>0.253807</v>
      </c>
      <c r="Z107" s="138">
        <v>0.21764700000000001</v>
      </c>
      <c r="AA107" s="138">
        <v>0.50749999999999995</v>
      </c>
      <c r="AB107" s="138"/>
      <c r="AC107" s="139"/>
      <c r="AD107" s="86">
        <v>1120</v>
      </c>
      <c r="AE107" s="86">
        <v>612</v>
      </c>
      <c r="AF107" s="86">
        <v>1308</v>
      </c>
      <c r="AG107" s="86">
        <v>236</v>
      </c>
      <c r="AH107" s="86">
        <v>393</v>
      </c>
      <c r="AI107" s="86">
        <v>169</v>
      </c>
      <c r="AJ107" s="86">
        <v>399</v>
      </c>
      <c r="AK107" s="86" t="s">
        <v>431</v>
      </c>
      <c r="AL107" s="87" t="s">
        <v>431</v>
      </c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</row>
    <row r="108" spans="1:73" x14ac:dyDescent="0.2">
      <c r="A108" s="132" t="s">
        <v>62</v>
      </c>
      <c r="B108" s="133" t="s">
        <v>119</v>
      </c>
      <c r="C108" s="133" t="s">
        <v>119</v>
      </c>
      <c r="D108" s="134" t="s">
        <v>119</v>
      </c>
      <c r="E108" s="83" t="s">
        <v>635</v>
      </c>
      <c r="F108" s="135" t="s">
        <v>38</v>
      </c>
      <c r="G108" s="136">
        <v>12</v>
      </c>
      <c r="H108" s="136">
        <v>57112003</v>
      </c>
      <c r="I108" s="136">
        <v>57112003</v>
      </c>
      <c r="J108" s="80" t="s">
        <v>46</v>
      </c>
      <c r="K108" s="80" t="s">
        <v>40</v>
      </c>
      <c r="L108" s="137" t="s">
        <v>636</v>
      </c>
      <c r="M108" s="138">
        <v>0</v>
      </c>
      <c r="N108" s="138">
        <v>3.4482800000000001E-2</v>
      </c>
      <c r="O108" s="138">
        <v>0.14285700000000001</v>
      </c>
      <c r="P108" s="139">
        <v>2.4390200000000001E-2</v>
      </c>
      <c r="Q108" s="80">
        <v>12</v>
      </c>
      <c r="R108" s="80">
        <v>28</v>
      </c>
      <c r="S108" s="80">
        <v>27</v>
      </c>
      <c r="T108" s="82">
        <v>40</v>
      </c>
      <c r="U108" s="80" t="s">
        <v>431</v>
      </c>
      <c r="V108" s="80" t="s">
        <v>431</v>
      </c>
      <c r="W108" s="80" t="s">
        <v>431</v>
      </c>
      <c r="X108" s="80" t="s">
        <v>431</v>
      </c>
      <c r="Y108" s="80" t="s">
        <v>431</v>
      </c>
      <c r="Z108" s="80" t="s">
        <v>431</v>
      </c>
      <c r="AA108" s="80" t="s">
        <v>431</v>
      </c>
      <c r="AB108" s="80" t="s">
        <v>431</v>
      </c>
      <c r="AC108" s="82" t="s">
        <v>431</v>
      </c>
      <c r="AD108" s="86"/>
      <c r="AE108" s="86"/>
      <c r="AF108" s="86"/>
      <c r="AG108" s="86"/>
      <c r="AH108" s="86"/>
      <c r="AI108" s="86"/>
      <c r="AJ108" s="86"/>
      <c r="AK108" s="86"/>
      <c r="AL108" s="87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</row>
    <row r="109" spans="1:73" x14ac:dyDescent="0.2">
      <c r="A109" s="132" t="s">
        <v>32</v>
      </c>
      <c r="B109" s="133" t="s">
        <v>119</v>
      </c>
      <c r="C109" s="133" t="s">
        <v>119</v>
      </c>
      <c r="D109" s="134" t="s">
        <v>119</v>
      </c>
      <c r="E109" s="83" t="s">
        <v>637</v>
      </c>
      <c r="F109" s="135" t="s">
        <v>38</v>
      </c>
      <c r="G109" s="136">
        <v>12</v>
      </c>
      <c r="H109" s="136">
        <v>57861159</v>
      </c>
      <c r="I109" s="136">
        <v>57861159</v>
      </c>
      <c r="J109" s="80" t="s">
        <v>46</v>
      </c>
      <c r="K109" s="80" t="s">
        <v>40</v>
      </c>
      <c r="L109" s="137" t="s">
        <v>638</v>
      </c>
      <c r="M109" s="138">
        <v>0</v>
      </c>
      <c r="N109" s="138">
        <v>0</v>
      </c>
      <c r="O109" s="138">
        <v>0</v>
      </c>
      <c r="P109" s="139">
        <v>0.122449</v>
      </c>
      <c r="Q109" s="80">
        <v>39</v>
      </c>
      <c r="R109" s="80">
        <v>66</v>
      </c>
      <c r="S109" s="80">
        <v>82</v>
      </c>
      <c r="T109" s="82">
        <v>48</v>
      </c>
      <c r="U109" s="138">
        <v>2.41281E-3</v>
      </c>
      <c r="V109" s="138">
        <v>1.8303799999999999E-3</v>
      </c>
      <c r="W109" s="138">
        <v>3.29693E-3</v>
      </c>
      <c r="X109" s="138">
        <v>0</v>
      </c>
      <c r="Y109" s="138">
        <v>5.4288799999999996E-3</v>
      </c>
      <c r="Z109" s="138">
        <v>8.6580100000000007E-3</v>
      </c>
      <c r="AA109" s="138">
        <v>1.1363600000000001E-3</v>
      </c>
      <c r="AB109" s="138"/>
      <c r="AC109" s="139"/>
      <c r="AD109" s="86">
        <v>4558</v>
      </c>
      <c r="AE109" s="86">
        <v>1638</v>
      </c>
      <c r="AF109" s="86">
        <v>4852</v>
      </c>
      <c r="AG109" s="86">
        <v>972</v>
      </c>
      <c r="AH109" s="86">
        <v>1841</v>
      </c>
      <c r="AI109" s="86">
        <v>461</v>
      </c>
      <c r="AJ109" s="86">
        <v>879</v>
      </c>
      <c r="AK109" s="86" t="s">
        <v>431</v>
      </c>
      <c r="AL109" s="87" t="s">
        <v>431</v>
      </c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</row>
    <row r="110" spans="1:73" x14ac:dyDescent="0.2">
      <c r="A110" s="132" t="s">
        <v>32</v>
      </c>
      <c r="B110" s="133" t="s">
        <v>119</v>
      </c>
      <c r="C110" s="133" t="s">
        <v>119</v>
      </c>
      <c r="D110" s="134" t="s">
        <v>119</v>
      </c>
      <c r="E110" s="83" t="s">
        <v>639</v>
      </c>
      <c r="F110" s="135" t="s">
        <v>38</v>
      </c>
      <c r="G110" s="136">
        <v>12</v>
      </c>
      <c r="H110" s="136">
        <v>66603948</v>
      </c>
      <c r="I110" s="136">
        <v>66603948</v>
      </c>
      <c r="J110" s="80" t="s">
        <v>40</v>
      </c>
      <c r="K110" s="80" t="s">
        <v>46</v>
      </c>
      <c r="L110" s="137" t="s">
        <v>640</v>
      </c>
      <c r="M110" s="138">
        <v>0</v>
      </c>
      <c r="N110" s="138">
        <v>0</v>
      </c>
      <c r="O110" s="138">
        <v>0</v>
      </c>
      <c r="P110" s="139">
        <v>0.19047600000000001</v>
      </c>
      <c r="Q110" s="80">
        <v>44</v>
      </c>
      <c r="R110" s="80">
        <v>22</v>
      </c>
      <c r="S110" s="80">
        <v>28</v>
      </c>
      <c r="T110" s="82">
        <v>20</v>
      </c>
      <c r="U110" s="80" t="s">
        <v>431</v>
      </c>
      <c r="V110" s="80" t="s">
        <v>431</v>
      </c>
      <c r="W110" s="80" t="s">
        <v>431</v>
      </c>
      <c r="X110" s="80" t="s">
        <v>431</v>
      </c>
      <c r="Y110" s="80" t="s">
        <v>431</v>
      </c>
      <c r="Z110" s="80" t="s">
        <v>431</v>
      </c>
      <c r="AA110" s="80" t="s">
        <v>431</v>
      </c>
      <c r="AB110" s="80" t="s">
        <v>431</v>
      </c>
      <c r="AC110" s="82" t="s">
        <v>431</v>
      </c>
      <c r="AD110" s="86"/>
      <c r="AE110" s="86"/>
      <c r="AF110" s="86"/>
      <c r="AG110" s="86"/>
      <c r="AH110" s="86"/>
      <c r="AI110" s="86"/>
      <c r="AJ110" s="86"/>
      <c r="AK110" s="86"/>
      <c r="AL110" s="87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</row>
    <row r="111" spans="1:73" x14ac:dyDescent="0.2">
      <c r="A111" s="132" t="s">
        <v>62</v>
      </c>
      <c r="B111" s="133" t="s">
        <v>2741</v>
      </c>
      <c r="C111" s="133" t="s">
        <v>119</v>
      </c>
      <c r="D111" s="134" t="s">
        <v>119</v>
      </c>
      <c r="E111" s="83" t="s">
        <v>641</v>
      </c>
      <c r="F111" s="135" t="s">
        <v>38</v>
      </c>
      <c r="G111" s="136">
        <v>12</v>
      </c>
      <c r="H111" s="136">
        <v>113618791</v>
      </c>
      <c r="I111" s="136">
        <v>113618791</v>
      </c>
      <c r="J111" s="80" t="s">
        <v>39</v>
      </c>
      <c r="K111" s="80" t="s">
        <v>59</v>
      </c>
      <c r="L111" s="137" t="s">
        <v>642</v>
      </c>
      <c r="M111" s="138">
        <v>0</v>
      </c>
      <c r="N111" s="138">
        <v>0.264706</v>
      </c>
      <c r="O111" s="138">
        <v>7.1428599999999995E-2</v>
      </c>
      <c r="P111" s="139">
        <v>0.42857099999999998</v>
      </c>
      <c r="Q111" s="80">
        <v>33</v>
      </c>
      <c r="R111" s="80">
        <v>101</v>
      </c>
      <c r="S111" s="80">
        <v>153</v>
      </c>
      <c r="T111" s="82">
        <v>139</v>
      </c>
      <c r="U111" s="138">
        <v>6.7024100000000002E-4</v>
      </c>
      <c r="V111" s="138">
        <v>1.7241400000000001E-3</v>
      </c>
      <c r="W111" s="138">
        <v>4.03851E-2</v>
      </c>
      <c r="X111" s="138">
        <v>1.29534E-2</v>
      </c>
      <c r="Y111" s="138">
        <v>8.3681999999999993E-3</v>
      </c>
      <c r="Z111" s="138">
        <v>6.8728499999999998E-3</v>
      </c>
      <c r="AA111" s="138">
        <v>1.44928E-2</v>
      </c>
      <c r="AB111" s="138">
        <v>0.13899500000000001</v>
      </c>
      <c r="AC111" s="139">
        <v>0.25639600000000001</v>
      </c>
      <c r="AD111" s="86">
        <v>4475</v>
      </c>
      <c r="AE111" s="86">
        <v>1159</v>
      </c>
      <c r="AF111" s="86">
        <v>3738</v>
      </c>
      <c r="AG111" s="86">
        <v>771</v>
      </c>
      <c r="AH111" s="86">
        <v>716</v>
      </c>
      <c r="AI111" s="86">
        <v>290</v>
      </c>
      <c r="AJ111" s="86">
        <v>275</v>
      </c>
      <c r="AK111" s="86">
        <v>4697</v>
      </c>
      <c r="AL111" s="87">
        <v>3595</v>
      </c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</row>
    <row r="112" spans="1:73" x14ac:dyDescent="0.2">
      <c r="A112" s="132" t="s">
        <v>30</v>
      </c>
      <c r="B112" s="133" t="s">
        <v>119</v>
      </c>
      <c r="C112" s="133" t="s">
        <v>119</v>
      </c>
      <c r="D112" s="134" t="s">
        <v>119</v>
      </c>
      <c r="E112" s="83" t="s">
        <v>643</v>
      </c>
      <c r="F112" s="135" t="s">
        <v>50</v>
      </c>
      <c r="G112" s="136">
        <v>14</v>
      </c>
      <c r="H112" s="136">
        <v>39815196</v>
      </c>
      <c r="I112" s="136">
        <v>39815197</v>
      </c>
      <c r="J112" s="80" t="s">
        <v>65</v>
      </c>
      <c r="K112" s="80" t="s">
        <v>51</v>
      </c>
      <c r="L112" s="137" t="s">
        <v>644</v>
      </c>
      <c r="M112" s="138"/>
      <c r="N112" s="138"/>
      <c r="O112" s="138"/>
      <c r="P112" s="139"/>
      <c r="Q112" s="80"/>
      <c r="R112" s="80"/>
      <c r="S112" s="80"/>
      <c r="T112" s="82"/>
      <c r="U112" s="80" t="s">
        <v>431</v>
      </c>
      <c r="V112" s="80" t="s">
        <v>431</v>
      </c>
      <c r="W112" s="80" t="s">
        <v>431</v>
      </c>
      <c r="X112" s="80" t="s">
        <v>431</v>
      </c>
      <c r="Y112" s="80" t="s">
        <v>431</v>
      </c>
      <c r="Z112" s="80" t="s">
        <v>431</v>
      </c>
      <c r="AA112" s="80" t="s">
        <v>431</v>
      </c>
      <c r="AB112" s="80" t="s">
        <v>431</v>
      </c>
      <c r="AC112" s="82" t="s">
        <v>431</v>
      </c>
      <c r="AD112" s="86"/>
      <c r="AE112" s="86"/>
      <c r="AF112" s="86"/>
      <c r="AG112" s="86"/>
      <c r="AH112" s="86"/>
      <c r="AI112" s="86"/>
      <c r="AJ112" s="86"/>
      <c r="AK112" s="86"/>
      <c r="AL112" s="87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</row>
    <row r="113" spans="1:73" x14ac:dyDescent="0.2">
      <c r="A113" s="132" t="s">
        <v>30</v>
      </c>
      <c r="B113" s="133" t="s">
        <v>119</v>
      </c>
      <c r="C113" s="133" t="s">
        <v>119</v>
      </c>
      <c r="D113" s="134" t="s">
        <v>119</v>
      </c>
      <c r="E113" s="83" t="s">
        <v>645</v>
      </c>
      <c r="F113" s="135" t="s">
        <v>38</v>
      </c>
      <c r="G113" s="136">
        <v>14</v>
      </c>
      <c r="H113" s="136">
        <v>58820401</v>
      </c>
      <c r="I113" s="136">
        <v>58820401</v>
      </c>
      <c r="J113" s="80" t="s">
        <v>59</v>
      </c>
      <c r="K113" s="80" t="s">
        <v>46</v>
      </c>
      <c r="L113" s="137" t="s">
        <v>646</v>
      </c>
      <c r="M113" s="138">
        <v>0</v>
      </c>
      <c r="N113" s="138">
        <v>0.272727</v>
      </c>
      <c r="O113" s="138">
        <v>0</v>
      </c>
      <c r="P113" s="139">
        <v>0</v>
      </c>
      <c r="Q113" s="80">
        <v>17</v>
      </c>
      <c r="R113" s="80">
        <v>21</v>
      </c>
      <c r="S113" s="80">
        <v>27</v>
      </c>
      <c r="T113" s="82">
        <v>20</v>
      </c>
      <c r="U113" s="80" t="s">
        <v>431</v>
      </c>
      <c r="V113" s="80" t="s">
        <v>431</v>
      </c>
      <c r="W113" s="80" t="s">
        <v>431</v>
      </c>
      <c r="X113" s="80" t="s">
        <v>431</v>
      </c>
      <c r="Y113" s="80" t="s">
        <v>431</v>
      </c>
      <c r="Z113" s="80" t="s">
        <v>431</v>
      </c>
      <c r="AA113" s="80" t="s">
        <v>431</v>
      </c>
      <c r="AB113" s="80" t="s">
        <v>431</v>
      </c>
      <c r="AC113" s="82" t="s">
        <v>431</v>
      </c>
      <c r="AD113" s="86"/>
      <c r="AE113" s="86"/>
      <c r="AF113" s="86"/>
      <c r="AG113" s="86"/>
      <c r="AH113" s="86"/>
      <c r="AI113" s="86"/>
      <c r="AJ113" s="86"/>
      <c r="AK113" s="86"/>
      <c r="AL113" s="87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</row>
    <row r="114" spans="1:73" x14ac:dyDescent="0.2">
      <c r="A114" s="132" t="s">
        <v>62</v>
      </c>
      <c r="B114" s="133" t="s">
        <v>2745</v>
      </c>
      <c r="C114" s="133" t="s">
        <v>119</v>
      </c>
      <c r="D114" s="134" t="s">
        <v>119</v>
      </c>
      <c r="E114" s="83" t="s">
        <v>647</v>
      </c>
      <c r="F114" s="135" t="s">
        <v>38</v>
      </c>
      <c r="G114" s="136">
        <v>14</v>
      </c>
      <c r="H114" s="136">
        <v>77942002</v>
      </c>
      <c r="I114" s="136">
        <v>77942002</v>
      </c>
      <c r="J114" s="80" t="s">
        <v>40</v>
      </c>
      <c r="K114" s="80" t="s">
        <v>39</v>
      </c>
      <c r="L114" s="137" t="s">
        <v>648</v>
      </c>
      <c r="M114" s="138">
        <v>0</v>
      </c>
      <c r="N114" s="138">
        <v>0.48571399999999998</v>
      </c>
      <c r="O114" s="138">
        <v>0.33333299999999999</v>
      </c>
      <c r="P114" s="139">
        <v>0.63302800000000004</v>
      </c>
      <c r="Q114" s="80">
        <v>18</v>
      </c>
      <c r="R114" s="80">
        <v>104</v>
      </c>
      <c r="S114" s="80">
        <v>137</v>
      </c>
      <c r="T114" s="82">
        <v>108</v>
      </c>
      <c r="U114" s="138">
        <v>0.47331000000000001</v>
      </c>
      <c r="V114" s="138">
        <v>0.19783400000000001</v>
      </c>
      <c r="W114" s="138">
        <v>0.58005200000000001</v>
      </c>
      <c r="X114" s="138">
        <v>0.64080499999999996</v>
      </c>
      <c r="Y114" s="138">
        <v>0.391791</v>
      </c>
      <c r="Z114" s="138">
        <v>0.455181</v>
      </c>
      <c r="AA114" s="138">
        <v>5.8597499999999997E-2</v>
      </c>
      <c r="AB114" s="138"/>
      <c r="AC114" s="139">
        <v>0.44476599999999999</v>
      </c>
      <c r="AD114" s="86">
        <v>1966</v>
      </c>
      <c r="AE114" s="86">
        <v>3785</v>
      </c>
      <c r="AF114" s="86">
        <v>1904</v>
      </c>
      <c r="AG114" s="86">
        <v>7101</v>
      </c>
      <c r="AH114" s="86">
        <v>1607</v>
      </c>
      <c r="AI114" s="86">
        <v>4863</v>
      </c>
      <c r="AJ114" s="86">
        <v>1040</v>
      </c>
      <c r="AK114" s="86" t="s">
        <v>431</v>
      </c>
      <c r="AL114" s="87">
        <v>2760</v>
      </c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</row>
    <row r="115" spans="1:73" x14ac:dyDescent="0.2">
      <c r="A115" s="132" t="s">
        <v>62</v>
      </c>
      <c r="B115" s="133" t="s">
        <v>119</v>
      </c>
      <c r="C115" s="133" t="s">
        <v>119</v>
      </c>
      <c r="D115" s="134" t="s">
        <v>119</v>
      </c>
      <c r="E115" s="83" t="s">
        <v>649</v>
      </c>
      <c r="F115" s="135" t="s">
        <v>38</v>
      </c>
      <c r="G115" s="136">
        <v>15</v>
      </c>
      <c r="H115" s="136">
        <v>40648380</v>
      </c>
      <c r="I115" s="136">
        <v>40648380</v>
      </c>
      <c r="J115" s="80" t="s">
        <v>39</v>
      </c>
      <c r="K115" s="80" t="s">
        <v>46</v>
      </c>
      <c r="L115" s="137" t="s">
        <v>650</v>
      </c>
      <c r="M115" s="138">
        <v>0</v>
      </c>
      <c r="N115" s="138">
        <v>0.10204100000000001</v>
      </c>
      <c r="O115" s="138">
        <v>9.7222199999999995E-2</v>
      </c>
      <c r="P115" s="139">
        <v>0.2</v>
      </c>
      <c r="Q115" s="80">
        <v>14</v>
      </c>
      <c r="R115" s="80">
        <v>48</v>
      </c>
      <c r="S115" s="80">
        <v>71</v>
      </c>
      <c r="T115" s="82">
        <v>59</v>
      </c>
      <c r="U115" s="80" t="s">
        <v>431</v>
      </c>
      <c r="V115" s="80" t="s">
        <v>431</v>
      </c>
      <c r="W115" s="80" t="s">
        <v>431</v>
      </c>
      <c r="X115" s="80" t="s">
        <v>431</v>
      </c>
      <c r="Y115" s="80" t="s">
        <v>431</v>
      </c>
      <c r="Z115" s="80" t="s">
        <v>431</v>
      </c>
      <c r="AA115" s="80" t="s">
        <v>431</v>
      </c>
      <c r="AB115" s="80" t="s">
        <v>431</v>
      </c>
      <c r="AC115" s="82" t="s">
        <v>431</v>
      </c>
      <c r="AD115" s="86"/>
      <c r="AE115" s="86"/>
      <c r="AF115" s="86"/>
      <c r="AG115" s="86"/>
      <c r="AH115" s="86"/>
      <c r="AI115" s="86"/>
      <c r="AJ115" s="86"/>
      <c r="AK115" s="86"/>
      <c r="AL115" s="87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</row>
    <row r="116" spans="1:73" x14ac:dyDescent="0.2">
      <c r="A116" s="132" t="s">
        <v>32</v>
      </c>
      <c r="B116" s="133" t="s">
        <v>119</v>
      </c>
      <c r="C116" s="133" t="s">
        <v>119</v>
      </c>
      <c r="D116" s="134" t="s">
        <v>119</v>
      </c>
      <c r="E116" s="83" t="s">
        <v>651</v>
      </c>
      <c r="F116" s="135" t="s">
        <v>38</v>
      </c>
      <c r="G116" s="136">
        <v>15</v>
      </c>
      <c r="H116" s="136">
        <v>40917186</v>
      </c>
      <c r="I116" s="136">
        <v>40917186</v>
      </c>
      <c r="J116" s="80" t="s">
        <v>46</v>
      </c>
      <c r="K116" s="80" t="s">
        <v>40</v>
      </c>
      <c r="L116" s="137" t="s">
        <v>652</v>
      </c>
      <c r="M116" s="138">
        <v>0</v>
      </c>
      <c r="N116" s="138">
        <v>0</v>
      </c>
      <c r="O116" s="138">
        <v>0</v>
      </c>
      <c r="P116" s="139">
        <v>0.15384600000000001</v>
      </c>
      <c r="Q116" s="80">
        <v>18</v>
      </c>
      <c r="R116" s="80">
        <v>18</v>
      </c>
      <c r="S116" s="80">
        <v>16</v>
      </c>
      <c r="T116" s="82">
        <v>12</v>
      </c>
      <c r="U116" s="80" t="s">
        <v>431</v>
      </c>
      <c r="V116" s="80" t="s">
        <v>431</v>
      </c>
      <c r="W116" s="80" t="s">
        <v>431</v>
      </c>
      <c r="X116" s="80" t="s">
        <v>431</v>
      </c>
      <c r="Y116" s="80" t="s">
        <v>431</v>
      </c>
      <c r="Z116" s="80" t="s">
        <v>431</v>
      </c>
      <c r="AA116" s="80" t="s">
        <v>431</v>
      </c>
      <c r="AB116" s="80" t="s">
        <v>431</v>
      </c>
      <c r="AC116" s="82" t="s">
        <v>431</v>
      </c>
      <c r="AD116" s="86"/>
      <c r="AE116" s="86"/>
      <c r="AF116" s="86"/>
      <c r="AG116" s="86"/>
      <c r="AH116" s="86"/>
      <c r="AI116" s="86"/>
      <c r="AJ116" s="86"/>
      <c r="AK116" s="86"/>
      <c r="AL116" s="87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</row>
    <row r="117" spans="1:73" x14ac:dyDescent="0.2">
      <c r="A117" s="132" t="s">
        <v>32</v>
      </c>
      <c r="B117" s="133" t="s">
        <v>119</v>
      </c>
      <c r="C117" s="133" t="s">
        <v>119</v>
      </c>
      <c r="D117" s="134" t="s">
        <v>119</v>
      </c>
      <c r="E117" s="83" t="s">
        <v>653</v>
      </c>
      <c r="F117" s="135" t="s">
        <v>103</v>
      </c>
      <c r="G117" s="136">
        <v>15</v>
      </c>
      <c r="H117" s="136">
        <v>50578333</v>
      </c>
      <c r="I117" s="136">
        <v>50578333</v>
      </c>
      <c r="J117" s="80" t="s">
        <v>39</v>
      </c>
      <c r="K117" s="80" t="s">
        <v>46</v>
      </c>
      <c r="L117" s="137" t="s">
        <v>654</v>
      </c>
      <c r="M117" s="138">
        <v>0</v>
      </c>
      <c r="N117" s="138">
        <v>0</v>
      </c>
      <c r="O117" s="138">
        <v>0</v>
      </c>
      <c r="P117" s="139">
        <v>0.2</v>
      </c>
      <c r="Q117" s="80">
        <v>17</v>
      </c>
      <c r="R117" s="80">
        <v>14</v>
      </c>
      <c r="S117" s="80">
        <v>17</v>
      </c>
      <c r="T117" s="82">
        <v>14</v>
      </c>
      <c r="U117" s="138"/>
      <c r="V117" s="138"/>
      <c r="W117" s="138"/>
      <c r="X117" s="138"/>
      <c r="Y117" s="138"/>
      <c r="Z117" s="138"/>
      <c r="AA117" s="138"/>
      <c r="AB117" s="138"/>
      <c r="AC117" s="139"/>
      <c r="AD117" s="86"/>
      <c r="AE117" s="86"/>
      <c r="AF117" s="86"/>
      <c r="AG117" s="86"/>
      <c r="AH117" s="86"/>
      <c r="AI117" s="86"/>
      <c r="AJ117" s="86"/>
      <c r="AK117" s="86"/>
      <c r="AL117" s="87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</row>
    <row r="118" spans="1:73" x14ac:dyDescent="0.2">
      <c r="A118" s="132" t="s">
        <v>62</v>
      </c>
      <c r="B118" s="133" t="s">
        <v>2745</v>
      </c>
      <c r="C118" s="133" t="s">
        <v>119</v>
      </c>
      <c r="D118" s="134" t="s">
        <v>119</v>
      </c>
      <c r="E118" s="83" t="s">
        <v>655</v>
      </c>
      <c r="F118" s="135" t="s">
        <v>38</v>
      </c>
      <c r="G118" s="136">
        <v>15</v>
      </c>
      <c r="H118" s="136">
        <v>55727134</v>
      </c>
      <c r="I118" s="136">
        <v>55727134</v>
      </c>
      <c r="J118" s="80" t="s">
        <v>59</v>
      </c>
      <c r="K118" s="80" t="s">
        <v>40</v>
      </c>
      <c r="L118" s="137" t="s">
        <v>656</v>
      </c>
      <c r="M118" s="138">
        <v>0</v>
      </c>
      <c r="N118" s="138">
        <v>0.66666700000000001</v>
      </c>
      <c r="O118" s="138">
        <v>0.34615400000000002</v>
      </c>
      <c r="P118" s="139">
        <v>0.57142899999999996</v>
      </c>
      <c r="Q118" s="80">
        <v>35</v>
      </c>
      <c r="R118" s="80">
        <v>17</v>
      </c>
      <c r="S118" s="80">
        <v>25</v>
      </c>
      <c r="T118" s="82">
        <v>20</v>
      </c>
      <c r="U118" s="138">
        <v>0.246618</v>
      </c>
      <c r="V118" s="138">
        <v>0.122543</v>
      </c>
      <c r="W118" s="138">
        <v>0.40504099999999998</v>
      </c>
      <c r="X118" s="138">
        <v>0.51017699999999999</v>
      </c>
      <c r="Y118" s="138">
        <v>0.25971</v>
      </c>
      <c r="Z118" s="138">
        <v>0.44795200000000002</v>
      </c>
      <c r="AA118" s="138">
        <v>6.1302700000000002E-2</v>
      </c>
      <c r="AB118" s="138"/>
      <c r="AC118" s="139">
        <v>0.73912999999999995</v>
      </c>
      <c r="AD118" s="86">
        <v>960</v>
      </c>
      <c r="AE118" s="86">
        <v>2594</v>
      </c>
      <c r="AF118" s="86">
        <v>1705</v>
      </c>
      <c r="AG118" s="86">
        <v>4470</v>
      </c>
      <c r="AH118" s="86">
        <v>1724</v>
      </c>
      <c r="AI118" s="86">
        <v>2343</v>
      </c>
      <c r="AJ118" s="86">
        <v>260</v>
      </c>
      <c r="AK118" s="86" t="s">
        <v>431</v>
      </c>
      <c r="AL118" s="87">
        <v>22</v>
      </c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</row>
    <row r="119" spans="1:73" x14ac:dyDescent="0.2">
      <c r="A119" s="132" t="s">
        <v>31</v>
      </c>
      <c r="B119" s="133" t="s">
        <v>119</v>
      </c>
      <c r="C119" s="133" t="s">
        <v>119</v>
      </c>
      <c r="D119" s="134" t="s">
        <v>119</v>
      </c>
      <c r="E119" s="83" t="s">
        <v>657</v>
      </c>
      <c r="F119" s="135" t="s">
        <v>50</v>
      </c>
      <c r="G119" s="136">
        <v>15</v>
      </c>
      <c r="H119" s="136">
        <v>60747356</v>
      </c>
      <c r="I119" s="136">
        <v>60747359</v>
      </c>
      <c r="J119" s="80" t="s">
        <v>658</v>
      </c>
      <c r="K119" s="80" t="s">
        <v>51</v>
      </c>
      <c r="L119" s="137" t="s">
        <v>659</v>
      </c>
      <c r="M119" s="138"/>
      <c r="N119" s="138"/>
      <c r="O119" s="138"/>
      <c r="P119" s="139"/>
      <c r="Q119" s="80"/>
      <c r="R119" s="80"/>
      <c r="S119" s="80"/>
      <c r="T119" s="82"/>
      <c r="U119" s="80" t="s">
        <v>431</v>
      </c>
      <c r="V119" s="80" t="s">
        <v>431</v>
      </c>
      <c r="W119" s="80" t="s">
        <v>431</v>
      </c>
      <c r="X119" s="80" t="s">
        <v>431</v>
      </c>
      <c r="Y119" s="80" t="s">
        <v>431</v>
      </c>
      <c r="Z119" s="80" t="s">
        <v>431</v>
      </c>
      <c r="AA119" s="80" t="s">
        <v>431</v>
      </c>
      <c r="AB119" s="80" t="s">
        <v>431</v>
      </c>
      <c r="AC119" s="82" t="s">
        <v>431</v>
      </c>
      <c r="AD119" s="86"/>
      <c r="AE119" s="86"/>
      <c r="AF119" s="86"/>
      <c r="AG119" s="86"/>
      <c r="AH119" s="86"/>
      <c r="AI119" s="86"/>
      <c r="AJ119" s="86"/>
      <c r="AK119" s="86"/>
      <c r="AL119" s="87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</row>
    <row r="120" spans="1:73" x14ac:dyDescent="0.2">
      <c r="A120" s="132" t="s">
        <v>62</v>
      </c>
      <c r="B120" s="133" t="s">
        <v>119</v>
      </c>
      <c r="C120" s="133" t="s">
        <v>119</v>
      </c>
      <c r="D120" s="134" t="s">
        <v>119</v>
      </c>
      <c r="E120" s="83" t="s">
        <v>660</v>
      </c>
      <c r="F120" s="135" t="s">
        <v>38</v>
      </c>
      <c r="G120" s="136">
        <v>15</v>
      </c>
      <c r="H120" s="136">
        <v>74368296</v>
      </c>
      <c r="I120" s="136">
        <v>74368296</v>
      </c>
      <c r="J120" s="80" t="s">
        <v>40</v>
      </c>
      <c r="K120" s="80" t="s">
        <v>46</v>
      </c>
      <c r="L120" s="137" t="s">
        <v>661</v>
      </c>
      <c r="M120" s="138">
        <v>0</v>
      </c>
      <c r="N120" s="138">
        <v>0.108108</v>
      </c>
      <c r="O120" s="138">
        <v>0.13725499999999999</v>
      </c>
      <c r="P120" s="139">
        <v>0.33333299999999999</v>
      </c>
      <c r="Q120" s="80">
        <v>23</v>
      </c>
      <c r="R120" s="80">
        <v>36</v>
      </c>
      <c r="S120" s="80">
        <v>50</v>
      </c>
      <c r="T120" s="82">
        <v>23</v>
      </c>
      <c r="U120" s="80"/>
      <c r="V120" s="80"/>
      <c r="W120" s="80"/>
      <c r="X120" s="80"/>
      <c r="Y120" s="80"/>
      <c r="Z120" s="80"/>
      <c r="AA120" s="80"/>
      <c r="AB120" s="80"/>
      <c r="AC120" s="82"/>
      <c r="AD120" s="86"/>
      <c r="AE120" s="86"/>
      <c r="AF120" s="86"/>
      <c r="AG120" s="86"/>
      <c r="AH120" s="86"/>
      <c r="AI120" s="86"/>
      <c r="AJ120" s="86"/>
      <c r="AK120" s="86"/>
      <c r="AL120" s="87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</row>
    <row r="121" spans="1:73" x14ac:dyDescent="0.2">
      <c r="A121" s="132" t="s">
        <v>32</v>
      </c>
      <c r="B121" s="133" t="s">
        <v>119</v>
      </c>
      <c r="C121" s="133" t="s">
        <v>119</v>
      </c>
      <c r="D121" s="134" t="s">
        <v>119</v>
      </c>
      <c r="E121" s="83" t="s">
        <v>662</v>
      </c>
      <c r="F121" s="135" t="s">
        <v>38</v>
      </c>
      <c r="G121" s="136">
        <v>15</v>
      </c>
      <c r="H121" s="136">
        <v>89399909</v>
      </c>
      <c r="I121" s="136">
        <v>89399909</v>
      </c>
      <c r="J121" s="80" t="s">
        <v>40</v>
      </c>
      <c r="K121" s="80" t="s">
        <v>46</v>
      </c>
      <c r="L121" s="137" t="s">
        <v>663</v>
      </c>
      <c r="M121" s="138"/>
      <c r="N121" s="138"/>
      <c r="O121" s="138"/>
      <c r="P121" s="139">
        <v>1.9802E-2</v>
      </c>
      <c r="Q121" s="80"/>
      <c r="R121" s="80"/>
      <c r="S121" s="80"/>
      <c r="T121" s="82">
        <v>100</v>
      </c>
      <c r="U121" s="80" t="s">
        <v>431</v>
      </c>
      <c r="V121" s="80" t="s">
        <v>431</v>
      </c>
      <c r="W121" s="80" t="s">
        <v>431</v>
      </c>
      <c r="X121" s="80" t="s">
        <v>431</v>
      </c>
      <c r="Y121" s="80" t="s">
        <v>431</v>
      </c>
      <c r="Z121" s="80" t="s">
        <v>431</v>
      </c>
      <c r="AA121" s="80" t="s">
        <v>431</v>
      </c>
      <c r="AB121" s="80" t="s">
        <v>431</v>
      </c>
      <c r="AC121" s="82" t="s">
        <v>431</v>
      </c>
      <c r="AD121" s="86"/>
      <c r="AE121" s="86"/>
      <c r="AF121" s="86"/>
      <c r="AG121" s="86"/>
      <c r="AH121" s="86"/>
      <c r="AI121" s="86"/>
      <c r="AJ121" s="86"/>
      <c r="AK121" s="86"/>
      <c r="AL121" s="87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</row>
    <row r="122" spans="1:73" x14ac:dyDescent="0.2">
      <c r="A122" s="132" t="s">
        <v>62</v>
      </c>
      <c r="B122" s="133" t="s">
        <v>119</v>
      </c>
      <c r="C122" s="133" t="s">
        <v>119</v>
      </c>
      <c r="D122" s="134" t="s">
        <v>119</v>
      </c>
      <c r="E122" s="83" t="s">
        <v>664</v>
      </c>
      <c r="F122" s="135" t="s">
        <v>50</v>
      </c>
      <c r="G122" s="136">
        <v>16</v>
      </c>
      <c r="H122" s="136">
        <v>2234969</v>
      </c>
      <c r="I122" s="136">
        <v>2234990</v>
      </c>
      <c r="J122" s="80" t="s">
        <v>665</v>
      </c>
      <c r="K122" s="80" t="s">
        <v>51</v>
      </c>
      <c r="L122" s="137" t="s">
        <v>666</v>
      </c>
      <c r="M122" s="138"/>
      <c r="N122" s="138"/>
      <c r="O122" s="138"/>
      <c r="P122" s="139"/>
      <c r="Q122" s="80"/>
      <c r="R122" s="80"/>
      <c r="S122" s="80"/>
      <c r="T122" s="82"/>
      <c r="U122" s="80" t="s">
        <v>431</v>
      </c>
      <c r="V122" s="80" t="s">
        <v>431</v>
      </c>
      <c r="W122" s="80" t="s">
        <v>431</v>
      </c>
      <c r="X122" s="80" t="s">
        <v>431</v>
      </c>
      <c r="Y122" s="80" t="s">
        <v>431</v>
      </c>
      <c r="Z122" s="80" t="s">
        <v>431</v>
      </c>
      <c r="AA122" s="80" t="s">
        <v>431</v>
      </c>
      <c r="AB122" s="80" t="s">
        <v>431</v>
      </c>
      <c r="AC122" s="82" t="s">
        <v>431</v>
      </c>
      <c r="AD122" s="86"/>
      <c r="AE122" s="86"/>
      <c r="AF122" s="86"/>
      <c r="AG122" s="86"/>
      <c r="AH122" s="86"/>
      <c r="AI122" s="86"/>
      <c r="AJ122" s="86"/>
      <c r="AK122" s="86"/>
      <c r="AL122" s="87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</row>
    <row r="123" spans="1:73" x14ac:dyDescent="0.2">
      <c r="A123" s="132" t="s">
        <v>62</v>
      </c>
      <c r="B123" s="133" t="s">
        <v>2751</v>
      </c>
      <c r="C123" s="133" t="s">
        <v>119</v>
      </c>
      <c r="D123" s="134" t="s">
        <v>119</v>
      </c>
      <c r="E123" s="83" t="s">
        <v>667</v>
      </c>
      <c r="F123" s="135" t="s">
        <v>103</v>
      </c>
      <c r="G123" s="136">
        <v>16</v>
      </c>
      <c r="H123" s="136">
        <v>29675266</v>
      </c>
      <c r="I123" s="136">
        <v>29675266</v>
      </c>
      <c r="J123" s="80" t="s">
        <v>40</v>
      </c>
      <c r="K123" s="80" t="s">
        <v>59</v>
      </c>
      <c r="L123" s="137" t="s">
        <v>668</v>
      </c>
      <c r="M123" s="138">
        <v>0</v>
      </c>
      <c r="N123" s="138">
        <v>0.31578899999999999</v>
      </c>
      <c r="O123" s="138">
        <v>8.1081100000000003E-2</v>
      </c>
      <c r="P123" s="139">
        <v>0.230769</v>
      </c>
      <c r="Q123" s="80">
        <v>12</v>
      </c>
      <c r="R123" s="80">
        <v>37</v>
      </c>
      <c r="S123" s="80">
        <v>36</v>
      </c>
      <c r="T123" s="82">
        <v>38</v>
      </c>
      <c r="U123" s="138">
        <v>5.5309699999999996E-3</v>
      </c>
      <c r="V123" s="138">
        <v>6.4044900000000002E-2</v>
      </c>
      <c r="W123" s="138">
        <v>0.29244700000000001</v>
      </c>
      <c r="X123" s="138">
        <v>0.49262</v>
      </c>
      <c r="Y123" s="138">
        <v>4.7694800000000002E-2</v>
      </c>
      <c r="Z123" s="138">
        <v>0.42180099999999998</v>
      </c>
      <c r="AA123" s="138">
        <v>3.1847100000000003E-2</v>
      </c>
      <c r="AB123" s="138">
        <v>0.186275</v>
      </c>
      <c r="AC123" s="139">
        <v>0.153506</v>
      </c>
      <c r="AD123" s="86">
        <v>1807</v>
      </c>
      <c r="AE123" s="86">
        <v>889</v>
      </c>
      <c r="AF123" s="86">
        <v>1760</v>
      </c>
      <c r="AG123" s="86">
        <v>541</v>
      </c>
      <c r="AH123" s="86">
        <v>628</v>
      </c>
      <c r="AI123" s="86">
        <v>210</v>
      </c>
      <c r="AJ123" s="86">
        <v>156</v>
      </c>
      <c r="AK123" s="86">
        <v>3569</v>
      </c>
      <c r="AL123" s="87">
        <v>1810</v>
      </c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</row>
    <row r="124" spans="1:73" x14ac:dyDescent="0.2">
      <c r="A124" s="132" t="s">
        <v>62</v>
      </c>
      <c r="B124" s="133" t="s">
        <v>564</v>
      </c>
      <c r="C124" s="133" t="s">
        <v>119</v>
      </c>
      <c r="D124" s="134" t="s">
        <v>119</v>
      </c>
      <c r="E124" s="83" t="s">
        <v>669</v>
      </c>
      <c r="F124" s="135" t="s">
        <v>38</v>
      </c>
      <c r="G124" s="136">
        <v>16</v>
      </c>
      <c r="H124" s="136">
        <v>57685133</v>
      </c>
      <c r="I124" s="136">
        <v>57685133</v>
      </c>
      <c r="J124" s="80" t="s">
        <v>40</v>
      </c>
      <c r="K124" s="80" t="s">
        <v>59</v>
      </c>
      <c r="L124" s="137" t="s">
        <v>670</v>
      </c>
      <c r="M124" s="138">
        <v>0</v>
      </c>
      <c r="N124" s="138">
        <v>0.137097</v>
      </c>
      <c r="O124" s="138">
        <v>6.2015500000000001E-2</v>
      </c>
      <c r="P124" s="139">
        <v>0.34782600000000002</v>
      </c>
      <c r="Q124" s="80">
        <v>17</v>
      </c>
      <c r="R124" s="80">
        <v>123</v>
      </c>
      <c r="S124" s="80">
        <v>128</v>
      </c>
      <c r="T124" s="82">
        <v>137</v>
      </c>
      <c r="U124" s="138">
        <v>1.7706899999999999E-3</v>
      </c>
      <c r="V124" s="138">
        <v>1.0738299999999999E-2</v>
      </c>
      <c r="W124" s="138">
        <v>4.6210700000000001E-4</v>
      </c>
      <c r="X124" s="138">
        <v>1.38889E-3</v>
      </c>
      <c r="Y124" s="138">
        <v>0</v>
      </c>
      <c r="Z124" s="138">
        <v>3.5335700000000002E-3</v>
      </c>
      <c r="AA124" s="138">
        <v>9.6153799999999998E-3</v>
      </c>
      <c r="AB124" s="138">
        <v>0.114882</v>
      </c>
      <c r="AC124" s="139">
        <v>0.234596</v>
      </c>
      <c r="AD124" s="86">
        <v>2258</v>
      </c>
      <c r="AE124" s="86">
        <v>744</v>
      </c>
      <c r="AF124" s="86">
        <v>2163</v>
      </c>
      <c r="AG124" s="86">
        <v>719</v>
      </c>
      <c r="AH124" s="86">
        <v>655</v>
      </c>
      <c r="AI124" s="86">
        <v>282</v>
      </c>
      <c r="AJ124" s="86">
        <v>207</v>
      </c>
      <c r="AK124" s="86">
        <v>4743</v>
      </c>
      <c r="AL124" s="87">
        <v>5809</v>
      </c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</row>
    <row r="125" spans="1:73" x14ac:dyDescent="0.2">
      <c r="A125" s="132" t="s">
        <v>31</v>
      </c>
      <c r="B125" s="133" t="s">
        <v>119</v>
      </c>
      <c r="C125" s="133" t="s">
        <v>119</v>
      </c>
      <c r="D125" s="134" t="s">
        <v>119</v>
      </c>
      <c r="E125" s="83" t="s">
        <v>671</v>
      </c>
      <c r="F125" s="135" t="s">
        <v>38</v>
      </c>
      <c r="G125" s="136">
        <v>16</v>
      </c>
      <c r="H125" s="136">
        <v>74444863</v>
      </c>
      <c r="I125" s="136">
        <v>74444863</v>
      </c>
      <c r="J125" s="80" t="s">
        <v>40</v>
      </c>
      <c r="K125" s="80" t="s">
        <v>46</v>
      </c>
      <c r="L125" s="137" t="s">
        <v>672</v>
      </c>
      <c r="M125" s="138"/>
      <c r="N125" s="138"/>
      <c r="O125" s="138"/>
      <c r="P125" s="139"/>
      <c r="Q125" s="80"/>
      <c r="R125" s="80"/>
      <c r="S125" s="80"/>
      <c r="T125" s="82"/>
      <c r="U125" s="80" t="s">
        <v>431</v>
      </c>
      <c r="V125" s="80" t="s">
        <v>431</v>
      </c>
      <c r="W125" s="80" t="s">
        <v>431</v>
      </c>
      <c r="X125" s="80" t="s">
        <v>431</v>
      </c>
      <c r="Y125" s="80" t="s">
        <v>431</v>
      </c>
      <c r="Z125" s="80" t="s">
        <v>431</v>
      </c>
      <c r="AA125" s="80" t="s">
        <v>431</v>
      </c>
      <c r="AB125" s="80" t="s">
        <v>431</v>
      </c>
      <c r="AC125" s="82" t="s">
        <v>431</v>
      </c>
      <c r="AD125" s="86"/>
      <c r="AE125" s="86"/>
      <c r="AF125" s="86"/>
      <c r="AG125" s="86"/>
      <c r="AH125" s="86"/>
      <c r="AI125" s="86"/>
      <c r="AJ125" s="86"/>
      <c r="AK125" s="86"/>
      <c r="AL125" s="87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</row>
    <row r="126" spans="1:73" x14ac:dyDescent="0.2">
      <c r="A126" s="132" t="s">
        <v>62</v>
      </c>
      <c r="B126" s="133" t="s">
        <v>2745</v>
      </c>
      <c r="C126" s="133" t="s">
        <v>119</v>
      </c>
      <c r="D126" s="134" t="s">
        <v>119</v>
      </c>
      <c r="E126" s="83" t="s">
        <v>673</v>
      </c>
      <c r="F126" s="135" t="s">
        <v>38</v>
      </c>
      <c r="G126" s="136">
        <v>16</v>
      </c>
      <c r="H126" s="136">
        <v>89371682</v>
      </c>
      <c r="I126" s="136">
        <v>89371682</v>
      </c>
      <c r="J126" s="80" t="s">
        <v>59</v>
      </c>
      <c r="K126" s="80" t="s">
        <v>39</v>
      </c>
      <c r="L126" s="137" t="s">
        <v>674</v>
      </c>
      <c r="M126" s="138">
        <v>0</v>
      </c>
      <c r="N126" s="138">
        <v>0.519231</v>
      </c>
      <c r="O126" s="138">
        <v>0.45544600000000002</v>
      </c>
      <c r="P126" s="139">
        <v>0.480769</v>
      </c>
      <c r="Q126" s="80">
        <v>15</v>
      </c>
      <c r="R126" s="80">
        <v>103</v>
      </c>
      <c r="S126" s="80">
        <v>100</v>
      </c>
      <c r="T126" s="82">
        <v>103</v>
      </c>
      <c r="U126" s="138">
        <v>0.29794100000000001</v>
      </c>
      <c r="V126" s="138">
        <v>0.33364899999999997</v>
      </c>
      <c r="W126" s="138">
        <v>0.48479299999999997</v>
      </c>
      <c r="X126" s="138">
        <v>0.50695000000000001</v>
      </c>
      <c r="Y126" s="138">
        <v>0.307004</v>
      </c>
      <c r="Z126" s="138">
        <v>0.33205099999999999</v>
      </c>
      <c r="AA126" s="138">
        <v>0.47692299999999999</v>
      </c>
      <c r="AB126" s="138"/>
      <c r="AC126" s="139">
        <v>0.47835299999999997</v>
      </c>
      <c r="AD126" s="86">
        <v>922</v>
      </c>
      <c r="AE126" s="86">
        <v>2112</v>
      </c>
      <c r="AF126" s="86">
        <v>2169</v>
      </c>
      <c r="AG126" s="86">
        <v>4100</v>
      </c>
      <c r="AH126" s="86">
        <v>2012</v>
      </c>
      <c r="AI126" s="86">
        <v>3119</v>
      </c>
      <c r="AJ126" s="86">
        <v>714</v>
      </c>
      <c r="AK126" s="86" t="s">
        <v>431</v>
      </c>
      <c r="AL126" s="87">
        <v>7067</v>
      </c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</row>
    <row r="127" spans="1:73" x14ac:dyDescent="0.2">
      <c r="A127" s="132" t="s">
        <v>62</v>
      </c>
      <c r="B127" s="133" t="s">
        <v>203</v>
      </c>
      <c r="C127" s="133" t="s">
        <v>119</v>
      </c>
      <c r="D127" s="134" t="s">
        <v>119</v>
      </c>
      <c r="E127" s="83" t="s">
        <v>676</v>
      </c>
      <c r="F127" s="135" t="s">
        <v>38</v>
      </c>
      <c r="G127" s="136">
        <v>17</v>
      </c>
      <c r="H127" s="136">
        <v>7606641</v>
      </c>
      <c r="I127" s="136">
        <v>7606641</v>
      </c>
      <c r="J127" s="80" t="s">
        <v>40</v>
      </c>
      <c r="K127" s="80" t="s">
        <v>59</v>
      </c>
      <c r="L127" s="137" t="s">
        <v>677</v>
      </c>
      <c r="M127" s="138">
        <v>0</v>
      </c>
      <c r="N127" s="138">
        <v>0.16800000000000001</v>
      </c>
      <c r="O127" s="138">
        <v>1.9802E-2</v>
      </c>
      <c r="P127" s="139">
        <v>0.3125</v>
      </c>
      <c r="Q127" s="80">
        <v>17</v>
      </c>
      <c r="R127" s="80">
        <v>124</v>
      </c>
      <c r="S127" s="80">
        <v>201</v>
      </c>
      <c r="T127" s="82">
        <v>143</v>
      </c>
      <c r="U127" s="138">
        <v>0</v>
      </c>
      <c r="V127" s="138">
        <v>0</v>
      </c>
      <c r="W127" s="138">
        <v>0</v>
      </c>
      <c r="X127" s="138">
        <v>5.1652899999999995E-4</v>
      </c>
      <c r="Y127" s="138">
        <v>0</v>
      </c>
      <c r="Z127" s="138">
        <v>1.0846E-3</v>
      </c>
      <c r="AA127" s="138">
        <v>1.2630000000000001E-2</v>
      </c>
      <c r="AB127" s="138"/>
      <c r="AC127" s="139">
        <v>0.20172599999999999</v>
      </c>
      <c r="AD127" s="86">
        <v>577</v>
      </c>
      <c r="AE127" s="86">
        <v>1127</v>
      </c>
      <c r="AF127" s="86">
        <v>780</v>
      </c>
      <c r="AG127" s="86">
        <v>1935</v>
      </c>
      <c r="AH127" s="86">
        <v>574</v>
      </c>
      <c r="AI127" s="86">
        <v>1843</v>
      </c>
      <c r="AJ127" s="86">
        <v>1345</v>
      </c>
      <c r="AK127" s="86" t="s">
        <v>431</v>
      </c>
      <c r="AL127" s="87">
        <v>1853</v>
      </c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</row>
    <row r="128" spans="1:73" x14ac:dyDescent="0.2">
      <c r="A128" s="132" t="s">
        <v>32</v>
      </c>
      <c r="B128" s="133" t="s">
        <v>119</v>
      </c>
      <c r="C128" s="133" t="s">
        <v>119</v>
      </c>
      <c r="D128" s="134" t="s">
        <v>119</v>
      </c>
      <c r="E128" s="83" t="s">
        <v>678</v>
      </c>
      <c r="F128" s="135" t="s">
        <v>38</v>
      </c>
      <c r="G128" s="136">
        <v>17</v>
      </c>
      <c r="H128" s="136">
        <v>15508601</v>
      </c>
      <c r="I128" s="136">
        <v>15508601</v>
      </c>
      <c r="J128" s="80" t="s">
        <v>40</v>
      </c>
      <c r="K128" s="80" t="s">
        <v>46</v>
      </c>
      <c r="L128" s="137" t="s">
        <v>679</v>
      </c>
      <c r="M128" s="138">
        <v>0</v>
      </c>
      <c r="N128" s="138">
        <v>0</v>
      </c>
      <c r="O128" s="138">
        <v>0</v>
      </c>
      <c r="P128" s="139">
        <v>3.77358E-2</v>
      </c>
      <c r="Q128" s="80">
        <v>44</v>
      </c>
      <c r="R128" s="80">
        <v>53</v>
      </c>
      <c r="S128" s="80">
        <v>67</v>
      </c>
      <c r="T128" s="82">
        <v>52</v>
      </c>
      <c r="U128" s="80" t="s">
        <v>431</v>
      </c>
      <c r="V128" s="80" t="s">
        <v>431</v>
      </c>
      <c r="W128" s="80" t="s">
        <v>431</v>
      </c>
      <c r="X128" s="80" t="s">
        <v>431</v>
      </c>
      <c r="Y128" s="80" t="s">
        <v>431</v>
      </c>
      <c r="Z128" s="80" t="s">
        <v>431</v>
      </c>
      <c r="AA128" s="80" t="s">
        <v>431</v>
      </c>
      <c r="AB128" s="80" t="s">
        <v>431</v>
      </c>
      <c r="AC128" s="82" t="s">
        <v>431</v>
      </c>
      <c r="AD128" s="86"/>
      <c r="AE128" s="86"/>
      <c r="AF128" s="86"/>
      <c r="AG128" s="86"/>
      <c r="AH128" s="86"/>
      <c r="AI128" s="86"/>
      <c r="AJ128" s="86"/>
      <c r="AK128" s="86"/>
      <c r="AL128" s="87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</row>
    <row r="129" spans="1:73" x14ac:dyDescent="0.2">
      <c r="A129" s="132" t="s">
        <v>31</v>
      </c>
      <c r="B129" s="133" t="s">
        <v>119</v>
      </c>
      <c r="C129" s="133" t="s">
        <v>119</v>
      </c>
      <c r="D129" s="134" t="s">
        <v>119</v>
      </c>
      <c r="E129" s="83" t="s">
        <v>680</v>
      </c>
      <c r="F129" s="135" t="s">
        <v>50</v>
      </c>
      <c r="G129" s="136">
        <v>17</v>
      </c>
      <c r="H129" s="136">
        <v>17083317</v>
      </c>
      <c r="I129" s="136">
        <v>17083320</v>
      </c>
      <c r="J129" s="80" t="s">
        <v>681</v>
      </c>
      <c r="K129" s="80" t="s">
        <v>51</v>
      </c>
      <c r="L129" s="137" t="s">
        <v>682</v>
      </c>
      <c r="M129" s="138"/>
      <c r="N129" s="138"/>
      <c r="O129" s="138"/>
      <c r="P129" s="139"/>
      <c r="Q129" s="80"/>
      <c r="R129" s="80"/>
      <c r="S129" s="80"/>
      <c r="T129" s="82"/>
      <c r="U129" s="138"/>
      <c r="V129" s="138">
        <v>0</v>
      </c>
      <c r="W129" s="138"/>
      <c r="X129" s="138">
        <v>0</v>
      </c>
      <c r="Y129" s="138">
        <v>0</v>
      </c>
      <c r="Z129" s="138">
        <v>0</v>
      </c>
      <c r="AA129" s="138">
        <v>0</v>
      </c>
      <c r="AB129" s="138">
        <v>0</v>
      </c>
      <c r="AC129" s="139"/>
      <c r="AD129" s="86" t="s">
        <v>431</v>
      </c>
      <c r="AE129" s="86">
        <v>176</v>
      </c>
      <c r="AF129" s="86" t="s">
        <v>431</v>
      </c>
      <c r="AG129" s="86">
        <v>24</v>
      </c>
      <c r="AH129" s="86">
        <v>148</v>
      </c>
      <c r="AI129" s="86">
        <v>92</v>
      </c>
      <c r="AJ129" s="86">
        <v>1118</v>
      </c>
      <c r="AK129" s="86">
        <v>130</v>
      </c>
      <c r="AL129" s="87" t="s">
        <v>431</v>
      </c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</row>
    <row r="130" spans="1:73" x14ac:dyDescent="0.2">
      <c r="A130" s="132" t="s">
        <v>32</v>
      </c>
      <c r="B130" s="133" t="s">
        <v>119</v>
      </c>
      <c r="C130" s="133" t="s">
        <v>119</v>
      </c>
      <c r="D130" s="134" t="s">
        <v>119</v>
      </c>
      <c r="E130" s="83" t="s">
        <v>683</v>
      </c>
      <c r="F130" s="135" t="s">
        <v>38</v>
      </c>
      <c r="G130" s="136">
        <v>17</v>
      </c>
      <c r="H130" s="136">
        <v>20108942</v>
      </c>
      <c r="I130" s="136">
        <v>20108942</v>
      </c>
      <c r="J130" s="80" t="s">
        <v>40</v>
      </c>
      <c r="K130" s="80" t="s">
        <v>46</v>
      </c>
      <c r="L130" s="137" t="s">
        <v>684</v>
      </c>
      <c r="M130" s="138">
        <v>0</v>
      </c>
      <c r="N130" s="138">
        <v>0</v>
      </c>
      <c r="O130" s="138">
        <v>0</v>
      </c>
      <c r="P130" s="139">
        <v>0.230769</v>
      </c>
      <c r="Q130" s="80">
        <v>11</v>
      </c>
      <c r="R130" s="80">
        <v>14</v>
      </c>
      <c r="S130" s="80">
        <v>9</v>
      </c>
      <c r="T130" s="82">
        <v>12</v>
      </c>
      <c r="U130" s="138">
        <v>0</v>
      </c>
      <c r="V130" s="138">
        <v>0</v>
      </c>
      <c r="W130" s="138">
        <v>0</v>
      </c>
      <c r="X130" s="138">
        <v>0</v>
      </c>
      <c r="Y130" s="138">
        <v>0</v>
      </c>
      <c r="Z130" s="138">
        <v>0</v>
      </c>
      <c r="AA130" s="138">
        <v>0</v>
      </c>
      <c r="AB130" s="138"/>
      <c r="AC130" s="139"/>
      <c r="AD130" s="86">
        <v>26</v>
      </c>
      <c r="AE130" s="86">
        <v>151</v>
      </c>
      <c r="AF130" s="86">
        <v>61</v>
      </c>
      <c r="AG130" s="86">
        <v>242</v>
      </c>
      <c r="AH130" s="86">
        <v>74</v>
      </c>
      <c r="AI130" s="86">
        <v>111</v>
      </c>
      <c r="AJ130" s="86">
        <v>30</v>
      </c>
      <c r="AK130" s="86" t="s">
        <v>431</v>
      </c>
      <c r="AL130" s="87" t="s">
        <v>431</v>
      </c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</row>
    <row r="131" spans="1:73" x14ac:dyDescent="0.2">
      <c r="A131" s="132" t="s">
        <v>269</v>
      </c>
      <c r="B131" s="133" t="s">
        <v>119</v>
      </c>
      <c r="C131" s="133" t="s">
        <v>119</v>
      </c>
      <c r="D131" s="134" t="s">
        <v>119</v>
      </c>
      <c r="E131" s="83" t="s">
        <v>685</v>
      </c>
      <c r="F131" s="135" t="s">
        <v>38</v>
      </c>
      <c r="G131" s="136">
        <v>17</v>
      </c>
      <c r="H131" s="136">
        <v>28808257</v>
      </c>
      <c r="I131" s="136">
        <v>28808257</v>
      </c>
      <c r="J131" s="80" t="s">
        <v>40</v>
      </c>
      <c r="K131" s="80" t="s">
        <v>46</v>
      </c>
      <c r="L131" s="137" t="s">
        <v>686</v>
      </c>
      <c r="M131" s="138">
        <v>0</v>
      </c>
      <c r="N131" s="138">
        <v>0</v>
      </c>
      <c r="O131" s="138">
        <v>2.2727299999999999E-2</v>
      </c>
      <c r="P131" s="139">
        <v>0.14285700000000001</v>
      </c>
      <c r="Q131" s="80">
        <v>19</v>
      </c>
      <c r="R131" s="80">
        <v>19</v>
      </c>
      <c r="S131" s="80">
        <v>43</v>
      </c>
      <c r="T131" s="82">
        <v>20</v>
      </c>
      <c r="U131" s="80" t="s">
        <v>431</v>
      </c>
      <c r="V131" s="80" t="s">
        <v>431</v>
      </c>
      <c r="W131" s="80" t="s">
        <v>431</v>
      </c>
      <c r="X131" s="80" t="s">
        <v>431</v>
      </c>
      <c r="Y131" s="80" t="s">
        <v>431</v>
      </c>
      <c r="Z131" s="80" t="s">
        <v>431</v>
      </c>
      <c r="AA131" s="80" t="s">
        <v>431</v>
      </c>
      <c r="AB131" s="80" t="s">
        <v>431</v>
      </c>
      <c r="AC131" s="82" t="s">
        <v>431</v>
      </c>
      <c r="AD131" s="86"/>
      <c r="AE131" s="86"/>
      <c r="AF131" s="86"/>
      <c r="AG131" s="86"/>
      <c r="AH131" s="86"/>
      <c r="AI131" s="86"/>
      <c r="AJ131" s="86"/>
      <c r="AK131" s="86"/>
      <c r="AL131" s="87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</row>
    <row r="132" spans="1:73" x14ac:dyDescent="0.2">
      <c r="A132" s="132" t="s">
        <v>62</v>
      </c>
      <c r="B132" s="133" t="s">
        <v>2743</v>
      </c>
      <c r="C132" s="133" t="s">
        <v>119</v>
      </c>
      <c r="D132" s="134" t="s">
        <v>119</v>
      </c>
      <c r="E132" s="83" t="s">
        <v>687</v>
      </c>
      <c r="F132" s="135" t="s">
        <v>38</v>
      </c>
      <c r="G132" s="136">
        <v>17</v>
      </c>
      <c r="H132" s="136">
        <v>42338993</v>
      </c>
      <c r="I132" s="136">
        <v>42338993</v>
      </c>
      <c r="J132" s="80" t="s">
        <v>39</v>
      </c>
      <c r="K132" s="80" t="s">
        <v>59</v>
      </c>
      <c r="L132" s="137" t="s">
        <v>688</v>
      </c>
      <c r="M132" s="138">
        <v>0</v>
      </c>
      <c r="N132" s="138">
        <v>0.193548</v>
      </c>
      <c r="O132" s="138">
        <v>0.24</v>
      </c>
      <c r="P132" s="139">
        <v>9.5238100000000006E-2</v>
      </c>
      <c r="Q132" s="80">
        <v>13</v>
      </c>
      <c r="R132" s="80">
        <v>30</v>
      </c>
      <c r="S132" s="80">
        <v>49</v>
      </c>
      <c r="T132" s="82">
        <v>41</v>
      </c>
      <c r="U132" s="138">
        <v>0.192163</v>
      </c>
      <c r="V132" s="138">
        <v>0.182675</v>
      </c>
      <c r="W132" s="138">
        <v>8.75393E-2</v>
      </c>
      <c r="X132" s="138">
        <v>4.3956000000000002E-2</v>
      </c>
      <c r="Y132" s="138">
        <v>0.200347</v>
      </c>
      <c r="Z132" s="138">
        <v>0.126335</v>
      </c>
      <c r="AA132" s="138">
        <v>0.38541700000000001</v>
      </c>
      <c r="AB132" s="138">
        <v>9.1242699999999996E-2</v>
      </c>
      <c r="AC132" s="139">
        <v>0.162305</v>
      </c>
      <c r="AD132" s="86">
        <v>5052</v>
      </c>
      <c r="AE132" s="86">
        <v>1696</v>
      </c>
      <c r="AF132" s="86">
        <v>6042</v>
      </c>
      <c r="AG132" s="86">
        <v>1546</v>
      </c>
      <c r="AH132" s="86">
        <v>1152</v>
      </c>
      <c r="AI132" s="86">
        <v>561</v>
      </c>
      <c r="AJ132" s="86">
        <v>287</v>
      </c>
      <c r="AK132" s="86">
        <v>5994</v>
      </c>
      <c r="AL132" s="87">
        <v>4546</v>
      </c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</row>
    <row r="133" spans="1:73" x14ac:dyDescent="0.2">
      <c r="A133" s="132" t="s">
        <v>62</v>
      </c>
      <c r="B133" s="133" t="s">
        <v>269</v>
      </c>
      <c r="C133" s="133" t="s">
        <v>119</v>
      </c>
      <c r="D133" s="134" t="s">
        <v>119</v>
      </c>
      <c r="E133" s="83" t="s">
        <v>689</v>
      </c>
      <c r="F133" s="135" t="s">
        <v>38</v>
      </c>
      <c r="G133" s="136">
        <v>17</v>
      </c>
      <c r="H133" s="136">
        <v>47797142</v>
      </c>
      <c r="I133" s="136">
        <v>47797142</v>
      </c>
      <c r="J133" s="80" t="s">
        <v>39</v>
      </c>
      <c r="K133" s="80" t="s">
        <v>59</v>
      </c>
      <c r="L133" s="137" t="s">
        <v>690</v>
      </c>
      <c r="M133" s="138">
        <v>0</v>
      </c>
      <c r="N133" s="138">
        <v>0.19736799999999999</v>
      </c>
      <c r="O133" s="138">
        <v>7.6923099999999994E-2</v>
      </c>
      <c r="P133" s="139">
        <v>0.18840599999999999</v>
      </c>
      <c r="Q133" s="80">
        <v>17</v>
      </c>
      <c r="R133" s="80">
        <v>75</v>
      </c>
      <c r="S133" s="80">
        <v>90</v>
      </c>
      <c r="T133" s="82">
        <v>68</v>
      </c>
      <c r="U133" s="138">
        <v>0</v>
      </c>
      <c r="V133" s="138">
        <v>0</v>
      </c>
      <c r="W133" s="138"/>
      <c r="X133" s="138"/>
      <c r="Y133" s="138">
        <v>0</v>
      </c>
      <c r="Z133" s="138">
        <v>2.47219E-3</v>
      </c>
      <c r="AA133" s="138">
        <v>7.8072000000000003E-3</v>
      </c>
      <c r="AB133" s="138">
        <v>2.0612499999999999E-2</v>
      </c>
      <c r="AC133" s="139">
        <v>0.14583299999999999</v>
      </c>
      <c r="AD133" s="86">
        <v>65</v>
      </c>
      <c r="AE133" s="86">
        <v>376</v>
      </c>
      <c r="AF133" s="86" t="s">
        <v>431</v>
      </c>
      <c r="AG133" s="86" t="s">
        <v>431</v>
      </c>
      <c r="AH133" s="86">
        <v>959</v>
      </c>
      <c r="AI133" s="86">
        <v>808</v>
      </c>
      <c r="AJ133" s="86">
        <v>2945</v>
      </c>
      <c r="AK133" s="86">
        <v>1697</v>
      </c>
      <c r="AL133" s="87">
        <v>287</v>
      </c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</row>
    <row r="134" spans="1:73" x14ac:dyDescent="0.2">
      <c r="A134" s="132" t="s">
        <v>62</v>
      </c>
      <c r="B134" s="133" t="s">
        <v>2743</v>
      </c>
      <c r="C134" s="133" t="s">
        <v>119</v>
      </c>
      <c r="D134" s="134" t="s">
        <v>119</v>
      </c>
      <c r="E134" s="83" t="s">
        <v>691</v>
      </c>
      <c r="F134" s="135" t="s">
        <v>38</v>
      </c>
      <c r="G134" s="136">
        <v>17</v>
      </c>
      <c r="H134" s="136">
        <v>48627954</v>
      </c>
      <c r="I134" s="136">
        <v>48627954</v>
      </c>
      <c r="J134" s="80" t="s">
        <v>39</v>
      </c>
      <c r="K134" s="80" t="s">
        <v>40</v>
      </c>
      <c r="L134" s="137" t="s">
        <v>692</v>
      </c>
      <c r="M134" s="138">
        <v>0</v>
      </c>
      <c r="N134" s="138">
        <v>0.75</v>
      </c>
      <c r="O134" s="138">
        <v>0.48888900000000002</v>
      </c>
      <c r="P134" s="139">
        <v>0.74074099999999998</v>
      </c>
      <c r="Q134" s="80">
        <v>21</v>
      </c>
      <c r="R134" s="80">
        <v>63</v>
      </c>
      <c r="S134" s="80">
        <v>89</v>
      </c>
      <c r="T134" s="82">
        <v>53</v>
      </c>
      <c r="U134" s="138">
        <v>0.56113500000000005</v>
      </c>
      <c r="V134" s="138">
        <v>0.34505400000000003</v>
      </c>
      <c r="W134" s="138">
        <v>0.76613600000000004</v>
      </c>
      <c r="X134" s="138">
        <v>0.75510200000000005</v>
      </c>
      <c r="Y134" s="138">
        <v>0.43278899999999998</v>
      </c>
      <c r="Z134" s="138">
        <v>0.604128</v>
      </c>
      <c r="AA134" s="138">
        <v>3.77358E-2</v>
      </c>
      <c r="AB134" s="138">
        <v>0.77468199999999998</v>
      </c>
      <c r="AC134" s="139">
        <v>0.52585099999999996</v>
      </c>
      <c r="AD134" s="86">
        <v>5217</v>
      </c>
      <c r="AE134" s="86">
        <v>1677</v>
      </c>
      <c r="AF134" s="86">
        <v>6537</v>
      </c>
      <c r="AG134" s="86">
        <v>1273</v>
      </c>
      <c r="AH134" s="86">
        <v>1286</v>
      </c>
      <c r="AI134" s="86">
        <v>532</v>
      </c>
      <c r="AJ134" s="86">
        <v>317</v>
      </c>
      <c r="AK134" s="86">
        <v>7069</v>
      </c>
      <c r="AL134" s="87">
        <v>6788</v>
      </c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</row>
    <row r="135" spans="1:73" x14ac:dyDescent="0.2">
      <c r="A135" s="132" t="s">
        <v>62</v>
      </c>
      <c r="B135" s="133" t="s">
        <v>269</v>
      </c>
      <c r="C135" s="133" t="s">
        <v>119</v>
      </c>
      <c r="D135" s="134" t="s">
        <v>119</v>
      </c>
      <c r="E135" s="83" t="s">
        <v>693</v>
      </c>
      <c r="F135" s="135" t="s">
        <v>38</v>
      </c>
      <c r="G135" s="136">
        <v>17</v>
      </c>
      <c r="H135" s="136">
        <v>74060085</v>
      </c>
      <c r="I135" s="136">
        <v>74060085</v>
      </c>
      <c r="J135" s="80" t="s">
        <v>46</v>
      </c>
      <c r="K135" s="80" t="s">
        <v>39</v>
      </c>
      <c r="L135" s="137" t="s">
        <v>694</v>
      </c>
      <c r="M135" s="138">
        <v>0</v>
      </c>
      <c r="N135" s="138">
        <v>3.2786900000000001E-2</v>
      </c>
      <c r="O135" s="138">
        <v>4.8780499999999997E-2</v>
      </c>
      <c r="P135" s="139">
        <v>0.18032799999999999</v>
      </c>
      <c r="Q135" s="80">
        <v>20</v>
      </c>
      <c r="R135" s="80">
        <v>60</v>
      </c>
      <c r="S135" s="80">
        <v>81</v>
      </c>
      <c r="T135" s="82">
        <v>60</v>
      </c>
      <c r="U135" s="138">
        <v>3.6088100000000002E-4</v>
      </c>
      <c r="V135" s="138">
        <v>0</v>
      </c>
      <c r="W135" s="138">
        <v>0</v>
      </c>
      <c r="X135" s="138">
        <v>0</v>
      </c>
      <c r="Y135" s="138">
        <v>0</v>
      </c>
      <c r="Z135" s="138">
        <v>0</v>
      </c>
      <c r="AA135" s="138">
        <v>8.10811E-3</v>
      </c>
      <c r="AB135" s="138">
        <v>6.4168000000000003E-2</v>
      </c>
      <c r="AC135" s="139">
        <v>0.13526099999999999</v>
      </c>
      <c r="AD135" s="86">
        <v>2770</v>
      </c>
      <c r="AE135" s="86">
        <v>856</v>
      </c>
      <c r="AF135" s="86">
        <v>3769</v>
      </c>
      <c r="AG135" s="86">
        <v>582</v>
      </c>
      <c r="AH135" s="86">
        <v>725</v>
      </c>
      <c r="AI135" s="86">
        <v>350</v>
      </c>
      <c r="AJ135" s="86">
        <v>369</v>
      </c>
      <c r="AK135" s="86">
        <v>5095</v>
      </c>
      <c r="AL135" s="87">
        <v>3215</v>
      </c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</row>
    <row r="136" spans="1:73" x14ac:dyDescent="0.2">
      <c r="A136" s="132" t="s">
        <v>62</v>
      </c>
      <c r="B136" s="133" t="s">
        <v>2743</v>
      </c>
      <c r="C136" s="133" t="s">
        <v>119</v>
      </c>
      <c r="D136" s="134" t="s">
        <v>119</v>
      </c>
      <c r="E136" s="83" t="s">
        <v>695</v>
      </c>
      <c r="F136" s="135" t="s">
        <v>38</v>
      </c>
      <c r="G136" s="136">
        <v>17</v>
      </c>
      <c r="H136" s="136">
        <v>78211351</v>
      </c>
      <c r="I136" s="136">
        <v>78211351</v>
      </c>
      <c r="J136" s="80" t="s">
        <v>39</v>
      </c>
      <c r="K136" s="80" t="s">
        <v>40</v>
      </c>
      <c r="L136" s="137" t="s">
        <v>696</v>
      </c>
      <c r="M136" s="138">
        <v>0</v>
      </c>
      <c r="N136" s="138">
        <v>0.24107100000000001</v>
      </c>
      <c r="O136" s="138">
        <v>0.18537899999999999</v>
      </c>
      <c r="P136" s="139">
        <v>0.243697</v>
      </c>
      <c r="Q136" s="80">
        <v>33</v>
      </c>
      <c r="R136" s="80">
        <v>335</v>
      </c>
      <c r="S136" s="80">
        <v>382</v>
      </c>
      <c r="T136" s="82">
        <v>356</v>
      </c>
      <c r="U136" s="138">
        <v>0.22359299999999999</v>
      </c>
      <c r="V136" s="138">
        <v>0.131136</v>
      </c>
      <c r="W136" s="138">
        <v>0.23464599999999999</v>
      </c>
      <c r="X136" s="138">
        <v>0.17935599999999999</v>
      </c>
      <c r="Y136" s="138">
        <v>0.13294800000000001</v>
      </c>
      <c r="Z136" s="138">
        <v>0.19508200000000001</v>
      </c>
      <c r="AA136" s="138">
        <v>5.3824400000000001E-2</v>
      </c>
      <c r="AB136" s="138">
        <v>0.225273</v>
      </c>
      <c r="AC136" s="139">
        <v>0.226165</v>
      </c>
      <c r="AD136" s="86">
        <v>6484</v>
      </c>
      <c r="AE136" s="86">
        <v>1425</v>
      </c>
      <c r="AF136" s="86">
        <v>6805</v>
      </c>
      <c r="AG136" s="86">
        <v>1365</v>
      </c>
      <c r="AH136" s="86">
        <v>1037</v>
      </c>
      <c r="AI136" s="86">
        <v>609</v>
      </c>
      <c r="AJ136" s="86">
        <v>352</v>
      </c>
      <c r="AK136" s="86">
        <v>8957</v>
      </c>
      <c r="AL136" s="87">
        <v>7551</v>
      </c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</row>
    <row r="137" spans="1:73" x14ac:dyDescent="0.2">
      <c r="A137" s="132" t="s">
        <v>62</v>
      </c>
      <c r="B137" s="133" t="s">
        <v>2746</v>
      </c>
      <c r="C137" s="133" t="s">
        <v>119</v>
      </c>
      <c r="D137" s="134" t="s">
        <v>119</v>
      </c>
      <c r="E137" s="83" t="s">
        <v>697</v>
      </c>
      <c r="F137" s="135" t="s">
        <v>38</v>
      </c>
      <c r="G137" s="136">
        <v>19</v>
      </c>
      <c r="H137" s="136">
        <v>1881453</v>
      </c>
      <c r="I137" s="136">
        <v>1881453</v>
      </c>
      <c r="J137" s="80" t="s">
        <v>46</v>
      </c>
      <c r="K137" s="80" t="s">
        <v>39</v>
      </c>
      <c r="L137" s="137" t="s">
        <v>698</v>
      </c>
      <c r="M137" s="138">
        <v>0</v>
      </c>
      <c r="N137" s="138">
        <v>0.14479600000000001</v>
      </c>
      <c r="O137" s="138">
        <v>0.114894</v>
      </c>
      <c r="P137" s="139">
        <v>0.154589</v>
      </c>
      <c r="Q137" s="80">
        <v>33</v>
      </c>
      <c r="R137" s="80">
        <v>220</v>
      </c>
      <c r="S137" s="80">
        <v>234</v>
      </c>
      <c r="T137" s="82">
        <v>206</v>
      </c>
      <c r="U137" s="138">
        <v>3.94737E-2</v>
      </c>
      <c r="V137" s="138">
        <v>3.4146299999999997E-2</v>
      </c>
      <c r="W137" s="138">
        <v>1.8797000000000001E-2</v>
      </c>
      <c r="X137" s="138">
        <v>3.5714299999999997E-2</v>
      </c>
      <c r="Y137" s="138">
        <v>2.40964E-2</v>
      </c>
      <c r="Z137" s="138">
        <v>2.3668600000000001E-2</v>
      </c>
      <c r="AA137" s="138">
        <v>2.9850699999999998E-3</v>
      </c>
      <c r="AB137" s="138">
        <v>4.7674399999999999E-2</v>
      </c>
      <c r="AC137" s="139">
        <v>1.23617E-2</v>
      </c>
      <c r="AD137" s="86">
        <v>379</v>
      </c>
      <c r="AE137" s="86">
        <v>204</v>
      </c>
      <c r="AF137" s="86">
        <v>265</v>
      </c>
      <c r="AG137" s="86">
        <v>223</v>
      </c>
      <c r="AH137" s="86">
        <v>165</v>
      </c>
      <c r="AI137" s="86">
        <v>168</v>
      </c>
      <c r="AJ137" s="86">
        <v>334</v>
      </c>
      <c r="AK137" s="86">
        <v>859</v>
      </c>
      <c r="AL137" s="87">
        <v>3073</v>
      </c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</row>
    <row r="138" spans="1:73" x14ac:dyDescent="0.2">
      <c r="A138" s="132" t="s">
        <v>32</v>
      </c>
      <c r="B138" s="133" t="s">
        <v>119</v>
      </c>
      <c r="C138" s="133" t="s">
        <v>119</v>
      </c>
      <c r="D138" s="134" t="s">
        <v>119</v>
      </c>
      <c r="E138" s="83" t="s">
        <v>699</v>
      </c>
      <c r="F138" s="135" t="s">
        <v>38</v>
      </c>
      <c r="G138" s="136">
        <v>19</v>
      </c>
      <c r="H138" s="136">
        <v>2852913</v>
      </c>
      <c r="I138" s="136">
        <v>2852913</v>
      </c>
      <c r="J138" s="80" t="s">
        <v>59</v>
      </c>
      <c r="K138" s="80" t="s">
        <v>39</v>
      </c>
      <c r="L138" s="137" t="s">
        <v>700</v>
      </c>
      <c r="M138" s="138">
        <v>0</v>
      </c>
      <c r="N138" s="138">
        <v>0</v>
      </c>
      <c r="O138" s="138">
        <v>0</v>
      </c>
      <c r="P138" s="139">
        <v>0.15</v>
      </c>
      <c r="Q138" s="80">
        <v>18</v>
      </c>
      <c r="R138" s="80">
        <v>21</v>
      </c>
      <c r="S138" s="80">
        <v>40</v>
      </c>
      <c r="T138" s="82">
        <v>19</v>
      </c>
      <c r="U138" s="138">
        <v>0</v>
      </c>
      <c r="V138" s="138">
        <v>0</v>
      </c>
      <c r="W138" s="138">
        <v>0</v>
      </c>
      <c r="X138" s="138">
        <v>6.0606100000000003E-2</v>
      </c>
      <c r="Y138" s="138">
        <v>0</v>
      </c>
      <c r="Z138" s="138">
        <v>0</v>
      </c>
      <c r="AA138" s="138">
        <v>0</v>
      </c>
      <c r="AB138" s="138">
        <v>2.8011199999999998E-3</v>
      </c>
      <c r="AC138" s="139"/>
      <c r="AD138" s="86">
        <v>450</v>
      </c>
      <c r="AE138" s="86">
        <v>235</v>
      </c>
      <c r="AF138" s="86">
        <v>1115</v>
      </c>
      <c r="AG138" s="86">
        <v>32</v>
      </c>
      <c r="AH138" s="86">
        <v>112</v>
      </c>
      <c r="AI138" s="86">
        <v>35</v>
      </c>
      <c r="AJ138" s="86">
        <v>48</v>
      </c>
      <c r="AK138" s="86">
        <v>713</v>
      </c>
      <c r="AL138" s="87" t="s">
        <v>431</v>
      </c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</row>
    <row r="139" spans="1:73" x14ac:dyDescent="0.2">
      <c r="A139" s="132" t="s">
        <v>62</v>
      </c>
      <c r="B139" s="133" t="s">
        <v>119</v>
      </c>
      <c r="C139" s="133" t="s">
        <v>119</v>
      </c>
      <c r="D139" s="134" t="s">
        <v>119</v>
      </c>
      <c r="E139" s="83" t="s">
        <v>701</v>
      </c>
      <c r="F139" s="135" t="s">
        <v>38</v>
      </c>
      <c r="G139" s="136">
        <v>19</v>
      </c>
      <c r="H139" s="136">
        <v>12298547</v>
      </c>
      <c r="I139" s="136">
        <v>12298547</v>
      </c>
      <c r="J139" s="80" t="s">
        <v>39</v>
      </c>
      <c r="K139" s="80" t="s">
        <v>40</v>
      </c>
      <c r="L139" s="137" t="s">
        <v>702</v>
      </c>
      <c r="M139" s="138">
        <v>0</v>
      </c>
      <c r="N139" s="138">
        <v>2.7026999999999999E-2</v>
      </c>
      <c r="O139" s="138">
        <v>1.6393399999999999E-2</v>
      </c>
      <c r="P139" s="139">
        <v>0.108108</v>
      </c>
      <c r="Q139" s="80">
        <v>40</v>
      </c>
      <c r="R139" s="80">
        <v>36</v>
      </c>
      <c r="S139" s="80">
        <v>60</v>
      </c>
      <c r="T139" s="82">
        <v>36</v>
      </c>
      <c r="U139" s="138">
        <v>0</v>
      </c>
      <c r="V139" s="138">
        <v>1.56006E-3</v>
      </c>
      <c r="W139" s="138">
        <v>5.8823499999999997E-3</v>
      </c>
      <c r="X139" s="138">
        <v>1.9084E-3</v>
      </c>
      <c r="Y139" s="138">
        <v>0</v>
      </c>
      <c r="Z139" s="138">
        <v>0</v>
      </c>
      <c r="AA139" s="138">
        <v>3.08166E-3</v>
      </c>
      <c r="AB139" s="138">
        <v>4.92611E-3</v>
      </c>
      <c r="AC139" s="139"/>
      <c r="AD139" s="86">
        <v>139</v>
      </c>
      <c r="AE139" s="86">
        <v>640</v>
      </c>
      <c r="AF139" s="86">
        <v>339</v>
      </c>
      <c r="AG139" s="86">
        <v>1047</v>
      </c>
      <c r="AH139" s="86">
        <v>279</v>
      </c>
      <c r="AI139" s="86">
        <v>452</v>
      </c>
      <c r="AJ139" s="86">
        <v>648</v>
      </c>
      <c r="AK139" s="86">
        <v>202</v>
      </c>
      <c r="AL139" s="87" t="s">
        <v>431</v>
      </c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</row>
    <row r="140" spans="1:73" x14ac:dyDescent="0.2">
      <c r="A140" s="132" t="s">
        <v>62</v>
      </c>
      <c r="B140" s="133" t="s">
        <v>119</v>
      </c>
      <c r="C140" s="133" t="s">
        <v>119</v>
      </c>
      <c r="D140" s="134" t="s">
        <v>119</v>
      </c>
      <c r="E140" s="83" t="s">
        <v>703</v>
      </c>
      <c r="F140" s="135" t="s">
        <v>38</v>
      </c>
      <c r="G140" s="136">
        <v>19</v>
      </c>
      <c r="H140" s="136">
        <v>12637597</v>
      </c>
      <c r="I140" s="136">
        <v>12637597</v>
      </c>
      <c r="J140" s="80" t="s">
        <v>46</v>
      </c>
      <c r="K140" s="80" t="s">
        <v>59</v>
      </c>
      <c r="L140" s="137" t="s">
        <v>704</v>
      </c>
      <c r="M140" s="138">
        <v>0</v>
      </c>
      <c r="N140" s="138">
        <v>0.130435</v>
      </c>
      <c r="O140" s="138">
        <v>3.5714299999999997E-2</v>
      </c>
      <c r="P140" s="139">
        <v>0.1</v>
      </c>
      <c r="Q140" s="80">
        <v>15</v>
      </c>
      <c r="R140" s="80">
        <v>22</v>
      </c>
      <c r="S140" s="80">
        <v>27</v>
      </c>
      <c r="T140" s="82">
        <v>19</v>
      </c>
      <c r="U140" s="80" t="s">
        <v>431</v>
      </c>
      <c r="V140" s="80" t="s">
        <v>431</v>
      </c>
      <c r="W140" s="80" t="s">
        <v>431</v>
      </c>
      <c r="X140" s="80" t="s">
        <v>431</v>
      </c>
      <c r="Y140" s="80" t="s">
        <v>431</v>
      </c>
      <c r="Z140" s="80" t="s">
        <v>431</v>
      </c>
      <c r="AA140" s="80" t="s">
        <v>431</v>
      </c>
      <c r="AB140" s="80" t="s">
        <v>431</v>
      </c>
      <c r="AC140" s="82" t="s">
        <v>431</v>
      </c>
      <c r="AD140" s="86"/>
      <c r="AE140" s="86"/>
      <c r="AF140" s="86"/>
      <c r="AG140" s="86"/>
      <c r="AH140" s="86"/>
      <c r="AI140" s="86"/>
      <c r="AJ140" s="86"/>
      <c r="AK140" s="86"/>
      <c r="AL140" s="87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</row>
    <row r="141" spans="1:73" x14ac:dyDescent="0.2">
      <c r="A141" s="132" t="s">
        <v>62</v>
      </c>
      <c r="B141" s="133" t="s">
        <v>119</v>
      </c>
      <c r="C141" s="133" t="s">
        <v>119</v>
      </c>
      <c r="D141" s="134" t="s">
        <v>119</v>
      </c>
      <c r="E141" s="83" t="s">
        <v>703</v>
      </c>
      <c r="F141" s="135" t="s">
        <v>38</v>
      </c>
      <c r="G141" s="136">
        <v>19</v>
      </c>
      <c r="H141" s="136">
        <v>12637598</v>
      </c>
      <c r="I141" s="136">
        <v>12637598</v>
      </c>
      <c r="J141" s="80" t="s">
        <v>40</v>
      </c>
      <c r="K141" s="80" t="s">
        <v>59</v>
      </c>
      <c r="L141" s="137" t="s">
        <v>705</v>
      </c>
      <c r="M141" s="138">
        <v>0</v>
      </c>
      <c r="N141" s="138">
        <v>0.130435</v>
      </c>
      <c r="O141" s="138">
        <v>3.7037E-2</v>
      </c>
      <c r="P141" s="139">
        <v>0.1</v>
      </c>
      <c r="Q141" s="80">
        <v>16</v>
      </c>
      <c r="R141" s="80">
        <v>22</v>
      </c>
      <c r="S141" s="80">
        <v>26</v>
      </c>
      <c r="T141" s="82">
        <v>19</v>
      </c>
      <c r="U141" s="80" t="s">
        <v>431</v>
      </c>
      <c r="V141" s="80" t="s">
        <v>431</v>
      </c>
      <c r="W141" s="80" t="s">
        <v>431</v>
      </c>
      <c r="X141" s="80" t="s">
        <v>431</v>
      </c>
      <c r="Y141" s="80" t="s">
        <v>431</v>
      </c>
      <c r="Z141" s="80" t="s">
        <v>431</v>
      </c>
      <c r="AA141" s="80" t="s">
        <v>431</v>
      </c>
      <c r="AB141" s="80" t="s">
        <v>431</v>
      </c>
      <c r="AC141" s="82" t="s">
        <v>431</v>
      </c>
      <c r="AD141" s="86"/>
      <c r="AE141" s="86"/>
      <c r="AF141" s="86"/>
      <c r="AG141" s="86"/>
      <c r="AH141" s="86"/>
      <c r="AI141" s="86"/>
      <c r="AJ141" s="86"/>
      <c r="AK141" s="86"/>
      <c r="AL141" s="87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</row>
    <row r="142" spans="1:73" x14ac:dyDescent="0.2">
      <c r="A142" s="132" t="s">
        <v>62</v>
      </c>
      <c r="B142" s="133" t="s">
        <v>119</v>
      </c>
      <c r="C142" s="133" t="s">
        <v>119</v>
      </c>
      <c r="D142" s="134" t="s">
        <v>119</v>
      </c>
      <c r="E142" s="83" t="s">
        <v>703</v>
      </c>
      <c r="F142" s="135" t="s">
        <v>38</v>
      </c>
      <c r="G142" s="136">
        <v>19</v>
      </c>
      <c r="H142" s="136">
        <v>12637609</v>
      </c>
      <c r="I142" s="136">
        <v>12637609</v>
      </c>
      <c r="J142" s="80" t="s">
        <v>59</v>
      </c>
      <c r="K142" s="80" t="s">
        <v>39</v>
      </c>
      <c r="L142" s="137" t="s">
        <v>706</v>
      </c>
      <c r="M142" s="138">
        <v>0</v>
      </c>
      <c r="N142" s="138">
        <v>0.14285700000000001</v>
      </c>
      <c r="O142" s="138">
        <v>0.04</v>
      </c>
      <c r="P142" s="139">
        <v>0.117647</v>
      </c>
      <c r="Q142" s="80">
        <v>15</v>
      </c>
      <c r="R142" s="80">
        <v>20</v>
      </c>
      <c r="S142" s="80">
        <v>24</v>
      </c>
      <c r="T142" s="82">
        <v>16</v>
      </c>
      <c r="U142" s="80" t="s">
        <v>431</v>
      </c>
      <c r="V142" s="80" t="s">
        <v>431</v>
      </c>
      <c r="W142" s="80" t="s">
        <v>431</v>
      </c>
      <c r="X142" s="80" t="s">
        <v>431</v>
      </c>
      <c r="Y142" s="80" t="s">
        <v>431</v>
      </c>
      <c r="Z142" s="80" t="s">
        <v>431</v>
      </c>
      <c r="AA142" s="80" t="s">
        <v>431</v>
      </c>
      <c r="AB142" s="80" t="s">
        <v>431</v>
      </c>
      <c r="AC142" s="82" t="s">
        <v>431</v>
      </c>
      <c r="AD142" s="86"/>
      <c r="AE142" s="86"/>
      <c r="AF142" s="86"/>
      <c r="AG142" s="86"/>
      <c r="AH142" s="86"/>
      <c r="AI142" s="86"/>
      <c r="AJ142" s="86"/>
      <c r="AK142" s="86"/>
      <c r="AL142" s="87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</row>
    <row r="143" spans="1:73" x14ac:dyDescent="0.2">
      <c r="A143" s="132" t="s">
        <v>62</v>
      </c>
      <c r="B143" s="133" t="s">
        <v>119</v>
      </c>
      <c r="C143" s="133" t="s">
        <v>119</v>
      </c>
      <c r="D143" s="134" t="s">
        <v>119</v>
      </c>
      <c r="E143" s="83" t="s">
        <v>703</v>
      </c>
      <c r="F143" s="135" t="s">
        <v>38</v>
      </c>
      <c r="G143" s="136">
        <v>19</v>
      </c>
      <c r="H143" s="136">
        <v>12637621</v>
      </c>
      <c r="I143" s="136">
        <v>12637621</v>
      </c>
      <c r="J143" s="80" t="s">
        <v>59</v>
      </c>
      <c r="K143" s="80" t="s">
        <v>40</v>
      </c>
      <c r="L143" s="137" t="s">
        <v>707</v>
      </c>
      <c r="M143" s="138">
        <v>0</v>
      </c>
      <c r="N143" s="138">
        <v>0.14285700000000001</v>
      </c>
      <c r="O143" s="138">
        <v>4.7619000000000002E-2</v>
      </c>
      <c r="P143" s="139">
        <v>0.16666700000000001</v>
      </c>
      <c r="Q143" s="80">
        <v>13</v>
      </c>
      <c r="R143" s="80">
        <v>20</v>
      </c>
      <c r="S143" s="80">
        <v>20</v>
      </c>
      <c r="T143" s="82">
        <v>11</v>
      </c>
      <c r="U143" s="80" t="s">
        <v>431</v>
      </c>
      <c r="V143" s="80" t="s">
        <v>431</v>
      </c>
      <c r="W143" s="80" t="s">
        <v>431</v>
      </c>
      <c r="X143" s="80" t="s">
        <v>431</v>
      </c>
      <c r="Y143" s="80" t="s">
        <v>431</v>
      </c>
      <c r="Z143" s="80" t="s">
        <v>431</v>
      </c>
      <c r="AA143" s="80" t="s">
        <v>431</v>
      </c>
      <c r="AB143" s="80" t="s">
        <v>431</v>
      </c>
      <c r="AC143" s="82" t="s">
        <v>431</v>
      </c>
      <c r="AD143" s="86"/>
      <c r="AE143" s="86"/>
      <c r="AF143" s="86"/>
      <c r="AG143" s="86"/>
      <c r="AH143" s="86"/>
      <c r="AI143" s="86"/>
      <c r="AJ143" s="86"/>
      <c r="AK143" s="86"/>
      <c r="AL143" s="87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</row>
    <row r="144" spans="1:73" x14ac:dyDescent="0.2">
      <c r="A144" s="132" t="s">
        <v>62</v>
      </c>
      <c r="B144" s="133" t="s">
        <v>119</v>
      </c>
      <c r="C144" s="133" t="s">
        <v>119</v>
      </c>
      <c r="D144" s="134" t="s">
        <v>119</v>
      </c>
      <c r="E144" s="83" t="s">
        <v>703</v>
      </c>
      <c r="F144" s="135" t="s">
        <v>38</v>
      </c>
      <c r="G144" s="136">
        <v>19</v>
      </c>
      <c r="H144" s="136">
        <v>12637622</v>
      </c>
      <c r="I144" s="136">
        <v>12637622</v>
      </c>
      <c r="J144" s="80" t="s">
        <v>59</v>
      </c>
      <c r="K144" s="80" t="s">
        <v>40</v>
      </c>
      <c r="L144" s="137" t="s">
        <v>708</v>
      </c>
      <c r="M144" s="138">
        <v>0</v>
      </c>
      <c r="N144" s="138">
        <v>0.15</v>
      </c>
      <c r="O144" s="138">
        <v>0.05</v>
      </c>
      <c r="P144" s="139">
        <v>0.16666700000000001</v>
      </c>
      <c r="Q144" s="80">
        <v>15</v>
      </c>
      <c r="R144" s="80">
        <v>19</v>
      </c>
      <c r="S144" s="80">
        <v>19</v>
      </c>
      <c r="T144" s="82">
        <v>11</v>
      </c>
      <c r="U144" s="80" t="s">
        <v>431</v>
      </c>
      <c r="V144" s="80" t="s">
        <v>431</v>
      </c>
      <c r="W144" s="80" t="s">
        <v>431</v>
      </c>
      <c r="X144" s="80" t="s">
        <v>431</v>
      </c>
      <c r="Y144" s="80" t="s">
        <v>431</v>
      </c>
      <c r="Z144" s="80" t="s">
        <v>431</v>
      </c>
      <c r="AA144" s="80" t="s">
        <v>431</v>
      </c>
      <c r="AB144" s="80" t="s">
        <v>431</v>
      </c>
      <c r="AC144" s="82" t="s">
        <v>431</v>
      </c>
      <c r="AD144" s="86"/>
      <c r="AE144" s="86"/>
      <c r="AF144" s="86"/>
      <c r="AG144" s="86"/>
      <c r="AH144" s="86"/>
      <c r="AI144" s="86"/>
      <c r="AJ144" s="86"/>
      <c r="AK144" s="86"/>
      <c r="AL144" s="87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</row>
    <row r="145" spans="1:73" x14ac:dyDescent="0.2">
      <c r="A145" s="132" t="s">
        <v>62</v>
      </c>
      <c r="B145" s="133" t="s">
        <v>119</v>
      </c>
      <c r="C145" s="133" t="s">
        <v>119</v>
      </c>
      <c r="D145" s="134" t="s">
        <v>119</v>
      </c>
      <c r="E145" s="83" t="s">
        <v>709</v>
      </c>
      <c r="F145" s="135" t="s">
        <v>38</v>
      </c>
      <c r="G145" s="136">
        <v>19</v>
      </c>
      <c r="H145" s="136">
        <v>15535052</v>
      </c>
      <c r="I145" s="136">
        <v>15535052</v>
      </c>
      <c r="J145" s="80" t="s">
        <v>40</v>
      </c>
      <c r="K145" s="80" t="s">
        <v>46</v>
      </c>
      <c r="L145" s="137" t="s">
        <v>710</v>
      </c>
      <c r="M145" s="138">
        <v>0</v>
      </c>
      <c r="N145" s="138">
        <v>0.30769200000000002</v>
      </c>
      <c r="O145" s="138">
        <v>0.25333299999999997</v>
      </c>
      <c r="P145" s="139">
        <v>0.25</v>
      </c>
      <c r="Q145" s="80">
        <v>12</v>
      </c>
      <c r="R145" s="80">
        <v>64</v>
      </c>
      <c r="S145" s="80">
        <v>74</v>
      </c>
      <c r="T145" s="82">
        <v>83</v>
      </c>
      <c r="U145" s="80" t="s">
        <v>431</v>
      </c>
      <c r="V145" s="80" t="s">
        <v>431</v>
      </c>
      <c r="W145" s="80" t="s">
        <v>431</v>
      </c>
      <c r="X145" s="80" t="s">
        <v>431</v>
      </c>
      <c r="Y145" s="80" t="s">
        <v>431</v>
      </c>
      <c r="Z145" s="80" t="s">
        <v>431</v>
      </c>
      <c r="AA145" s="80" t="s">
        <v>431</v>
      </c>
      <c r="AB145" s="80" t="s">
        <v>431</v>
      </c>
      <c r="AC145" s="82" t="s">
        <v>431</v>
      </c>
      <c r="AD145" s="86"/>
      <c r="AE145" s="86"/>
      <c r="AF145" s="86"/>
      <c r="AG145" s="86"/>
      <c r="AH145" s="86"/>
      <c r="AI145" s="86"/>
      <c r="AJ145" s="86"/>
      <c r="AK145" s="86"/>
      <c r="AL145" s="87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</row>
    <row r="146" spans="1:73" x14ac:dyDescent="0.2">
      <c r="A146" s="132" t="s">
        <v>62</v>
      </c>
      <c r="B146" s="133" t="s">
        <v>2743</v>
      </c>
      <c r="C146" s="133" t="s">
        <v>119</v>
      </c>
      <c r="D146" s="134" t="s">
        <v>119</v>
      </c>
      <c r="E146" s="83" t="s">
        <v>711</v>
      </c>
      <c r="F146" s="135" t="s">
        <v>38</v>
      </c>
      <c r="G146" s="136">
        <v>19</v>
      </c>
      <c r="H146" s="136">
        <v>17476244</v>
      </c>
      <c r="I146" s="136">
        <v>17476244</v>
      </c>
      <c r="J146" s="80" t="s">
        <v>59</v>
      </c>
      <c r="K146" s="80" t="s">
        <v>46</v>
      </c>
      <c r="L146" s="137" t="s">
        <v>712</v>
      </c>
      <c r="M146" s="138">
        <v>0</v>
      </c>
      <c r="N146" s="138">
        <v>0.25185200000000002</v>
      </c>
      <c r="O146" s="138">
        <v>9.8901100000000006E-2</v>
      </c>
      <c r="P146" s="139">
        <v>0.248276</v>
      </c>
      <c r="Q146" s="80">
        <v>29</v>
      </c>
      <c r="R146" s="80">
        <v>134</v>
      </c>
      <c r="S146" s="80">
        <v>181</v>
      </c>
      <c r="T146" s="82">
        <v>144</v>
      </c>
      <c r="U146" s="138">
        <v>0.20256299999999999</v>
      </c>
      <c r="V146" s="138">
        <v>5.13254E-2</v>
      </c>
      <c r="W146" s="138">
        <v>0.161881</v>
      </c>
      <c r="X146" s="138">
        <v>0.138235</v>
      </c>
      <c r="Y146" s="138">
        <v>9.9852099999999999E-2</v>
      </c>
      <c r="Z146" s="138">
        <v>8.6956500000000006E-2</v>
      </c>
      <c r="AA146" s="138">
        <v>3.0303E-2</v>
      </c>
      <c r="AB146" s="138">
        <v>0.18312</v>
      </c>
      <c r="AC146" s="139">
        <v>0.16284999999999999</v>
      </c>
      <c r="AD146" s="86">
        <v>7646</v>
      </c>
      <c r="AE146" s="86">
        <v>1772</v>
      </c>
      <c r="AF146" s="86">
        <v>7208</v>
      </c>
      <c r="AG146" s="86">
        <v>1019</v>
      </c>
      <c r="AH146" s="86">
        <v>1351</v>
      </c>
      <c r="AI146" s="86">
        <v>620</v>
      </c>
      <c r="AJ146" s="86">
        <v>461</v>
      </c>
      <c r="AK146" s="86">
        <v>3909</v>
      </c>
      <c r="AL146" s="87">
        <v>10174</v>
      </c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BN146" s="12"/>
      <c r="BO146" s="12"/>
      <c r="BP146" s="12"/>
      <c r="BQ146" s="12"/>
      <c r="BR146" s="12"/>
      <c r="BS146" s="12"/>
      <c r="BT146" s="12"/>
      <c r="BU146" s="12"/>
    </row>
    <row r="147" spans="1:73" x14ac:dyDescent="0.2">
      <c r="A147" s="132" t="s">
        <v>30</v>
      </c>
      <c r="B147" s="133" t="s">
        <v>119</v>
      </c>
      <c r="C147" s="133" t="s">
        <v>119</v>
      </c>
      <c r="D147" s="134" t="s">
        <v>119</v>
      </c>
      <c r="E147" s="83" t="s">
        <v>713</v>
      </c>
      <c r="F147" s="135" t="s">
        <v>38</v>
      </c>
      <c r="G147" s="136">
        <v>19</v>
      </c>
      <c r="H147" s="136">
        <v>21132724</v>
      </c>
      <c r="I147" s="136">
        <v>21132724</v>
      </c>
      <c r="J147" s="80" t="s">
        <v>59</v>
      </c>
      <c r="K147" s="80" t="s">
        <v>46</v>
      </c>
      <c r="L147" s="137" t="s">
        <v>714</v>
      </c>
      <c r="M147" s="138">
        <v>0</v>
      </c>
      <c r="N147" s="138">
        <v>0.125</v>
      </c>
      <c r="O147" s="138">
        <v>0</v>
      </c>
      <c r="P147" s="139">
        <v>0</v>
      </c>
      <c r="Q147" s="80">
        <v>25</v>
      </c>
      <c r="R147" s="80">
        <v>23</v>
      </c>
      <c r="S147" s="80">
        <v>35</v>
      </c>
      <c r="T147" s="82">
        <v>27</v>
      </c>
      <c r="U147" s="80" t="s">
        <v>431</v>
      </c>
      <c r="V147" s="80" t="s">
        <v>431</v>
      </c>
      <c r="W147" s="80" t="s">
        <v>431</v>
      </c>
      <c r="X147" s="80" t="s">
        <v>431</v>
      </c>
      <c r="Y147" s="80" t="s">
        <v>431</v>
      </c>
      <c r="Z147" s="80" t="s">
        <v>431</v>
      </c>
      <c r="AA147" s="80" t="s">
        <v>431</v>
      </c>
      <c r="AB147" s="80" t="s">
        <v>431</v>
      </c>
      <c r="AC147" s="82" t="s">
        <v>431</v>
      </c>
      <c r="AD147" s="86"/>
      <c r="AE147" s="86"/>
      <c r="AF147" s="86"/>
      <c r="AG147" s="86"/>
      <c r="AH147" s="86"/>
      <c r="AI147" s="86"/>
      <c r="AJ147" s="86"/>
      <c r="AK147" s="86"/>
      <c r="AL147" s="87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BM147" s="15"/>
      <c r="BN147" s="12"/>
      <c r="BO147" s="12"/>
      <c r="BP147" s="12"/>
      <c r="BQ147" s="12"/>
      <c r="BR147" s="12"/>
      <c r="BS147" s="12"/>
      <c r="BT147" s="12"/>
      <c r="BU147" s="12"/>
    </row>
    <row r="148" spans="1:73" x14ac:dyDescent="0.2">
      <c r="A148" s="132" t="s">
        <v>269</v>
      </c>
      <c r="B148" s="133" t="s">
        <v>119</v>
      </c>
      <c r="C148" s="133" t="s">
        <v>119</v>
      </c>
      <c r="D148" s="134" t="s">
        <v>119</v>
      </c>
      <c r="E148" s="83" t="s">
        <v>715</v>
      </c>
      <c r="F148" s="135" t="s">
        <v>38</v>
      </c>
      <c r="G148" s="136">
        <v>19</v>
      </c>
      <c r="H148" s="136">
        <v>37038015</v>
      </c>
      <c r="I148" s="136">
        <v>37038015</v>
      </c>
      <c r="J148" s="80" t="s">
        <v>46</v>
      </c>
      <c r="K148" s="80" t="s">
        <v>59</v>
      </c>
      <c r="L148" s="137" t="s">
        <v>716</v>
      </c>
      <c r="M148" s="138">
        <v>0</v>
      </c>
      <c r="N148" s="138">
        <v>0</v>
      </c>
      <c r="O148" s="138">
        <v>6.6666699999999995E-2</v>
      </c>
      <c r="P148" s="139">
        <v>0.16666700000000001</v>
      </c>
      <c r="Q148" s="80">
        <v>13</v>
      </c>
      <c r="R148" s="80">
        <v>10</v>
      </c>
      <c r="S148" s="80">
        <v>14</v>
      </c>
      <c r="T148" s="82">
        <v>11</v>
      </c>
      <c r="U148" s="138"/>
      <c r="V148" s="138">
        <v>0</v>
      </c>
      <c r="W148" s="138"/>
      <c r="X148" s="138">
        <v>3.7037E-2</v>
      </c>
      <c r="Y148" s="138">
        <v>0</v>
      </c>
      <c r="Z148" s="138">
        <v>0</v>
      </c>
      <c r="AA148" s="138">
        <v>1.6638899999999999E-3</v>
      </c>
      <c r="AB148" s="138">
        <v>0</v>
      </c>
      <c r="AC148" s="139"/>
      <c r="AD148" s="86" t="s">
        <v>431</v>
      </c>
      <c r="AE148" s="86">
        <v>133</v>
      </c>
      <c r="AF148" s="86" t="s">
        <v>431</v>
      </c>
      <c r="AG148" s="86">
        <v>26</v>
      </c>
      <c r="AH148" s="86">
        <v>86</v>
      </c>
      <c r="AI148" s="86">
        <v>69</v>
      </c>
      <c r="AJ148" s="86">
        <v>600</v>
      </c>
      <c r="AK148" s="86">
        <v>94</v>
      </c>
      <c r="AL148" s="87" t="s">
        <v>431</v>
      </c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</row>
    <row r="149" spans="1:73" x14ac:dyDescent="0.2">
      <c r="A149" s="132" t="s">
        <v>31</v>
      </c>
      <c r="B149" s="133" t="s">
        <v>119</v>
      </c>
      <c r="C149" s="133" t="s">
        <v>119</v>
      </c>
      <c r="D149" s="134" t="s">
        <v>119</v>
      </c>
      <c r="E149" s="83" t="s">
        <v>717</v>
      </c>
      <c r="F149" s="135" t="s">
        <v>38</v>
      </c>
      <c r="G149" s="136">
        <v>19</v>
      </c>
      <c r="H149" s="136">
        <v>37880411</v>
      </c>
      <c r="I149" s="136">
        <v>37880411</v>
      </c>
      <c r="J149" s="80" t="s">
        <v>40</v>
      </c>
      <c r="K149" s="80" t="s">
        <v>46</v>
      </c>
      <c r="L149" s="137" t="s">
        <v>718</v>
      </c>
      <c r="M149" s="138">
        <v>0</v>
      </c>
      <c r="N149" s="138">
        <v>0</v>
      </c>
      <c r="O149" s="138">
        <v>0.16</v>
      </c>
      <c r="P149" s="139">
        <v>0</v>
      </c>
      <c r="Q149" s="80">
        <v>12</v>
      </c>
      <c r="R149" s="80">
        <v>23</v>
      </c>
      <c r="S149" s="80">
        <v>24</v>
      </c>
      <c r="T149" s="82">
        <v>19</v>
      </c>
      <c r="U149" s="80" t="s">
        <v>431</v>
      </c>
      <c r="V149" s="80" t="s">
        <v>431</v>
      </c>
      <c r="W149" s="80" t="s">
        <v>431</v>
      </c>
      <c r="X149" s="80" t="s">
        <v>431</v>
      </c>
      <c r="Y149" s="80" t="s">
        <v>431</v>
      </c>
      <c r="Z149" s="80" t="s">
        <v>431</v>
      </c>
      <c r="AA149" s="80" t="s">
        <v>431</v>
      </c>
      <c r="AB149" s="80" t="s">
        <v>431</v>
      </c>
      <c r="AC149" s="82" t="s">
        <v>431</v>
      </c>
      <c r="AD149" s="86"/>
      <c r="AE149" s="86"/>
      <c r="AF149" s="86"/>
      <c r="AG149" s="86"/>
      <c r="AH149" s="86"/>
      <c r="AI149" s="86"/>
      <c r="AJ149" s="86"/>
      <c r="AK149" s="86"/>
      <c r="AL149" s="87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</row>
    <row r="150" spans="1:73" x14ac:dyDescent="0.2">
      <c r="A150" s="132" t="s">
        <v>31</v>
      </c>
      <c r="B150" s="133" t="s">
        <v>119</v>
      </c>
      <c r="C150" s="133" t="s">
        <v>119</v>
      </c>
      <c r="D150" s="134" t="s">
        <v>119</v>
      </c>
      <c r="E150" s="83" t="s">
        <v>719</v>
      </c>
      <c r="F150" s="135" t="s">
        <v>38</v>
      </c>
      <c r="G150" s="136">
        <v>19</v>
      </c>
      <c r="H150" s="136">
        <v>38230005</v>
      </c>
      <c r="I150" s="136">
        <v>38230005</v>
      </c>
      <c r="J150" s="80" t="s">
        <v>46</v>
      </c>
      <c r="K150" s="80" t="s">
        <v>59</v>
      </c>
      <c r="L150" s="137" t="s">
        <v>720</v>
      </c>
      <c r="M150" s="138">
        <v>0</v>
      </c>
      <c r="N150" s="138">
        <v>0</v>
      </c>
      <c r="O150" s="138">
        <v>0.2</v>
      </c>
      <c r="P150" s="139">
        <v>0</v>
      </c>
      <c r="Q150" s="80">
        <v>11</v>
      </c>
      <c r="R150" s="80">
        <v>10</v>
      </c>
      <c r="S150" s="80">
        <v>14</v>
      </c>
      <c r="T150" s="82">
        <v>8</v>
      </c>
      <c r="U150" s="80" t="s">
        <v>431</v>
      </c>
      <c r="V150" s="80" t="s">
        <v>431</v>
      </c>
      <c r="W150" s="80" t="s">
        <v>431</v>
      </c>
      <c r="X150" s="80" t="s">
        <v>431</v>
      </c>
      <c r="Y150" s="80" t="s">
        <v>431</v>
      </c>
      <c r="Z150" s="80" t="s">
        <v>431</v>
      </c>
      <c r="AA150" s="80" t="s">
        <v>431</v>
      </c>
      <c r="AB150" s="80" t="s">
        <v>431</v>
      </c>
      <c r="AC150" s="82" t="s">
        <v>431</v>
      </c>
      <c r="AD150" s="86"/>
      <c r="AE150" s="86"/>
      <c r="AF150" s="86"/>
      <c r="AG150" s="86"/>
      <c r="AH150" s="86"/>
      <c r="AI150" s="86"/>
      <c r="AJ150" s="86"/>
      <c r="AK150" s="86"/>
      <c r="AL150" s="87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</row>
    <row r="151" spans="1:73" x14ac:dyDescent="0.2">
      <c r="A151" s="132" t="s">
        <v>62</v>
      </c>
      <c r="B151" s="133" t="s">
        <v>119</v>
      </c>
      <c r="C151" s="133" t="s">
        <v>119</v>
      </c>
      <c r="D151" s="134" t="s">
        <v>119</v>
      </c>
      <c r="E151" s="83" t="s">
        <v>721</v>
      </c>
      <c r="F151" s="135" t="s">
        <v>38</v>
      </c>
      <c r="G151" s="136">
        <v>19</v>
      </c>
      <c r="H151" s="136">
        <v>44635335</v>
      </c>
      <c r="I151" s="136">
        <v>44635335</v>
      </c>
      <c r="J151" s="80" t="s">
        <v>40</v>
      </c>
      <c r="K151" s="80" t="s">
        <v>39</v>
      </c>
      <c r="L151" s="137" t="s">
        <v>722</v>
      </c>
      <c r="M151" s="138">
        <v>0</v>
      </c>
      <c r="N151" s="138">
        <v>0.40909099999999998</v>
      </c>
      <c r="O151" s="138">
        <v>0.45454499999999998</v>
      </c>
      <c r="P151" s="139">
        <v>0.33333299999999999</v>
      </c>
      <c r="Q151" s="80">
        <v>14</v>
      </c>
      <c r="R151" s="80">
        <v>21</v>
      </c>
      <c r="S151" s="80">
        <v>21</v>
      </c>
      <c r="T151" s="82">
        <v>26</v>
      </c>
      <c r="U151" s="80" t="s">
        <v>431</v>
      </c>
      <c r="V151" s="80" t="s">
        <v>431</v>
      </c>
      <c r="W151" s="80" t="s">
        <v>431</v>
      </c>
      <c r="X151" s="80" t="s">
        <v>431</v>
      </c>
      <c r="Y151" s="80" t="s">
        <v>431</v>
      </c>
      <c r="Z151" s="80" t="s">
        <v>431</v>
      </c>
      <c r="AA151" s="80" t="s">
        <v>431</v>
      </c>
      <c r="AB151" s="80" t="s">
        <v>431</v>
      </c>
      <c r="AC151" s="82" t="s">
        <v>431</v>
      </c>
      <c r="AD151" s="86"/>
      <c r="AE151" s="86"/>
      <c r="AF151" s="86"/>
      <c r="AG151" s="86"/>
      <c r="AH151" s="86"/>
      <c r="AI151" s="86"/>
      <c r="AJ151" s="86"/>
      <c r="AK151" s="86"/>
      <c r="AL151" s="87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BN151" s="12"/>
      <c r="BO151" s="12"/>
      <c r="BP151" s="12"/>
      <c r="BQ151" s="12"/>
      <c r="BR151" s="12"/>
      <c r="BS151" s="12"/>
      <c r="BT151" s="12"/>
      <c r="BU151" s="12"/>
    </row>
    <row r="152" spans="1:73" x14ac:dyDescent="0.2">
      <c r="A152" s="132" t="s">
        <v>31</v>
      </c>
      <c r="B152" s="133" t="s">
        <v>119</v>
      </c>
      <c r="C152" s="133" t="s">
        <v>119</v>
      </c>
      <c r="D152" s="134" t="s">
        <v>119</v>
      </c>
      <c r="E152" s="83" t="s">
        <v>723</v>
      </c>
      <c r="F152" s="135" t="s">
        <v>38</v>
      </c>
      <c r="G152" s="136">
        <v>19</v>
      </c>
      <c r="H152" s="136">
        <v>44792224</v>
      </c>
      <c r="I152" s="136">
        <v>44792224</v>
      </c>
      <c r="J152" s="80" t="s">
        <v>59</v>
      </c>
      <c r="K152" s="80" t="s">
        <v>39</v>
      </c>
      <c r="L152" s="137" t="s">
        <v>724</v>
      </c>
      <c r="M152" s="138">
        <v>0</v>
      </c>
      <c r="N152" s="138">
        <v>0</v>
      </c>
      <c r="O152" s="138">
        <v>0.15789500000000001</v>
      </c>
      <c r="P152" s="139">
        <v>0</v>
      </c>
      <c r="Q152" s="80">
        <v>15</v>
      </c>
      <c r="R152" s="80">
        <v>15</v>
      </c>
      <c r="S152" s="80">
        <v>18</v>
      </c>
      <c r="T152" s="82">
        <v>16</v>
      </c>
      <c r="U152" s="138">
        <v>0</v>
      </c>
      <c r="V152" s="138">
        <v>1.6501700000000001E-3</v>
      </c>
      <c r="W152" s="138">
        <v>5.7251899999999998E-3</v>
      </c>
      <c r="X152" s="138">
        <v>3.4168599999999999E-3</v>
      </c>
      <c r="Y152" s="138">
        <v>0</v>
      </c>
      <c r="Z152" s="138">
        <v>2.31839E-3</v>
      </c>
      <c r="AA152" s="138">
        <v>3.9682500000000004E-3</v>
      </c>
      <c r="AB152" s="138"/>
      <c r="AC152" s="139">
        <v>0</v>
      </c>
      <c r="AD152" s="86">
        <v>497</v>
      </c>
      <c r="AE152" s="86">
        <v>1817</v>
      </c>
      <c r="AF152" s="86">
        <v>523</v>
      </c>
      <c r="AG152" s="86">
        <v>1755</v>
      </c>
      <c r="AH152" s="86">
        <v>689</v>
      </c>
      <c r="AI152" s="86">
        <v>1293</v>
      </c>
      <c r="AJ152" s="86">
        <v>251</v>
      </c>
      <c r="AK152" s="86" t="s">
        <v>431</v>
      </c>
      <c r="AL152" s="87">
        <v>51</v>
      </c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</row>
    <row r="153" spans="1:73" x14ac:dyDescent="0.2">
      <c r="A153" s="132" t="s">
        <v>62</v>
      </c>
      <c r="B153" s="133" t="s">
        <v>62</v>
      </c>
      <c r="C153" s="133" t="s">
        <v>119</v>
      </c>
      <c r="D153" s="134" t="s">
        <v>119</v>
      </c>
      <c r="E153" s="83" t="s">
        <v>725</v>
      </c>
      <c r="F153" s="135" t="s">
        <v>38</v>
      </c>
      <c r="G153" s="136">
        <v>19</v>
      </c>
      <c r="H153" s="136">
        <v>49090611</v>
      </c>
      <c r="I153" s="136">
        <v>49090611</v>
      </c>
      <c r="J153" s="80" t="s">
        <v>39</v>
      </c>
      <c r="K153" s="80" t="s">
        <v>59</v>
      </c>
      <c r="L153" s="137" t="s">
        <v>726</v>
      </c>
      <c r="M153" s="138">
        <v>0</v>
      </c>
      <c r="N153" s="138">
        <v>0.106667</v>
      </c>
      <c r="O153" s="138">
        <v>2.58065E-2</v>
      </c>
      <c r="P153" s="139">
        <v>0.16107399999999999</v>
      </c>
      <c r="Q153" s="80">
        <v>32</v>
      </c>
      <c r="R153" s="80">
        <v>149</v>
      </c>
      <c r="S153" s="80">
        <v>154</v>
      </c>
      <c r="T153" s="82">
        <v>148</v>
      </c>
      <c r="U153" s="138">
        <v>3.8609999999999998E-3</v>
      </c>
      <c r="V153" s="138">
        <v>2.38806E-3</v>
      </c>
      <c r="W153" s="138">
        <v>0</v>
      </c>
      <c r="X153" s="138">
        <v>0</v>
      </c>
      <c r="Y153" s="138">
        <v>6.4446800000000004E-4</v>
      </c>
      <c r="Z153" s="138">
        <v>1.0302200000000001E-3</v>
      </c>
      <c r="AA153" s="138">
        <v>1.3068099999999999E-2</v>
      </c>
      <c r="AB153" s="138">
        <v>0.118449</v>
      </c>
      <c r="AC153" s="139">
        <v>0.13090099999999999</v>
      </c>
      <c r="AD153" s="86">
        <v>258</v>
      </c>
      <c r="AE153" s="86">
        <v>1674</v>
      </c>
      <c r="AF153" s="86">
        <v>123</v>
      </c>
      <c r="AG153" s="86">
        <v>126</v>
      </c>
      <c r="AH153" s="86">
        <v>4654</v>
      </c>
      <c r="AI153" s="86">
        <v>2911</v>
      </c>
      <c r="AJ153" s="86">
        <v>5126</v>
      </c>
      <c r="AK153" s="86">
        <v>2861</v>
      </c>
      <c r="AL153" s="87">
        <v>465</v>
      </c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</row>
    <row r="154" spans="1:73" x14ac:dyDescent="0.2">
      <c r="A154" s="132" t="s">
        <v>203</v>
      </c>
      <c r="B154" s="133" t="s">
        <v>32</v>
      </c>
      <c r="C154" s="133" t="s">
        <v>119</v>
      </c>
      <c r="D154" s="134" t="s">
        <v>119</v>
      </c>
      <c r="E154" s="83" t="s">
        <v>727</v>
      </c>
      <c r="F154" s="135" t="s">
        <v>38</v>
      </c>
      <c r="G154" s="136">
        <v>19</v>
      </c>
      <c r="H154" s="136">
        <v>49657455</v>
      </c>
      <c r="I154" s="136">
        <v>49657455</v>
      </c>
      <c r="J154" s="80" t="s">
        <v>39</v>
      </c>
      <c r="K154" s="80" t="s">
        <v>59</v>
      </c>
      <c r="L154" s="137" t="s">
        <v>728</v>
      </c>
      <c r="M154" s="138">
        <v>0</v>
      </c>
      <c r="N154" s="138">
        <v>3.2258099999999998E-2</v>
      </c>
      <c r="O154" s="138">
        <v>0</v>
      </c>
      <c r="P154" s="139">
        <v>0.18181800000000001</v>
      </c>
      <c r="Q154" s="80">
        <v>11</v>
      </c>
      <c r="R154" s="80">
        <v>30</v>
      </c>
      <c r="S154" s="80">
        <v>35</v>
      </c>
      <c r="T154" s="82">
        <v>32</v>
      </c>
      <c r="U154" s="138">
        <v>0</v>
      </c>
      <c r="V154" s="138">
        <v>3.1989800000000001E-3</v>
      </c>
      <c r="W154" s="138">
        <v>1.03093E-2</v>
      </c>
      <c r="X154" s="138">
        <v>0</v>
      </c>
      <c r="Y154" s="138">
        <v>1.10834E-3</v>
      </c>
      <c r="Z154" s="138">
        <v>0</v>
      </c>
      <c r="AA154" s="138">
        <v>6.2569799999999997E-3</v>
      </c>
      <c r="AB154" s="138">
        <v>8.9843700000000002E-3</v>
      </c>
      <c r="AC154" s="139">
        <v>1.35593E-2</v>
      </c>
      <c r="AD154" s="86">
        <v>273</v>
      </c>
      <c r="AE154" s="86">
        <v>1562</v>
      </c>
      <c r="AF154" s="86">
        <v>96</v>
      </c>
      <c r="AG154" s="86">
        <v>143</v>
      </c>
      <c r="AH154" s="86">
        <v>3608</v>
      </c>
      <c r="AI154" s="86">
        <v>2151</v>
      </c>
      <c r="AJ154" s="86">
        <v>4474</v>
      </c>
      <c r="AK154" s="86">
        <v>2559</v>
      </c>
      <c r="AL154" s="87">
        <v>294</v>
      </c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</row>
    <row r="155" spans="1:73" x14ac:dyDescent="0.2">
      <c r="A155" s="132" t="s">
        <v>32</v>
      </c>
      <c r="B155" s="133" t="s">
        <v>119</v>
      </c>
      <c r="C155" s="133" t="s">
        <v>119</v>
      </c>
      <c r="D155" s="134" t="s">
        <v>119</v>
      </c>
      <c r="E155" s="83" t="s">
        <v>729</v>
      </c>
      <c r="F155" s="135" t="s">
        <v>38</v>
      </c>
      <c r="G155" s="136">
        <v>19</v>
      </c>
      <c r="H155" s="136">
        <v>53644201</v>
      </c>
      <c r="I155" s="136">
        <v>53644201</v>
      </c>
      <c r="J155" s="80" t="s">
        <v>59</v>
      </c>
      <c r="K155" s="80" t="s">
        <v>39</v>
      </c>
      <c r="L155" s="137" t="s">
        <v>730</v>
      </c>
      <c r="M155" s="138">
        <v>0</v>
      </c>
      <c r="N155" s="138">
        <v>0</v>
      </c>
      <c r="O155" s="138">
        <v>0</v>
      </c>
      <c r="P155" s="139">
        <v>0.130435</v>
      </c>
      <c r="Q155" s="80">
        <v>31</v>
      </c>
      <c r="R155" s="80">
        <v>24</v>
      </c>
      <c r="S155" s="80">
        <v>32</v>
      </c>
      <c r="T155" s="82">
        <v>22</v>
      </c>
      <c r="U155" s="138">
        <v>0</v>
      </c>
      <c r="V155" s="138">
        <v>0</v>
      </c>
      <c r="W155" s="138">
        <v>0</v>
      </c>
      <c r="X155" s="138">
        <v>1.6694500000000001E-3</v>
      </c>
      <c r="Y155" s="138">
        <v>2.9455100000000001E-3</v>
      </c>
      <c r="Z155" s="138">
        <v>0</v>
      </c>
      <c r="AA155" s="138">
        <v>0</v>
      </c>
      <c r="AB155" s="138"/>
      <c r="AC155" s="139"/>
      <c r="AD155" s="86">
        <v>394</v>
      </c>
      <c r="AE155" s="86">
        <v>1556</v>
      </c>
      <c r="AF155" s="86">
        <v>540</v>
      </c>
      <c r="AG155" s="86">
        <v>1796</v>
      </c>
      <c r="AH155" s="86">
        <v>678</v>
      </c>
      <c r="AI155" s="86">
        <v>1196</v>
      </c>
      <c r="AJ155" s="86">
        <v>183</v>
      </c>
      <c r="AK155" s="86" t="s">
        <v>431</v>
      </c>
      <c r="AL155" s="87" t="s">
        <v>431</v>
      </c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</row>
    <row r="156" spans="1:73" x14ac:dyDescent="0.2">
      <c r="A156" s="132" t="s">
        <v>203</v>
      </c>
      <c r="B156" s="133" t="s">
        <v>119</v>
      </c>
      <c r="C156" s="133" t="s">
        <v>119</v>
      </c>
      <c r="D156" s="134" t="s">
        <v>119</v>
      </c>
      <c r="E156" s="83" t="s">
        <v>731</v>
      </c>
      <c r="F156" s="135" t="s">
        <v>38</v>
      </c>
      <c r="G156" s="136">
        <v>19</v>
      </c>
      <c r="H156" s="136">
        <v>53740593</v>
      </c>
      <c r="I156" s="136">
        <v>53740593</v>
      </c>
      <c r="J156" s="80" t="s">
        <v>59</v>
      </c>
      <c r="K156" s="80" t="s">
        <v>39</v>
      </c>
      <c r="L156" s="137" t="s">
        <v>732</v>
      </c>
      <c r="M156" s="138">
        <v>0</v>
      </c>
      <c r="N156" s="138">
        <v>0.13636400000000001</v>
      </c>
      <c r="O156" s="138">
        <v>0</v>
      </c>
      <c r="P156" s="139">
        <v>0.1</v>
      </c>
      <c r="Q156" s="80">
        <v>12</v>
      </c>
      <c r="R156" s="80">
        <v>21</v>
      </c>
      <c r="S156" s="80">
        <v>24</v>
      </c>
      <c r="T156" s="82">
        <v>19</v>
      </c>
      <c r="U156" s="80" t="s">
        <v>431</v>
      </c>
      <c r="V156" s="80" t="s">
        <v>431</v>
      </c>
      <c r="W156" s="80" t="s">
        <v>431</v>
      </c>
      <c r="X156" s="80" t="s">
        <v>431</v>
      </c>
      <c r="Y156" s="80" t="s">
        <v>431</v>
      </c>
      <c r="Z156" s="80" t="s">
        <v>431</v>
      </c>
      <c r="AA156" s="80" t="s">
        <v>431</v>
      </c>
      <c r="AB156" s="80" t="s">
        <v>431</v>
      </c>
      <c r="AC156" s="82" t="s">
        <v>431</v>
      </c>
      <c r="AD156" s="86"/>
      <c r="AE156" s="86"/>
      <c r="AF156" s="86"/>
      <c r="AG156" s="86"/>
      <c r="AH156" s="86"/>
      <c r="AI156" s="86"/>
      <c r="AJ156" s="86"/>
      <c r="AK156" s="86"/>
      <c r="AL156" s="87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BN156" s="12"/>
      <c r="BO156" s="12"/>
      <c r="BP156" s="12"/>
      <c r="BQ156" s="12"/>
      <c r="BR156" s="12"/>
      <c r="BS156" s="12"/>
      <c r="BT156" s="12"/>
      <c r="BU156" s="12"/>
    </row>
    <row r="157" spans="1:73" x14ac:dyDescent="0.2">
      <c r="A157" s="132" t="s">
        <v>62</v>
      </c>
      <c r="B157" s="133" t="s">
        <v>2743</v>
      </c>
      <c r="C157" s="133" t="s">
        <v>119</v>
      </c>
      <c r="D157" s="134" t="s">
        <v>119</v>
      </c>
      <c r="E157" s="83" t="s">
        <v>201</v>
      </c>
      <c r="F157" s="135" t="s">
        <v>38</v>
      </c>
      <c r="G157" s="136">
        <v>19</v>
      </c>
      <c r="H157" s="136">
        <v>55147987</v>
      </c>
      <c r="I157" s="136">
        <v>55147987</v>
      </c>
      <c r="J157" s="80" t="s">
        <v>40</v>
      </c>
      <c r="K157" s="80" t="s">
        <v>39</v>
      </c>
      <c r="L157" s="137" t="s">
        <v>733</v>
      </c>
      <c r="M157" s="138">
        <v>0</v>
      </c>
      <c r="N157" s="138">
        <v>0.19512199999999999</v>
      </c>
      <c r="O157" s="138">
        <v>7.4074100000000004E-2</v>
      </c>
      <c r="P157" s="139">
        <v>0.29545500000000002</v>
      </c>
      <c r="Q157" s="80">
        <v>16</v>
      </c>
      <c r="R157" s="80">
        <v>40</v>
      </c>
      <c r="S157" s="80">
        <v>26</v>
      </c>
      <c r="T157" s="82">
        <v>43</v>
      </c>
      <c r="U157" s="138">
        <v>0.18021599999999999</v>
      </c>
      <c r="V157" s="138">
        <v>9.9750599999999995E-2</v>
      </c>
      <c r="W157" s="138">
        <v>0.30053400000000002</v>
      </c>
      <c r="X157" s="138">
        <v>0.13549800000000001</v>
      </c>
      <c r="Y157" s="138">
        <v>9.5725699999999997E-2</v>
      </c>
      <c r="Z157" s="138">
        <v>1.7448600000000002E-2</v>
      </c>
      <c r="AA157" s="138">
        <v>3.4234800000000003E-2</v>
      </c>
      <c r="AB157" s="138"/>
      <c r="AC157" s="139"/>
      <c r="AD157" s="86">
        <v>2779</v>
      </c>
      <c r="AE157" s="86">
        <v>1603</v>
      </c>
      <c r="AF157" s="86">
        <v>2621</v>
      </c>
      <c r="AG157" s="86">
        <v>892</v>
      </c>
      <c r="AH157" s="86">
        <v>2245</v>
      </c>
      <c r="AI157" s="86">
        <v>2578</v>
      </c>
      <c r="AJ157" s="86">
        <v>3475</v>
      </c>
      <c r="AK157" s="86" t="s">
        <v>431</v>
      </c>
      <c r="AL157" s="87" t="s">
        <v>431</v>
      </c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BN157" s="12"/>
      <c r="BO157" s="12"/>
      <c r="BP157" s="12"/>
      <c r="BQ157" s="12"/>
      <c r="BR157" s="12"/>
      <c r="BS157" s="12"/>
      <c r="BT157" s="12"/>
      <c r="BU157" s="12"/>
    </row>
    <row r="158" spans="1:73" x14ac:dyDescent="0.2">
      <c r="A158" s="132" t="s">
        <v>62</v>
      </c>
      <c r="B158" s="133" t="s">
        <v>2743</v>
      </c>
      <c r="C158" s="133" t="s">
        <v>119</v>
      </c>
      <c r="D158" s="134" t="s">
        <v>119</v>
      </c>
      <c r="E158" s="83" t="s">
        <v>201</v>
      </c>
      <c r="F158" s="135" t="s">
        <v>38</v>
      </c>
      <c r="G158" s="136">
        <v>19</v>
      </c>
      <c r="H158" s="136">
        <v>55147988</v>
      </c>
      <c r="I158" s="136">
        <v>55147988</v>
      </c>
      <c r="J158" s="80" t="s">
        <v>46</v>
      </c>
      <c r="K158" s="80" t="s">
        <v>39</v>
      </c>
      <c r="L158" s="137" t="s">
        <v>734</v>
      </c>
      <c r="M158" s="138">
        <v>0</v>
      </c>
      <c r="N158" s="138">
        <v>0.19512199999999999</v>
      </c>
      <c r="O158" s="138">
        <v>7.4074100000000004E-2</v>
      </c>
      <c r="P158" s="139">
        <v>0.29545500000000002</v>
      </c>
      <c r="Q158" s="80">
        <v>16</v>
      </c>
      <c r="R158" s="80">
        <v>40</v>
      </c>
      <c r="S158" s="80">
        <v>26</v>
      </c>
      <c r="T158" s="82">
        <v>43</v>
      </c>
      <c r="U158" s="138">
        <v>0.31219400000000003</v>
      </c>
      <c r="V158" s="138">
        <v>0.187995</v>
      </c>
      <c r="W158" s="138">
        <v>0.46300599999999997</v>
      </c>
      <c r="X158" s="138">
        <v>0.242365</v>
      </c>
      <c r="Y158" s="138">
        <v>0.178093</v>
      </c>
      <c r="Z158" s="138">
        <v>3.7022899999999997E-2</v>
      </c>
      <c r="AA158" s="138">
        <v>6.7020399999999994E-2</v>
      </c>
      <c r="AB158" s="138"/>
      <c r="AC158" s="139"/>
      <c r="AD158" s="86">
        <v>3263</v>
      </c>
      <c r="AE158" s="86">
        <v>1765</v>
      </c>
      <c r="AF158" s="86">
        <v>3405</v>
      </c>
      <c r="AG158" s="86">
        <v>1014</v>
      </c>
      <c r="AH158" s="86">
        <v>2464</v>
      </c>
      <c r="AI158" s="86">
        <v>2619</v>
      </c>
      <c r="AJ158" s="86">
        <v>3580</v>
      </c>
      <c r="AK158" s="86" t="s">
        <v>431</v>
      </c>
      <c r="AL158" s="87" t="s">
        <v>431</v>
      </c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BN158" s="12"/>
      <c r="BO158" s="12"/>
      <c r="BP158" s="12"/>
      <c r="BQ158" s="12"/>
      <c r="BR158" s="12"/>
      <c r="BS158" s="12"/>
      <c r="BT158" s="12"/>
      <c r="BU158" s="12"/>
    </row>
    <row r="159" spans="1:73" x14ac:dyDescent="0.2">
      <c r="A159" s="132" t="s">
        <v>32</v>
      </c>
      <c r="B159" s="133" t="s">
        <v>119</v>
      </c>
      <c r="C159" s="133" t="s">
        <v>119</v>
      </c>
      <c r="D159" s="134" t="s">
        <v>119</v>
      </c>
      <c r="E159" s="83" t="s">
        <v>735</v>
      </c>
      <c r="F159" s="135" t="s">
        <v>134</v>
      </c>
      <c r="G159" s="136">
        <v>19</v>
      </c>
      <c r="H159" s="136">
        <v>55869906</v>
      </c>
      <c r="I159" s="136">
        <v>55869906</v>
      </c>
      <c r="J159" s="80" t="s">
        <v>51</v>
      </c>
      <c r="K159" s="80" t="s">
        <v>141</v>
      </c>
      <c r="L159" s="137" t="s">
        <v>736</v>
      </c>
      <c r="M159" s="138"/>
      <c r="N159" s="138"/>
      <c r="O159" s="138"/>
      <c r="P159" s="139"/>
      <c r="Q159" s="80"/>
      <c r="R159" s="80"/>
      <c r="S159" s="80"/>
      <c r="T159" s="82"/>
      <c r="U159" s="80" t="s">
        <v>431</v>
      </c>
      <c r="V159" s="80" t="s">
        <v>431</v>
      </c>
      <c r="W159" s="80" t="s">
        <v>431</v>
      </c>
      <c r="X159" s="80" t="s">
        <v>431</v>
      </c>
      <c r="Y159" s="80" t="s">
        <v>431</v>
      </c>
      <c r="Z159" s="80" t="s">
        <v>431</v>
      </c>
      <c r="AA159" s="80" t="s">
        <v>431</v>
      </c>
      <c r="AB159" s="80" t="s">
        <v>431</v>
      </c>
      <c r="AC159" s="82" t="s">
        <v>431</v>
      </c>
      <c r="AD159" s="86"/>
      <c r="AE159" s="86"/>
      <c r="AF159" s="86"/>
      <c r="AG159" s="86"/>
      <c r="AH159" s="86"/>
      <c r="AI159" s="86"/>
      <c r="AJ159" s="86"/>
      <c r="AK159" s="86"/>
      <c r="AL159" s="87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</row>
    <row r="160" spans="1:73" x14ac:dyDescent="0.2">
      <c r="A160" s="132" t="s">
        <v>62</v>
      </c>
      <c r="B160" s="133" t="s">
        <v>119</v>
      </c>
      <c r="C160" s="133" t="s">
        <v>119</v>
      </c>
      <c r="D160" s="134" t="s">
        <v>119</v>
      </c>
      <c r="E160" s="83" t="s">
        <v>735</v>
      </c>
      <c r="F160" s="135" t="s">
        <v>38</v>
      </c>
      <c r="G160" s="136">
        <v>19</v>
      </c>
      <c r="H160" s="136">
        <v>55870789</v>
      </c>
      <c r="I160" s="136">
        <v>55870789</v>
      </c>
      <c r="J160" s="80" t="s">
        <v>46</v>
      </c>
      <c r="K160" s="80" t="s">
        <v>40</v>
      </c>
      <c r="L160" s="137" t="s">
        <v>737</v>
      </c>
      <c r="M160" s="138">
        <v>0</v>
      </c>
      <c r="N160" s="138">
        <v>0.14285700000000001</v>
      </c>
      <c r="O160" s="138">
        <v>0.14285700000000001</v>
      </c>
      <c r="P160" s="139">
        <v>0.15873000000000001</v>
      </c>
      <c r="Q160" s="80">
        <v>23</v>
      </c>
      <c r="R160" s="80">
        <v>55</v>
      </c>
      <c r="S160" s="80">
        <v>55</v>
      </c>
      <c r="T160" s="82">
        <v>62</v>
      </c>
      <c r="U160" s="80" t="s">
        <v>431</v>
      </c>
      <c r="V160" s="80" t="s">
        <v>431</v>
      </c>
      <c r="W160" s="80" t="s">
        <v>431</v>
      </c>
      <c r="X160" s="80" t="s">
        <v>431</v>
      </c>
      <c r="Y160" s="80" t="s">
        <v>431</v>
      </c>
      <c r="Z160" s="80" t="s">
        <v>431</v>
      </c>
      <c r="AA160" s="80" t="s">
        <v>431</v>
      </c>
      <c r="AB160" s="80" t="s">
        <v>431</v>
      </c>
      <c r="AC160" s="82" t="s">
        <v>431</v>
      </c>
      <c r="AD160" s="86"/>
      <c r="AE160" s="86"/>
      <c r="AF160" s="86"/>
      <c r="AG160" s="86"/>
      <c r="AH160" s="86"/>
      <c r="AI160" s="86"/>
      <c r="AJ160" s="86"/>
      <c r="AK160" s="86"/>
      <c r="AL160" s="87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BN160" s="12"/>
      <c r="BO160" s="12"/>
      <c r="BP160" s="12"/>
      <c r="BQ160" s="12"/>
      <c r="BR160" s="12"/>
      <c r="BS160" s="12"/>
      <c r="BT160" s="12"/>
      <c r="BU160" s="12"/>
    </row>
    <row r="161" spans="1:73" x14ac:dyDescent="0.2">
      <c r="A161" s="132" t="s">
        <v>62</v>
      </c>
      <c r="B161" s="133" t="s">
        <v>119</v>
      </c>
      <c r="C161" s="133" t="s">
        <v>119</v>
      </c>
      <c r="D161" s="134" t="s">
        <v>119</v>
      </c>
      <c r="E161" s="83" t="s">
        <v>735</v>
      </c>
      <c r="F161" s="135" t="s">
        <v>38</v>
      </c>
      <c r="G161" s="136">
        <v>19</v>
      </c>
      <c r="H161" s="136">
        <v>55870813</v>
      </c>
      <c r="I161" s="136">
        <v>55870813</v>
      </c>
      <c r="J161" s="80" t="s">
        <v>59</v>
      </c>
      <c r="K161" s="80" t="s">
        <v>39</v>
      </c>
      <c r="L161" s="137" t="s">
        <v>738</v>
      </c>
      <c r="M161" s="138">
        <v>0</v>
      </c>
      <c r="N161" s="138">
        <v>0.111111</v>
      </c>
      <c r="O161" s="138">
        <v>9.3333299999999994E-2</v>
      </c>
      <c r="P161" s="139">
        <v>0.116883</v>
      </c>
      <c r="Q161" s="80">
        <v>21</v>
      </c>
      <c r="R161" s="80">
        <v>62</v>
      </c>
      <c r="S161" s="80">
        <v>74</v>
      </c>
      <c r="T161" s="82">
        <v>76</v>
      </c>
      <c r="U161" s="80" t="s">
        <v>431</v>
      </c>
      <c r="V161" s="80" t="s">
        <v>431</v>
      </c>
      <c r="W161" s="80" t="s">
        <v>431</v>
      </c>
      <c r="X161" s="80" t="s">
        <v>431</v>
      </c>
      <c r="Y161" s="80" t="s">
        <v>431</v>
      </c>
      <c r="Z161" s="80" t="s">
        <v>431</v>
      </c>
      <c r="AA161" s="80" t="s">
        <v>431</v>
      </c>
      <c r="AB161" s="80" t="s">
        <v>431</v>
      </c>
      <c r="AC161" s="82" t="s">
        <v>431</v>
      </c>
      <c r="AD161" s="86"/>
      <c r="AE161" s="86"/>
      <c r="AF161" s="86"/>
      <c r="AG161" s="86"/>
      <c r="AH161" s="86"/>
      <c r="AI161" s="86"/>
      <c r="AJ161" s="86"/>
      <c r="AK161" s="86"/>
      <c r="AL161" s="87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</row>
    <row r="162" spans="1:73" x14ac:dyDescent="0.2">
      <c r="A162" s="132" t="s">
        <v>62</v>
      </c>
      <c r="B162" s="133" t="s">
        <v>2752</v>
      </c>
      <c r="C162" s="133" t="s">
        <v>119</v>
      </c>
      <c r="D162" s="134" t="s">
        <v>119</v>
      </c>
      <c r="E162" s="83" t="s">
        <v>739</v>
      </c>
      <c r="F162" s="135" t="s">
        <v>38</v>
      </c>
      <c r="G162" s="136">
        <v>19</v>
      </c>
      <c r="H162" s="136">
        <v>56223171</v>
      </c>
      <c r="I162" s="136">
        <v>56223171</v>
      </c>
      <c r="J162" s="80" t="s">
        <v>39</v>
      </c>
      <c r="K162" s="80" t="s">
        <v>40</v>
      </c>
      <c r="L162" s="137" t="s">
        <v>740</v>
      </c>
      <c r="M162" s="138">
        <v>0</v>
      </c>
      <c r="N162" s="138">
        <v>0.184615</v>
      </c>
      <c r="O162" s="138">
        <v>0.18292700000000001</v>
      </c>
      <c r="P162" s="139">
        <v>0.30303000000000002</v>
      </c>
      <c r="Q162" s="80">
        <v>25</v>
      </c>
      <c r="R162" s="80">
        <v>64</v>
      </c>
      <c r="S162" s="80">
        <v>81</v>
      </c>
      <c r="T162" s="82">
        <v>65</v>
      </c>
      <c r="U162" s="138">
        <v>0.18181800000000001</v>
      </c>
      <c r="V162" s="138">
        <v>7.8597299999999995E-2</v>
      </c>
      <c r="W162" s="138">
        <v>0</v>
      </c>
      <c r="X162" s="138">
        <v>0.31034499999999998</v>
      </c>
      <c r="Y162" s="138">
        <v>9.8669599999999996E-2</v>
      </c>
      <c r="Z162" s="138">
        <v>0.32142900000000002</v>
      </c>
      <c r="AA162" s="138">
        <v>1.3454799999999999E-2</v>
      </c>
      <c r="AB162" s="138">
        <v>0.26127499999999998</v>
      </c>
      <c r="AC162" s="139">
        <v>0.198492</v>
      </c>
      <c r="AD162" s="86">
        <v>98</v>
      </c>
      <c r="AE162" s="86">
        <v>826</v>
      </c>
      <c r="AF162" s="86">
        <v>37</v>
      </c>
      <c r="AG162" s="86">
        <v>28</v>
      </c>
      <c r="AH162" s="86">
        <v>1803</v>
      </c>
      <c r="AI162" s="86">
        <v>867</v>
      </c>
      <c r="AJ162" s="86">
        <v>4830</v>
      </c>
      <c r="AK162" s="86">
        <v>1928</v>
      </c>
      <c r="AL162" s="87">
        <v>397</v>
      </c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</row>
    <row r="163" spans="1:73" x14ac:dyDescent="0.2">
      <c r="A163" s="132" t="s">
        <v>30</v>
      </c>
      <c r="B163" s="133" t="s">
        <v>119</v>
      </c>
      <c r="C163" s="133" t="s">
        <v>119</v>
      </c>
      <c r="D163" s="134" t="s">
        <v>119</v>
      </c>
      <c r="E163" s="83" t="s">
        <v>741</v>
      </c>
      <c r="F163" s="135" t="s">
        <v>38</v>
      </c>
      <c r="G163" s="136">
        <v>19</v>
      </c>
      <c r="H163" s="136">
        <v>58385865</v>
      </c>
      <c r="I163" s="136">
        <v>58385865</v>
      </c>
      <c r="J163" s="80" t="s">
        <v>39</v>
      </c>
      <c r="K163" s="80" t="s">
        <v>59</v>
      </c>
      <c r="L163" s="137" t="s">
        <v>742</v>
      </c>
      <c r="M163" s="138">
        <v>0</v>
      </c>
      <c r="N163" s="138">
        <v>0.18181800000000001</v>
      </c>
      <c r="O163" s="138">
        <v>0</v>
      </c>
      <c r="P163" s="139">
        <v>0</v>
      </c>
      <c r="Q163" s="80">
        <v>43</v>
      </c>
      <c r="R163" s="80">
        <v>21</v>
      </c>
      <c r="S163" s="80">
        <v>47</v>
      </c>
      <c r="T163" s="82">
        <v>18</v>
      </c>
      <c r="U163" s="80" t="s">
        <v>431</v>
      </c>
      <c r="V163" s="80" t="s">
        <v>431</v>
      </c>
      <c r="W163" s="80" t="s">
        <v>431</v>
      </c>
      <c r="X163" s="80" t="s">
        <v>431</v>
      </c>
      <c r="Y163" s="80" t="s">
        <v>431</v>
      </c>
      <c r="Z163" s="80" t="s">
        <v>431</v>
      </c>
      <c r="AA163" s="80" t="s">
        <v>431</v>
      </c>
      <c r="AB163" s="80" t="s">
        <v>431</v>
      </c>
      <c r="AC163" s="82" t="s">
        <v>431</v>
      </c>
      <c r="AD163" s="86"/>
      <c r="AE163" s="86"/>
      <c r="AF163" s="86"/>
      <c r="AG163" s="86"/>
      <c r="AH163" s="86"/>
      <c r="AI163" s="86"/>
      <c r="AJ163" s="86"/>
      <c r="AK163" s="86"/>
      <c r="AL163" s="87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BN163" s="12"/>
      <c r="BO163" s="12"/>
      <c r="BP163" s="12"/>
      <c r="BQ163" s="12"/>
      <c r="BR163" s="12"/>
      <c r="BS163" s="12"/>
      <c r="BT163" s="12"/>
      <c r="BU163" s="12"/>
    </row>
    <row r="164" spans="1:73" x14ac:dyDescent="0.2">
      <c r="A164" s="132" t="s">
        <v>203</v>
      </c>
      <c r="B164" s="133" t="s">
        <v>119</v>
      </c>
      <c r="C164" s="133" t="s">
        <v>119</v>
      </c>
      <c r="D164" s="134" t="s">
        <v>119</v>
      </c>
      <c r="E164" s="83" t="s">
        <v>743</v>
      </c>
      <c r="F164" s="135" t="s">
        <v>38</v>
      </c>
      <c r="G164" s="136">
        <v>19</v>
      </c>
      <c r="H164" s="136">
        <v>58438537</v>
      </c>
      <c r="I164" s="136">
        <v>58438537</v>
      </c>
      <c r="J164" s="80" t="s">
        <v>39</v>
      </c>
      <c r="K164" s="80" t="s">
        <v>59</v>
      </c>
      <c r="L164" s="137" t="s">
        <v>744</v>
      </c>
      <c r="M164" s="138">
        <v>0</v>
      </c>
      <c r="N164" s="138">
        <v>6.6666699999999995E-2</v>
      </c>
      <c r="O164" s="138">
        <v>0</v>
      </c>
      <c r="P164" s="139">
        <v>0.115385</v>
      </c>
      <c r="Q164" s="80">
        <v>19</v>
      </c>
      <c r="R164" s="80">
        <v>29</v>
      </c>
      <c r="S164" s="80">
        <v>25</v>
      </c>
      <c r="T164" s="82">
        <v>25</v>
      </c>
      <c r="U164" s="80" t="s">
        <v>431</v>
      </c>
      <c r="V164" s="80" t="s">
        <v>431</v>
      </c>
      <c r="W164" s="80" t="s">
        <v>431</v>
      </c>
      <c r="X164" s="80" t="s">
        <v>431</v>
      </c>
      <c r="Y164" s="80" t="s">
        <v>431</v>
      </c>
      <c r="Z164" s="80" t="s">
        <v>431</v>
      </c>
      <c r="AA164" s="80" t="s">
        <v>431</v>
      </c>
      <c r="AB164" s="80" t="s">
        <v>431</v>
      </c>
      <c r="AC164" s="82" t="s">
        <v>431</v>
      </c>
      <c r="AD164" s="86"/>
      <c r="AE164" s="86"/>
      <c r="AF164" s="86"/>
      <c r="AG164" s="86"/>
      <c r="AH164" s="86"/>
      <c r="AI164" s="86"/>
      <c r="AJ164" s="86"/>
      <c r="AK164" s="86"/>
      <c r="AL164" s="87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BN164" s="12"/>
      <c r="BO164" s="12"/>
      <c r="BP164" s="12"/>
      <c r="BQ164" s="12"/>
      <c r="BR164" s="12"/>
      <c r="BS164" s="12"/>
      <c r="BT164" s="12"/>
      <c r="BU164" s="12"/>
    </row>
    <row r="165" spans="1:73" x14ac:dyDescent="0.2">
      <c r="A165" s="132" t="s">
        <v>62</v>
      </c>
      <c r="B165" s="133" t="s">
        <v>2743</v>
      </c>
      <c r="C165" s="133" t="s">
        <v>119</v>
      </c>
      <c r="D165" s="134" t="s">
        <v>119</v>
      </c>
      <c r="E165" s="83" t="s">
        <v>745</v>
      </c>
      <c r="F165" s="135" t="s">
        <v>38</v>
      </c>
      <c r="G165" s="136">
        <v>21</v>
      </c>
      <c r="H165" s="136">
        <v>46906833</v>
      </c>
      <c r="I165" s="136">
        <v>46906833</v>
      </c>
      <c r="J165" s="80" t="s">
        <v>39</v>
      </c>
      <c r="K165" s="80" t="s">
        <v>59</v>
      </c>
      <c r="L165" s="137" t="s">
        <v>746</v>
      </c>
      <c r="M165" s="138">
        <v>0</v>
      </c>
      <c r="N165" s="138">
        <v>0.83333299999999999</v>
      </c>
      <c r="O165" s="138">
        <v>0.62686600000000003</v>
      </c>
      <c r="P165" s="139">
        <v>0.75555600000000001</v>
      </c>
      <c r="Q165" s="80">
        <v>14</v>
      </c>
      <c r="R165" s="80">
        <v>41</v>
      </c>
      <c r="S165" s="80">
        <v>66</v>
      </c>
      <c r="T165" s="82">
        <v>44</v>
      </c>
      <c r="U165" s="138">
        <v>0.54173800000000005</v>
      </c>
      <c r="V165" s="138">
        <v>0.46530100000000002</v>
      </c>
      <c r="W165" s="138">
        <v>0.61089499999999997</v>
      </c>
      <c r="X165" s="138">
        <v>0.593333</v>
      </c>
      <c r="Y165" s="138">
        <v>0.43345899999999998</v>
      </c>
      <c r="Z165" s="138">
        <v>0.57851200000000003</v>
      </c>
      <c r="AA165" s="138">
        <v>0.51283999999999996</v>
      </c>
      <c r="AB165" s="138">
        <v>0.83477599999999996</v>
      </c>
      <c r="AC165" s="139">
        <v>0.72009000000000001</v>
      </c>
      <c r="AD165" s="86">
        <v>586</v>
      </c>
      <c r="AE165" s="86">
        <v>3025</v>
      </c>
      <c r="AF165" s="86">
        <v>256</v>
      </c>
      <c r="AG165" s="86">
        <v>299</v>
      </c>
      <c r="AH165" s="86">
        <v>8505</v>
      </c>
      <c r="AI165" s="86">
        <v>6533</v>
      </c>
      <c r="AJ165" s="86">
        <v>8021</v>
      </c>
      <c r="AK165" s="86">
        <v>4042</v>
      </c>
      <c r="AL165" s="87">
        <v>885</v>
      </c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</row>
    <row r="166" spans="1:73" x14ac:dyDescent="0.2">
      <c r="A166" s="132" t="s">
        <v>31</v>
      </c>
      <c r="B166" s="133" t="s">
        <v>119</v>
      </c>
      <c r="C166" s="133" t="s">
        <v>119</v>
      </c>
      <c r="D166" s="134" t="s">
        <v>119</v>
      </c>
      <c r="E166" s="83" t="s">
        <v>747</v>
      </c>
      <c r="F166" s="135" t="s">
        <v>134</v>
      </c>
      <c r="G166" s="136">
        <v>23</v>
      </c>
      <c r="H166" s="136">
        <v>7811809</v>
      </c>
      <c r="I166" s="136">
        <v>7811809</v>
      </c>
      <c r="J166" s="80" t="s">
        <v>51</v>
      </c>
      <c r="K166" s="80" t="s">
        <v>79</v>
      </c>
      <c r="L166" s="137" t="s">
        <v>748</v>
      </c>
      <c r="M166" s="138"/>
      <c r="N166" s="138"/>
      <c r="O166" s="138"/>
      <c r="P166" s="139"/>
      <c r="Q166" s="80"/>
      <c r="R166" s="80"/>
      <c r="S166" s="80"/>
      <c r="T166" s="82"/>
      <c r="U166" s="80" t="s">
        <v>431</v>
      </c>
      <c r="V166" s="80" t="s">
        <v>431</v>
      </c>
      <c r="W166" s="80" t="s">
        <v>431</v>
      </c>
      <c r="X166" s="80" t="s">
        <v>431</v>
      </c>
      <c r="Y166" s="80" t="s">
        <v>431</v>
      </c>
      <c r="Z166" s="80" t="s">
        <v>431</v>
      </c>
      <c r="AA166" s="80" t="s">
        <v>431</v>
      </c>
      <c r="AB166" s="80" t="s">
        <v>431</v>
      </c>
      <c r="AC166" s="82" t="s">
        <v>431</v>
      </c>
      <c r="AD166" s="86"/>
      <c r="AE166" s="86"/>
      <c r="AF166" s="86"/>
      <c r="AG166" s="86"/>
      <c r="AH166" s="86"/>
      <c r="AI166" s="86"/>
      <c r="AJ166" s="86"/>
      <c r="AK166" s="86"/>
      <c r="AL166" s="87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</row>
    <row r="167" spans="1:73" x14ac:dyDescent="0.2">
      <c r="A167" s="132" t="s">
        <v>30</v>
      </c>
      <c r="B167" s="133" t="s">
        <v>119</v>
      </c>
      <c r="C167" s="133" t="s">
        <v>119</v>
      </c>
      <c r="D167" s="134" t="s">
        <v>119</v>
      </c>
      <c r="E167" s="83" t="s">
        <v>749</v>
      </c>
      <c r="F167" s="135" t="s">
        <v>134</v>
      </c>
      <c r="G167" s="136">
        <v>23</v>
      </c>
      <c r="H167" s="136">
        <v>24383118</v>
      </c>
      <c r="I167" s="136">
        <v>24383118</v>
      </c>
      <c r="J167" s="80" t="s">
        <v>51</v>
      </c>
      <c r="K167" s="80" t="s">
        <v>46</v>
      </c>
      <c r="L167" s="137" t="s">
        <v>750</v>
      </c>
      <c r="M167" s="138"/>
      <c r="N167" s="138"/>
      <c r="O167" s="138"/>
      <c r="P167" s="139"/>
      <c r="Q167" s="80"/>
      <c r="R167" s="80"/>
      <c r="S167" s="80"/>
      <c r="T167" s="82"/>
      <c r="U167" s="80" t="s">
        <v>431</v>
      </c>
      <c r="V167" s="80" t="s">
        <v>431</v>
      </c>
      <c r="W167" s="80" t="s">
        <v>431</v>
      </c>
      <c r="X167" s="80" t="s">
        <v>431</v>
      </c>
      <c r="Y167" s="80" t="s">
        <v>431</v>
      </c>
      <c r="Z167" s="80" t="s">
        <v>431</v>
      </c>
      <c r="AA167" s="80" t="s">
        <v>431</v>
      </c>
      <c r="AB167" s="80" t="s">
        <v>431</v>
      </c>
      <c r="AC167" s="82" t="s">
        <v>431</v>
      </c>
      <c r="AD167" s="86"/>
      <c r="AE167" s="86"/>
      <c r="AF167" s="86"/>
      <c r="AG167" s="86"/>
      <c r="AH167" s="86"/>
      <c r="AI167" s="86"/>
      <c r="AJ167" s="86"/>
      <c r="AK167" s="86"/>
      <c r="AL167" s="87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</row>
    <row r="168" spans="1:73" x14ac:dyDescent="0.2">
      <c r="A168" s="132" t="s">
        <v>30</v>
      </c>
      <c r="B168" s="133" t="s">
        <v>119</v>
      </c>
      <c r="C168" s="133" t="s">
        <v>119</v>
      </c>
      <c r="D168" s="134" t="s">
        <v>119</v>
      </c>
      <c r="E168" s="83" t="s">
        <v>751</v>
      </c>
      <c r="F168" s="135" t="s">
        <v>50</v>
      </c>
      <c r="G168" s="136">
        <v>23</v>
      </c>
      <c r="H168" s="136">
        <v>35959463</v>
      </c>
      <c r="I168" s="136">
        <v>35959463</v>
      </c>
      <c r="J168" s="80" t="s">
        <v>59</v>
      </c>
      <c r="K168" s="80" t="s">
        <v>51</v>
      </c>
      <c r="L168" s="137" t="s">
        <v>752</v>
      </c>
      <c r="M168" s="138"/>
      <c r="N168" s="138"/>
      <c r="O168" s="138"/>
      <c r="P168" s="139"/>
      <c r="Q168" s="80"/>
      <c r="R168" s="80"/>
      <c r="S168" s="80"/>
      <c r="T168" s="82"/>
      <c r="U168" s="138">
        <v>0</v>
      </c>
      <c r="V168" s="138">
        <v>0</v>
      </c>
      <c r="W168" s="138">
        <v>0</v>
      </c>
      <c r="X168" s="138">
        <v>0</v>
      </c>
      <c r="Y168" s="138">
        <v>0</v>
      </c>
      <c r="Z168" s="138">
        <v>0</v>
      </c>
      <c r="AA168" s="138"/>
      <c r="AB168" s="138"/>
      <c r="AC168" s="139"/>
      <c r="AD168" s="86">
        <v>28</v>
      </c>
      <c r="AE168" s="86">
        <v>610</v>
      </c>
      <c r="AF168" s="86">
        <v>114</v>
      </c>
      <c r="AG168" s="86">
        <v>194</v>
      </c>
      <c r="AH168" s="86">
        <v>96</v>
      </c>
      <c r="AI168" s="86">
        <v>126</v>
      </c>
      <c r="AJ168" s="86" t="s">
        <v>431</v>
      </c>
      <c r="AK168" s="86" t="s">
        <v>431</v>
      </c>
      <c r="AL168" s="87" t="s">
        <v>431</v>
      </c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BN168" s="12"/>
      <c r="BO168" s="12"/>
      <c r="BP168" s="12"/>
      <c r="BQ168" s="12"/>
      <c r="BR168" s="12"/>
      <c r="BS168" s="12"/>
      <c r="BT168" s="12"/>
      <c r="BU168" s="12"/>
    </row>
    <row r="169" spans="1:73" x14ac:dyDescent="0.2">
      <c r="A169" s="132" t="s">
        <v>62</v>
      </c>
      <c r="B169" s="133" t="s">
        <v>203</v>
      </c>
      <c r="C169" s="133" t="s">
        <v>119</v>
      </c>
      <c r="D169" s="134" t="s">
        <v>119</v>
      </c>
      <c r="E169" s="83" t="s">
        <v>753</v>
      </c>
      <c r="F169" s="135" t="s">
        <v>38</v>
      </c>
      <c r="G169" s="136">
        <v>23</v>
      </c>
      <c r="H169" s="136">
        <v>104440237</v>
      </c>
      <c r="I169" s="136">
        <v>104440237</v>
      </c>
      <c r="J169" s="80" t="s">
        <v>39</v>
      </c>
      <c r="K169" s="80" t="s">
        <v>59</v>
      </c>
      <c r="L169" s="137" t="s">
        <v>754</v>
      </c>
      <c r="M169" s="138">
        <v>0</v>
      </c>
      <c r="N169" s="138">
        <v>0.125</v>
      </c>
      <c r="O169" s="138">
        <v>0.217391</v>
      </c>
      <c r="P169" s="139">
        <v>0.16666700000000001</v>
      </c>
      <c r="Q169" s="80">
        <v>17</v>
      </c>
      <c r="R169" s="80">
        <v>15</v>
      </c>
      <c r="S169" s="80">
        <v>22</v>
      </c>
      <c r="T169" s="82">
        <v>5</v>
      </c>
      <c r="U169" s="138">
        <v>0</v>
      </c>
      <c r="V169" s="138">
        <v>0</v>
      </c>
      <c r="W169" s="138">
        <v>0</v>
      </c>
      <c r="X169" s="138">
        <v>0</v>
      </c>
      <c r="Y169" s="138">
        <v>5.8309E-3</v>
      </c>
      <c r="Z169" s="138">
        <v>6.1500599999999997E-4</v>
      </c>
      <c r="AA169" s="138">
        <v>1.93949E-2</v>
      </c>
      <c r="AB169" s="138"/>
      <c r="AC169" s="139">
        <v>0.188889</v>
      </c>
      <c r="AD169" s="86">
        <v>327</v>
      </c>
      <c r="AE169" s="86">
        <v>1612</v>
      </c>
      <c r="AF169" s="86">
        <v>742</v>
      </c>
      <c r="AG169" s="86">
        <v>1297</v>
      </c>
      <c r="AH169" s="86">
        <v>685</v>
      </c>
      <c r="AI169" s="86">
        <v>1625</v>
      </c>
      <c r="AJ169" s="86">
        <v>1288</v>
      </c>
      <c r="AK169" s="86" t="s">
        <v>431</v>
      </c>
      <c r="AL169" s="87">
        <v>269</v>
      </c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</row>
    <row r="170" spans="1:73" x14ac:dyDescent="0.2">
      <c r="A170" s="132" t="s">
        <v>203</v>
      </c>
      <c r="B170" s="133" t="s">
        <v>119</v>
      </c>
      <c r="C170" s="133" t="s">
        <v>119</v>
      </c>
      <c r="D170" s="134" t="s">
        <v>119</v>
      </c>
      <c r="E170" s="83" t="s">
        <v>755</v>
      </c>
      <c r="F170" s="135" t="s">
        <v>38</v>
      </c>
      <c r="G170" s="136">
        <v>23</v>
      </c>
      <c r="H170" s="136">
        <v>114425181</v>
      </c>
      <c r="I170" s="136">
        <v>114425181</v>
      </c>
      <c r="J170" s="80" t="s">
        <v>46</v>
      </c>
      <c r="K170" s="80" t="s">
        <v>40</v>
      </c>
      <c r="L170" s="137" t="s">
        <v>756</v>
      </c>
      <c r="M170" s="138">
        <v>0</v>
      </c>
      <c r="N170" s="138">
        <v>0.123596</v>
      </c>
      <c r="O170" s="138">
        <v>0</v>
      </c>
      <c r="P170" s="139">
        <v>0.19767399999999999</v>
      </c>
      <c r="Q170" s="80">
        <v>22</v>
      </c>
      <c r="R170" s="80">
        <v>88</v>
      </c>
      <c r="S170" s="80">
        <v>103</v>
      </c>
      <c r="T170" s="82">
        <v>85</v>
      </c>
      <c r="U170" s="80" t="s">
        <v>431</v>
      </c>
      <c r="V170" s="80" t="s">
        <v>431</v>
      </c>
      <c r="W170" s="80" t="s">
        <v>431</v>
      </c>
      <c r="X170" s="80" t="s">
        <v>431</v>
      </c>
      <c r="Y170" s="80" t="s">
        <v>431</v>
      </c>
      <c r="Z170" s="80" t="s">
        <v>431</v>
      </c>
      <c r="AA170" s="80" t="s">
        <v>431</v>
      </c>
      <c r="AB170" s="80" t="s">
        <v>431</v>
      </c>
      <c r="AC170" s="82" t="s">
        <v>431</v>
      </c>
      <c r="AD170" s="86"/>
      <c r="AE170" s="86"/>
      <c r="AF170" s="86"/>
      <c r="AG170" s="86"/>
      <c r="AH170" s="86"/>
      <c r="AI170" s="86"/>
      <c r="AJ170" s="86"/>
      <c r="AK170" s="86"/>
      <c r="AL170" s="87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</row>
    <row r="171" spans="1:73" ht="17" thickBot="1" x14ac:dyDescent="0.25">
      <c r="A171" s="141" t="s">
        <v>32</v>
      </c>
      <c r="B171" s="142" t="s">
        <v>119</v>
      </c>
      <c r="C171" s="142" t="s">
        <v>119</v>
      </c>
      <c r="D171" s="143" t="s">
        <v>119</v>
      </c>
      <c r="E171" s="144" t="s">
        <v>757</v>
      </c>
      <c r="F171" s="145" t="s">
        <v>38</v>
      </c>
      <c r="G171" s="146">
        <v>23</v>
      </c>
      <c r="H171" s="146">
        <v>114871152</v>
      </c>
      <c r="I171" s="146">
        <v>114871152</v>
      </c>
      <c r="J171" s="103" t="s">
        <v>40</v>
      </c>
      <c r="K171" s="103" t="s">
        <v>59</v>
      </c>
      <c r="L171" s="147" t="s">
        <v>758</v>
      </c>
      <c r="M171" s="148">
        <v>0</v>
      </c>
      <c r="N171" s="148">
        <v>0</v>
      </c>
      <c r="O171" s="148">
        <v>0</v>
      </c>
      <c r="P171" s="149">
        <v>0.25</v>
      </c>
      <c r="Q171" s="103">
        <v>12</v>
      </c>
      <c r="R171" s="103">
        <v>17</v>
      </c>
      <c r="S171" s="103">
        <v>23</v>
      </c>
      <c r="T171" s="104">
        <v>11</v>
      </c>
      <c r="U171" s="103" t="s">
        <v>431</v>
      </c>
      <c r="V171" s="103" t="s">
        <v>431</v>
      </c>
      <c r="W171" s="103" t="s">
        <v>431</v>
      </c>
      <c r="X171" s="103" t="s">
        <v>431</v>
      </c>
      <c r="Y171" s="103" t="s">
        <v>431</v>
      </c>
      <c r="Z171" s="103" t="s">
        <v>431</v>
      </c>
      <c r="AA171" s="103" t="s">
        <v>431</v>
      </c>
      <c r="AB171" s="103" t="s">
        <v>431</v>
      </c>
      <c r="AC171" s="104" t="s">
        <v>431</v>
      </c>
      <c r="AD171" s="150"/>
      <c r="AE171" s="150"/>
      <c r="AF171" s="150"/>
      <c r="AG171" s="150"/>
      <c r="AH171" s="150"/>
      <c r="AI171" s="150"/>
      <c r="AJ171" s="150"/>
      <c r="AK171" s="150"/>
      <c r="AL171" s="151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</row>
    <row r="172" spans="1:73" x14ac:dyDescent="0.2">
      <c r="AD172" s="13"/>
      <c r="AE172" s="13"/>
      <c r="AF172" s="13"/>
      <c r="AG172" s="13"/>
      <c r="AH172" s="13"/>
      <c r="AI172" s="13"/>
      <c r="AJ172" s="13"/>
      <c r="AK172" s="13"/>
      <c r="AL172" s="13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</row>
    <row r="173" spans="1:73" x14ac:dyDescent="0.2">
      <c r="AD173" s="13"/>
      <c r="AE173" s="13"/>
      <c r="AF173" s="13"/>
      <c r="AG173" s="13"/>
      <c r="AH173" s="13"/>
      <c r="AI173" s="13"/>
      <c r="AJ173" s="13"/>
      <c r="AK173" s="13"/>
      <c r="AL173" s="13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</row>
    <row r="174" spans="1:73" x14ac:dyDescent="0.2">
      <c r="AD174" s="13"/>
      <c r="AE174" s="13"/>
      <c r="AF174" s="13"/>
      <c r="AG174" s="13"/>
      <c r="AH174" s="13"/>
      <c r="AI174" s="13"/>
      <c r="AJ174" s="13"/>
      <c r="AK174" s="13"/>
      <c r="AL174" s="13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</row>
    <row r="175" spans="1:73" x14ac:dyDescent="0.2">
      <c r="A175" s="12"/>
      <c r="B175" s="13"/>
      <c r="C175" s="12"/>
      <c r="AD175" s="13"/>
      <c r="AE175" s="13"/>
      <c r="AF175" s="13"/>
      <c r="AG175" s="13"/>
      <c r="AH175" s="13"/>
      <c r="AI175" s="13"/>
      <c r="AJ175" s="13"/>
      <c r="AK175" s="13"/>
      <c r="AL175" s="13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</row>
    <row r="176" spans="1:73" x14ac:dyDescent="0.2">
      <c r="A176" s="12"/>
      <c r="B176" s="13"/>
      <c r="C176" s="12"/>
      <c r="AD176" s="13"/>
      <c r="AE176" s="13"/>
      <c r="AF176" s="13"/>
      <c r="AG176" s="13"/>
      <c r="AH176" s="13"/>
      <c r="AI176" s="13"/>
      <c r="AJ176" s="13"/>
      <c r="AK176" s="13"/>
      <c r="AL176" s="13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</row>
    <row r="177" spans="1:73" x14ac:dyDescent="0.2">
      <c r="A177" s="12"/>
      <c r="B177" s="13"/>
      <c r="C177" s="12"/>
      <c r="AD177" s="13"/>
      <c r="AE177" s="13"/>
      <c r="AF177" s="13"/>
      <c r="AG177" s="13"/>
      <c r="AH177" s="13"/>
      <c r="AI177" s="13"/>
      <c r="AJ177" s="13"/>
      <c r="AK177" s="13"/>
      <c r="AL177" s="13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</row>
  </sheetData>
  <autoFilter ref="A2:AL2">
    <sortState ref="A3:AL171">
      <sortCondition ref="G2:G171"/>
    </sortState>
  </autoFilter>
  <mergeCells count="4">
    <mergeCell ref="A1:C1"/>
    <mergeCell ref="D1:L1"/>
    <mergeCell ref="M1:T1"/>
    <mergeCell ref="U1:AL1"/>
  </mergeCells>
  <conditionalFormatting sqref="M1:P1048576">
    <cfRule type="colorScale" priority="4">
      <colorScale>
        <cfvo type="min"/>
        <cfvo type="max"/>
        <color theme="0"/>
        <color theme="3" tint="0.59999389629810485"/>
      </colorScale>
    </cfRule>
  </conditionalFormatting>
  <conditionalFormatting sqref="Q1:T1048576">
    <cfRule type="colorScale" priority="3">
      <colorScale>
        <cfvo type="min"/>
        <cfvo type="max"/>
        <color theme="0"/>
        <color rgb="FFFFFF00"/>
      </colorScale>
    </cfRule>
  </conditionalFormatting>
  <conditionalFormatting sqref="U1:AC1048576">
    <cfRule type="colorScale" priority="19">
      <colorScale>
        <cfvo type="min"/>
        <cfvo type="max"/>
        <color theme="0"/>
        <color theme="3" tint="0.39997558519241921"/>
      </colorScale>
    </cfRule>
  </conditionalFormatting>
  <conditionalFormatting sqref="AD1:AL1048576">
    <cfRule type="colorScale" priority="20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5"/>
  <sheetViews>
    <sheetView workbookViewId="0">
      <selection sqref="A1:C1"/>
    </sheetView>
  </sheetViews>
  <sheetFormatPr baseColWidth="10" defaultRowHeight="16" x14ac:dyDescent="0.2"/>
  <cols>
    <col min="1" max="3" width="16.5" style="2" customWidth="1"/>
    <col min="4" max="12" width="11.83203125" style="2" customWidth="1"/>
    <col min="13" max="16" width="5.6640625" style="2" customWidth="1"/>
    <col min="17" max="20" width="6.1640625" style="2" customWidth="1"/>
    <col min="21" max="28" width="6.83203125" style="2" customWidth="1"/>
    <col min="29" max="33" width="6.83203125" customWidth="1"/>
  </cols>
  <sheetData>
    <row r="1" spans="1:33" s="16" customFormat="1" ht="36" customHeight="1" thickBot="1" x14ac:dyDescent="0.25">
      <c r="A1" s="311" t="s">
        <v>0</v>
      </c>
      <c r="B1" s="314"/>
      <c r="C1" s="315"/>
      <c r="D1" s="311" t="s">
        <v>1</v>
      </c>
      <c r="E1" s="314"/>
      <c r="F1" s="314"/>
      <c r="G1" s="314"/>
      <c r="H1" s="314"/>
      <c r="I1" s="314"/>
      <c r="J1" s="314"/>
      <c r="K1" s="314"/>
      <c r="L1" s="315"/>
      <c r="M1" s="311" t="s">
        <v>2</v>
      </c>
      <c r="N1" s="314"/>
      <c r="O1" s="314"/>
      <c r="P1" s="314"/>
      <c r="Q1" s="314"/>
      <c r="R1" s="314"/>
      <c r="S1" s="314"/>
      <c r="T1" s="315"/>
      <c r="U1" s="311" t="s">
        <v>3</v>
      </c>
      <c r="V1" s="314"/>
      <c r="W1" s="314"/>
      <c r="X1" s="314"/>
      <c r="Y1" s="314"/>
      <c r="Z1" s="314"/>
      <c r="AA1" s="314"/>
      <c r="AB1" s="315"/>
      <c r="AC1" s="316" t="s">
        <v>4</v>
      </c>
      <c r="AD1" s="317"/>
      <c r="AE1" s="317"/>
      <c r="AF1" s="317"/>
      <c r="AG1" s="318"/>
    </row>
    <row r="2" spans="1:33" s="17" customFormat="1" ht="36" customHeight="1" thickBot="1" x14ac:dyDescent="0.25">
      <c r="A2" s="152" t="s">
        <v>2</v>
      </c>
      <c r="B2" s="152" t="s">
        <v>3</v>
      </c>
      <c r="C2" s="152" t="s">
        <v>4</v>
      </c>
      <c r="D2" s="153" t="s">
        <v>5</v>
      </c>
      <c r="E2" s="154" t="s">
        <v>6</v>
      </c>
      <c r="F2" s="154" t="s">
        <v>7</v>
      </c>
      <c r="G2" s="154" t="s">
        <v>8</v>
      </c>
      <c r="H2" s="154" t="s">
        <v>9</v>
      </c>
      <c r="I2" s="154" t="s">
        <v>10</v>
      </c>
      <c r="J2" s="154" t="s">
        <v>11</v>
      </c>
      <c r="K2" s="154" t="s">
        <v>12</v>
      </c>
      <c r="L2" s="155" t="s">
        <v>13</v>
      </c>
      <c r="M2" s="156" t="s">
        <v>14</v>
      </c>
      <c r="N2" s="157" t="s">
        <v>417</v>
      </c>
      <c r="O2" s="157" t="s">
        <v>16</v>
      </c>
      <c r="P2" s="158" t="s">
        <v>17</v>
      </c>
      <c r="Q2" s="157" t="s">
        <v>19</v>
      </c>
      <c r="R2" s="157" t="s">
        <v>423</v>
      </c>
      <c r="S2" s="157" t="s">
        <v>21</v>
      </c>
      <c r="T2" s="158" t="s">
        <v>22</v>
      </c>
      <c r="U2" s="159" t="s">
        <v>417</v>
      </c>
      <c r="V2" s="160" t="s">
        <v>418</v>
      </c>
      <c r="W2" s="160" t="s">
        <v>16</v>
      </c>
      <c r="X2" s="160" t="s">
        <v>17</v>
      </c>
      <c r="Y2" s="159" t="s">
        <v>423</v>
      </c>
      <c r="Z2" s="160" t="s">
        <v>424</v>
      </c>
      <c r="AA2" s="160" t="s">
        <v>21</v>
      </c>
      <c r="AB2" s="161" t="s">
        <v>22</v>
      </c>
      <c r="AC2" s="162" t="s">
        <v>28</v>
      </c>
      <c r="AD2" s="163" t="s">
        <v>759</v>
      </c>
      <c r="AE2" s="163" t="s">
        <v>760</v>
      </c>
      <c r="AF2" s="163" t="s">
        <v>30</v>
      </c>
      <c r="AG2" s="164" t="s">
        <v>31</v>
      </c>
    </row>
    <row r="3" spans="1:33" s="17" customFormat="1" x14ac:dyDescent="0.2">
      <c r="A3" s="69" t="s">
        <v>761</v>
      </c>
      <c r="B3" s="165" t="s">
        <v>762</v>
      </c>
      <c r="C3" s="71" t="s">
        <v>762</v>
      </c>
      <c r="D3" s="69" t="s">
        <v>119</v>
      </c>
      <c r="E3" s="70" t="s">
        <v>763</v>
      </c>
      <c r="F3" s="70" t="s">
        <v>38</v>
      </c>
      <c r="G3" s="166">
        <v>1</v>
      </c>
      <c r="H3" s="70">
        <v>247471882</v>
      </c>
      <c r="I3" s="70">
        <v>247471882</v>
      </c>
      <c r="J3" s="70" t="s">
        <v>59</v>
      </c>
      <c r="K3" s="70" t="s">
        <v>46</v>
      </c>
      <c r="L3" s="71" t="s">
        <v>764</v>
      </c>
      <c r="M3" s="66">
        <v>0</v>
      </c>
      <c r="N3" s="67">
        <v>0.19047619047619047</v>
      </c>
      <c r="O3" s="67">
        <v>0.18292682926829268</v>
      </c>
      <c r="P3" s="67">
        <v>0.21518987341772153</v>
      </c>
      <c r="Q3" s="69">
        <v>53</v>
      </c>
      <c r="R3" s="70">
        <v>34</v>
      </c>
      <c r="S3" s="70">
        <v>67</v>
      </c>
      <c r="T3" s="70">
        <v>62</v>
      </c>
      <c r="U3" s="66">
        <v>8.0341899999999994E-2</v>
      </c>
      <c r="V3" s="67">
        <v>0.117883</v>
      </c>
      <c r="W3" s="67">
        <v>0.17652000000000001</v>
      </c>
      <c r="X3" s="67">
        <v>0.21381900000000001</v>
      </c>
      <c r="Y3" s="69">
        <v>18720</v>
      </c>
      <c r="Z3" s="70">
        <v>10731</v>
      </c>
      <c r="AA3" s="70">
        <v>16678</v>
      </c>
      <c r="AB3" s="71">
        <v>17917</v>
      </c>
      <c r="AC3" s="167" t="s">
        <v>59</v>
      </c>
      <c r="AD3" s="168" t="s">
        <v>160</v>
      </c>
      <c r="AE3" s="168" t="s">
        <v>160</v>
      </c>
      <c r="AF3" s="168" t="s">
        <v>160</v>
      </c>
      <c r="AG3" s="169" t="s">
        <v>160</v>
      </c>
    </row>
    <row r="4" spans="1:33" s="17" customFormat="1" x14ac:dyDescent="0.2">
      <c r="A4" s="59" t="s">
        <v>99</v>
      </c>
      <c r="B4" s="58" t="s">
        <v>99</v>
      </c>
      <c r="C4" s="62" t="s">
        <v>99</v>
      </c>
      <c r="D4" s="59" t="s">
        <v>119</v>
      </c>
      <c r="E4" s="60" t="s">
        <v>765</v>
      </c>
      <c r="F4" s="60" t="s">
        <v>38</v>
      </c>
      <c r="G4" s="109">
        <v>2</v>
      </c>
      <c r="H4" s="60">
        <v>231405624</v>
      </c>
      <c r="I4" s="60">
        <v>231405624</v>
      </c>
      <c r="J4" s="60" t="s">
        <v>40</v>
      </c>
      <c r="K4" s="60" t="s">
        <v>59</v>
      </c>
      <c r="L4" s="62" t="s">
        <v>766</v>
      </c>
      <c r="M4" s="63">
        <v>0</v>
      </c>
      <c r="N4" s="64">
        <v>0</v>
      </c>
      <c r="O4" s="64">
        <v>0.16949152542372881</v>
      </c>
      <c r="P4" s="64">
        <v>0.20370370370370369</v>
      </c>
      <c r="Q4" s="59">
        <v>59</v>
      </c>
      <c r="R4" s="60">
        <v>43</v>
      </c>
      <c r="S4" s="60">
        <v>49</v>
      </c>
      <c r="T4" s="60">
        <v>43</v>
      </c>
      <c r="U4" s="63">
        <v>1.9937197826845436E-4</v>
      </c>
      <c r="V4" s="64">
        <v>1.2948895027624309E-4</v>
      </c>
      <c r="W4" s="64">
        <v>0.18930693069306931</v>
      </c>
      <c r="X4" s="64">
        <v>0.25103961479536002</v>
      </c>
      <c r="Y4" s="59">
        <v>20063</v>
      </c>
      <c r="Z4" s="60">
        <v>23168</v>
      </c>
      <c r="AA4" s="60">
        <v>15150</v>
      </c>
      <c r="AB4" s="62">
        <v>22845</v>
      </c>
      <c r="AC4" s="170" t="s">
        <v>40</v>
      </c>
      <c r="AD4" s="170" t="s">
        <v>40</v>
      </c>
      <c r="AE4" s="170" t="s">
        <v>40</v>
      </c>
      <c r="AF4" s="171" t="s">
        <v>93</v>
      </c>
      <c r="AG4" s="172" t="s">
        <v>93</v>
      </c>
    </row>
    <row r="5" spans="1:33" s="17" customFormat="1" x14ac:dyDescent="0.2">
      <c r="A5" s="59" t="s">
        <v>761</v>
      </c>
      <c r="B5" s="58" t="s">
        <v>762</v>
      </c>
      <c r="C5" s="62" t="s">
        <v>767</v>
      </c>
      <c r="D5" s="59" t="s">
        <v>119</v>
      </c>
      <c r="E5" s="60" t="s">
        <v>768</v>
      </c>
      <c r="F5" s="60" t="s">
        <v>38</v>
      </c>
      <c r="G5" s="109">
        <v>3</v>
      </c>
      <c r="H5" s="60">
        <v>101477188</v>
      </c>
      <c r="I5" s="60">
        <v>101477188</v>
      </c>
      <c r="J5" s="60" t="s">
        <v>39</v>
      </c>
      <c r="K5" s="60" t="s">
        <v>40</v>
      </c>
      <c r="L5" s="62" t="s">
        <v>769</v>
      </c>
      <c r="M5" s="63">
        <v>0</v>
      </c>
      <c r="N5" s="64">
        <v>9.6774193548387094E-2</v>
      </c>
      <c r="O5" s="64">
        <v>0.26785714285714285</v>
      </c>
      <c r="P5" s="64">
        <v>0.29850746268656714</v>
      </c>
      <c r="Q5" s="59">
        <v>68</v>
      </c>
      <c r="R5" s="60">
        <v>56</v>
      </c>
      <c r="S5" s="60">
        <v>41</v>
      </c>
      <c r="T5" s="60">
        <v>47</v>
      </c>
      <c r="U5" s="63">
        <v>0.16397700000000001</v>
      </c>
      <c r="V5" s="64">
        <v>6.7715200000000003E-2</v>
      </c>
      <c r="W5" s="64">
        <v>0.216643</v>
      </c>
      <c r="X5" s="64">
        <v>0.24096600000000001</v>
      </c>
      <c r="Y5" s="59">
        <v>15862</v>
      </c>
      <c r="Z5" s="60">
        <v>11445</v>
      </c>
      <c r="AA5" s="60">
        <v>16608</v>
      </c>
      <c r="AB5" s="62">
        <v>6835</v>
      </c>
      <c r="AC5" s="170" t="s">
        <v>39</v>
      </c>
      <c r="AD5" s="170" t="s">
        <v>39</v>
      </c>
      <c r="AE5" s="171" t="s">
        <v>84</v>
      </c>
      <c r="AF5" s="171" t="s">
        <v>84</v>
      </c>
      <c r="AG5" s="172" t="s">
        <v>84</v>
      </c>
    </row>
    <row r="6" spans="1:33" s="17" customFormat="1" x14ac:dyDescent="0.2">
      <c r="A6" s="59" t="s">
        <v>761</v>
      </c>
      <c r="B6" s="58" t="s">
        <v>762</v>
      </c>
      <c r="C6" s="62" t="s">
        <v>119</v>
      </c>
      <c r="D6" s="59" t="s">
        <v>119</v>
      </c>
      <c r="E6" s="60" t="s">
        <v>820</v>
      </c>
      <c r="F6" s="60" t="s">
        <v>38</v>
      </c>
      <c r="G6" s="109">
        <v>4</v>
      </c>
      <c r="H6" s="60">
        <v>166159933</v>
      </c>
      <c r="I6" s="60">
        <v>166159933</v>
      </c>
      <c r="J6" s="60" t="s">
        <v>46</v>
      </c>
      <c r="K6" s="60" t="s">
        <v>40</v>
      </c>
      <c r="L6" s="62" t="s">
        <v>821</v>
      </c>
      <c r="M6" s="63">
        <v>0</v>
      </c>
      <c r="N6" s="64">
        <v>0.125</v>
      </c>
      <c r="O6" s="64">
        <v>0.22222222222222221</v>
      </c>
      <c r="P6" s="64">
        <v>7.6923076923076927E-2</v>
      </c>
      <c r="Q6" s="59">
        <v>22</v>
      </c>
      <c r="R6" s="60">
        <v>21</v>
      </c>
      <c r="S6" s="60">
        <v>42</v>
      </c>
      <c r="T6" s="60">
        <v>48</v>
      </c>
      <c r="U6" s="63">
        <f>3356/Y6</f>
        <v>0.25995352439969016</v>
      </c>
      <c r="V6" s="64">
        <f>6143/Z6</f>
        <v>0.26911114031629213</v>
      </c>
      <c r="W6" s="64">
        <f>2459/AA6</f>
        <v>0.25166308463821513</v>
      </c>
      <c r="X6" s="64">
        <f>4290/AB6</f>
        <v>0.29259309780384668</v>
      </c>
      <c r="Y6" s="59">
        <f>9554+3356</f>
        <v>12910</v>
      </c>
      <c r="Z6" s="60">
        <f>16684+6143</f>
        <v>22827</v>
      </c>
      <c r="AA6" s="60">
        <f>7312+2459</f>
        <v>9771</v>
      </c>
      <c r="AB6" s="62">
        <f>10372+4290</f>
        <v>14662</v>
      </c>
      <c r="AC6" s="170"/>
      <c r="AD6" s="170"/>
      <c r="AE6" s="170"/>
      <c r="AF6" s="170"/>
      <c r="AG6" s="173"/>
    </row>
    <row r="7" spans="1:33" s="17" customFormat="1" x14ac:dyDescent="0.2">
      <c r="A7" s="59" t="s">
        <v>99</v>
      </c>
      <c r="B7" s="58" t="s">
        <v>99</v>
      </c>
      <c r="C7" s="62" t="s">
        <v>99</v>
      </c>
      <c r="D7" s="59" t="s">
        <v>119</v>
      </c>
      <c r="E7" s="60" t="s">
        <v>770</v>
      </c>
      <c r="F7" s="60" t="s">
        <v>38</v>
      </c>
      <c r="G7" s="109">
        <v>5</v>
      </c>
      <c r="H7" s="60">
        <v>41904470</v>
      </c>
      <c r="I7" s="60">
        <v>41904470</v>
      </c>
      <c r="J7" s="60" t="s">
        <v>46</v>
      </c>
      <c r="K7" s="60" t="s">
        <v>40</v>
      </c>
      <c r="L7" s="62" t="s">
        <v>771</v>
      </c>
      <c r="M7" s="63">
        <v>0</v>
      </c>
      <c r="N7" s="64">
        <v>0</v>
      </c>
      <c r="O7" s="64">
        <v>0.17857142857142858</v>
      </c>
      <c r="P7" s="64">
        <v>0.3</v>
      </c>
      <c r="Q7" s="59">
        <v>141</v>
      </c>
      <c r="R7" s="60">
        <v>58</v>
      </c>
      <c r="S7" s="60">
        <v>46</v>
      </c>
      <c r="T7" s="60">
        <v>35</v>
      </c>
      <c r="U7" s="63">
        <v>2.1451600000000001E-3</v>
      </c>
      <c r="V7" s="64">
        <v>3.0540799999999998E-3</v>
      </c>
      <c r="W7" s="64">
        <v>9.7416600000000006E-2</v>
      </c>
      <c r="X7" s="64">
        <v>6.1722800000000001E-2</v>
      </c>
      <c r="Y7" s="59">
        <v>16782</v>
      </c>
      <c r="Z7" s="60">
        <v>16699</v>
      </c>
      <c r="AA7" s="60">
        <v>15716</v>
      </c>
      <c r="AB7" s="62">
        <v>8765</v>
      </c>
      <c r="AC7" s="170" t="s">
        <v>46</v>
      </c>
      <c r="AD7" s="170" t="s">
        <v>46</v>
      </c>
      <c r="AE7" s="170" t="s">
        <v>46</v>
      </c>
      <c r="AF7" s="171" t="s">
        <v>48</v>
      </c>
      <c r="AG7" s="172" t="s">
        <v>48</v>
      </c>
    </row>
    <row r="8" spans="1:33" s="17" customFormat="1" x14ac:dyDescent="0.2">
      <c r="A8" s="59" t="s">
        <v>759</v>
      </c>
      <c r="B8" s="58" t="s">
        <v>119</v>
      </c>
      <c r="C8" s="62" t="s">
        <v>119</v>
      </c>
      <c r="D8" s="59" t="s">
        <v>119</v>
      </c>
      <c r="E8" s="60" t="s">
        <v>822</v>
      </c>
      <c r="F8" s="60" t="s">
        <v>50</v>
      </c>
      <c r="G8" s="109">
        <v>5</v>
      </c>
      <c r="H8" s="60">
        <v>42711355</v>
      </c>
      <c r="I8" s="60">
        <v>42711359</v>
      </c>
      <c r="J8" s="60" t="s">
        <v>823</v>
      </c>
      <c r="K8" s="60" t="s">
        <v>51</v>
      </c>
      <c r="L8" s="62" t="s">
        <v>824</v>
      </c>
      <c r="M8" s="63">
        <v>0</v>
      </c>
      <c r="N8" s="64">
        <f>2/R8</f>
        <v>3.5714285714285712E-2</v>
      </c>
      <c r="O8" s="64">
        <v>0</v>
      </c>
      <c r="P8" s="64">
        <v>0</v>
      </c>
      <c r="Q8" s="59">
        <v>16</v>
      </c>
      <c r="R8" s="60">
        <v>56</v>
      </c>
      <c r="S8" s="60">
        <v>72</v>
      </c>
      <c r="T8" s="60">
        <v>60</v>
      </c>
      <c r="U8" s="63">
        <v>0</v>
      </c>
      <c r="V8" s="64">
        <v>0</v>
      </c>
      <c r="W8" s="64">
        <v>0</v>
      </c>
      <c r="X8" s="64">
        <v>0</v>
      </c>
      <c r="Y8" s="59">
        <v>14428</v>
      </c>
      <c r="Z8" s="60">
        <v>12311</v>
      </c>
      <c r="AA8" s="60">
        <v>13115</v>
      </c>
      <c r="AB8" s="62">
        <v>15076</v>
      </c>
      <c r="AC8" s="170"/>
      <c r="AD8" s="170"/>
      <c r="AE8" s="170"/>
      <c r="AF8" s="170"/>
      <c r="AG8" s="173"/>
    </row>
    <row r="9" spans="1:33" s="17" customFormat="1" x14ac:dyDescent="0.2">
      <c r="A9" s="59" t="s">
        <v>761</v>
      </c>
      <c r="B9" s="58" t="s">
        <v>761</v>
      </c>
      <c r="C9" s="62" t="s">
        <v>119</v>
      </c>
      <c r="D9" s="59" t="s">
        <v>119</v>
      </c>
      <c r="E9" s="60" t="s">
        <v>825</v>
      </c>
      <c r="F9" s="60" t="s">
        <v>38</v>
      </c>
      <c r="G9" s="109">
        <v>6</v>
      </c>
      <c r="H9" s="60">
        <v>28543238</v>
      </c>
      <c r="I9" s="60">
        <v>28543238</v>
      </c>
      <c r="J9" s="60" t="s">
        <v>40</v>
      </c>
      <c r="K9" s="60" t="s">
        <v>46</v>
      </c>
      <c r="L9" s="62" t="s">
        <v>826</v>
      </c>
      <c r="M9" s="63">
        <v>0</v>
      </c>
      <c r="N9" s="64">
        <v>0.13333333333333333</v>
      </c>
      <c r="O9" s="64">
        <v>0.18181818181818182</v>
      </c>
      <c r="P9" s="64">
        <v>0.45098039215686275</v>
      </c>
      <c r="Q9" s="59">
        <v>13</v>
      </c>
      <c r="R9" s="60">
        <v>26</v>
      </c>
      <c r="S9" s="60">
        <v>36</v>
      </c>
      <c r="T9" s="60">
        <v>28</v>
      </c>
      <c r="U9" s="63">
        <v>0.188855</v>
      </c>
      <c r="V9" s="64">
        <v>7.2430999999999997E-3</v>
      </c>
      <c r="W9" s="64">
        <v>0.38247399999999998</v>
      </c>
      <c r="X9" s="64">
        <v>0.53508999999999995</v>
      </c>
      <c r="Y9" s="59">
        <v>10749</v>
      </c>
      <c r="Z9" s="60">
        <v>2209</v>
      </c>
      <c r="AA9" s="60">
        <v>20153</v>
      </c>
      <c r="AB9" s="62">
        <v>15859</v>
      </c>
      <c r="AC9" s="170"/>
      <c r="AD9" s="170"/>
      <c r="AE9" s="170"/>
      <c r="AF9" s="170"/>
      <c r="AG9" s="173"/>
    </row>
    <row r="10" spans="1:33" s="17" customFormat="1" x14ac:dyDescent="0.2">
      <c r="A10" s="59" t="s">
        <v>761</v>
      </c>
      <c r="B10" s="58" t="s">
        <v>762</v>
      </c>
      <c r="C10" s="62" t="s">
        <v>767</v>
      </c>
      <c r="D10" s="59" t="s">
        <v>119</v>
      </c>
      <c r="E10" s="60" t="s">
        <v>772</v>
      </c>
      <c r="F10" s="60" t="s">
        <v>103</v>
      </c>
      <c r="G10" s="109">
        <v>6</v>
      </c>
      <c r="H10" s="60">
        <v>125366576</v>
      </c>
      <c r="I10" s="60">
        <v>125366576</v>
      </c>
      <c r="J10" s="60" t="s">
        <v>40</v>
      </c>
      <c r="K10" s="60" t="s">
        <v>59</v>
      </c>
      <c r="L10" s="62" t="s">
        <v>773</v>
      </c>
      <c r="M10" s="63">
        <v>0</v>
      </c>
      <c r="N10" s="64">
        <v>9.5238095238095233E-2</v>
      </c>
      <c r="O10" s="64">
        <v>0.21568627450980393</v>
      </c>
      <c r="P10" s="64">
        <v>0.32432432432432434</v>
      </c>
      <c r="Q10" s="59">
        <v>15</v>
      </c>
      <c r="R10" s="60">
        <v>19</v>
      </c>
      <c r="S10" s="60">
        <v>40</v>
      </c>
      <c r="T10" s="60">
        <v>25</v>
      </c>
      <c r="U10" s="63">
        <v>6.1534899999999997E-2</v>
      </c>
      <c r="V10" s="64">
        <v>4.2738100000000001E-2</v>
      </c>
      <c r="W10" s="64">
        <v>0.20708199999999999</v>
      </c>
      <c r="X10" s="64">
        <v>0.27713700000000002</v>
      </c>
      <c r="Y10" s="59">
        <v>13082</v>
      </c>
      <c r="Z10" s="60">
        <v>8400</v>
      </c>
      <c r="AA10" s="60">
        <v>14656</v>
      </c>
      <c r="AB10" s="62">
        <v>15956</v>
      </c>
      <c r="AC10" s="170" t="s">
        <v>40</v>
      </c>
      <c r="AD10" s="170"/>
      <c r="AE10" s="171" t="s">
        <v>93</v>
      </c>
      <c r="AF10" s="171" t="s">
        <v>93</v>
      </c>
      <c r="AG10" s="172" t="s">
        <v>93</v>
      </c>
    </row>
    <row r="11" spans="1:33" s="17" customFormat="1" x14ac:dyDescent="0.2">
      <c r="A11" s="59" t="s">
        <v>30</v>
      </c>
      <c r="B11" s="58" t="s">
        <v>30</v>
      </c>
      <c r="C11" s="62" t="s">
        <v>30</v>
      </c>
      <c r="D11" s="59" t="s">
        <v>119</v>
      </c>
      <c r="E11" s="60" t="s">
        <v>774</v>
      </c>
      <c r="F11" s="60" t="s">
        <v>38</v>
      </c>
      <c r="G11" s="109">
        <v>6</v>
      </c>
      <c r="H11" s="60">
        <v>132061489</v>
      </c>
      <c r="I11" s="60">
        <v>132061489</v>
      </c>
      <c r="J11" s="60" t="s">
        <v>39</v>
      </c>
      <c r="K11" s="60" t="s">
        <v>59</v>
      </c>
      <c r="L11" s="62" t="s">
        <v>775</v>
      </c>
      <c r="M11" s="63">
        <v>0</v>
      </c>
      <c r="N11" s="64">
        <v>0</v>
      </c>
      <c r="O11" s="64">
        <v>0.16666666666666666</v>
      </c>
      <c r="P11" s="64">
        <v>0</v>
      </c>
      <c r="Q11" s="59">
        <v>44</v>
      </c>
      <c r="R11" s="60">
        <v>50</v>
      </c>
      <c r="S11" s="60">
        <v>60</v>
      </c>
      <c r="T11" s="60">
        <v>80</v>
      </c>
      <c r="U11" s="63">
        <v>1.98979E-3</v>
      </c>
      <c r="V11" s="64">
        <v>2.01898E-4</v>
      </c>
      <c r="W11" s="64">
        <v>0.21074699999999999</v>
      </c>
      <c r="X11" s="64">
        <v>1.77443E-3</v>
      </c>
      <c r="Y11" s="59">
        <v>15077</v>
      </c>
      <c r="Z11" s="60">
        <v>14859</v>
      </c>
      <c r="AA11" s="60">
        <v>14330</v>
      </c>
      <c r="AB11" s="62">
        <v>23106</v>
      </c>
      <c r="AC11" s="170" t="s">
        <v>39</v>
      </c>
      <c r="AD11" s="170" t="s">
        <v>39</v>
      </c>
      <c r="AE11" s="170" t="s">
        <v>39</v>
      </c>
      <c r="AF11" s="171" t="s">
        <v>61</v>
      </c>
      <c r="AG11" s="173" t="s">
        <v>39</v>
      </c>
    </row>
    <row r="12" spans="1:33" s="17" customFormat="1" x14ac:dyDescent="0.2">
      <c r="A12" s="59" t="s">
        <v>761</v>
      </c>
      <c r="B12" s="58" t="s">
        <v>762</v>
      </c>
      <c r="C12" s="62" t="s">
        <v>762</v>
      </c>
      <c r="D12" s="59" t="s">
        <v>119</v>
      </c>
      <c r="E12" s="60" t="s">
        <v>776</v>
      </c>
      <c r="F12" s="60" t="s">
        <v>38</v>
      </c>
      <c r="G12" s="109">
        <v>7</v>
      </c>
      <c r="H12" s="60">
        <v>44612610</v>
      </c>
      <c r="I12" s="60">
        <v>44612610</v>
      </c>
      <c r="J12" s="60" t="s">
        <v>40</v>
      </c>
      <c r="K12" s="60" t="s">
        <v>59</v>
      </c>
      <c r="L12" s="62" t="s">
        <v>777</v>
      </c>
      <c r="M12" s="63">
        <v>0</v>
      </c>
      <c r="N12" s="64">
        <v>0.13333333333333333</v>
      </c>
      <c r="O12" s="64">
        <v>0.14084507042253522</v>
      </c>
      <c r="P12" s="64">
        <v>0.30612244897959184</v>
      </c>
      <c r="Q12" s="59">
        <v>97</v>
      </c>
      <c r="R12" s="60">
        <v>39</v>
      </c>
      <c r="S12" s="60">
        <v>61</v>
      </c>
      <c r="T12" s="60">
        <v>34</v>
      </c>
      <c r="U12" s="63">
        <v>6.7547899999999994E-2</v>
      </c>
      <c r="V12" s="64">
        <v>0.14691899999999999</v>
      </c>
      <c r="W12" s="64">
        <v>0.195911</v>
      </c>
      <c r="X12" s="64">
        <v>0.25844400000000001</v>
      </c>
      <c r="Y12" s="59">
        <v>13768</v>
      </c>
      <c r="Z12" s="60">
        <v>15512</v>
      </c>
      <c r="AA12" s="60">
        <v>15063</v>
      </c>
      <c r="AB12" s="62">
        <v>21316</v>
      </c>
      <c r="AC12" s="170" t="s">
        <v>40</v>
      </c>
      <c r="AD12" s="171" t="s">
        <v>93</v>
      </c>
      <c r="AE12" s="171" t="s">
        <v>93</v>
      </c>
      <c r="AF12" s="171" t="s">
        <v>93</v>
      </c>
      <c r="AG12" s="172" t="s">
        <v>93</v>
      </c>
    </row>
    <row r="13" spans="1:33" s="17" customFormat="1" x14ac:dyDescent="0.2">
      <c r="A13" s="59" t="s">
        <v>761</v>
      </c>
      <c r="B13" s="58" t="s">
        <v>762</v>
      </c>
      <c r="C13" s="62" t="s">
        <v>762</v>
      </c>
      <c r="D13" s="59" t="s">
        <v>119</v>
      </c>
      <c r="E13" s="60" t="s">
        <v>778</v>
      </c>
      <c r="F13" s="60" t="s">
        <v>38</v>
      </c>
      <c r="G13" s="109">
        <v>7</v>
      </c>
      <c r="H13" s="60">
        <v>131870157</v>
      </c>
      <c r="I13" s="60">
        <v>131870157</v>
      </c>
      <c r="J13" s="60" t="s">
        <v>40</v>
      </c>
      <c r="K13" s="60" t="s">
        <v>46</v>
      </c>
      <c r="L13" s="62" t="s">
        <v>779</v>
      </c>
      <c r="M13" s="63">
        <v>0</v>
      </c>
      <c r="N13" s="64">
        <v>0.125</v>
      </c>
      <c r="O13" s="64">
        <v>0.25</v>
      </c>
      <c r="P13" s="64">
        <v>0.41269841269841268</v>
      </c>
      <c r="Q13" s="59">
        <v>49</v>
      </c>
      <c r="R13" s="60">
        <v>35</v>
      </c>
      <c r="S13" s="60">
        <v>69</v>
      </c>
      <c r="T13" s="60">
        <v>37</v>
      </c>
      <c r="U13" s="63">
        <v>0.18537500000000001</v>
      </c>
      <c r="V13" s="64">
        <v>0.18034600000000001</v>
      </c>
      <c r="W13" s="64">
        <v>0.33631899999999998</v>
      </c>
      <c r="X13" s="64">
        <v>0.42496499999999998</v>
      </c>
      <c r="Y13" s="59">
        <v>9149</v>
      </c>
      <c r="Z13" s="60">
        <v>7225</v>
      </c>
      <c r="AA13" s="60">
        <v>9937</v>
      </c>
      <c r="AB13" s="62">
        <v>2852</v>
      </c>
      <c r="AC13" s="170" t="s">
        <v>40</v>
      </c>
      <c r="AD13" s="171" t="s">
        <v>48</v>
      </c>
      <c r="AE13" s="171" t="s">
        <v>48</v>
      </c>
      <c r="AF13" s="171" t="s">
        <v>48</v>
      </c>
      <c r="AG13" s="172" t="s">
        <v>48</v>
      </c>
    </row>
    <row r="14" spans="1:33" s="17" customFormat="1" x14ac:dyDescent="0.2">
      <c r="A14" s="59" t="s">
        <v>30</v>
      </c>
      <c r="B14" s="58" t="s">
        <v>30</v>
      </c>
      <c r="C14" s="62" t="s">
        <v>30</v>
      </c>
      <c r="D14" s="59" t="s">
        <v>119</v>
      </c>
      <c r="E14" s="60" t="s">
        <v>780</v>
      </c>
      <c r="F14" s="60" t="s">
        <v>50</v>
      </c>
      <c r="G14" s="109">
        <v>7</v>
      </c>
      <c r="H14" s="60">
        <v>133863331</v>
      </c>
      <c r="I14" s="60">
        <v>133863331</v>
      </c>
      <c r="J14" s="60" t="s">
        <v>40</v>
      </c>
      <c r="K14" s="60" t="s">
        <v>51</v>
      </c>
      <c r="L14" s="62" t="s">
        <v>781</v>
      </c>
      <c r="M14" s="63">
        <v>0</v>
      </c>
      <c r="N14" s="64">
        <v>0</v>
      </c>
      <c r="O14" s="64">
        <v>0.16250000000000001</v>
      </c>
      <c r="P14" s="64">
        <v>0</v>
      </c>
      <c r="Q14" s="59">
        <v>51</v>
      </c>
      <c r="R14" s="60">
        <v>53</v>
      </c>
      <c r="S14" s="60">
        <v>80</v>
      </c>
      <c r="T14" s="60">
        <v>86</v>
      </c>
      <c r="U14" s="63">
        <v>1.67673E-3</v>
      </c>
      <c r="V14" s="64">
        <v>1.9588599999999999E-4</v>
      </c>
      <c r="W14" s="64">
        <v>0.16375642897961776</v>
      </c>
      <c r="X14" s="64">
        <v>2.2170599999999999E-3</v>
      </c>
      <c r="Y14" s="59">
        <v>17892</v>
      </c>
      <c r="Z14" s="60">
        <v>15315</v>
      </c>
      <c r="AA14" s="60">
        <v>15749</v>
      </c>
      <c r="AB14" s="62">
        <v>18493</v>
      </c>
      <c r="AC14" s="170" t="s">
        <v>40</v>
      </c>
      <c r="AD14" s="170" t="s">
        <v>40</v>
      </c>
      <c r="AE14" s="170" t="s">
        <v>40</v>
      </c>
      <c r="AF14" s="171" t="s">
        <v>378</v>
      </c>
      <c r="AG14" s="173" t="s">
        <v>40</v>
      </c>
    </row>
    <row r="15" spans="1:33" s="17" customFormat="1" x14ac:dyDescent="0.2">
      <c r="A15" s="59" t="s">
        <v>99</v>
      </c>
      <c r="B15" s="58" t="s">
        <v>99</v>
      </c>
      <c r="C15" s="62" t="s">
        <v>99</v>
      </c>
      <c r="D15" s="59" t="s">
        <v>119</v>
      </c>
      <c r="E15" s="60" t="s">
        <v>782</v>
      </c>
      <c r="F15" s="60" t="s">
        <v>38</v>
      </c>
      <c r="G15" s="109">
        <v>7</v>
      </c>
      <c r="H15" s="60">
        <v>134931383</v>
      </c>
      <c r="I15" s="60">
        <v>134931383</v>
      </c>
      <c r="J15" s="60" t="s">
        <v>40</v>
      </c>
      <c r="K15" s="60" t="s">
        <v>46</v>
      </c>
      <c r="L15" s="62" t="s">
        <v>783</v>
      </c>
      <c r="M15" s="63">
        <v>0</v>
      </c>
      <c r="N15" s="64">
        <v>0</v>
      </c>
      <c r="O15" s="64">
        <v>0.11764705882352941</v>
      </c>
      <c r="P15" s="64">
        <v>0.16666666666666666</v>
      </c>
      <c r="Q15" s="59">
        <v>31</v>
      </c>
      <c r="R15" s="60">
        <v>16</v>
      </c>
      <c r="S15" s="60">
        <v>30</v>
      </c>
      <c r="T15" s="60">
        <v>15</v>
      </c>
      <c r="U15" s="63">
        <v>4.1744E-3</v>
      </c>
      <c r="V15" s="64">
        <v>1.2065800000000001E-3</v>
      </c>
      <c r="W15" s="64">
        <v>0.15587500000000001</v>
      </c>
      <c r="X15" s="64">
        <v>0.19944999999999999</v>
      </c>
      <c r="Y15" s="59">
        <v>12936</v>
      </c>
      <c r="Z15" s="60">
        <v>11603</v>
      </c>
      <c r="AA15" s="60">
        <v>12587</v>
      </c>
      <c r="AB15" s="62">
        <v>12730</v>
      </c>
      <c r="AC15" s="170" t="s">
        <v>40</v>
      </c>
      <c r="AD15" s="170" t="s">
        <v>40</v>
      </c>
      <c r="AE15" s="170" t="s">
        <v>40</v>
      </c>
      <c r="AF15" s="171" t="s">
        <v>48</v>
      </c>
      <c r="AG15" s="172" t="s">
        <v>48</v>
      </c>
    </row>
    <row r="16" spans="1:33" s="17" customFormat="1" x14ac:dyDescent="0.2">
      <c r="A16" s="59" t="s">
        <v>761</v>
      </c>
      <c r="B16" s="58" t="s">
        <v>762</v>
      </c>
      <c r="C16" s="62" t="s">
        <v>99</v>
      </c>
      <c r="D16" s="59" t="s">
        <v>119</v>
      </c>
      <c r="E16" s="60" t="s">
        <v>827</v>
      </c>
      <c r="F16" s="60" t="s">
        <v>38</v>
      </c>
      <c r="G16" s="109">
        <v>8</v>
      </c>
      <c r="H16" s="60">
        <v>30703964</v>
      </c>
      <c r="I16" s="60">
        <v>30703964</v>
      </c>
      <c r="J16" s="60" t="s">
        <v>40</v>
      </c>
      <c r="K16" s="60" t="s">
        <v>59</v>
      </c>
      <c r="L16" s="62" t="s">
        <v>828</v>
      </c>
      <c r="M16" s="63">
        <v>0</v>
      </c>
      <c r="N16" s="64">
        <v>0.29032258064516131</v>
      </c>
      <c r="O16" s="64">
        <v>0.46478873239436619</v>
      </c>
      <c r="P16" s="64">
        <v>0.43037974683544306</v>
      </c>
      <c r="Q16" s="59">
        <v>23</v>
      </c>
      <c r="R16" s="60">
        <v>22</v>
      </c>
      <c r="S16" s="60">
        <v>38</v>
      </c>
      <c r="T16" s="60">
        <v>45</v>
      </c>
      <c r="U16" s="63">
        <v>0.45822800000000002</v>
      </c>
      <c r="V16" s="64">
        <v>0.309452</v>
      </c>
      <c r="W16" s="64">
        <v>0.47358800000000001</v>
      </c>
      <c r="X16" s="64">
        <v>0.41761599999999999</v>
      </c>
      <c r="Y16" s="59">
        <v>15824</v>
      </c>
      <c r="Z16" s="60">
        <v>10008</v>
      </c>
      <c r="AA16" s="60">
        <v>17492</v>
      </c>
      <c r="AB16" s="62">
        <v>1317</v>
      </c>
      <c r="AC16" s="170"/>
      <c r="AD16" s="170"/>
      <c r="AE16" s="170"/>
      <c r="AF16" s="171" t="s">
        <v>93</v>
      </c>
      <c r="AG16" s="172" t="s">
        <v>93</v>
      </c>
    </row>
    <row r="17" spans="1:33" s="2" customFormat="1" x14ac:dyDescent="0.2">
      <c r="A17" s="59" t="s">
        <v>759</v>
      </c>
      <c r="B17" s="58" t="s">
        <v>119</v>
      </c>
      <c r="C17" s="62" t="s">
        <v>119</v>
      </c>
      <c r="D17" s="59" t="s">
        <v>119</v>
      </c>
      <c r="E17" s="60" t="s">
        <v>829</v>
      </c>
      <c r="F17" s="60" t="s">
        <v>50</v>
      </c>
      <c r="G17" s="109">
        <v>8</v>
      </c>
      <c r="H17" s="60">
        <v>86115344</v>
      </c>
      <c r="I17" s="60">
        <v>86115347</v>
      </c>
      <c r="J17" s="60" t="s">
        <v>830</v>
      </c>
      <c r="K17" s="60" t="s">
        <v>51</v>
      </c>
      <c r="L17" s="62" t="s">
        <v>831</v>
      </c>
      <c r="M17" s="63">
        <v>0</v>
      </c>
      <c r="N17" s="64">
        <f>2/R17</f>
        <v>4.4444444444444446E-2</v>
      </c>
      <c r="O17" s="64">
        <v>0</v>
      </c>
      <c r="P17" s="64">
        <v>0</v>
      </c>
      <c r="Q17" s="59">
        <v>11</v>
      </c>
      <c r="R17" s="60">
        <v>45</v>
      </c>
      <c r="S17" s="60">
        <v>47</v>
      </c>
      <c r="T17" s="60">
        <v>45</v>
      </c>
      <c r="U17" s="63">
        <v>0</v>
      </c>
      <c r="V17" s="64"/>
      <c r="W17" s="64">
        <v>0</v>
      </c>
      <c r="X17" s="64">
        <v>0</v>
      </c>
      <c r="Y17" s="59">
        <v>554</v>
      </c>
      <c r="Z17" s="60">
        <v>4</v>
      </c>
      <c r="AA17" s="60">
        <v>10597</v>
      </c>
      <c r="AB17" s="62">
        <v>29</v>
      </c>
      <c r="AC17" s="170"/>
      <c r="AD17" s="170"/>
      <c r="AE17" s="170"/>
      <c r="AF17" s="170"/>
      <c r="AG17" s="173"/>
    </row>
    <row r="18" spans="1:33" s="17" customFormat="1" x14ac:dyDescent="0.2">
      <c r="A18" s="59" t="s">
        <v>761</v>
      </c>
      <c r="B18" s="58" t="s">
        <v>762</v>
      </c>
      <c r="C18" s="62" t="s">
        <v>762</v>
      </c>
      <c r="D18" s="59" t="s">
        <v>119</v>
      </c>
      <c r="E18" s="60" t="s">
        <v>784</v>
      </c>
      <c r="F18" s="60" t="s">
        <v>38</v>
      </c>
      <c r="G18" s="109">
        <v>8</v>
      </c>
      <c r="H18" s="60">
        <v>145108010</v>
      </c>
      <c r="I18" s="60">
        <v>145108010</v>
      </c>
      <c r="J18" s="60" t="s">
        <v>39</v>
      </c>
      <c r="K18" s="60" t="s">
        <v>59</v>
      </c>
      <c r="L18" s="62" t="s">
        <v>785</v>
      </c>
      <c r="M18" s="63">
        <v>0</v>
      </c>
      <c r="N18" s="64">
        <v>0.15384615384615385</v>
      </c>
      <c r="O18" s="64">
        <v>0.19607843137254902</v>
      </c>
      <c r="P18" s="64">
        <v>8.3333333333333329E-2</v>
      </c>
      <c r="Q18" s="59">
        <v>58</v>
      </c>
      <c r="R18" s="60">
        <v>33</v>
      </c>
      <c r="S18" s="60">
        <v>41</v>
      </c>
      <c r="T18" s="60">
        <v>22</v>
      </c>
      <c r="U18" s="63">
        <v>0.15809899999999999</v>
      </c>
      <c r="V18" s="64">
        <v>0.147397</v>
      </c>
      <c r="W18" s="64">
        <v>0.142486</v>
      </c>
      <c r="X18" s="64">
        <v>0.18059700000000001</v>
      </c>
      <c r="Y18" s="59">
        <v>15756</v>
      </c>
      <c r="Z18" s="60">
        <v>18596</v>
      </c>
      <c r="AA18" s="60">
        <v>13075</v>
      </c>
      <c r="AB18" s="62">
        <v>14214</v>
      </c>
      <c r="AC18" s="170" t="s">
        <v>39</v>
      </c>
      <c r="AD18" s="171" t="s">
        <v>79</v>
      </c>
      <c r="AE18" s="171" t="s">
        <v>79</v>
      </c>
      <c r="AF18" s="171" t="s">
        <v>79</v>
      </c>
      <c r="AG18" s="172" t="s">
        <v>79</v>
      </c>
    </row>
    <row r="19" spans="1:33" s="17" customFormat="1" x14ac:dyDescent="0.2">
      <c r="A19" s="59" t="s">
        <v>761</v>
      </c>
      <c r="B19" s="58" t="s">
        <v>762</v>
      </c>
      <c r="C19" s="62" t="s">
        <v>767</v>
      </c>
      <c r="D19" s="59" t="s">
        <v>119</v>
      </c>
      <c r="E19" s="60" t="s">
        <v>786</v>
      </c>
      <c r="F19" s="60" t="s">
        <v>38</v>
      </c>
      <c r="G19" s="109">
        <v>9</v>
      </c>
      <c r="H19" s="60">
        <v>114304330</v>
      </c>
      <c r="I19" s="60">
        <v>114304330</v>
      </c>
      <c r="J19" s="60" t="s">
        <v>39</v>
      </c>
      <c r="K19" s="60" t="s">
        <v>59</v>
      </c>
      <c r="L19" s="62" t="s">
        <v>787</v>
      </c>
      <c r="M19" s="63">
        <v>0</v>
      </c>
      <c r="N19" s="64">
        <v>9.0909090909090912E-2</v>
      </c>
      <c r="O19" s="64">
        <v>0.21621621621621623</v>
      </c>
      <c r="P19" s="64">
        <v>0.2608695652173913</v>
      </c>
      <c r="Q19" s="59">
        <v>36</v>
      </c>
      <c r="R19" s="60">
        <v>30</v>
      </c>
      <c r="S19" s="60">
        <v>58</v>
      </c>
      <c r="T19" s="60">
        <v>51</v>
      </c>
      <c r="U19" s="63">
        <v>5.9253800000000002E-2</v>
      </c>
      <c r="V19" s="64">
        <v>4.3229099999999999E-2</v>
      </c>
      <c r="W19" s="64">
        <v>0.21690100000000001</v>
      </c>
      <c r="X19" s="64">
        <v>0.254386</v>
      </c>
      <c r="Y19" s="59">
        <v>12168</v>
      </c>
      <c r="Z19" s="60">
        <v>6107</v>
      </c>
      <c r="AA19" s="60">
        <v>14804</v>
      </c>
      <c r="AB19" s="62">
        <v>15048</v>
      </c>
      <c r="AC19" s="170" t="s">
        <v>39</v>
      </c>
      <c r="AD19" s="170"/>
      <c r="AE19" s="171" t="s">
        <v>79</v>
      </c>
      <c r="AF19" s="171" t="s">
        <v>79</v>
      </c>
      <c r="AG19" s="172" t="s">
        <v>79</v>
      </c>
    </row>
    <row r="20" spans="1:33" s="17" customFormat="1" x14ac:dyDescent="0.2">
      <c r="A20" s="59" t="s">
        <v>99</v>
      </c>
      <c r="B20" s="58" t="s">
        <v>99</v>
      </c>
      <c r="C20" s="62" t="s">
        <v>99</v>
      </c>
      <c r="D20" s="59" t="s">
        <v>119</v>
      </c>
      <c r="E20" s="60" t="s">
        <v>788</v>
      </c>
      <c r="F20" s="60" t="s">
        <v>38</v>
      </c>
      <c r="G20" s="109">
        <v>9</v>
      </c>
      <c r="H20" s="60">
        <v>140057159</v>
      </c>
      <c r="I20" s="60">
        <v>140057159</v>
      </c>
      <c r="J20" s="60" t="s">
        <v>40</v>
      </c>
      <c r="K20" s="60" t="s">
        <v>39</v>
      </c>
      <c r="L20" s="62" t="s">
        <v>789</v>
      </c>
      <c r="M20" s="63">
        <v>0</v>
      </c>
      <c r="N20" s="64">
        <v>0</v>
      </c>
      <c r="O20" s="64">
        <v>0.13178294573643412</v>
      </c>
      <c r="P20" s="64">
        <v>0.46808510638297873</v>
      </c>
      <c r="Q20" s="59">
        <v>163</v>
      </c>
      <c r="R20" s="60">
        <v>101</v>
      </c>
      <c r="S20" s="60">
        <v>112</v>
      </c>
      <c r="T20" s="60">
        <v>25</v>
      </c>
      <c r="U20" s="63">
        <v>2.1014100000000002E-3</v>
      </c>
      <c r="V20" s="64">
        <v>4.0726100000000002E-4</v>
      </c>
      <c r="W20" s="64">
        <v>0.26835300000000001</v>
      </c>
      <c r="X20" s="64">
        <v>0.36344100000000001</v>
      </c>
      <c r="Y20" s="59">
        <v>18559</v>
      </c>
      <c r="Z20" s="60">
        <v>17188</v>
      </c>
      <c r="AA20" s="60">
        <v>14235</v>
      </c>
      <c r="AB20" s="62">
        <v>13939</v>
      </c>
      <c r="AC20" s="170" t="s">
        <v>40</v>
      </c>
      <c r="AD20" s="170" t="s">
        <v>40</v>
      </c>
      <c r="AE20" s="170" t="s">
        <v>40</v>
      </c>
      <c r="AF20" s="171" t="s">
        <v>42</v>
      </c>
      <c r="AG20" s="172" t="s">
        <v>42</v>
      </c>
    </row>
    <row r="21" spans="1:33" s="17" customFormat="1" x14ac:dyDescent="0.2">
      <c r="A21" s="59" t="s">
        <v>99</v>
      </c>
      <c r="B21" s="58" t="s">
        <v>99</v>
      </c>
      <c r="C21" s="62" t="s">
        <v>99</v>
      </c>
      <c r="D21" s="59" t="s">
        <v>119</v>
      </c>
      <c r="E21" s="60" t="s">
        <v>790</v>
      </c>
      <c r="F21" s="60" t="s">
        <v>38</v>
      </c>
      <c r="G21" s="109">
        <v>10</v>
      </c>
      <c r="H21" s="60">
        <v>85992105</v>
      </c>
      <c r="I21" s="60">
        <v>85992105</v>
      </c>
      <c r="J21" s="60" t="s">
        <v>59</v>
      </c>
      <c r="K21" s="60" t="s">
        <v>39</v>
      </c>
      <c r="L21" s="62" t="s">
        <v>791</v>
      </c>
      <c r="M21" s="63">
        <v>0</v>
      </c>
      <c r="N21" s="64">
        <v>0</v>
      </c>
      <c r="O21" s="64">
        <v>0.15079365079365079</v>
      </c>
      <c r="P21" s="64">
        <v>3.0303030303030304E-2</v>
      </c>
      <c r="Q21" s="59">
        <v>82</v>
      </c>
      <c r="R21" s="60">
        <v>34</v>
      </c>
      <c r="S21" s="60">
        <v>107</v>
      </c>
      <c r="T21" s="60">
        <v>32</v>
      </c>
      <c r="U21" s="63">
        <v>4.1766099999999999E-3</v>
      </c>
      <c r="V21" s="64">
        <v>5.40253E-3</v>
      </c>
      <c r="W21" s="64">
        <v>0.222222</v>
      </c>
      <c r="X21" s="64">
        <v>6.6205200000000006E-2</v>
      </c>
      <c r="Y21" s="59">
        <v>18436</v>
      </c>
      <c r="Z21" s="60">
        <v>22582</v>
      </c>
      <c r="AA21" s="60">
        <v>16947</v>
      </c>
      <c r="AB21" s="62">
        <v>26871</v>
      </c>
      <c r="AC21" s="170" t="s">
        <v>59</v>
      </c>
      <c r="AD21" s="170" t="s">
        <v>59</v>
      </c>
      <c r="AE21" s="170" t="s">
        <v>59</v>
      </c>
      <c r="AF21" s="171" t="s">
        <v>79</v>
      </c>
      <c r="AG21" s="172" t="s">
        <v>79</v>
      </c>
    </row>
    <row r="22" spans="1:33" s="17" customFormat="1" x14ac:dyDescent="0.2">
      <c r="A22" s="59" t="s">
        <v>30</v>
      </c>
      <c r="B22" s="58" t="s">
        <v>99</v>
      </c>
      <c r="C22" s="62" t="s">
        <v>99</v>
      </c>
      <c r="D22" s="59" t="s">
        <v>119</v>
      </c>
      <c r="E22" s="60" t="s">
        <v>792</v>
      </c>
      <c r="F22" s="60" t="s">
        <v>38</v>
      </c>
      <c r="G22" s="109">
        <v>11</v>
      </c>
      <c r="H22" s="60">
        <v>64521491</v>
      </c>
      <c r="I22" s="60">
        <v>64521491</v>
      </c>
      <c r="J22" s="60" t="s">
        <v>39</v>
      </c>
      <c r="K22" s="60" t="s">
        <v>46</v>
      </c>
      <c r="L22" s="62" t="s">
        <v>793</v>
      </c>
      <c r="M22" s="63">
        <v>0</v>
      </c>
      <c r="N22" s="64">
        <v>0</v>
      </c>
      <c r="O22" s="64">
        <v>0.42499999999999999</v>
      </c>
      <c r="P22" s="64">
        <v>0</v>
      </c>
      <c r="Q22" s="59">
        <v>77</v>
      </c>
      <c r="R22" s="60">
        <v>31</v>
      </c>
      <c r="S22" s="60">
        <v>23</v>
      </c>
      <c r="T22" s="60">
        <v>15</v>
      </c>
      <c r="U22" s="63">
        <v>2.09713E-3</v>
      </c>
      <c r="V22" s="64">
        <v>1.5640999999999999E-3</v>
      </c>
      <c r="W22" s="64">
        <v>0.18135899999999999</v>
      </c>
      <c r="X22" s="64">
        <v>0.20313300000000001</v>
      </c>
      <c r="Y22" s="59">
        <v>18120</v>
      </c>
      <c r="Z22" s="60">
        <v>18541</v>
      </c>
      <c r="AA22" s="60">
        <v>15632</v>
      </c>
      <c r="AB22" s="62">
        <v>18451</v>
      </c>
      <c r="AC22" s="170" t="s">
        <v>39</v>
      </c>
      <c r="AD22" s="170" t="s">
        <v>39</v>
      </c>
      <c r="AE22" s="170" t="s">
        <v>39</v>
      </c>
      <c r="AF22" s="171" t="s">
        <v>65</v>
      </c>
      <c r="AG22" s="172" t="s">
        <v>65</v>
      </c>
    </row>
    <row r="23" spans="1:33" s="17" customFormat="1" x14ac:dyDescent="0.2">
      <c r="A23" s="59" t="s">
        <v>30</v>
      </c>
      <c r="B23" s="58" t="s">
        <v>119</v>
      </c>
      <c r="C23" s="62" t="s">
        <v>119</v>
      </c>
      <c r="D23" s="59" t="s">
        <v>119</v>
      </c>
      <c r="E23" s="60" t="s">
        <v>832</v>
      </c>
      <c r="F23" s="60" t="s">
        <v>38</v>
      </c>
      <c r="G23" s="109">
        <v>11</v>
      </c>
      <c r="H23" s="60">
        <v>71951194</v>
      </c>
      <c r="I23" s="60">
        <v>71951194</v>
      </c>
      <c r="J23" s="60" t="s">
        <v>39</v>
      </c>
      <c r="K23" s="60" t="s">
        <v>46</v>
      </c>
      <c r="L23" s="62" t="s">
        <v>833</v>
      </c>
      <c r="M23" s="63">
        <v>0</v>
      </c>
      <c r="N23" s="64">
        <v>0</v>
      </c>
      <c r="O23" s="64">
        <v>0.26666666666666666</v>
      </c>
      <c r="P23" s="64">
        <v>0</v>
      </c>
      <c r="Q23" s="59">
        <v>18</v>
      </c>
      <c r="R23" s="60">
        <v>4</v>
      </c>
      <c r="S23" s="60">
        <v>11</v>
      </c>
      <c r="T23" s="60">
        <v>5</v>
      </c>
      <c r="U23" s="63">
        <v>5.2407799999999998E-4</v>
      </c>
      <c r="V23" s="64">
        <v>2.4216E-4</v>
      </c>
      <c r="W23" s="64">
        <v>5.52704E-4</v>
      </c>
      <c r="X23" s="64">
        <v>1.5442799999999999E-4</v>
      </c>
      <c r="Y23" s="59">
        <v>17173</v>
      </c>
      <c r="Z23" s="60">
        <v>16518</v>
      </c>
      <c r="AA23" s="60">
        <v>12665</v>
      </c>
      <c r="AB23" s="62">
        <v>12951</v>
      </c>
      <c r="AC23" s="170" t="s">
        <v>39</v>
      </c>
      <c r="AD23" s="170" t="s">
        <v>39</v>
      </c>
      <c r="AE23" s="170" t="s">
        <v>39</v>
      </c>
      <c r="AF23" s="170" t="s">
        <v>39</v>
      </c>
      <c r="AG23" s="173" t="s">
        <v>39</v>
      </c>
    </row>
    <row r="24" spans="1:33" s="17" customFormat="1" x14ac:dyDescent="0.2">
      <c r="A24" s="59" t="s">
        <v>761</v>
      </c>
      <c r="B24" s="58" t="s">
        <v>762</v>
      </c>
      <c r="C24" s="62" t="s">
        <v>767</v>
      </c>
      <c r="D24" s="59" t="s">
        <v>119</v>
      </c>
      <c r="E24" s="60" t="s">
        <v>794</v>
      </c>
      <c r="F24" s="60" t="s">
        <v>38</v>
      </c>
      <c r="G24" s="109">
        <v>11</v>
      </c>
      <c r="H24" s="60">
        <v>76832988</v>
      </c>
      <c r="I24" s="60">
        <v>76832988</v>
      </c>
      <c r="J24" s="60" t="s">
        <v>40</v>
      </c>
      <c r="K24" s="60" t="s">
        <v>46</v>
      </c>
      <c r="L24" s="62" t="s">
        <v>795</v>
      </c>
      <c r="M24" s="63">
        <v>0</v>
      </c>
      <c r="N24" s="64">
        <v>0.29411764705882354</v>
      </c>
      <c r="O24" s="64">
        <v>0.21875</v>
      </c>
      <c r="P24" s="64">
        <v>0.61538461538461542</v>
      </c>
      <c r="Q24" s="59">
        <v>32</v>
      </c>
      <c r="R24" s="60">
        <v>12</v>
      </c>
      <c r="S24" s="60">
        <v>25</v>
      </c>
      <c r="T24" s="60">
        <v>10</v>
      </c>
      <c r="U24" s="63">
        <v>0.15808700000000001</v>
      </c>
      <c r="V24" s="64">
        <v>0.15362400000000001</v>
      </c>
      <c r="W24" s="64">
        <v>0.21732399999999999</v>
      </c>
      <c r="X24" s="64">
        <v>0.28884500000000002</v>
      </c>
      <c r="Y24" s="59">
        <v>12044</v>
      </c>
      <c r="Z24" s="60">
        <v>8996</v>
      </c>
      <c r="AA24" s="60">
        <v>9686</v>
      </c>
      <c r="AB24" s="62">
        <v>11134</v>
      </c>
      <c r="AC24" s="170" t="s">
        <v>40</v>
      </c>
      <c r="AD24" s="170" t="s">
        <v>40</v>
      </c>
      <c r="AE24" s="171" t="s">
        <v>56</v>
      </c>
      <c r="AF24" s="171" t="s">
        <v>56</v>
      </c>
      <c r="AG24" s="172" t="s">
        <v>56</v>
      </c>
    </row>
    <row r="25" spans="1:33" s="17" customFormat="1" x14ac:dyDescent="0.2">
      <c r="A25" s="59" t="s">
        <v>759</v>
      </c>
      <c r="B25" s="58" t="s">
        <v>760</v>
      </c>
      <c r="C25" s="62" t="s">
        <v>760</v>
      </c>
      <c r="D25" s="59" t="s">
        <v>119</v>
      </c>
      <c r="E25" s="60" t="s">
        <v>814</v>
      </c>
      <c r="F25" s="60" t="s">
        <v>103</v>
      </c>
      <c r="G25" s="109">
        <v>11</v>
      </c>
      <c r="H25" s="60">
        <v>86157526</v>
      </c>
      <c r="I25" s="60">
        <v>86157526</v>
      </c>
      <c r="J25" s="60" t="s">
        <v>40</v>
      </c>
      <c r="K25" s="60" t="s">
        <v>46</v>
      </c>
      <c r="L25" s="62" t="s">
        <v>815</v>
      </c>
      <c r="M25" s="63">
        <v>0</v>
      </c>
      <c r="N25" s="64">
        <v>0.125</v>
      </c>
      <c r="O25" s="64">
        <v>0</v>
      </c>
      <c r="P25" s="64">
        <v>0</v>
      </c>
      <c r="Q25" s="59">
        <v>27</v>
      </c>
      <c r="R25" s="60">
        <v>21</v>
      </c>
      <c r="S25" s="60">
        <v>45</v>
      </c>
      <c r="T25" s="60">
        <v>51</v>
      </c>
      <c r="U25" s="63">
        <v>7.4331600000000003E-3</v>
      </c>
      <c r="V25" s="64">
        <v>2.6881700000000001E-2</v>
      </c>
      <c r="W25" s="64">
        <v>4.5131299999999997E-3</v>
      </c>
      <c r="X25" s="64">
        <v>4.8942500000000002E-3</v>
      </c>
      <c r="Y25" s="59">
        <v>18700</v>
      </c>
      <c r="Z25" s="60">
        <v>13764</v>
      </c>
      <c r="AA25" s="60">
        <v>14624</v>
      </c>
      <c r="AB25" s="62">
        <v>17163</v>
      </c>
      <c r="AC25" s="170" t="s">
        <v>40</v>
      </c>
      <c r="AD25" s="170" t="s">
        <v>40</v>
      </c>
      <c r="AE25" s="171" t="s">
        <v>56</v>
      </c>
      <c r="AF25" s="170" t="s">
        <v>40</v>
      </c>
      <c r="AG25" s="173" t="s">
        <v>40</v>
      </c>
    </row>
    <row r="26" spans="1:33" s="17" customFormat="1" x14ac:dyDescent="0.2">
      <c r="A26" s="59" t="s">
        <v>31</v>
      </c>
      <c r="B26" s="58" t="s">
        <v>119</v>
      </c>
      <c r="C26" s="62" t="s">
        <v>119</v>
      </c>
      <c r="D26" s="59" t="s">
        <v>119</v>
      </c>
      <c r="E26" s="60" t="s">
        <v>834</v>
      </c>
      <c r="F26" s="60" t="s">
        <v>38</v>
      </c>
      <c r="G26" s="109">
        <v>12</v>
      </c>
      <c r="H26" s="60">
        <v>27841960</v>
      </c>
      <c r="I26" s="60">
        <v>27841960</v>
      </c>
      <c r="J26" s="60" t="s">
        <v>39</v>
      </c>
      <c r="K26" s="60" t="s">
        <v>59</v>
      </c>
      <c r="L26" s="62" t="s">
        <v>835</v>
      </c>
      <c r="M26" s="63">
        <v>0</v>
      </c>
      <c r="N26" s="64">
        <v>0</v>
      </c>
      <c r="O26" s="64">
        <v>0</v>
      </c>
      <c r="P26" s="64">
        <v>0.14285714285714285</v>
      </c>
      <c r="Q26" s="59">
        <v>19</v>
      </c>
      <c r="R26" s="60">
        <v>11</v>
      </c>
      <c r="S26" s="60">
        <v>27</v>
      </c>
      <c r="T26" s="60">
        <v>30</v>
      </c>
      <c r="U26" s="63"/>
      <c r="V26" s="64"/>
      <c r="W26" s="64"/>
      <c r="X26" s="64"/>
      <c r="Y26" s="59"/>
      <c r="Z26" s="60"/>
      <c r="AA26" s="60"/>
      <c r="AB26" s="62"/>
      <c r="AC26" s="170"/>
      <c r="AD26" s="170"/>
      <c r="AE26" s="170"/>
      <c r="AF26" s="170"/>
      <c r="AG26" s="173"/>
    </row>
    <row r="27" spans="1:33" s="17" customFormat="1" x14ac:dyDescent="0.2">
      <c r="A27" s="59" t="s">
        <v>759</v>
      </c>
      <c r="B27" s="58" t="s">
        <v>119</v>
      </c>
      <c r="C27" s="62" t="s">
        <v>119</v>
      </c>
      <c r="D27" s="59" t="s">
        <v>119</v>
      </c>
      <c r="E27" s="60" t="s">
        <v>836</v>
      </c>
      <c r="F27" s="60" t="s">
        <v>38</v>
      </c>
      <c r="G27" s="109">
        <v>15</v>
      </c>
      <c r="H27" s="60">
        <v>43903125</v>
      </c>
      <c r="I27" s="60">
        <v>43903125</v>
      </c>
      <c r="J27" s="60" t="s">
        <v>40</v>
      </c>
      <c r="K27" s="60" t="s">
        <v>59</v>
      </c>
      <c r="L27" s="62" t="s">
        <v>837</v>
      </c>
      <c r="M27" s="63">
        <v>0</v>
      </c>
      <c r="N27" s="64">
        <v>0.18181818181818182</v>
      </c>
      <c r="O27" s="64">
        <v>0</v>
      </c>
      <c r="P27" s="64">
        <v>0</v>
      </c>
      <c r="Q27" s="59">
        <v>18</v>
      </c>
      <c r="R27" s="60">
        <v>9</v>
      </c>
      <c r="S27" s="60">
        <v>25</v>
      </c>
      <c r="T27" s="60">
        <v>26</v>
      </c>
      <c r="U27" s="63">
        <v>2.5678699999999999E-3</v>
      </c>
      <c r="V27" s="64">
        <v>1.44753E-3</v>
      </c>
      <c r="W27" s="64">
        <v>2.1175199999999999E-3</v>
      </c>
      <c r="X27" s="64">
        <v>2.3589700000000002E-3</v>
      </c>
      <c r="Y27" s="59">
        <v>13630</v>
      </c>
      <c r="Z27" s="60">
        <v>16580</v>
      </c>
      <c r="AA27" s="60">
        <v>9445</v>
      </c>
      <c r="AB27" s="62">
        <v>9750</v>
      </c>
      <c r="AC27" s="170"/>
      <c r="AD27" s="170"/>
      <c r="AE27" s="170"/>
      <c r="AF27" s="170"/>
      <c r="AG27" s="173"/>
    </row>
    <row r="28" spans="1:33" s="17" customFormat="1" x14ac:dyDescent="0.2">
      <c r="A28" s="59" t="s">
        <v>761</v>
      </c>
      <c r="B28" s="58" t="s">
        <v>762</v>
      </c>
      <c r="C28" s="62" t="s">
        <v>762</v>
      </c>
      <c r="D28" s="59" t="s">
        <v>119</v>
      </c>
      <c r="E28" s="60" t="s">
        <v>662</v>
      </c>
      <c r="F28" s="60" t="s">
        <v>38</v>
      </c>
      <c r="G28" s="109">
        <v>15</v>
      </c>
      <c r="H28" s="60">
        <v>89398349</v>
      </c>
      <c r="I28" s="60">
        <v>89398349</v>
      </c>
      <c r="J28" s="60" t="s">
        <v>59</v>
      </c>
      <c r="K28" s="60" t="s">
        <v>39</v>
      </c>
      <c r="L28" s="62" t="s">
        <v>796</v>
      </c>
      <c r="M28" s="63">
        <v>0</v>
      </c>
      <c r="N28" s="64">
        <v>0.25</v>
      </c>
      <c r="O28" s="64">
        <v>0.26666666666666666</v>
      </c>
      <c r="P28" s="64">
        <v>0.54545454545454541</v>
      </c>
      <c r="Q28" s="59">
        <v>23</v>
      </c>
      <c r="R28" s="60">
        <v>6</v>
      </c>
      <c r="S28" s="60">
        <v>22</v>
      </c>
      <c r="T28" s="60">
        <v>5</v>
      </c>
      <c r="U28" s="63">
        <v>0.18853800000000001</v>
      </c>
      <c r="V28" s="64">
        <v>0.18143400000000001</v>
      </c>
      <c r="W28" s="64">
        <v>0.22701199999999999</v>
      </c>
      <c r="X28" s="64">
        <v>0.33489799999999997</v>
      </c>
      <c r="Y28" s="59">
        <v>8253</v>
      </c>
      <c r="Z28" s="60">
        <v>8510</v>
      </c>
      <c r="AA28" s="60">
        <v>9766</v>
      </c>
      <c r="AB28" s="62">
        <v>8734</v>
      </c>
      <c r="AC28" s="64" t="s">
        <v>59</v>
      </c>
      <c r="AD28" s="174" t="s">
        <v>79</v>
      </c>
      <c r="AE28" s="174" t="s">
        <v>79</v>
      </c>
      <c r="AF28" s="174" t="s">
        <v>79</v>
      </c>
      <c r="AG28" s="175" t="s">
        <v>79</v>
      </c>
    </row>
    <row r="29" spans="1:33" s="17" customFormat="1" x14ac:dyDescent="0.2">
      <c r="A29" s="59" t="s">
        <v>31</v>
      </c>
      <c r="B29" s="58" t="s">
        <v>31</v>
      </c>
      <c r="C29" s="62" t="s">
        <v>31</v>
      </c>
      <c r="D29" s="59" t="s">
        <v>119</v>
      </c>
      <c r="E29" s="60" t="s">
        <v>797</v>
      </c>
      <c r="F29" s="60" t="s">
        <v>38</v>
      </c>
      <c r="G29" s="109">
        <v>16</v>
      </c>
      <c r="H29" s="60">
        <v>2752451</v>
      </c>
      <c r="I29" s="60">
        <v>2752451</v>
      </c>
      <c r="J29" s="60" t="s">
        <v>39</v>
      </c>
      <c r="K29" s="60" t="s">
        <v>46</v>
      </c>
      <c r="L29" s="62" t="s">
        <v>798</v>
      </c>
      <c r="M29" s="63">
        <v>0</v>
      </c>
      <c r="N29" s="64">
        <v>0</v>
      </c>
      <c r="O29" s="64">
        <v>0</v>
      </c>
      <c r="P29" s="64">
        <v>0.16129032258064516</v>
      </c>
      <c r="Q29" s="59">
        <v>104</v>
      </c>
      <c r="R29" s="60">
        <v>59</v>
      </c>
      <c r="S29" s="60">
        <v>83</v>
      </c>
      <c r="T29" s="60">
        <v>26</v>
      </c>
      <c r="U29" s="63">
        <v>7.0224700000000003E-4</v>
      </c>
      <c r="V29" s="64">
        <v>6.2247099999999998E-4</v>
      </c>
      <c r="W29" s="64">
        <v>2.4925199999999999E-4</v>
      </c>
      <c r="X29" s="64">
        <v>0.17616899999999999</v>
      </c>
      <c r="Y29" s="59">
        <v>9968</v>
      </c>
      <c r="Z29" s="60">
        <v>9639</v>
      </c>
      <c r="AA29" s="60">
        <v>12036</v>
      </c>
      <c r="AB29" s="62">
        <v>8787</v>
      </c>
      <c r="AC29" s="170" t="s">
        <v>39</v>
      </c>
      <c r="AD29" s="170" t="s">
        <v>39</v>
      </c>
      <c r="AE29" s="170" t="s">
        <v>39</v>
      </c>
      <c r="AF29" s="170" t="s">
        <v>39</v>
      </c>
      <c r="AG29" s="172" t="s">
        <v>65</v>
      </c>
    </row>
    <row r="30" spans="1:33" s="17" customFormat="1" x14ac:dyDescent="0.2">
      <c r="A30" s="59" t="s">
        <v>99</v>
      </c>
      <c r="B30" s="58" t="s">
        <v>99</v>
      </c>
      <c r="C30" s="62" t="s">
        <v>119</v>
      </c>
      <c r="D30" s="59" t="s">
        <v>119</v>
      </c>
      <c r="E30" s="60" t="s">
        <v>838</v>
      </c>
      <c r="F30" s="60" t="s">
        <v>38</v>
      </c>
      <c r="G30" s="109">
        <v>16</v>
      </c>
      <c r="H30" s="60">
        <v>81118170</v>
      </c>
      <c r="I30" s="60">
        <v>81118170</v>
      </c>
      <c r="J30" s="60" t="s">
        <v>39</v>
      </c>
      <c r="K30" s="60" t="s">
        <v>40</v>
      </c>
      <c r="L30" s="62" t="s">
        <v>839</v>
      </c>
      <c r="M30" s="63">
        <v>0</v>
      </c>
      <c r="N30" s="64">
        <v>0</v>
      </c>
      <c r="O30" s="64">
        <v>0.25842696629213485</v>
      </c>
      <c r="P30" s="64">
        <v>0.17073170731707318</v>
      </c>
      <c r="Q30" s="59">
        <v>33</v>
      </c>
      <c r="R30" s="60">
        <v>53</v>
      </c>
      <c r="S30" s="60">
        <v>66</v>
      </c>
      <c r="T30" s="60">
        <v>68</v>
      </c>
      <c r="U30" s="63">
        <v>4.0749800000000001E-4</v>
      </c>
      <c r="V30" s="64">
        <v>1.0672399999999999E-3</v>
      </c>
      <c r="W30" s="64">
        <v>0.19311300000000001</v>
      </c>
      <c r="X30" s="64">
        <v>0.27067799999999997</v>
      </c>
      <c r="Y30" s="59">
        <v>2454</v>
      </c>
      <c r="Z30" s="60">
        <v>937</v>
      </c>
      <c r="AA30" s="60">
        <v>5924</v>
      </c>
      <c r="AB30" s="62">
        <v>8741</v>
      </c>
      <c r="AC30" s="170"/>
      <c r="AD30" s="170"/>
      <c r="AE30" s="170"/>
      <c r="AF30" s="170"/>
      <c r="AG30" s="173"/>
    </row>
    <row r="31" spans="1:33" s="17" customFormat="1" x14ac:dyDescent="0.2">
      <c r="A31" s="59" t="s">
        <v>761</v>
      </c>
      <c r="B31" s="58" t="s">
        <v>762</v>
      </c>
      <c r="C31" s="62" t="s">
        <v>762</v>
      </c>
      <c r="D31" s="59" t="s">
        <v>119</v>
      </c>
      <c r="E31" s="60" t="s">
        <v>799</v>
      </c>
      <c r="F31" s="60" t="s">
        <v>38</v>
      </c>
      <c r="G31" s="109">
        <v>17</v>
      </c>
      <c r="H31" s="60">
        <v>2599758</v>
      </c>
      <c r="I31" s="60">
        <v>2599758</v>
      </c>
      <c r="J31" s="60" t="s">
        <v>59</v>
      </c>
      <c r="K31" s="60" t="s">
        <v>46</v>
      </c>
      <c r="L31" s="62" t="s">
        <v>800</v>
      </c>
      <c r="M31" s="63">
        <v>0</v>
      </c>
      <c r="N31" s="64">
        <v>0.11363636363636363</v>
      </c>
      <c r="O31" s="64">
        <v>0.18584070796460178</v>
      </c>
      <c r="P31" s="64">
        <v>0.30303030303030304</v>
      </c>
      <c r="Q31" s="59">
        <v>158</v>
      </c>
      <c r="R31" s="60">
        <v>78</v>
      </c>
      <c r="S31" s="60">
        <v>92</v>
      </c>
      <c r="T31" s="60">
        <v>46</v>
      </c>
      <c r="U31" s="63">
        <v>6.7205100000000004E-2</v>
      </c>
      <c r="V31" s="64">
        <v>0.17186000000000001</v>
      </c>
      <c r="W31" s="64">
        <v>0.19103999999999999</v>
      </c>
      <c r="X31" s="64">
        <v>0.22170699999999999</v>
      </c>
      <c r="Y31" s="59">
        <v>17335</v>
      </c>
      <c r="Z31" s="60">
        <v>16624</v>
      </c>
      <c r="AA31" s="60">
        <v>16138</v>
      </c>
      <c r="AB31" s="62">
        <v>14235</v>
      </c>
      <c r="AC31" s="170" t="s">
        <v>59</v>
      </c>
      <c r="AD31" s="171" t="s">
        <v>150</v>
      </c>
      <c r="AE31" s="171" t="s">
        <v>150</v>
      </c>
      <c r="AF31" s="171" t="s">
        <v>150</v>
      </c>
      <c r="AG31" s="172" t="s">
        <v>150</v>
      </c>
    </row>
    <row r="32" spans="1:33" s="17" customFormat="1" x14ac:dyDescent="0.2">
      <c r="A32" s="59" t="s">
        <v>761</v>
      </c>
      <c r="B32" s="58" t="s">
        <v>762</v>
      </c>
      <c r="C32" s="62" t="s">
        <v>761</v>
      </c>
      <c r="D32" s="59" t="s">
        <v>119</v>
      </c>
      <c r="E32" s="60" t="s">
        <v>372</v>
      </c>
      <c r="F32" s="60" t="s">
        <v>50</v>
      </c>
      <c r="G32" s="109">
        <v>17</v>
      </c>
      <c r="H32" s="60">
        <v>7577155</v>
      </c>
      <c r="I32" s="60">
        <v>7577157</v>
      </c>
      <c r="J32" s="60" t="s">
        <v>801</v>
      </c>
      <c r="K32" s="60" t="s">
        <v>51</v>
      </c>
      <c r="L32" s="62" t="s">
        <v>802</v>
      </c>
      <c r="M32" s="63">
        <v>0</v>
      </c>
      <c r="N32" s="64">
        <v>0.11864406779661017</v>
      </c>
      <c r="O32" s="64">
        <v>0.36249999999999999</v>
      </c>
      <c r="P32" s="64">
        <v>0.42622950819672129</v>
      </c>
      <c r="Q32" s="59">
        <v>68</v>
      </c>
      <c r="R32" s="60">
        <v>59</v>
      </c>
      <c r="S32" s="60">
        <v>80</v>
      </c>
      <c r="T32" s="60">
        <v>61</v>
      </c>
      <c r="U32" s="63">
        <v>0.1650828729281768</v>
      </c>
      <c r="V32" s="64">
        <v>0.12129518588315916</v>
      </c>
      <c r="W32" s="64">
        <v>0.20939560813107622</v>
      </c>
      <c r="X32" s="64">
        <v>0.36095054592164416</v>
      </c>
      <c r="Y32" s="59">
        <v>9050</v>
      </c>
      <c r="Z32" s="60">
        <v>5837</v>
      </c>
      <c r="AA32" s="60">
        <v>14709</v>
      </c>
      <c r="AB32" s="62">
        <v>9342</v>
      </c>
      <c r="AC32" s="170" t="s">
        <v>801</v>
      </c>
      <c r="AD32" s="171" t="s">
        <v>803</v>
      </c>
      <c r="AE32" s="170"/>
      <c r="AF32" s="171" t="s">
        <v>803</v>
      </c>
      <c r="AG32" s="172" t="s">
        <v>803</v>
      </c>
    </row>
    <row r="33" spans="1:33" s="17" customFormat="1" x14ac:dyDescent="0.2">
      <c r="A33" s="59" t="s">
        <v>759</v>
      </c>
      <c r="B33" s="58" t="s">
        <v>119</v>
      </c>
      <c r="C33" s="62" t="s">
        <v>762</v>
      </c>
      <c r="D33" s="59" t="s">
        <v>119</v>
      </c>
      <c r="E33" s="60" t="s">
        <v>818</v>
      </c>
      <c r="F33" s="60" t="s">
        <v>38</v>
      </c>
      <c r="G33" s="109">
        <v>17</v>
      </c>
      <c r="H33" s="60">
        <v>41246086</v>
      </c>
      <c r="I33" s="60">
        <v>41246086</v>
      </c>
      <c r="J33" s="60" t="s">
        <v>59</v>
      </c>
      <c r="K33" s="60" t="s">
        <v>46</v>
      </c>
      <c r="L33" s="62" t="s">
        <v>819</v>
      </c>
      <c r="M33" s="63">
        <v>0</v>
      </c>
      <c r="N33" s="64">
        <v>0.26666666666666666</v>
      </c>
      <c r="O33" s="64">
        <v>0</v>
      </c>
      <c r="P33" s="64">
        <v>0</v>
      </c>
      <c r="Q33" s="59">
        <v>30</v>
      </c>
      <c r="R33" s="60">
        <v>11</v>
      </c>
      <c r="S33" s="60">
        <v>24</v>
      </c>
      <c r="T33" s="60">
        <v>32</v>
      </c>
      <c r="U33" s="63">
        <v>0</v>
      </c>
      <c r="V33" s="64">
        <v>0</v>
      </c>
      <c r="W33" s="64">
        <v>4.4365600000000001E-4</v>
      </c>
      <c r="X33" s="64">
        <v>0</v>
      </c>
      <c r="Y33" s="59">
        <v>4274</v>
      </c>
      <c r="Z33" s="60">
        <v>780</v>
      </c>
      <c r="AA33" s="60">
        <v>11270</v>
      </c>
      <c r="AB33" s="62">
        <v>7270</v>
      </c>
      <c r="AC33" s="170" t="s">
        <v>46</v>
      </c>
      <c r="AD33" s="171" t="s">
        <v>160</v>
      </c>
      <c r="AE33" s="171" t="s">
        <v>160</v>
      </c>
      <c r="AF33" s="171" t="s">
        <v>160</v>
      </c>
      <c r="AG33" s="172" t="s">
        <v>160</v>
      </c>
    </row>
    <row r="34" spans="1:33" s="17" customFormat="1" x14ac:dyDescent="0.2">
      <c r="A34" s="59" t="s">
        <v>840</v>
      </c>
      <c r="B34" s="58" t="s">
        <v>119</v>
      </c>
      <c r="C34" s="62" t="s">
        <v>119</v>
      </c>
      <c r="D34" s="59" t="s">
        <v>119</v>
      </c>
      <c r="E34" s="60" t="s">
        <v>841</v>
      </c>
      <c r="F34" s="60" t="s">
        <v>38</v>
      </c>
      <c r="G34" s="109">
        <v>17</v>
      </c>
      <c r="H34" s="60">
        <v>66041948</v>
      </c>
      <c r="I34" s="60">
        <v>66041948</v>
      </c>
      <c r="J34" s="60" t="s">
        <v>59</v>
      </c>
      <c r="K34" s="60" t="s">
        <v>40</v>
      </c>
      <c r="L34" s="62" t="s">
        <v>842</v>
      </c>
      <c r="M34" s="63">
        <v>0</v>
      </c>
      <c r="N34" s="64">
        <v>0.11940298507462686</v>
      </c>
      <c r="O34" s="64">
        <v>0</v>
      </c>
      <c r="P34" s="64">
        <v>6.25E-2</v>
      </c>
      <c r="Q34" s="59">
        <v>37</v>
      </c>
      <c r="R34" s="60">
        <v>59</v>
      </c>
      <c r="S34" s="60">
        <v>50</v>
      </c>
      <c r="T34" s="60">
        <v>60</v>
      </c>
      <c r="U34" s="63">
        <v>9.22509E-3</v>
      </c>
      <c r="V34" s="64">
        <v>1.2869999999999999E-3</v>
      </c>
      <c r="W34" s="64">
        <v>6.6213299999999999E-3</v>
      </c>
      <c r="X34" s="64">
        <v>5.8702199999999998E-3</v>
      </c>
      <c r="Y34" s="59">
        <v>2710</v>
      </c>
      <c r="Z34" s="60">
        <v>777</v>
      </c>
      <c r="AA34" s="60">
        <v>5588</v>
      </c>
      <c r="AB34" s="62">
        <v>6303</v>
      </c>
      <c r="AC34" s="170"/>
      <c r="AD34" s="170"/>
      <c r="AE34" s="170"/>
      <c r="AF34" s="170"/>
      <c r="AG34" s="173"/>
    </row>
    <row r="35" spans="1:33" s="17" customFormat="1" x14ac:dyDescent="0.2">
      <c r="A35" s="59" t="s">
        <v>761</v>
      </c>
      <c r="B35" s="58" t="s">
        <v>119</v>
      </c>
      <c r="C35" s="62" t="s">
        <v>99</v>
      </c>
      <c r="D35" s="59" t="s">
        <v>119</v>
      </c>
      <c r="E35" s="60" t="s">
        <v>816</v>
      </c>
      <c r="F35" s="60" t="s">
        <v>38</v>
      </c>
      <c r="G35" s="109">
        <v>17</v>
      </c>
      <c r="H35" s="60">
        <v>73500303</v>
      </c>
      <c r="I35" s="60">
        <v>73500303</v>
      </c>
      <c r="J35" s="60" t="s">
        <v>59</v>
      </c>
      <c r="K35" s="60" t="s">
        <v>39</v>
      </c>
      <c r="L35" s="62" t="s">
        <v>817</v>
      </c>
      <c r="M35" s="63">
        <v>0</v>
      </c>
      <c r="N35" s="64">
        <v>0.08</v>
      </c>
      <c r="O35" s="64">
        <v>4.0816326530612242E-2</v>
      </c>
      <c r="P35" s="64">
        <v>0.25</v>
      </c>
      <c r="Q35" s="59">
        <v>70</v>
      </c>
      <c r="R35" s="60">
        <v>23</v>
      </c>
      <c r="S35" s="60">
        <v>47</v>
      </c>
      <c r="T35" s="60">
        <v>9</v>
      </c>
      <c r="U35" s="63">
        <v>4.2138200000000001E-3</v>
      </c>
      <c r="V35" s="64">
        <v>4.8759800000000002E-3</v>
      </c>
      <c r="W35" s="64">
        <v>5.1191700000000001E-3</v>
      </c>
      <c r="X35" s="64">
        <v>3.8274200000000002E-3</v>
      </c>
      <c r="Y35" s="59">
        <v>16612</v>
      </c>
      <c r="Z35" s="60">
        <v>18868</v>
      </c>
      <c r="AA35" s="60">
        <v>11916</v>
      </c>
      <c r="AB35" s="62">
        <v>17244</v>
      </c>
      <c r="AC35" s="170" t="s">
        <v>59</v>
      </c>
      <c r="AD35" s="170" t="s">
        <v>59</v>
      </c>
      <c r="AE35" s="170" t="s">
        <v>59</v>
      </c>
      <c r="AF35" s="171" t="s">
        <v>79</v>
      </c>
      <c r="AG35" s="172" t="s">
        <v>79</v>
      </c>
    </row>
    <row r="36" spans="1:33" s="17" customFormat="1" x14ac:dyDescent="0.2">
      <c r="A36" s="59" t="s">
        <v>761</v>
      </c>
      <c r="B36" s="58" t="s">
        <v>762</v>
      </c>
      <c r="C36" s="62" t="s">
        <v>99</v>
      </c>
      <c r="D36" s="59" t="s">
        <v>119</v>
      </c>
      <c r="E36" s="60" t="s">
        <v>843</v>
      </c>
      <c r="F36" s="60" t="s">
        <v>38</v>
      </c>
      <c r="G36" s="109">
        <v>18</v>
      </c>
      <c r="H36" s="60">
        <v>61259638</v>
      </c>
      <c r="I36" s="60">
        <v>61259638</v>
      </c>
      <c r="J36" s="60" t="s">
        <v>39</v>
      </c>
      <c r="K36" s="60" t="s">
        <v>46</v>
      </c>
      <c r="L36" s="62" t="s">
        <v>844</v>
      </c>
      <c r="M36" s="63">
        <v>0</v>
      </c>
      <c r="N36" s="64">
        <v>0.4</v>
      </c>
      <c r="O36" s="64">
        <v>0.44</v>
      </c>
      <c r="P36" s="64">
        <v>0.51724137931034486</v>
      </c>
      <c r="Q36" s="59">
        <v>11</v>
      </c>
      <c r="R36" s="60">
        <v>15</v>
      </c>
      <c r="S36" s="60">
        <v>14</v>
      </c>
      <c r="T36" s="60">
        <v>14</v>
      </c>
      <c r="U36" s="63">
        <v>0.43804900000000002</v>
      </c>
      <c r="V36" s="64">
        <v>0.33811400000000003</v>
      </c>
      <c r="W36" s="64">
        <v>0.58958999999999995</v>
      </c>
      <c r="X36" s="64">
        <v>0.30303000000000002</v>
      </c>
      <c r="Y36" s="59">
        <v>8652</v>
      </c>
      <c r="Z36" s="60">
        <v>1813</v>
      </c>
      <c r="AA36" s="60">
        <v>17753</v>
      </c>
      <c r="AB36" s="62">
        <v>33</v>
      </c>
      <c r="AC36" s="170"/>
      <c r="AD36" s="170"/>
      <c r="AE36" s="170"/>
      <c r="AF36" s="171" t="s">
        <v>65</v>
      </c>
      <c r="AG36" s="172" t="s">
        <v>65</v>
      </c>
    </row>
    <row r="37" spans="1:33" s="17" customFormat="1" x14ac:dyDescent="0.2">
      <c r="A37" s="59" t="s">
        <v>30</v>
      </c>
      <c r="B37" s="58" t="s">
        <v>119</v>
      </c>
      <c r="C37" s="62" t="s">
        <v>119</v>
      </c>
      <c r="D37" s="59" t="s">
        <v>119</v>
      </c>
      <c r="E37" s="60" t="s">
        <v>845</v>
      </c>
      <c r="F37" s="60" t="s">
        <v>38</v>
      </c>
      <c r="G37" s="109">
        <v>19</v>
      </c>
      <c r="H37" s="60">
        <v>8650174</v>
      </c>
      <c r="I37" s="60">
        <v>8650174</v>
      </c>
      <c r="J37" s="60" t="s">
        <v>40</v>
      </c>
      <c r="K37" s="60" t="s">
        <v>59</v>
      </c>
      <c r="L37" s="62" t="s">
        <v>846</v>
      </c>
      <c r="M37" s="63">
        <v>0</v>
      </c>
      <c r="N37" s="64">
        <v>0</v>
      </c>
      <c r="O37" s="64">
        <v>0.2</v>
      </c>
      <c r="P37" s="64">
        <v>0</v>
      </c>
      <c r="Q37" s="59">
        <v>40</v>
      </c>
      <c r="R37" s="60">
        <v>15</v>
      </c>
      <c r="S37" s="60">
        <v>16</v>
      </c>
      <c r="T37" s="60">
        <v>5</v>
      </c>
      <c r="U37" s="63"/>
      <c r="V37" s="64"/>
      <c r="W37" s="64"/>
      <c r="X37" s="64"/>
      <c r="Y37" s="59"/>
      <c r="Z37" s="60"/>
      <c r="AA37" s="60"/>
      <c r="AB37" s="62"/>
      <c r="AC37" s="170"/>
      <c r="AD37" s="170"/>
      <c r="AE37" s="170"/>
      <c r="AF37" s="170"/>
      <c r="AG37" s="173"/>
    </row>
    <row r="38" spans="1:33" s="17" customFormat="1" x14ac:dyDescent="0.2">
      <c r="A38" s="59" t="s">
        <v>761</v>
      </c>
      <c r="B38" s="58" t="s">
        <v>762</v>
      </c>
      <c r="C38" s="62" t="s">
        <v>767</v>
      </c>
      <c r="D38" s="59" t="s">
        <v>119</v>
      </c>
      <c r="E38" s="60" t="s">
        <v>804</v>
      </c>
      <c r="F38" s="60" t="s">
        <v>38</v>
      </c>
      <c r="G38" s="109">
        <v>19</v>
      </c>
      <c r="H38" s="60">
        <v>16860798</v>
      </c>
      <c r="I38" s="60">
        <v>16860798</v>
      </c>
      <c r="J38" s="60" t="s">
        <v>39</v>
      </c>
      <c r="K38" s="60" t="s">
        <v>59</v>
      </c>
      <c r="L38" s="62" t="s">
        <v>805</v>
      </c>
      <c r="M38" s="63">
        <v>0</v>
      </c>
      <c r="N38" s="64">
        <v>7.3170731707317069E-2</v>
      </c>
      <c r="O38" s="64">
        <v>0.14423076923076922</v>
      </c>
      <c r="P38" s="64">
        <v>0.25714285714285712</v>
      </c>
      <c r="Q38" s="59">
        <v>71</v>
      </c>
      <c r="R38" s="60">
        <v>38</v>
      </c>
      <c r="S38" s="60">
        <v>89</v>
      </c>
      <c r="T38" s="60">
        <v>26</v>
      </c>
      <c r="U38" s="63">
        <v>6.4326499999999995E-2</v>
      </c>
      <c r="V38" s="64">
        <v>4.1410099999999998E-2</v>
      </c>
      <c r="W38" s="64">
        <v>0.18693599999999999</v>
      </c>
      <c r="X38" s="64">
        <v>0.227964</v>
      </c>
      <c r="Y38" s="59">
        <v>11908</v>
      </c>
      <c r="Z38" s="60">
        <v>9418</v>
      </c>
      <c r="AA38" s="60">
        <v>13962</v>
      </c>
      <c r="AB38" s="62">
        <v>4935</v>
      </c>
      <c r="AC38" s="170" t="s">
        <v>39</v>
      </c>
      <c r="AD38" s="170" t="s">
        <v>39</v>
      </c>
      <c r="AE38" s="171" t="s">
        <v>79</v>
      </c>
      <c r="AF38" s="171" t="s">
        <v>79</v>
      </c>
      <c r="AG38" s="172" t="s">
        <v>79</v>
      </c>
    </row>
    <row r="39" spans="1:33" s="17" customFormat="1" x14ac:dyDescent="0.2">
      <c r="A39" s="59" t="s">
        <v>99</v>
      </c>
      <c r="B39" s="58" t="s">
        <v>762</v>
      </c>
      <c r="C39" s="62" t="s">
        <v>762</v>
      </c>
      <c r="D39" s="59" t="s">
        <v>119</v>
      </c>
      <c r="E39" s="60" t="s">
        <v>806</v>
      </c>
      <c r="F39" s="60" t="s">
        <v>38</v>
      </c>
      <c r="G39" s="109">
        <v>19</v>
      </c>
      <c r="H39" s="60">
        <v>49120610</v>
      </c>
      <c r="I39" s="60">
        <v>49120610</v>
      </c>
      <c r="J39" s="60" t="s">
        <v>39</v>
      </c>
      <c r="K39" s="60" t="s">
        <v>40</v>
      </c>
      <c r="L39" s="62" t="s">
        <v>807</v>
      </c>
      <c r="M39" s="63">
        <v>0</v>
      </c>
      <c r="N39" s="64">
        <v>0</v>
      </c>
      <c r="O39" s="64">
        <v>0.2</v>
      </c>
      <c r="P39" s="64">
        <v>0.36231884057971014</v>
      </c>
      <c r="Q39" s="59">
        <v>133</v>
      </c>
      <c r="R39" s="60">
        <v>40</v>
      </c>
      <c r="S39" s="60">
        <v>68</v>
      </c>
      <c r="T39" s="60">
        <v>44</v>
      </c>
      <c r="U39" s="63">
        <v>0.185391</v>
      </c>
      <c r="V39" s="64">
        <v>0.29516999999999999</v>
      </c>
      <c r="W39" s="64">
        <v>0.25366300000000003</v>
      </c>
      <c r="X39" s="64">
        <v>0.38900499999999999</v>
      </c>
      <c r="Y39" s="59">
        <v>16921</v>
      </c>
      <c r="Z39" s="60">
        <v>20395</v>
      </c>
      <c r="AA39" s="60">
        <v>16585</v>
      </c>
      <c r="AB39" s="62">
        <v>20555</v>
      </c>
      <c r="AC39" s="170" t="s">
        <v>39</v>
      </c>
      <c r="AD39" s="171" t="s">
        <v>42</v>
      </c>
      <c r="AE39" s="171" t="s">
        <v>42</v>
      </c>
      <c r="AF39" s="171" t="s">
        <v>42</v>
      </c>
      <c r="AG39" s="172" t="s">
        <v>42</v>
      </c>
    </row>
    <row r="40" spans="1:33" s="17" customFormat="1" x14ac:dyDescent="0.2">
      <c r="A40" s="59" t="s">
        <v>761</v>
      </c>
      <c r="B40" s="58" t="s">
        <v>762</v>
      </c>
      <c r="C40" s="62" t="s">
        <v>99</v>
      </c>
      <c r="D40" s="59" t="s">
        <v>119</v>
      </c>
      <c r="E40" s="60" t="s">
        <v>847</v>
      </c>
      <c r="F40" s="60" t="s">
        <v>103</v>
      </c>
      <c r="G40" s="109">
        <v>20</v>
      </c>
      <c r="H40" s="60">
        <v>25287522</v>
      </c>
      <c r="I40" s="60">
        <v>25287522</v>
      </c>
      <c r="J40" s="60" t="s">
        <v>39</v>
      </c>
      <c r="K40" s="60" t="s">
        <v>59</v>
      </c>
      <c r="L40" s="62" t="s">
        <v>848</v>
      </c>
      <c r="M40" s="63">
        <v>0</v>
      </c>
      <c r="N40" s="64">
        <v>3.5714285714285712E-2</v>
      </c>
      <c r="O40" s="64">
        <v>0.10869565217391304</v>
      </c>
      <c r="P40" s="64">
        <v>0.16455696202531644</v>
      </c>
      <c r="Q40" s="59">
        <v>18</v>
      </c>
      <c r="R40" s="60">
        <v>27</v>
      </c>
      <c r="S40" s="60">
        <v>41</v>
      </c>
      <c r="T40" s="60">
        <v>66</v>
      </c>
      <c r="U40" s="63">
        <v>0.16877900000000001</v>
      </c>
      <c r="V40" s="64">
        <v>0.214979</v>
      </c>
      <c r="W40" s="64">
        <v>0.20769499999999999</v>
      </c>
      <c r="X40" s="64">
        <v>0.23599100000000001</v>
      </c>
      <c r="Y40" s="59">
        <v>17834</v>
      </c>
      <c r="Z40" s="60">
        <v>1442</v>
      </c>
      <c r="AA40" s="60">
        <v>28773</v>
      </c>
      <c r="AB40" s="62">
        <v>22128</v>
      </c>
      <c r="AC40" s="170"/>
      <c r="AD40" s="170"/>
      <c r="AE40" s="170"/>
      <c r="AF40" s="171" t="s">
        <v>61</v>
      </c>
      <c r="AG40" s="172" t="s">
        <v>61</v>
      </c>
    </row>
    <row r="41" spans="1:33" s="17" customFormat="1" x14ac:dyDescent="0.2">
      <c r="A41" s="59" t="s">
        <v>761</v>
      </c>
      <c r="B41" s="58" t="s">
        <v>762</v>
      </c>
      <c r="C41" s="62" t="s">
        <v>762</v>
      </c>
      <c r="D41" s="59" t="s">
        <v>119</v>
      </c>
      <c r="E41" s="60" t="s">
        <v>808</v>
      </c>
      <c r="F41" s="60" t="s">
        <v>38</v>
      </c>
      <c r="G41" s="109">
        <v>20</v>
      </c>
      <c r="H41" s="60">
        <v>50071162</v>
      </c>
      <c r="I41" s="60">
        <v>50071162</v>
      </c>
      <c r="J41" s="60" t="s">
        <v>59</v>
      </c>
      <c r="K41" s="60" t="s">
        <v>39</v>
      </c>
      <c r="L41" s="62" t="s">
        <v>809</v>
      </c>
      <c r="M41" s="63">
        <v>0</v>
      </c>
      <c r="N41" s="64">
        <v>3.9473684210526314E-2</v>
      </c>
      <c r="O41" s="64">
        <v>0.23404255319148937</v>
      </c>
      <c r="P41" s="64">
        <v>0.33333333333333331</v>
      </c>
      <c r="Q41" s="59">
        <v>84</v>
      </c>
      <c r="R41" s="60">
        <v>73</v>
      </c>
      <c r="S41" s="60">
        <v>72</v>
      </c>
      <c r="T41" s="60">
        <v>30</v>
      </c>
      <c r="U41" s="63">
        <v>6.0336800000000003E-2</v>
      </c>
      <c r="V41" s="64">
        <v>0.25462200000000001</v>
      </c>
      <c r="W41" s="64">
        <v>0.21604599999999999</v>
      </c>
      <c r="X41" s="64">
        <v>0.286051</v>
      </c>
      <c r="Y41" s="59">
        <v>17104</v>
      </c>
      <c r="Z41" s="60">
        <v>14873</v>
      </c>
      <c r="AA41" s="60">
        <v>15705</v>
      </c>
      <c r="AB41" s="62">
        <v>17815</v>
      </c>
      <c r="AC41" s="170" t="s">
        <v>59</v>
      </c>
      <c r="AD41" s="171" t="s">
        <v>61</v>
      </c>
      <c r="AE41" s="171" t="s">
        <v>61</v>
      </c>
      <c r="AF41" s="171" t="s">
        <v>61</v>
      </c>
      <c r="AG41" s="172" t="s">
        <v>61</v>
      </c>
    </row>
    <row r="42" spans="1:33" s="17" customFormat="1" x14ac:dyDescent="0.2">
      <c r="A42" s="59" t="s">
        <v>761</v>
      </c>
      <c r="B42" s="58" t="s">
        <v>762</v>
      </c>
      <c r="C42" s="62" t="s">
        <v>31</v>
      </c>
      <c r="D42" s="59" t="s">
        <v>119</v>
      </c>
      <c r="E42" s="60" t="s">
        <v>810</v>
      </c>
      <c r="F42" s="60" t="s">
        <v>38</v>
      </c>
      <c r="G42" s="109">
        <v>21</v>
      </c>
      <c r="H42" s="60">
        <v>38516928</v>
      </c>
      <c r="I42" s="60">
        <v>38516928</v>
      </c>
      <c r="J42" s="60" t="s">
        <v>39</v>
      </c>
      <c r="K42" s="60" t="s">
        <v>40</v>
      </c>
      <c r="L42" s="62" t="s">
        <v>811</v>
      </c>
      <c r="M42" s="63">
        <v>0</v>
      </c>
      <c r="N42" s="64">
        <v>0.15789473684210525</v>
      </c>
      <c r="O42" s="64">
        <v>5.7142857142857141E-2</v>
      </c>
      <c r="P42" s="64">
        <v>0.21621621621621623</v>
      </c>
      <c r="Q42" s="59">
        <v>17</v>
      </c>
      <c r="R42" s="60">
        <v>16</v>
      </c>
      <c r="S42" s="60">
        <v>33</v>
      </c>
      <c r="T42" s="60">
        <v>29</v>
      </c>
      <c r="U42" s="63">
        <v>0.13978499999999999</v>
      </c>
      <c r="V42" s="64">
        <v>0.22199099999999999</v>
      </c>
      <c r="W42" s="64">
        <v>2.97182E-2</v>
      </c>
      <c r="X42" s="64">
        <v>0.261573</v>
      </c>
      <c r="Y42" s="59">
        <v>1581</v>
      </c>
      <c r="Z42" s="60">
        <v>2883</v>
      </c>
      <c r="AA42" s="60">
        <v>11037</v>
      </c>
      <c r="AB42" s="62">
        <v>7669</v>
      </c>
      <c r="AC42" s="170" t="s">
        <v>39</v>
      </c>
      <c r="AD42" s="170" t="s">
        <v>39</v>
      </c>
      <c r="AE42" s="170"/>
      <c r="AF42" s="170" t="s">
        <v>39</v>
      </c>
      <c r="AG42" s="172" t="s">
        <v>84</v>
      </c>
    </row>
    <row r="43" spans="1:33" s="17" customFormat="1" ht="17" thickBot="1" x14ac:dyDescent="0.25">
      <c r="A43" s="95" t="s">
        <v>99</v>
      </c>
      <c r="B43" s="93" t="s">
        <v>761</v>
      </c>
      <c r="C43" s="98" t="s">
        <v>99</v>
      </c>
      <c r="D43" s="95" t="s">
        <v>119</v>
      </c>
      <c r="E43" s="96" t="s">
        <v>812</v>
      </c>
      <c r="F43" s="96" t="s">
        <v>38</v>
      </c>
      <c r="G43" s="118">
        <v>23</v>
      </c>
      <c r="H43" s="96">
        <v>9711677</v>
      </c>
      <c r="I43" s="96">
        <v>9711677</v>
      </c>
      <c r="J43" s="96" t="s">
        <v>40</v>
      </c>
      <c r="K43" s="96" t="s">
        <v>39</v>
      </c>
      <c r="L43" s="98" t="s">
        <v>813</v>
      </c>
      <c r="M43" s="99">
        <v>0</v>
      </c>
      <c r="N43" s="100">
        <v>0</v>
      </c>
      <c r="O43" s="100">
        <v>0.15</v>
      </c>
      <c r="P43" s="100">
        <v>0.13592233009708737</v>
      </c>
      <c r="Q43" s="95">
        <v>47</v>
      </c>
      <c r="R43" s="96">
        <v>70</v>
      </c>
      <c r="S43" s="96">
        <v>100</v>
      </c>
      <c r="T43" s="96">
        <v>103</v>
      </c>
      <c r="U43" s="99">
        <v>3.3459000000000003E-2</v>
      </c>
      <c r="V43" s="100">
        <v>1.09814E-4</v>
      </c>
      <c r="W43" s="100">
        <v>0.15454300000000001</v>
      </c>
      <c r="X43" s="100">
        <v>0.21107100000000001</v>
      </c>
      <c r="Y43" s="95">
        <v>19636</v>
      </c>
      <c r="Z43" s="96">
        <v>27319</v>
      </c>
      <c r="AA43" s="96">
        <v>15672</v>
      </c>
      <c r="AB43" s="98">
        <v>22997</v>
      </c>
      <c r="AC43" s="176" t="s">
        <v>40</v>
      </c>
      <c r="AD43" s="176" t="s">
        <v>40</v>
      </c>
      <c r="AE43" s="176" t="s">
        <v>40</v>
      </c>
      <c r="AF43" s="177" t="s">
        <v>84</v>
      </c>
      <c r="AG43" s="178" t="s">
        <v>84</v>
      </c>
    </row>
    <row r="44" spans="1:33" x14ac:dyDescent="0.2">
      <c r="M44" s="19"/>
      <c r="N44" s="19"/>
      <c r="O44" s="19"/>
      <c r="P44" s="19"/>
      <c r="AC44" s="20"/>
      <c r="AD44" s="20"/>
      <c r="AE44" s="20"/>
      <c r="AF44" s="20"/>
      <c r="AG44" s="20"/>
    </row>
    <row r="45" spans="1:33" x14ac:dyDescent="0.2">
      <c r="M45" s="19"/>
      <c r="N45" s="19"/>
      <c r="O45" s="19"/>
      <c r="P45" s="19"/>
      <c r="AC45" s="20"/>
      <c r="AD45" s="20"/>
      <c r="AE45" s="20"/>
      <c r="AF45" s="20"/>
      <c r="AG45" s="20"/>
    </row>
    <row r="46" spans="1:33" x14ac:dyDescent="0.2">
      <c r="M46" s="19"/>
      <c r="N46" s="19"/>
      <c r="O46" s="19"/>
      <c r="P46" s="19"/>
      <c r="AC46" s="20"/>
      <c r="AD46" s="20"/>
      <c r="AE46" s="20"/>
      <c r="AF46" s="20"/>
      <c r="AG46" s="20"/>
    </row>
    <row r="47" spans="1:33" x14ac:dyDescent="0.2">
      <c r="M47" s="19"/>
      <c r="N47" s="19"/>
      <c r="O47" s="19"/>
      <c r="P47" s="19"/>
      <c r="AC47" s="20"/>
      <c r="AD47" s="20"/>
      <c r="AE47" s="20"/>
      <c r="AF47" s="20"/>
      <c r="AG47" s="20"/>
    </row>
    <row r="48" spans="1:33" x14ac:dyDescent="0.2">
      <c r="M48" s="19"/>
      <c r="N48" s="19"/>
      <c r="O48" s="19"/>
      <c r="P48" s="19"/>
      <c r="AC48" s="20"/>
      <c r="AD48" s="20"/>
      <c r="AE48" s="20"/>
      <c r="AF48" s="20"/>
      <c r="AG48" s="20"/>
    </row>
    <row r="49" spans="13:33" customFormat="1" x14ac:dyDescent="0.2">
      <c r="M49" s="19"/>
      <c r="N49" s="19"/>
      <c r="O49" s="19"/>
      <c r="P49" s="19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0"/>
      <c r="AD49" s="20"/>
      <c r="AE49" s="20"/>
      <c r="AF49" s="20"/>
      <c r="AG49" s="20"/>
    </row>
    <row r="50" spans="13:33" customFormat="1" x14ac:dyDescent="0.2">
      <c r="M50" s="19"/>
      <c r="N50" s="19"/>
      <c r="O50" s="19"/>
      <c r="P50" s="19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0"/>
      <c r="AD50" s="20"/>
      <c r="AE50" s="20"/>
      <c r="AF50" s="20"/>
      <c r="AG50" s="20"/>
    </row>
    <row r="51" spans="13:33" customFormat="1" x14ac:dyDescent="0.2">
      <c r="M51" s="19"/>
      <c r="N51" s="19"/>
      <c r="O51" s="19"/>
      <c r="P51" s="19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0"/>
      <c r="AD51" s="20"/>
      <c r="AE51" s="20"/>
      <c r="AF51" s="20"/>
      <c r="AG51" s="20"/>
    </row>
    <row r="52" spans="13:33" customFormat="1" x14ac:dyDescent="0.2">
      <c r="M52" s="19"/>
      <c r="N52" s="19"/>
      <c r="O52" s="19"/>
      <c r="P52" s="19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0"/>
      <c r="AD52" s="20"/>
      <c r="AE52" s="20"/>
      <c r="AF52" s="20"/>
      <c r="AG52" s="20"/>
    </row>
    <row r="53" spans="13:33" customFormat="1" x14ac:dyDescent="0.2">
      <c r="M53" s="19"/>
      <c r="N53" s="19"/>
      <c r="O53" s="19"/>
      <c r="P53" s="19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0"/>
      <c r="AD53" s="20"/>
      <c r="AE53" s="20"/>
      <c r="AF53" s="20"/>
      <c r="AG53" s="20"/>
    </row>
    <row r="54" spans="13:33" customFormat="1" x14ac:dyDescent="0.2">
      <c r="M54" s="19"/>
      <c r="N54" s="19"/>
      <c r="O54" s="19"/>
      <c r="P54" s="19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0"/>
      <c r="AD54" s="20"/>
      <c r="AE54" s="20"/>
      <c r="AF54" s="20"/>
      <c r="AG54" s="20"/>
    </row>
    <row r="55" spans="13:33" customFormat="1" x14ac:dyDescent="0.2">
      <c r="M55" s="19"/>
      <c r="N55" s="19"/>
      <c r="O55" s="19"/>
      <c r="P55" s="19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0"/>
      <c r="AD55" s="20"/>
      <c r="AE55" s="20"/>
      <c r="AF55" s="20"/>
      <c r="AG55" s="20"/>
    </row>
    <row r="56" spans="13:33" customFormat="1" x14ac:dyDescent="0.2">
      <c r="M56" s="19"/>
      <c r="N56" s="19"/>
      <c r="O56" s="19"/>
      <c r="P56" s="19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0"/>
      <c r="AD56" s="20"/>
      <c r="AE56" s="20"/>
      <c r="AF56" s="20"/>
      <c r="AG56" s="20"/>
    </row>
    <row r="57" spans="13:33" customFormat="1" x14ac:dyDescent="0.2">
      <c r="M57" s="19"/>
      <c r="N57" s="19"/>
      <c r="O57" s="19"/>
      <c r="P57" s="19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0"/>
      <c r="AD57" s="20"/>
      <c r="AE57" s="20"/>
      <c r="AF57" s="20"/>
      <c r="AG57" s="20"/>
    </row>
    <row r="58" spans="13:33" customFormat="1" x14ac:dyDescent="0.2">
      <c r="M58" s="19"/>
      <c r="N58" s="19"/>
      <c r="O58" s="19"/>
      <c r="P58" s="19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0"/>
      <c r="AD58" s="20"/>
      <c r="AE58" s="20"/>
      <c r="AF58" s="20"/>
      <c r="AG58" s="20"/>
    </row>
    <row r="59" spans="13:33" customFormat="1" x14ac:dyDescent="0.2">
      <c r="M59" s="19"/>
      <c r="N59" s="19"/>
      <c r="O59" s="19"/>
      <c r="P59" s="19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0"/>
      <c r="AD59" s="20"/>
      <c r="AE59" s="20"/>
      <c r="AF59" s="20"/>
      <c r="AG59" s="20"/>
    </row>
    <row r="60" spans="13:33" customFormat="1" x14ac:dyDescent="0.2">
      <c r="M60" s="19"/>
      <c r="N60" s="19"/>
      <c r="O60" s="19"/>
      <c r="P60" s="19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0"/>
      <c r="AD60" s="20"/>
      <c r="AE60" s="20"/>
      <c r="AF60" s="20"/>
      <c r="AG60" s="20"/>
    </row>
    <row r="61" spans="13:33" customFormat="1" x14ac:dyDescent="0.2">
      <c r="M61" s="19"/>
      <c r="N61" s="19"/>
      <c r="O61" s="19"/>
      <c r="P61" s="19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0"/>
      <c r="AD61" s="20"/>
      <c r="AE61" s="20"/>
      <c r="AF61" s="20"/>
      <c r="AG61" s="20"/>
    </row>
    <row r="62" spans="13:33" customFormat="1" x14ac:dyDescent="0.2">
      <c r="M62" s="19"/>
      <c r="N62" s="19"/>
      <c r="O62" s="19"/>
      <c r="P62" s="19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0"/>
      <c r="AD62" s="20"/>
      <c r="AE62" s="20"/>
      <c r="AF62" s="20"/>
      <c r="AG62" s="20"/>
    </row>
    <row r="63" spans="13:33" customFormat="1" x14ac:dyDescent="0.2">
      <c r="M63" s="19"/>
      <c r="N63" s="19"/>
      <c r="O63" s="19"/>
      <c r="P63" s="1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0"/>
      <c r="AD63" s="20"/>
      <c r="AE63" s="20"/>
      <c r="AF63" s="20"/>
      <c r="AG63" s="20"/>
    </row>
    <row r="64" spans="13:33" customFormat="1" x14ac:dyDescent="0.2">
      <c r="M64" s="19"/>
      <c r="N64" s="19"/>
      <c r="O64" s="19"/>
      <c r="P64" s="19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0"/>
      <c r="AD64" s="20"/>
      <c r="AE64" s="20"/>
      <c r="AF64" s="20"/>
      <c r="AG64" s="20"/>
    </row>
    <row r="65" spans="13:33" customFormat="1" x14ac:dyDescent="0.2">
      <c r="M65" s="19"/>
      <c r="N65" s="19"/>
      <c r="O65" s="19"/>
      <c r="P65" s="19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0"/>
      <c r="AD65" s="20"/>
      <c r="AE65" s="20"/>
      <c r="AF65" s="20"/>
      <c r="AG65" s="20"/>
    </row>
    <row r="66" spans="13:33" customFormat="1" x14ac:dyDescent="0.2">
      <c r="M66" s="19"/>
      <c r="N66" s="19"/>
      <c r="O66" s="19"/>
      <c r="P66" s="19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0"/>
      <c r="AD66" s="20"/>
      <c r="AE66" s="20"/>
      <c r="AF66" s="20"/>
      <c r="AG66" s="20"/>
    </row>
    <row r="67" spans="13:33" customFormat="1" x14ac:dyDescent="0.2">
      <c r="M67" s="19"/>
      <c r="N67" s="19"/>
      <c r="O67" s="19"/>
      <c r="P67" s="19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0"/>
      <c r="AD67" s="20"/>
      <c r="AE67" s="20"/>
      <c r="AF67" s="20"/>
      <c r="AG67" s="20"/>
    </row>
    <row r="68" spans="13:33" customFormat="1" x14ac:dyDescent="0.2">
      <c r="M68" s="19"/>
      <c r="N68" s="19"/>
      <c r="O68" s="19"/>
      <c r="P68" s="19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0"/>
      <c r="AD68" s="20"/>
      <c r="AE68" s="20"/>
      <c r="AF68" s="20"/>
      <c r="AG68" s="20"/>
    </row>
    <row r="69" spans="13:33" customFormat="1" x14ac:dyDescent="0.2">
      <c r="M69" s="19"/>
      <c r="N69" s="19"/>
      <c r="O69" s="19"/>
      <c r="P69" s="19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0"/>
      <c r="AD69" s="20"/>
      <c r="AE69" s="20"/>
      <c r="AF69" s="20"/>
      <c r="AG69" s="20"/>
    </row>
    <row r="70" spans="13:33" customFormat="1" x14ac:dyDescent="0.2">
      <c r="M70" s="19"/>
      <c r="N70" s="19"/>
      <c r="O70" s="19"/>
      <c r="P70" s="19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0"/>
      <c r="AD70" s="20"/>
      <c r="AE70" s="20"/>
      <c r="AF70" s="20"/>
      <c r="AG70" s="20"/>
    </row>
    <row r="71" spans="13:33" customFormat="1" x14ac:dyDescent="0.2">
      <c r="M71" s="19"/>
      <c r="N71" s="19"/>
      <c r="O71" s="19"/>
      <c r="P71" s="19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0"/>
      <c r="AD71" s="20"/>
      <c r="AE71" s="20"/>
      <c r="AF71" s="20"/>
      <c r="AG71" s="20"/>
    </row>
    <row r="72" spans="13:33" customFormat="1" x14ac:dyDescent="0.2">
      <c r="M72" s="19"/>
      <c r="N72" s="19"/>
      <c r="O72" s="19"/>
      <c r="P72" s="19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0"/>
      <c r="AD72" s="20"/>
      <c r="AE72" s="20"/>
      <c r="AF72" s="20"/>
      <c r="AG72" s="20"/>
    </row>
    <row r="73" spans="13:33" customFormat="1" x14ac:dyDescent="0.2">
      <c r="M73" s="19"/>
      <c r="N73" s="19"/>
      <c r="O73" s="19"/>
      <c r="P73" s="19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0"/>
      <c r="AD73" s="20"/>
      <c r="AE73" s="20"/>
      <c r="AF73" s="20"/>
      <c r="AG73" s="20"/>
    </row>
    <row r="74" spans="13:33" customFormat="1" x14ac:dyDescent="0.2">
      <c r="M74" s="19"/>
      <c r="N74" s="19"/>
      <c r="O74" s="19"/>
      <c r="P74" s="19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0"/>
      <c r="AD74" s="20"/>
      <c r="AE74" s="20"/>
      <c r="AF74" s="20"/>
      <c r="AG74" s="20"/>
    </row>
    <row r="75" spans="13:33" customFormat="1" x14ac:dyDescent="0.2">
      <c r="M75" s="19"/>
      <c r="N75" s="19"/>
      <c r="O75" s="19"/>
      <c r="P75" s="19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0"/>
      <c r="AD75" s="20"/>
      <c r="AE75" s="20"/>
      <c r="AF75" s="20"/>
      <c r="AG75" s="20"/>
    </row>
    <row r="76" spans="13:33" customFormat="1" x14ac:dyDescent="0.2">
      <c r="M76" s="19"/>
      <c r="N76" s="19"/>
      <c r="O76" s="19"/>
      <c r="P76" s="19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0"/>
      <c r="AD76" s="20"/>
      <c r="AE76" s="20"/>
      <c r="AF76" s="20"/>
      <c r="AG76" s="20"/>
    </row>
    <row r="77" spans="13:33" customFormat="1" x14ac:dyDescent="0.2">
      <c r="M77" s="19"/>
      <c r="N77" s="19"/>
      <c r="O77" s="19"/>
      <c r="P77" s="19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0"/>
      <c r="AD77" s="20"/>
      <c r="AE77" s="20"/>
      <c r="AF77" s="20"/>
      <c r="AG77" s="20"/>
    </row>
    <row r="78" spans="13:33" customFormat="1" x14ac:dyDescent="0.2">
      <c r="M78" s="19"/>
      <c r="N78" s="19"/>
      <c r="O78" s="19"/>
      <c r="P78" s="19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0"/>
      <c r="AD78" s="20"/>
      <c r="AE78" s="20"/>
      <c r="AF78" s="20"/>
      <c r="AG78" s="20"/>
    </row>
    <row r="79" spans="13:33" customFormat="1" x14ac:dyDescent="0.2">
      <c r="M79" s="19"/>
      <c r="N79" s="19"/>
      <c r="O79" s="19"/>
      <c r="P79" s="19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0"/>
      <c r="AD79" s="20"/>
      <c r="AE79" s="20"/>
      <c r="AF79" s="20"/>
      <c r="AG79" s="20"/>
    </row>
    <row r="80" spans="13:33" customFormat="1" x14ac:dyDescent="0.2">
      <c r="M80" s="19"/>
      <c r="N80" s="19"/>
      <c r="O80" s="19"/>
      <c r="P80" s="19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0"/>
      <c r="AD80" s="20"/>
      <c r="AE80" s="20"/>
      <c r="AF80" s="20"/>
      <c r="AG80" s="20"/>
    </row>
    <row r="81" spans="13:33" customFormat="1" x14ac:dyDescent="0.2">
      <c r="M81" s="19"/>
      <c r="N81" s="19"/>
      <c r="O81" s="19"/>
      <c r="P81" s="19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0"/>
      <c r="AD81" s="20"/>
      <c r="AE81" s="20"/>
      <c r="AF81" s="20"/>
      <c r="AG81" s="20"/>
    </row>
    <row r="82" spans="13:33" customFormat="1" x14ac:dyDescent="0.2">
      <c r="M82" s="19"/>
      <c r="N82" s="19"/>
      <c r="O82" s="19"/>
      <c r="P82" s="19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0"/>
      <c r="AD82" s="20"/>
      <c r="AE82" s="20"/>
      <c r="AF82" s="20"/>
      <c r="AG82" s="20"/>
    </row>
    <row r="83" spans="13:33" customFormat="1" x14ac:dyDescent="0.2">
      <c r="M83" s="19"/>
      <c r="N83" s="19"/>
      <c r="O83" s="19"/>
      <c r="P83" s="19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0"/>
      <c r="AD83" s="20"/>
      <c r="AE83" s="20"/>
      <c r="AF83" s="20"/>
      <c r="AG83" s="20"/>
    </row>
    <row r="84" spans="13:33" customFormat="1" x14ac:dyDescent="0.2">
      <c r="M84" s="19"/>
      <c r="N84" s="19"/>
      <c r="O84" s="19"/>
      <c r="P84" s="19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0"/>
      <c r="AD84" s="20"/>
      <c r="AE84" s="20"/>
      <c r="AF84" s="20"/>
      <c r="AG84" s="20"/>
    </row>
    <row r="85" spans="13:33" customFormat="1" x14ac:dyDescent="0.2">
      <c r="M85" s="19"/>
      <c r="N85" s="19"/>
      <c r="O85" s="19"/>
      <c r="P85" s="19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0"/>
      <c r="AD85" s="20"/>
      <c r="AE85" s="20"/>
      <c r="AF85" s="20"/>
      <c r="AG85" s="20"/>
    </row>
    <row r="86" spans="13:33" customFormat="1" x14ac:dyDescent="0.2">
      <c r="M86" s="19"/>
      <c r="N86" s="19"/>
      <c r="O86" s="19"/>
      <c r="P86" s="19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0"/>
      <c r="AD86" s="20"/>
      <c r="AE86" s="20"/>
      <c r="AF86" s="20"/>
      <c r="AG86" s="20"/>
    </row>
    <row r="87" spans="13:33" customFormat="1" x14ac:dyDescent="0.2">
      <c r="M87" s="19"/>
      <c r="N87" s="19"/>
      <c r="O87" s="19"/>
      <c r="P87" s="19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0"/>
      <c r="AD87" s="20"/>
      <c r="AE87" s="20"/>
      <c r="AF87" s="20"/>
      <c r="AG87" s="20"/>
    </row>
    <row r="88" spans="13:33" customFormat="1" x14ac:dyDescent="0.2">
      <c r="M88" s="19"/>
      <c r="N88" s="19"/>
      <c r="O88" s="19"/>
      <c r="P88" s="19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0"/>
      <c r="AD88" s="20"/>
      <c r="AE88" s="20"/>
      <c r="AF88" s="20"/>
      <c r="AG88" s="20"/>
    </row>
    <row r="89" spans="13:33" customFormat="1" x14ac:dyDescent="0.2">
      <c r="M89" s="19"/>
      <c r="N89" s="19"/>
      <c r="O89" s="19"/>
      <c r="P89" s="19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0"/>
      <c r="AD89" s="20"/>
      <c r="AE89" s="20"/>
      <c r="AF89" s="20"/>
      <c r="AG89" s="20"/>
    </row>
    <row r="90" spans="13:33" customFormat="1" x14ac:dyDescent="0.2">
      <c r="M90" s="19"/>
      <c r="N90" s="19"/>
      <c r="O90" s="19"/>
      <c r="P90" s="19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0"/>
      <c r="AD90" s="20"/>
      <c r="AE90" s="20"/>
      <c r="AF90" s="20"/>
      <c r="AG90" s="20"/>
    </row>
    <row r="91" spans="13:33" customFormat="1" x14ac:dyDescent="0.2">
      <c r="M91" s="19"/>
      <c r="N91" s="19"/>
      <c r="O91" s="19"/>
      <c r="P91" s="19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0"/>
      <c r="AD91" s="20"/>
      <c r="AE91" s="20"/>
      <c r="AF91" s="20"/>
      <c r="AG91" s="20"/>
    </row>
    <row r="92" spans="13:33" customFormat="1" x14ac:dyDescent="0.2">
      <c r="M92" s="19"/>
      <c r="N92" s="19"/>
      <c r="O92" s="19"/>
      <c r="P92" s="19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0"/>
      <c r="AD92" s="20"/>
      <c r="AE92" s="20"/>
      <c r="AF92" s="20"/>
      <c r="AG92" s="20"/>
    </row>
    <row r="93" spans="13:33" customFormat="1" x14ac:dyDescent="0.2">
      <c r="M93" s="19"/>
      <c r="N93" s="19"/>
      <c r="O93" s="19"/>
      <c r="P93" s="19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0"/>
      <c r="AD93" s="20"/>
      <c r="AE93" s="20"/>
      <c r="AF93" s="20"/>
      <c r="AG93" s="20"/>
    </row>
    <row r="94" spans="13:33" customFormat="1" x14ac:dyDescent="0.2">
      <c r="M94" s="19"/>
      <c r="N94" s="19"/>
      <c r="O94" s="19"/>
      <c r="P94" s="19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0"/>
      <c r="AD94" s="20"/>
      <c r="AE94" s="20"/>
      <c r="AF94" s="20"/>
      <c r="AG94" s="20"/>
    </row>
    <row r="95" spans="13:33" customFormat="1" x14ac:dyDescent="0.2">
      <c r="M95" s="19"/>
      <c r="N95" s="19"/>
      <c r="O95" s="19"/>
      <c r="P95" s="19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0"/>
      <c r="AD95" s="20"/>
      <c r="AE95" s="20"/>
      <c r="AF95" s="20"/>
      <c r="AG95" s="20"/>
    </row>
    <row r="96" spans="13:33" customFormat="1" x14ac:dyDescent="0.2">
      <c r="M96" s="19"/>
      <c r="N96" s="19"/>
      <c r="O96" s="19"/>
      <c r="P96" s="19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0"/>
      <c r="AD96" s="20"/>
      <c r="AE96" s="20"/>
      <c r="AF96" s="20"/>
      <c r="AG96" s="20"/>
    </row>
    <row r="97" spans="13:33" customFormat="1" x14ac:dyDescent="0.2">
      <c r="M97" s="19"/>
      <c r="N97" s="19"/>
      <c r="O97" s="19"/>
      <c r="P97" s="19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0"/>
      <c r="AD97" s="20"/>
      <c r="AE97" s="20"/>
      <c r="AF97" s="20"/>
      <c r="AG97" s="20"/>
    </row>
    <row r="98" spans="13:33" customFormat="1" x14ac:dyDescent="0.2">
      <c r="M98" s="19"/>
      <c r="N98" s="19"/>
      <c r="O98" s="19"/>
      <c r="P98" s="19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0"/>
      <c r="AD98" s="20"/>
      <c r="AE98" s="20"/>
      <c r="AF98" s="20"/>
      <c r="AG98" s="20"/>
    </row>
    <row r="99" spans="13:33" customFormat="1" x14ac:dyDescent="0.2">
      <c r="M99" s="19"/>
      <c r="N99" s="19"/>
      <c r="O99" s="19"/>
      <c r="P99" s="19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0"/>
      <c r="AD99" s="20"/>
      <c r="AE99" s="20"/>
      <c r="AF99" s="20"/>
      <c r="AG99" s="20"/>
    </row>
    <row r="100" spans="13:33" customFormat="1" x14ac:dyDescent="0.2">
      <c r="M100" s="19"/>
      <c r="N100" s="19"/>
      <c r="O100" s="19"/>
      <c r="P100" s="19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0"/>
      <c r="AD100" s="20"/>
      <c r="AE100" s="20"/>
      <c r="AF100" s="20"/>
      <c r="AG100" s="20"/>
    </row>
    <row r="101" spans="13:33" customFormat="1" x14ac:dyDescent="0.2">
      <c r="M101" s="19"/>
      <c r="N101" s="19"/>
      <c r="O101" s="19"/>
      <c r="P101" s="19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0"/>
      <c r="AD101" s="20"/>
      <c r="AE101" s="20"/>
      <c r="AF101" s="20"/>
      <c r="AG101" s="20"/>
    </row>
    <row r="102" spans="13:33" customFormat="1" x14ac:dyDescent="0.2">
      <c r="M102" s="19"/>
      <c r="N102" s="19"/>
      <c r="O102" s="19"/>
      <c r="P102" s="19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0"/>
      <c r="AD102" s="20"/>
      <c r="AE102" s="20"/>
      <c r="AF102" s="20"/>
      <c r="AG102" s="20"/>
    </row>
    <row r="103" spans="13:33" customFormat="1" x14ac:dyDescent="0.2">
      <c r="M103" s="19"/>
      <c r="N103" s="19"/>
      <c r="O103" s="19"/>
      <c r="P103" s="19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0"/>
      <c r="AD103" s="20"/>
      <c r="AE103" s="20"/>
      <c r="AF103" s="20"/>
      <c r="AG103" s="20"/>
    </row>
    <row r="104" spans="13:33" customFormat="1" x14ac:dyDescent="0.2">
      <c r="M104" s="19"/>
      <c r="N104" s="19"/>
      <c r="O104" s="19"/>
      <c r="P104" s="19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0"/>
      <c r="AD104" s="20"/>
      <c r="AE104" s="20"/>
      <c r="AF104" s="20"/>
      <c r="AG104" s="20"/>
    </row>
    <row r="105" spans="13:33" customFormat="1" x14ac:dyDescent="0.2">
      <c r="M105" s="19"/>
      <c r="N105" s="19"/>
      <c r="O105" s="19"/>
      <c r="P105" s="19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0"/>
      <c r="AD105" s="20"/>
      <c r="AE105" s="20"/>
      <c r="AF105" s="20"/>
      <c r="AG105" s="20"/>
    </row>
    <row r="106" spans="13:33" customFormat="1" x14ac:dyDescent="0.2">
      <c r="M106" s="19"/>
      <c r="N106" s="19"/>
      <c r="O106" s="19"/>
      <c r="P106" s="19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0"/>
      <c r="AD106" s="20"/>
      <c r="AE106" s="20"/>
      <c r="AF106" s="20"/>
      <c r="AG106" s="20"/>
    </row>
    <row r="107" spans="13:33" customFormat="1" x14ac:dyDescent="0.2">
      <c r="M107" s="19"/>
      <c r="N107" s="19"/>
      <c r="O107" s="19"/>
      <c r="P107" s="19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0"/>
      <c r="AD107" s="20"/>
      <c r="AE107" s="20"/>
      <c r="AF107" s="20"/>
      <c r="AG107" s="20"/>
    </row>
    <row r="108" spans="13:33" customFormat="1" x14ac:dyDescent="0.2">
      <c r="M108" s="19"/>
      <c r="N108" s="19"/>
      <c r="O108" s="19"/>
      <c r="P108" s="19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0"/>
      <c r="AD108" s="20"/>
      <c r="AE108" s="20"/>
      <c r="AF108" s="20"/>
      <c r="AG108" s="20"/>
    </row>
    <row r="109" spans="13:33" customFormat="1" x14ac:dyDescent="0.2">
      <c r="M109" s="19"/>
      <c r="N109" s="19"/>
      <c r="O109" s="19"/>
      <c r="P109" s="19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0"/>
      <c r="AD109" s="20"/>
      <c r="AE109" s="20"/>
      <c r="AF109" s="20"/>
      <c r="AG109" s="20"/>
    </row>
    <row r="110" spans="13:33" customFormat="1" x14ac:dyDescent="0.2">
      <c r="M110" s="19"/>
      <c r="N110" s="19"/>
      <c r="O110" s="19"/>
      <c r="P110" s="19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0"/>
      <c r="AD110" s="20"/>
      <c r="AE110" s="20"/>
      <c r="AF110" s="20"/>
      <c r="AG110" s="20"/>
    </row>
    <row r="111" spans="13:33" customFormat="1" x14ac:dyDescent="0.2">
      <c r="M111" s="19"/>
      <c r="N111" s="19"/>
      <c r="O111" s="19"/>
      <c r="P111" s="19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0"/>
      <c r="AD111" s="20"/>
      <c r="AE111" s="20"/>
      <c r="AF111" s="20"/>
      <c r="AG111" s="20"/>
    </row>
    <row r="112" spans="13:33" customFormat="1" x14ac:dyDescent="0.2">
      <c r="M112" s="19"/>
      <c r="N112" s="19"/>
      <c r="O112" s="19"/>
      <c r="P112" s="19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0"/>
      <c r="AD112" s="20"/>
      <c r="AE112" s="20"/>
      <c r="AF112" s="20"/>
      <c r="AG112" s="20"/>
    </row>
    <row r="113" spans="13:33" customFormat="1" x14ac:dyDescent="0.2">
      <c r="M113" s="19"/>
      <c r="N113" s="19"/>
      <c r="O113" s="19"/>
      <c r="P113" s="19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0"/>
      <c r="AD113" s="20"/>
      <c r="AE113" s="20"/>
      <c r="AF113" s="20"/>
      <c r="AG113" s="20"/>
    </row>
    <row r="114" spans="13:33" customFormat="1" x14ac:dyDescent="0.2">
      <c r="M114" s="19"/>
      <c r="N114" s="19"/>
      <c r="O114" s="19"/>
      <c r="P114" s="19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0"/>
      <c r="AD114" s="20"/>
      <c r="AE114" s="20"/>
      <c r="AF114" s="20"/>
      <c r="AG114" s="20"/>
    </row>
    <row r="115" spans="13:33" customFormat="1" x14ac:dyDescent="0.2">
      <c r="M115" s="19"/>
      <c r="N115" s="19"/>
      <c r="O115" s="19"/>
      <c r="P115" s="19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0"/>
      <c r="AD115" s="20"/>
      <c r="AE115" s="20"/>
      <c r="AF115" s="20"/>
      <c r="AG115" s="20"/>
    </row>
    <row r="116" spans="13:33" customFormat="1" x14ac:dyDescent="0.2">
      <c r="M116" s="19"/>
      <c r="N116" s="19"/>
      <c r="O116" s="19"/>
      <c r="P116" s="19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0"/>
      <c r="AD116" s="20"/>
      <c r="AE116" s="20"/>
      <c r="AF116" s="20"/>
      <c r="AG116" s="20"/>
    </row>
    <row r="117" spans="13:33" customFormat="1" x14ac:dyDescent="0.2">
      <c r="M117" s="19"/>
      <c r="N117" s="19"/>
      <c r="O117" s="19"/>
      <c r="P117" s="19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0"/>
      <c r="AD117" s="20"/>
      <c r="AE117" s="20"/>
      <c r="AF117" s="20"/>
      <c r="AG117" s="20"/>
    </row>
    <row r="118" spans="13:33" customFormat="1" x14ac:dyDescent="0.2">
      <c r="M118" s="19"/>
      <c r="N118" s="19"/>
      <c r="O118" s="19"/>
      <c r="P118" s="19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0"/>
      <c r="AD118" s="20"/>
      <c r="AE118" s="20"/>
      <c r="AF118" s="20"/>
      <c r="AG118" s="20"/>
    </row>
    <row r="119" spans="13:33" customFormat="1" x14ac:dyDescent="0.2">
      <c r="M119" s="19"/>
      <c r="N119" s="19"/>
      <c r="O119" s="19"/>
      <c r="P119" s="19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0"/>
      <c r="AD119" s="20"/>
      <c r="AE119" s="20"/>
      <c r="AF119" s="20"/>
      <c r="AG119" s="20"/>
    </row>
    <row r="120" spans="13:33" customFormat="1" x14ac:dyDescent="0.2">
      <c r="M120" s="19"/>
      <c r="N120" s="19"/>
      <c r="O120" s="19"/>
      <c r="P120" s="19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0"/>
      <c r="AD120" s="20"/>
      <c r="AE120" s="20"/>
      <c r="AF120" s="20"/>
      <c r="AG120" s="20"/>
    </row>
    <row r="121" spans="13:33" customFormat="1" x14ac:dyDescent="0.2">
      <c r="M121" s="19"/>
      <c r="N121" s="19"/>
      <c r="O121" s="19"/>
      <c r="P121" s="19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0"/>
      <c r="AD121" s="20"/>
      <c r="AE121" s="20"/>
      <c r="AF121" s="20"/>
      <c r="AG121" s="20"/>
    </row>
    <row r="122" spans="13:33" customFormat="1" x14ac:dyDescent="0.2">
      <c r="M122" s="19"/>
      <c r="N122" s="19"/>
      <c r="O122" s="19"/>
      <c r="P122" s="19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0"/>
      <c r="AD122" s="20"/>
      <c r="AE122" s="20"/>
      <c r="AF122" s="20"/>
      <c r="AG122" s="20"/>
    </row>
    <row r="123" spans="13:33" customFormat="1" x14ac:dyDescent="0.2">
      <c r="M123" s="19"/>
      <c r="N123" s="19"/>
      <c r="O123" s="19"/>
      <c r="P123" s="19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0"/>
      <c r="AD123" s="20"/>
      <c r="AE123" s="20"/>
      <c r="AF123" s="20"/>
      <c r="AG123" s="20"/>
    </row>
    <row r="124" spans="13:33" customFormat="1" x14ac:dyDescent="0.2">
      <c r="M124" s="19"/>
      <c r="N124" s="19"/>
      <c r="O124" s="19"/>
      <c r="P124" s="19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0"/>
      <c r="AD124" s="20"/>
      <c r="AE124" s="20"/>
      <c r="AF124" s="20"/>
      <c r="AG124" s="20"/>
    </row>
    <row r="125" spans="13:33" customFormat="1" x14ac:dyDescent="0.2">
      <c r="M125" s="19"/>
      <c r="N125" s="19"/>
      <c r="O125" s="19"/>
      <c r="P125" s="19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0"/>
      <c r="AD125" s="20"/>
      <c r="AE125" s="20"/>
      <c r="AF125" s="20"/>
      <c r="AG125" s="20"/>
    </row>
    <row r="126" spans="13:33" customFormat="1" x14ac:dyDescent="0.2">
      <c r="M126" s="19"/>
      <c r="N126" s="19"/>
      <c r="O126" s="19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0"/>
      <c r="AD126" s="20"/>
      <c r="AE126" s="20"/>
      <c r="AF126" s="20"/>
      <c r="AG126" s="20"/>
    </row>
    <row r="127" spans="13:33" customFormat="1" x14ac:dyDescent="0.2">
      <c r="M127" s="19"/>
      <c r="N127" s="19"/>
      <c r="O127" s="19"/>
      <c r="P127" s="19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0"/>
      <c r="AD127" s="20"/>
      <c r="AE127" s="20"/>
      <c r="AF127" s="20"/>
      <c r="AG127" s="20"/>
    </row>
    <row r="128" spans="13:33" customFormat="1" x14ac:dyDescent="0.2">
      <c r="M128" s="19"/>
      <c r="N128" s="19"/>
      <c r="O128" s="19"/>
      <c r="P128" s="19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0"/>
      <c r="AD128" s="20"/>
      <c r="AE128" s="20"/>
      <c r="AF128" s="20"/>
      <c r="AG128" s="20"/>
    </row>
    <row r="129" spans="13:33" customFormat="1" x14ac:dyDescent="0.2">
      <c r="M129" s="19"/>
      <c r="N129" s="19"/>
      <c r="O129" s="19"/>
      <c r="P129" s="19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0"/>
      <c r="AD129" s="20"/>
      <c r="AE129" s="20"/>
      <c r="AF129" s="20"/>
      <c r="AG129" s="20"/>
    </row>
    <row r="130" spans="13:33" customFormat="1" x14ac:dyDescent="0.2">
      <c r="M130" s="19"/>
      <c r="N130" s="19"/>
      <c r="O130" s="19"/>
      <c r="P130" s="19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0"/>
      <c r="AD130" s="20"/>
      <c r="AE130" s="20"/>
      <c r="AF130" s="20"/>
      <c r="AG130" s="20"/>
    </row>
    <row r="131" spans="13:33" customFormat="1" x14ac:dyDescent="0.2">
      <c r="M131" s="19"/>
      <c r="N131" s="19"/>
      <c r="O131" s="19"/>
      <c r="P131" s="19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0"/>
      <c r="AD131" s="20"/>
      <c r="AE131" s="20"/>
      <c r="AF131" s="20"/>
      <c r="AG131" s="20"/>
    </row>
    <row r="132" spans="13:33" customFormat="1" x14ac:dyDescent="0.2">
      <c r="M132" s="19"/>
      <c r="N132" s="19"/>
      <c r="O132" s="19"/>
      <c r="P132" s="19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0"/>
      <c r="AD132" s="20"/>
      <c r="AE132" s="20"/>
      <c r="AF132" s="20"/>
      <c r="AG132" s="20"/>
    </row>
    <row r="133" spans="13:33" customFormat="1" x14ac:dyDescent="0.2">
      <c r="M133" s="19"/>
      <c r="N133" s="19"/>
      <c r="O133" s="19"/>
      <c r="P133" s="19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0"/>
      <c r="AD133" s="20"/>
      <c r="AE133" s="20"/>
      <c r="AF133" s="20"/>
      <c r="AG133" s="20"/>
    </row>
    <row r="134" spans="13:33" customFormat="1" x14ac:dyDescent="0.2">
      <c r="M134" s="19"/>
      <c r="N134" s="19"/>
      <c r="O134" s="19"/>
      <c r="P134" s="19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0"/>
      <c r="AD134" s="20"/>
      <c r="AE134" s="20"/>
      <c r="AF134" s="20"/>
      <c r="AG134" s="20"/>
    </row>
    <row r="135" spans="13:33" customFormat="1" x14ac:dyDescent="0.2">
      <c r="M135" s="19"/>
      <c r="N135" s="19"/>
      <c r="O135" s="19"/>
      <c r="P135" s="19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0"/>
      <c r="AD135" s="20"/>
      <c r="AE135" s="20"/>
      <c r="AF135" s="20"/>
      <c r="AG135" s="20"/>
    </row>
    <row r="136" spans="13:33" customFormat="1" x14ac:dyDescent="0.2">
      <c r="M136" s="19"/>
      <c r="N136" s="19"/>
      <c r="O136" s="19"/>
      <c r="P136" s="19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0"/>
      <c r="AD136" s="20"/>
      <c r="AE136" s="20"/>
      <c r="AF136" s="20"/>
      <c r="AG136" s="20"/>
    </row>
    <row r="137" spans="13:33" customFormat="1" x14ac:dyDescent="0.2">
      <c r="M137" s="19"/>
      <c r="N137" s="19"/>
      <c r="O137" s="19"/>
      <c r="P137" s="19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0"/>
      <c r="AD137" s="20"/>
      <c r="AE137" s="20"/>
      <c r="AF137" s="20"/>
      <c r="AG137" s="20"/>
    </row>
    <row r="138" spans="13:33" customFormat="1" x14ac:dyDescent="0.2">
      <c r="M138" s="19"/>
      <c r="N138" s="19"/>
      <c r="O138" s="19"/>
      <c r="P138" s="19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0"/>
      <c r="AD138" s="20"/>
      <c r="AE138" s="20"/>
      <c r="AF138" s="20"/>
      <c r="AG138" s="20"/>
    </row>
    <row r="139" spans="13:33" customFormat="1" x14ac:dyDescent="0.2">
      <c r="M139" s="19"/>
      <c r="N139" s="19"/>
      <c r="O139" s="19"/>
      <c r="P139" s="19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0"/>
      <c r="AD139" s="20"/>
      <c r="AE139" s="20"/>
      <c r="AF139" s="20"/>
      <c r="AG139" s="20"/>
    </row>
    <row r="140" spans="13:33" customFormat="1" x14ac:dyDescent="0.2">
      <c r="M140" s="19"/>
      <c r="N140" s="19"/>
      <c r="O140" s="19"/>
      <c r="P140" s="19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0"/>
      <c r="AD140" s="20"/>
      <c r="AE140" s="20"/>
      <c r="AF140" s="20"/>
      <c r="AG140" s="20"/>
    </row>
    <row r="141" spans="13:33" customFormat="1" x14ac:dyDescent="0.2">
      <c r="M141" s="19"/>
      <c r="N141" s="19"/>
      <c r="O141" s="19"/>
      <c r="P141" s="19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0"/>
      <c r="AD141" s="20"/>
      <c r="AE141" s="20"/>
      <c r="AF141" s="20"/>
      <c r="AG141" s="20"/>
    </row>
    <row r="142" spans="13:33" customFormat="1" x14ac:dyDescent="0.2">
      <c r="M142" s="19"/>
      <c r="N142" s="19"/>
      <c r="O142" s="19"/>
      <c r="P142" s="19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0"/>
      <c r="AD142" s="20"/>
      <c r="AE142" s="20"/>
      <c r="AF142" s="20"/>
      <c r="AG142" s="20"/>
    </row>
    <row r="143" spans="13:33" customFormat="1" x14ac:dyDescent="0.2">
      <c r="M143" s="19"/>
      <c r="N143" s="19"/>
      <c r="O143" s="19"/>
      <c r="P143" s="19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0"/>
      <c r="AD143" s="20"/>
      <c r="AE143" s="20"/>
      <c r="AF143" s="20"/>
      <c r="AG143" s="20"/>
    </row>
    <row r="144" spans="13:33" customFormat="1" x14ac:dyDescent="0.2">
      <c r="M144" s="19"/>
      <c r="N144" s="19"/>
      <c r="O144" s="19"/>
      <c r="P144" s="19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0"/>
      <c r="AD144" s="20"/>
      <c r="AE144" s="20"/>
      <c r="AF144" s="20"/>
      <c r="AG144" s="20"/>
    </row>
    <row r="145" spans="13:33" customFormat="1" x14ac:dyDescent="0.2">
      <c r="M145" s="19"/>
      <c r="N145" s="19"/>
      <c r="O145" s="19"/>
      <c r="P145" s="19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0"/>
      <c r="AD145" s="20"/>
      <c r="AE145" s="20"/>
      <c r="AF145" s="20"/>
      <c r="AG145" s="20"/>
    </row>
    <row r="146" spans="13:33" customFormat="1" x14ac:dyDescent="0.2">
      <c r="M146" s="19"/>
      <c r="N146" s="19"/>
      <c r="O146" s="19"/>
      <c r="P146" s="19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0"/>
      <c r="AD146" s="20"/>
      <c r="AE146" s="20"/>
      <c r="AF146" s="20"/>
      <c r="AG146" s="20"/>
    </row>
    <row r="147" spans="13:33" customFormat="1" x14ac:dyDescent="0.2">
      <c r="M147" s="19"/>
      <c r="N147" s="19"/>
      <c r="O147" s="19"/>
      <c r="P147" s="19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0"/>
      <c r="AD147" s="20"/>
      <c r="AE147" s="20"/>
      <c r="AF147" s="20"/>
      <c r="AG147" s="20"/>
    </row>
    <row r="148" spans="13:33" customFormat="1" x14ac:dyDescent="0.2">
      <c r="M148" s="19"/>
      <c r="N148" s="19"/>
      <c r="O148" s="19"/>
      <c r="P148" s="19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0"/>
      <c r="AD148" s="20"/>
      <c r="AE148" s="20"/>
      <c r="AF148" s="20"/>
      <c r="AG148" s="20"/>
    </row>
    <row r="149" spans="13:33" customFormat="1" x14ac:dyDescent="0.2">
      <c r="M149" s="19"/>
      <c r="N149" s="19"/>
      <c r="O149" s="19"/>
      <c r="P149" s="19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0"/>
      <c r="AD149" s="20"/>
      <c r="AE149" s="20"/>
      <c r="AF149" s="20"/>
      <c r="AG149" s="20"/>
    </row>
    <row r="150" spans="13:33" customFormat="1" x14ac:dyDescent="0.2">
      <c r="M150" s="19"/>
      <c r="N150" s="19"/>
      <c r="O150" s="19"/>
      <c r="P150" s="19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0"/>
      <c r="AD150" s="20"/>
      <c r="AE150" s="20"/>
      <c r="AF150" s="20"/>
      <c r="AG150" s="20"/>
    </row>
    <row r="151" spans="13:33" customFormat="1" x14ac:dyDescent="0.2">
      <c r="M151" s="19"/>
      <c r="N151" s="19"/>
      <c r="O151" s="19"/>
      <c r="P151" s="19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0"/>
      <c r="AD151" s="20"/>
      <c r="AE151" s="20"/>
      <c r="AF151" s="20"/>
      <c r="AG151" s="20"/>
    </row>
    <row r="152" spans="13:33" customFormat="1" x14ac:dyDescent="0.2">
      <c r="M152" s="19"/>
      <c r="N152" s="19"/>
      <c r="O152" s="19"/>
      <c r="P152" s="19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0"/>
      <c r="AD152" s="20"/>
      <c r="AE152" s="20"/>
      <c r="AF152" s="20"/>
      <c r="AG152" s="20"/>
    </row>
    <row r="153" spans="13:33" customFormat="1" x14ac:dyDescent="0.2">
      <c r="M153" s="19"/>
      <c r="N153" s="19"/>
      <c r="O153" s="19"/>
      <c r="P153" s="19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0"/>
      <c r="AD153" s="20"/>
      <c r="AE153" s="20"/>
      <c r="AF153" s="20"/>
      <c r="AG153" s="20"/>
    </row>
    <row r="154" spans="13:33" customFormat="1" x14ac:dyDescent="0.2">
      <c r="M154" s="19"/>
      <c r="N154" s="19"/>
      <c r="O154" s="19"/>
      <c r="P154" s="19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0"/>
      <c r="AD154" s="20"/>
      <c r="AE154" s="20"/>
      <c r="AF154" s="20"/>
      <c r="AG154" s="20"/>
    </row>
    <row r="155" spans="13:33" customFormat="1" x14ac:dyDescent="0.2">
      <c r="M155" s="19"/>
      <c r="N155" s="19"/>
      <c r="O155" s="19"/>
      <c r="P155" s="19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0"/>
      <c r="AD155" s="20"/>
      <c r="AE155" s="20"/>
      <c r="AF155" s="20"/>
      <c r="AG155" s="20"/>
    </row>
    <row r="156" spans="13:33" customFormat="1" x14ac:dyDescent="0.2">
      <c r="M156" s="19"/>
      <c r="N156" s="19"/>
      <c r="O156" s="19"/>
      <c r="P156" s="19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0"/>
      <c r="AD156" s="20"/>
      <c r="AE156" s="20"/>
      <c r="AF156" s="20"/>
      <c r="AG156" s="20"/>
    </row>
    <row r="157" spans="13:33" customFormat="1" x14ac:dyDescent="0.2">
      <c r="M157" s="19"/>
      <c r="N157" s="19"/>
      <c r="O157" s="19"/>
      <c r="P157" s="19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0"/>
      <c r="AD157" s="20"/>
      <c r="AE157" s="20"/>
      <c r="AF157" s="20"/>
      <c r="AG157" s="20"/>
    </row>
    <row r="158" spans="13:33" customFormat="1" x14ac:dyDescent="0.2">
      <c r="M158" s="19"/>
      <c r="N158" s="19"/>
      <c r="O158" s="19"/>
      <c r="P158" s="19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0"/>
      <c r="AD158" s="20"/>
      <c r="AE158" s="20"/>
      <c r="AF158" s="20"/>
      <c r="AG158" s="20"/>
    </row>
    <row r="159" spans="13:33" customFormat="1" x14ac:dyDescent="0.2">
      <c r="M159" s="19"/>
      <c r="N159" s="19"/>
      <c r="O159" s="19"/>
      <c r="P159" s="19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0"/>
      <c r="AD159" s="20"/>
      <c r="AE159" s="20"/>
      <c r="AF159" s="20"/>
      <c r="AG159" s="20"/>
    </row>
    <row r="160" spans="13:33" customFormat="1" x14ac:dyDescent="0.2">
      <c r="M160" s="19"/>
      <c r="N160" s="19"/>
      <c r="O160" s="19"/>
      <c r="P160" s="19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0"/>
      <c r="AD160" s="20"/>
      <c r="AE160" s="20"/>
      <c r="AF160" s="20"/>
      <c r="AG160" s="20"/>
    </row>
    <row r="161" spans="13:33" customFormat="1" x14ac:dyDescent="0.2">
      <c r="M161" s="19"/>
      <c r="N161" s="19"/>
      <c r="O161" s="19"/>
      <c r="P161" s="19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0"/>
      <c r="AD161" s="20"/>
      <c r="AE161" s="20"/>
      <c r="AF161" s="20"/>
      <c r="AG161" s="20"/>
    </row>
    <row r="162" spans="13:33" customFormat="1" x14ac:dyDescent="0.2">
      <c r="M162" s="19"/>
      <c r="N162" s="19"/>
      <c r="O162" s="19"/>
      <c r="P162" s="19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0"/>
      <c r="AD162" s="20"/>
      <c r="AE162" s="20"/>
      <c r="AF162" s="20"/>
      <c r="AG162" s="20"/>
    </row>
    <row r="163" spans="13:33" customFormat="1" x14ac:dyDescent="0.2">
      <c r="M163" s="19"/>
      <c r="N163" s="19"/>
      <c r="O163" s="19"/>
      <c r="P163" s="19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0"/>
      <c r="AD163" s="20"/>
      <c r="AE163" s="20"/>
      <c r="AF163" s="20"/>
      <c r="AG163" s="20"/>
    </row>
    <row r="164" spans="13:33" customFormat="1" x14ac:dyDescent="0.2">
      <c r="M164" s="19"/>
      <c r="N164" s="19"/>
      <c r="O164" s="19"/>
      <c r="P164" s="19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0"/>
      <c r="AD164" s="20"/>
      <c r="AE164" s="20"/>
      <c r="AF164" s="20"/>
      <c r="AG164" s="20"/>
    </row>
    <row r="165" spans="13:33" customFormat="1" x14ac:dyDescent="0.2">
      <c r="M165" s="19"/>
      <c r="N165" s="19"/>
      <c r="O165" s="19"/>
      <c r="P165" s="19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0"/>
      <c r="AD165" s="20"/>
      <c r="AE165" s="20"/>
      <c r="AF165" s="20"/>
      <c r="AG165" s="20"/>
    </row>
    <row r="166" spans="13:33" customFormat="1" x14ac:dyDescent="0.2">
      <c r="M166" s="19"/>
      <c r="N166" s="19"/>
      <c r="O166" s="19"/>
      <c r="P166" s="19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0"/>
      <c r="AD166" s="20"/>
      <c r="AE166" s="20"/>
      <c r="AF166" s="20"/>
      <c r="AG166" s="20"/>
    </row>
    <row r="167" spans="13:33" customFormat="1" x14ac:dyDescent="0.2">
      <c r="M167" s="19"/>
      <c r="N167" s="19"/>
      <c r="O167" s="19"/>
      <c r="P167" s="19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0"/>
      <c r="AD167" s="20"/>
      <c r="AE167" s="20"/>
      <c r="AF167" s="20"/>
      <c r="AG167" s="20"/>
    </row>
    <row r="168" spans="13:33" customFormat="1" x14ac:dyDescent="0.2">
      <c r="M168" s="19"/>
      <c r="N168" s="19"/>
      <c r="O168" s="19"/>
      <c r="P168" s="19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0"/>
      <c r="AD168" s="20"/>
      <c r="AE168" s="20"/>
      <c r="AF168" s="20"/>
      <c r="AG168" s="20"/>
    </row>
    <row r="169" spans="13:33" customFormat="1" x14ac:dyDescent="0.2">
      <c r="M169" s="19"/>
      <c r="N169" s="19"/>
      <c r="O169" s="19"/>
      <c r="P169" s="19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0"/>
      <c r="AD169" s="20"/>
      <c r="AE169" s="20"/>
      <c r="AF169" s="20"/>
      <c r="AG169" s="20"/>
    </row>
    <row r="170" spans="13:33" customFormat="1" x14ac:dyDescent="0.2">
      <c r="M170" s="19"/>
      <c r="N170" s="19"/>
      <c r="O170" s="19"/>
      <c r="P170" s="19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0"/>
      <c r="AD170" s="20"/>
      <c r="AE170" s="20"/>
      <c r="AF170" s="20"/>
      <c r="AG170" s="20"/>
    </row>
    <row r="171" spans="13:33" customFormat="1" x14ac:dyDescent="0.2">
      <c r="M171" s="19"/>
      <c r="N171" s="19"/>
      <c r="O171" s="19"/>
      <c r="P171" s="19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0"/>
      <c r="AD171" s="20"/>
      <c r="AE171" s="20"/>
      <c r="AF171" s="20"/>
      <c r="AG171" s="20"/>
    </row>
    <row r="172" spans="13:33" customFormat="1" x14ac:dyDescent="0.2">
      <c r="M172" s="19"/>
      <c r="N172" s="19"/>
      <c r="O172" s="19"/>
      <c r="P172" s="19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0"/>
      <c r="AD172" s="20"/>
      <c r="AE172" s="20"/>
      <c r="AF172" s="20"/>
      <c r="AG172" s="20"/>
    </row>
    <row r="173" spans="13:33" customFormat="1" x14ac:dyDescent="0.2">
      <c r="M173" s="19"/>
      <c r="N173" s="19"/>
      <c r="O173" s="19"/>
      <c r="P173" s="19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0"/>
      <c r="AD173" s="20"/>
      <c r="AE173" s="20"/>
      <c r="AF173" s="20"/>
      <c r="AG173" s="20"/>
    </row>
    <row r="174" spans="13:33" customFormat="1" x14ac:dyDescent="0.2">
      <c r="M174" s="19"/>
      <c r="N174" s="19"/>
      <c r="O174" s="19"/>
      <c r="P174" s="19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0"/>
      <c r="AD174" s="20"/>
      <c r="AE174" s="20"/>
      <c r="AF174" s="20"/>
      <c r="AG174" s="20"/>
    </row>
    <row r="175" spans="13:33" customFormat="1" x14ac:dyDescent="0.2">
      <c r="M175" s="19"/>
      <c r="N175" s="19"/>
      <c r="O175" s="19"/>
      <c r="P175" s="19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0"/>
      <c r="AD175" s="20"/>
      <c r="AE175" s="20"/>
      <c r="AF175" s="20"/>
      <c r="AG175" s="20"/>
    </row>
    <row r="176" spans="13:33" customFormat="1" x14ac:dyDescent="0.2">
      <c r="M176" s="19"/>
      <c r="N176" s="19"/>
      <c r="O176" s="19"/>
      <c r="P176" s="19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0"/>
      <c r="AD176" s="20"/>
      <c r="AE176" s="20"/>
      <c r="AF176" s="20"/>
      <c r="AG176" s="20"/>
    </row>
    <row r="177" spans="13:33" customFormat="1" x14ac:dyDescent="0.2">
      <c r="M177" s="19"/>
      <c r="N177" s="19"/>
      <c r="O177" s="19"/>
      <c r="P177" s="19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0"/>
      <c r="AD177" s="20"/>
      <c r="AE177" s="20"/>
      <c r="AF177" s="20"/>
      <c r="AG177" s="20"/>
    </row>
    <row r="178" spans="13:33" customFormat="1" x14ac:dyDescent="0.2">
      <c r="M178" s="19"/>
      <c r="N178" s="19"/>
      <c r="O178" s="19"/>
      <c r="P178" s="19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0"/>
      <c r="AD178" s="20"/>
      <c r="AE178" s="20"/>
      <c r="AF178" s="20"/>
      <c r="AG178" s="20"/>
    </row>
    <row r="179" spans="13:33" customFormat="1" x14ac:dyDescent="0.2">
      <c r="M179" s="19"/>
      <c r="N179" s="19"/>
      <c r="O179" s="19"/>
      <c r="P179" s="19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0"/>
      <c r="AD179" s="20"/>
      <c r="AE179" s="20"/>
      <c r="AF179" s="20"/>
      <c r="AG179" s="20"/>
    </row>
    <row r="180" spans="13:33" customFormat="1" x14ac:dyDescent="0.2">
      <c r="M180" s="19"/>
      <c r="N180" s="19"/>
      <c r="O180" s="19"/>
      <c r="P180" s="19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0"/>
      <c r="AD180" s="20"/>
      <c r="AE180" s="20"/>
      <c r="AF180" s="20"/>
      <c r="AG180" s="20"/>
    </row>
    <row r="181" spans="13:33" customFormat="1" x14ac:dyDescent="0.2">
      <c r="M181" s="19"/>
      <c r="N181" s="19"/>
      <c r="O181" s="19"/>
      <c r="P181" s="19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0"/>
      <c r="AD181" s="20"/>
      <c r="AE181" s="20"/>
      <c r="AF181" s="20"/>
      <c r="AG181" s="20"/>
    </row>
    <row r="182" spans="13:33" customFormat="1" x14ac:dyDescent="0.2">
      <c r="M182" s="19"/>
      <c r="N182" s="19"/>
      <c r="O182" s="19"/>
      <c r="P182" s="19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0"/>
      <c r="AD182" s="20"/>
      <c r="AE182" s="20"/>
      <c r="AF182" s="20"/>
      <c r="AG182" s="20"/>
    </row>
    <row r="183" spans="13:33" customFormat="1" x14ac:dyDescent="0.2">
      <c r="M183" s="19"/>
      <c r="N183" s="19"/>
      <c r="O183" s="19"/>
      <c r="P183" s="19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0"/>
      <c r="AD183" s="20"/>
      <c r="AE183" s="20"/>
      <c r="AF183" s="20"/>
      <c r="AG183" s="20"/>
    </row>
    <row r="184" spans="13:33" customFormat="1" x14ac:dyDescent="0.2">
      <c r="M184" s="19"/>
      <c r="N184" s="19"/>
      <c r="O184" s="19"/>
      <c r="P184" s="19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0"/>
      <c r="AD184" s="20"/>
      <c r="AE184" s="20"/>
      <c r="AF184" s="20"/>
      <c r="AG184" s="20"/>
    </row>
    <row r="185" spans="13:33" customFormat="1" x14ac:dyDescent="0.2">
      <c r="M185" s="19"/>
      <c r="N185" s="19"/>
      <c r="O185" s="19"/>
      <c r="P185" s="19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0"/>
      <c r="AD185" s="20"/>
      <c r="AE185" s="20"/>
      <c r="AF185" s="20"/>
      <c r="AG185" s="20"/>
    </row>
    <row r="186" spans="13:33" customFormat="1" x14ac:dyDescent="0.2">
      <c r="M186" s="19"/>
      <c r="N186" s="19"/>
      <c r="O186" s="19"/>
      <c r="P186" s="19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0"/>
      <c r="AD186" s="20"/>
      <c r="AE186" s="20"/>
      <c r="AF186" s="20"/>
      <c r="AG186" s="20"/>
    </row>
    <row r="187" spans="13:33" customFormat="1" x14ac:dyDescent="0.2">
      <c r="M187" s="19"/>
      <c r="N187" s="19"/>
      <c r="O187" s="19"/>
      <c r="P187" s="19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0"/>
      <c r="AD187" s="20"/>
      <c r="AE187" s="20"/>
      <c r="AF187" s="20"/>
      <c r="AG187" s="20"/>
    </row>
    <row r="188" spans="13:33" customFormat="1" x14ac:dyDescent="0.2">
      <c r="M188" s="19"/>
      <c r="N188" s="19"/>
      <c r="O188" s="19"/>
      <c r="P188" s="19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0"/>
      <c r="AD188" s="20"/>
      <c r="AE188" s="20"/>
      <c r="AF188" s="20"/>
      <c r="AG188" s="20"/>
    </row>
    <row r="189" spans="13:33" customFormat="1" x14ac:dyDescent="0.2">
      <c r="M189" s="19"/>
      <c r="N189" s="19"/>
      <c r="O189" s="19"/>
      <c r="P189" s="19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0"/>
      <c r="AD189" s="20"/>
      <c r="AE189" s="20"/>
      <c r="AF189" s="20"/>
      <c r="AG189" s="20"/>
    </row>
    <row r="190" spans="13:33" customFormat="1" x14ac:dyDescent="0.2">
      <c r="M190" s="19"/>
      <c r="N190" s="19"/>
      <c r="O190" s="19"/>
      <c r="P190" s="19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0"/>
      <c r="AD190" s="20"/>
      <c r="AE190" s="20"/>
      <c r="AF190" s="20"/>
      <c r="AG190" s="20"/>
    </row>
    <row r="191" spans="13:33" customFormat="1" x14ac:dyDescent="0.2">
      <c r="M191" s="19"/>
      <c r="N191" s="19"/>
      <c r="O191" s="19"/>
      <c r="P191" s="19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0"/>
      <c r="AD191" s="20"/>
      <c r="AE191" s="20"/>
      <c r="AF191" s="20"/>
      <c r="AG191" s="20"/>
    </row>
    <row r="192" spans="13:33" customFormat="1" x14ac:dyDescent="0.2">
      <c r="M192" s="19"/>
      <c r="N192" s="19"/>
      <c r="O192" s="19"/>
      <c r="P192" s="19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0"/>
      <c r="AD192" s="20"/>
      <c r="AE192" s="20"/>
      <c r="AF192" s="20"/>
      <c r="AG192" s="20"/>
    </row>
    <row r="193" spans="13:33" customFormat="1" x14ac:dyDescent="0.2">
      <c r="M193" s="19"/>
      <c r="N193" s="19"/>
      <c r="O193" s="19"/>
      <c r="P193" s="19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0"/>
      <c r="AD193" s="20"/>
      <c r="AE193" s="20"/>
      <c r="AF193" s="20"/>
      <c r="AG193" s="20"/>
    </row>
    <row r="194" spans="13:33" customFormat="1" x14ac:dyDescent="0.2">
      <c r="M194" s="19"/>
      <c r="N194" s="19"/>
      <c r="O194" s="19"/>
      <c r="P194" s="19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0"/>
      <c r="AD194" s="20"/>
      <c r="AE194" s="20"/>
      <c r="AF194" s="20"/>
      <c r="AG194" s="20"/>
    </row>
    <row r="195" spans="13:33" customFormat="1" x14ac:dyDescent="0.2">
      <c r="M195" s="19"/>
      <c r="N195" s="19"/>
      <c r="O195" s="19"/>
      <c r="P195" s="19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0"/>
      <c r="AD195" s="20"/>
      <c r="AE195" s="20"/>
      <c r="AF195" s="20"/>
      <c r="AG195" s="20"/>
    </row>
    <row r="196" spans="13:33" customFormat="1" x14ac:dyDescent="0.2">
      <c r="M196" s="19"/>
      <c r="N196" s="19"/>
      <c r="O196" s="19"/>
      <c r="P196" s="19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0"/>
      <c r="AD196" s="20"/>
      <c r="AE196" s="20"/>
      <c r="AF196" s="20"/>
      <c r="AG196" s="20"/>
    </row>
    <row r="197" spans="13:33" customFormat="1" x14ac:dyDescent="0.2">
      <c r="M197" s="19"/>
      <c r="N197" s="19"/>
      <c r="O197" s="19"/>
      <c r="P197" s="19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0"/>
      <c r="AD197" s="20"/>
      <c r="AE197" s="20"/>
      <c r="AF197" s="20"/>
      <c r="AG197" s="20"/>
    </row>
    <row r="198" spans="13:33" customFormat="1" x14ac:dyDescent="0.2">
      <c r="M198" s="19"/>
      <c r="N198" s="19"/>
      <c r="O198" s="19"/>
      <c r="P198" s="19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0"/>
      <c r="AD198" s="20"/>
      <c r="AE198" s="20"/>
      <c r="AF198" s="20"/>
      <c r="AG198" s="20"/>
    </row>
    <row r="199" spans="13:33" customFormat="1" x14ac:dyDescent="0.2">
      <c r="M199" s="19"/>
      <c r="N199" s="19"/>
      <c r="O199" s="19"/>
      <c r="P199" s="19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0"/>
      <c r="AD199" s="20"/>
      <c r="AE199" s="20"/>
      <c r="AF199" s="20"/>
      <c r="AG199" s="20"/>
    </row>
    <row r="200" spans="13:33" customFormat="1" x14ac:dyDescent="0.2">
      <c r="M200" s="19"/>
      <c r="N200" s="19"/>
      <c r="O200" s="19"/>
      <c r="P200" s="19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0"/>
      <c r="AD200" s="20"/>
      <c r="AE200" s="20"/>
      <c r="AF200" s="20"/>
      <c r="AG200" s="20"/>
    </row>
    <row r="201" spans="13:33" customFormat="1" x14ac:dyDescent="0.2">
      <c r="M201" s="19"/>
      <c r="N201" s="19"/>
      <c r="O201" s="19"/>
      <c r="P201" s="19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0"/>
      <c r="AD201" s="20"/>
      <c r="AE201" s="20"/>
      <c r="AF201" s="20"/>
      <c r="AG201" s="20"/>
    </row>
    <row r="202" spans="13:33" customFormat="1" x14ac:dyDescent="0.2">
      <c r="M202" s="19"/>
      <c r="N202" s="19"/>
      <c r="O202" s="19"/>
      <c r="P202" s="19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0"/>
      <c r="AD202" s="20"/>
      <c r="AE202" s="20"/>
      <c r="AF202" s="20"/>
      <c r="AG202" s="20"/>
    </row>
    <row r="203" spans="13:33" customFormat="1" x14ac:dyDescent="0.2">
      <c r="M203" s="19"/>
      <c r="N203" s="19"/>
      <c r="O203" s="19"/>
      <c r="P203" s="19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0"/>
      <c r="AD203" s="20"/>
      <c r="AE203" s="20"/>
      <c r="AF203" s="20"/>
      <c r="AG203" s="20"/>
    </row>
    <row r="204" spans="13:33" customFormat="1" x14ac:dyDescent="0.2">
      <c r="M204" s="19"/>
      <c r="N204" s="19"/>
      <c r="O204" s="19"/>
      <c r="P204" s="19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0"/>
      <c r="AD204" s="20"/>
      <c r="AE204" s="20"/>
      <c r="AF204" s="20"/>
      <c r="AG204" s="20"/>
    </row>
    <row r="205" spans="13:33" customFormat="1" x14ac:dyDescent="0.2">
      <c r="M205" s="19"/>
      <c r="N205" s="19"/>
      <c r="O205" s="19"/>
      <c r="P205" s="19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0"/>
      <c r="AD205" s="20"/>
      <c r="AE205" s="20"/>
      <c r="AF205" s="20"/>
      <c r="AG205" s="20"/>
    </row>
    <row r="206" spans="13:33" customFormat="1" x14ac:dyDescent="0.2">
      <c r="M206" s="19"/>
      <c r="N206" s="19"/>
      <c r="O206" s="19"/>
      <c r="P206" s="19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0"/>
      <c r="AD206" s="20"/>
      <c r="AE206" s="20"/>
      <c r="AF206" s="20"/>
      <c r="AG206" s="20"/>
    </row>
    <row r="207" spans="13:33" customFormat="1" x14ac:dyDescent="0.2">
      <c r="M207" s="19"/>
      <c r="N207" s="19"/>
      <c r="O207" s="19"/>
      <c r="P207" s="19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0"/>
      <c r="AD207" s="20"/>
      <c r="AE207" s="20"/>
      <c r="AF207" s="20"/>
      <c r="AG207" s="20"/>
    </row>
    <row r="208" spans="13:33" customFormat="1" x14ac:dyDescent="0.2">
      <c r="M208" s="19"/>
      <c r="N208" s="19"/>
      <c r="O208" s="19"/>
      <c r="P208" s="19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0"/>
      <c r="AD208" s="20"/>
      <c r="AE208" s="20"/>
      <c r="AF208" s="20"/>
      <c r="AG208" s="20"/>
    </row>
    <row r="209" spans="13:33" customFormat="1" x14ac:dyDescent="0.2">
      <c r="M209" s="19"/>
      <c r="N209" s="19"/>
      <c r="O209" s="19"/>
      <c r="P209" s="19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0"/>
      <c r="AD209" s="20"/>
      <c r="AE209" s="20"/>
      <c r="AF209" s="20"/>
      <c r="AG209" s="20"/>
    </row>
    <row r="210" spans="13:33" customFormat="1" x14ac:dyDescent="0.2">
      <c r="M210" s="19"/>
      <c r="N210" s="19"/>
      <c r="O210" s="19"/>
      <c r="P210" s="19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0"/>
      <c r="AD210" s="20"/>
      <c r="AE210" s="20"/>
      <c r="AF210" s="20"/>
      <c r="AG210" s="20"/>
    </row>
    <row r="211" spans="13:33" customFormat="1" x14ac:dyDescent="0.2">
      <c r="M211" s="19"/>
      <c r="N211" s="19"/>
      <c r="O211" s="19"/>
      <c r="P211" s="19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0"/>
      <c r="AD211" s="20"/>
      <c r="AE211" s="20"/>
      <c r="AF211" s="20"/>
      <c r="AG211" s="20"/>
    </row>
    <row r="212" spans="13:33" customFormat="1" x14ac:dyDescent="0.2">
      <c r="M212" s="19"/>
      <c r="N212" s="19"/>
      <c r="O212" s="19"/>
      <c r="P212" s="19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0"/>
      <c r="AD212" s="20"/>
      <c r="AE212" s="20"/>
      <c r="AF212" s="20"/>
      <c r="AG212" s="20"/>
    </row>
    <row r="213" spans="13:33" customFormat="1" x14ac:dyDescent="0.2">
      <c r="M213" s="19"/>
      <c r="N213" s="19"/>
      <c r="O213" s="19"/>
      <c r="P213" s="19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0"/>
      <c r="AD213" s="20"/>
      <c r="AE213" s="20"/>
      <c r="AF213" s="20"/>
      <c r="AG213" s="20"/>
    </row>
    <row r="214" spans="13:33" customFormat="1" x14ac:dyDescent="0.2">
      <c r="M214" s="19"/>
      <c r="N214" s="19"/>
      <c r="O214" s="19"/>
      <c r="P214" s="19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0"/>
      <c r="AD214" s="20"/>
      <c r="AE214" s="20"/>
      <c r="AF214" s="20"/>
      <c r="AG214" s="20"/>
    </row>
    <row r="215" spans="13:33" customFormat="1" x14ac:dyDescent="0.2">
      <c r="M215" s="19"/>
      <c r="N215" s="19"/>
      <c r="O215" s="19"/>
      <c r="P215" s="19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0"/>
      <c r="AD215" s="20"/>
      <c r="AE215" s="20"/>
      <c r="AF215" s="20"/>
      <c r="AG215" s="20"/>
    </row>
    <row r="216" spans="13:33" customFormat="1" x14ac:dyDescent="0.2">
      <c r="M216" s="19"/>
      <c r="N216" s="19"/>
      <c r="O216" s="19"/>
      <c r="P216" s="19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0"/>
      <c r="AD216" s="20"/>
      <c r="AE216" s="20"/>
      <c r="AF216" s="20"/>
      <c r="AG216" s="20"/>
    </row>
    <row r="217" spans="13:33" customFormat="1" x14ac:dyDescent="0.2">
      <c r="M217" s="19"/>
      <c r="N217" s="19"/>
      <c r="O217" s="19"/>
      <c r="P217" s="19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0"/>
      <c r="AD217" s="20"/>
      <c r="AE217" s="20"/>
      <c r="AF217" s="20"/>
      <c r="AG217" s="20"/>
    </row>
    <row r="218" spans="13:33" customFormat="1" x14ac:dyDescent="0.2">
      <c r="M218" s="19"/>
      <c r="N218" s="19"/>
      <c r="O218" s="19"/>
      <c r="P218" s="19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0"/>
      <c r="AD218" s="20"/>
      <c r="AE218" s="20"/>
      <c r="AF218" s="20"/>
      <c r="AG218" s="20"/>
    </row>
    <row r="219" spans="13:33" customFormat="1" x14ac:dyDescent="0.2">
      <c r="M219" s="19"/>
      <c r="N219" s="19"/>
      <c r="O219" s="19"/>
      <c r="P219" s="19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0"/>
      <c r="AD219" s="20"/>
      <c r="AE219" s="20"/>
      <c r="AF219" s="20"/>
      <c r="AG219" s="20"/>
    </row>
    <row r="220" spans="13:33" customFormat="1" x14ac:dyDescent="0.2">
      <c r="M220" s="19"/>
      <c r="N220" s="19"/>
      <c r="O220" s="19"/>
      <c r="P220" s="19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0"/>
      <c r="AD220" s="20"/>
      <c r="AE220" s="20"/>
      <c r="AF220" s="20"/>
      <c r="AG220" s="20"/>
    </row>
    <row r="221" spans="13:33" customFormat="1" x14ac:dyDescent="0.2">
      <c r="M221" s="19"/>
      <c r="N221" s="19"/>
      <c r="O221" s="19"/>
      <c r="P221" s="19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0"/>
      <c r="AD221" s="20"/>
      <c r="AE221" s="20"/>
      <c r="AF221" s="20"/>
      <c r="AG221" s="20"/>
    </row>
    <row r="222" spans="13:33" customFormat="1" x14ac:dyDescent="0.2">
      <c r="M222" s="19"/>
      <c r="N222" s="19"/>
      <c r="O222" s="19"/>
      <c r="P222" s="19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0"/>
      <c r="AD222" s="20"/>
      <c r="AE222" s="20"/>
      <c r="AF222" s="20"/>
      <c r="AG222" s="20"/>
    </row>
    <row r="223" spans="13:33" customFormat="1" x14ac:dyDescent="0.2">
      <c r="M223" s="19"/>
      <c r="N223" s="19"/>
      <c r="O223" s="19"/>
      <c r="P223" s="19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0"/>
      <c r="AD223" s="20"/>
      <c r="AE223" s="20"/>
      <c r="AF223" s="20"/>
      <c r="AG223" s="20"/>
    </row>
    <row r="224" spans="13:33" customFormat="1" x14ac:dyDescent="0.2">
      <c r="M224" s="19"/>
      <c r="N224" s="19"/>
      <c r="O224" s="19"/>
      <c r="P224" s="19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0"/>
      <c r="AD224" s="20"/>
      <c r="AE224" s="20"/>
      <c r="AF224" s="20"/>
      <c r="AG224" s="20"/>
    </row>
    <row r="225" spans="13:33" customFormat="1" x14ac:dyDescent="0.2">
      <c r="M225" s="19"/>
      <c r="N225" s="19"/>
      <c r="O225" s="19"/>
      <c r="P225" s="19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0"/>
      <c r="AD225" s="20"/>
      <c r="AE225" s="20"/>
      <c r="AF225" s="20"/>
      <c r="AG225" s="20"/>
    </row>
    <row r="226" spans="13:33" customFormat="1" x14ac:dyDescent="0.2">
      <c r="M226" s="19"/>
      <c r="N226" s="19"/>
      <c r="O226" s="19"/>
      <c r="P226" s="19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0"/>
      <c r="AD226" s="20"/>
      <c r="AE226" s="20"/>
      <c r="AF226" s="20"/>
      <c r="AG226" s="20"/>
    </row>
    <row r="227" spans="13:33" customFormat="1" x14ac:dyDescent="0.2">
      <c r="M227" s="19"/>
      <c r="N227" s="19"/>
      <c r="O227" s="19"/>
      <c r="P227" s="19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0"/>
      <c r="AD227" s="20"/>
      <c r="AE227" s="20"/>
      <c r="AF227" s="20"/>
      <c r="AG227" s="20"/>
    </row>
    <row r="228" spans="13:33" customFormat="1" x14ac:dyDescent="0.2">
      <c r="M228" s="19"/>
      <c r="N228" s="19"/>
      <c r="O228" s="19"/>
      <c r="P228" s="19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0"/>
      <c r="AD228" s="20"/>
      <c r="AE228" s="20"/>
      <c r="AF228" s="20"/>
      <c r="AG228" s="20"/>
    </row>
    <row r="229" spans="13:33" customFormat="1" x14ac:dyDescent="0.2">
      <c r="M229" s="19"/>
      <c r="N229" s="19"/>
      <c r="O229" s="19"/>
      <c r="P229" s="19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0"/>
      <c r="AD229" s="20"/>
      <c r="AE229" s="20"/>
      <c r="AF229" s="20"/>
      <c r="AG229" s="20"/>
    </row>
    <row r="230" spans="13:33" customFormat="1" x14ac:dyDescent="0.2">
      <c r="M230" s="19"/>
      <c r="N230" s="19"/>
      <c r="O230" s="19"/>
      <c r="P230" s="19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0"/>
      <c r="AD230" s="20"/>
      <c r="AE230" s="20"/>
      <c r="AF230" s="20"/>
      <c r="AG230" s="20"/>
    </row>
    <row r="231" spans="13:33" customFormat="1" x14ac:dyDescent="0.2">
      <c r="M231" s="19"/>
      <c r="N231" s="19"/>
      <c r="O231" s="19"/>
      <c r="P231" s="19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0"/>
      <c r="AD231" s="20"/>
      <c r="AE231" s="20"/>
      <c r="AF231" s="20"/>
      <c r="AG231" s="20"/>
    </row>
    <row r="232" spans="13:33" customFormat="1" x14ac:dyDescent="0.2">
      <c r="M232" s="19"/>
      <c r="N232" s="19"/>
      <c r="O232" s="19"/>
      <c r="P232" s="19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0"/>
      <c r="AD232" s="20"/>
      <c r="AE232" s="20"/>
      <c r="AF232" s="20"/>
      <c r="AG232" s="20"/>
    </row>
    <row r="233" spans="13:33" customFormat="1" x14ac:dyDescent="0.2">
      <c r="M233" s="19"/>
      <c r="N233" s="19"/>
      <c r="O233" s="19"/>
      <c r="P233" s="19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0"/>
      <c r="AD233" s="20"/>
      <c r="AE233" s="20"/>
      <c r="AF233" s="20"/>
      <c r="AG233" s="20"/>
    </row>
    <row r="234" spans="13:33" customFormat="1" x14ac:dyDescent="0.2">
      <c r="M234" s="19"/>
      <c r="N234" s="19"/>
      <c r="O234" s="19"/>
      <c r="P234" s="19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0"/>
      <c r="AD234" s="20"/>
      <c r="AE234" s="20"/>
      <c r="AF234" s="20"/>
      <c r="AG234" s="20"/>
    </row>
    <row r="235" spans="13:33" customFormat="1" x14ac:dyDescent="0.2">
      <c r="M235" s="19"/>
      <c r="N235" s="19"/>
      <c r="O235" s="19"/>
      <c r="P235" s="19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0"/>
      <c r="AD235" s="20"/>
      <c r="AE235" s="20"/>
      <c r="AF235" s="20"/>
      <c r="AG235" s="20"/>
    </row>
    <row r="236" spans="13:33" customFormat="1" x14ac:dyDescent="0.2">
      <c r="M236" s="19"/>
      <c r="N236" s="19"/>
      <c r="O236" s="19"/>
      <c r="P236" s="19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0"/>
      <c r="AD236" s="20"/>
      <c r="AE236" s="20"/>
      <c r="AF236" s="20"/>
      <c r="AG236" s="20"/>
    </row>
    <row r="237" spans="13:33" customFormat="1" x14ac:dyDescent="0.2">
      <c r="M237" s="19"/>
      <c r="N237" s="19"/>
      <c r="O237" s="19"/>
      <c r="P237" s="19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0"/>
      <c r="AD237" s="20"/>
      <c r="AE237" s="20"/>
      <c r="AF237" s="20"/>
      <c r="AG237" s="20"/>
    </row>
    <row r="238" spans="13:33" customFormat="1" x14ac:dyDescent="0.2">
      <c r="M238" s="19"/>
      <c r="N238" s="19"/>
      <c r="O238" s="19"/>
      <c r="P238" s="19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0"/>
      <c r="AD238" s="20"/>
      <c r="AE238" s="20"/>
      <c r="AF238" s="20"/>
      <c r="AG238" s="20"/>
    </row>
    <row r="239" spans="13:33" customFormat="1" x14ac:dyDescent="0.2">
      <c r="M239" s="19"/>
      <c r="N239" s="19"/>
      <c r="O239" s="19"/>
      <c r="P239" s="19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0"/>
      <c r="AD239" s="20"/>
      <c r="AE239" s="20"/>
      <c r="AF239" s="20"/>
      <c r="AG239" s="20"/>
    </row>
    <row r="240" spans="13:33" customFormat="1" x14ac:dyDescent="0.2">
      <c r="M240" s="19"/>
      <c r="N240" s="19"/>
      <c r="O240" s="19"/>
      <c r="P240" s="19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0"/>
      <c r="AD240" s="20"/>
      <c r="AE240" s="20"/>
      <c r="AF240" s="20"/>
      <c r="AG240" s="20"/>
    </row>
    <row r="241" spans="13:33" customFormat="1" x14ac:dyDescent="0.2">
      <c r="M241" s="19"/>
      <c r="N241" s="19"/>
      <c r="O241" s="19"/>
      <c r="P241" s="19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0"/>
      <c r="AD241" s="20"/>
      <c r="AE241" s="20"/>
      <c r="AF241" s="20"/>
      <c r="AG241" s="20"/>
    </row>
    <row r="242" spans="13:33" customFormat="1" x14ac:dyDescent="0.2">
      <c r="M242" s="19"/>
      <c r="N242" s="19"/>
      <c r="O242" s="19"/>
      <c r="P242" s="19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0"/>
      <c r="AD242" s="20"/>
      <c r="AE242" s="20"/>
      <c r="AF242" s="20"/>
      <c r="AG242" s="20"/>
    </row>
    <row r="243" spans="13:33" customFormat="1" x14ac:dyDescent="0.2">
      <c r="M243" s="19"/>
      <c r="N243" s="19"/>
      <c r="O243" s="19"/>
      <c r="P243" s="19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0"/>
      <c r="AD243" s="20"/>
      <c r="AE243" s="20"/>
      <c r="AF243" s="20"/>
      <c r="AG243" s="20"/>
    </row>
    <row r="244" spans="13:33" customFormat="1" x14ac:dyDescent="0.2">
      <c r="M244" s="19"/>
      <c r="N244" s="19"/>
      <c r="O244" s="19"/>
      <c r="P244" s="19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0"/>
      <c r="AD244" s="20"/>
      <c r="AE244" s="20"/>
      <c r="AF244" s="20"/>
      <c r="AG244" s="20"/>
    </row>
    <row r="245" spans="13:33" customFormat="1" x14ac:dyDescent="0.2">
      <c r="M245" s="19"/>
      <c r="N245" s="19"/>
      <c r="O245" s="19"/>
      <c r="P245" s="19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0"/>
      <c r="AD245" s="20"/>
      <c r="AE245" s="20"/>
      <c r="AF245" s="20"/>
      <c r="AG245" s="20"/>
    </row>
    <row r="246" spans="13:33" customFormat="1" x14ac:dyDescent="0.2">
      <c r="M246" s="19"/>
      <c r="N246" s="19"/>
      <c r="O246" s="19"/>
      <c r="P246" s="19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0"/>
      <c r="AD246" s="20"/>
      <c r="AE246" s="20"/>
      <c r="AF246" s="20"/>
      <c r="AG246" s="20"/>
    </row>
    <row r="247" spans="13:33" customFormat="1" x14ac:dyDescent="0.2">
      <c r="M247" s="19"/>
      <c r="N247" s="19"/>
      <c r="O247" s="19"/>
      <c r="P247" s="19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0"/>
      <c r="AD247" s="20"/>
      <c r="AE247" s="20"/>
      <c r="AF247" s="20"/>
      <c r="AG247" s="20"/>
    </row>
    <row r="248" spans="13:33" customFormat="1" x14ac:dyDescent="0.2">
      <c r="M248" s="19"/>
      <c r="N248" s="19"/>
      <c r="O248" s="19"/>
      <c r="P248" s="19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0"/>
      <c r="AD248" s="20"/>
      <c r="AE248" s="20"/>
      <c r="AF248" s="20"/>
      <c r="AG248" s="20"/>
    </row>
    <row r="249" spans="13:33" customFormat="1" x14ac:dyDescent="0.2">
      <c r="M249" s="19"/>
      <c r="N249" s="19"/>
      <c r="O249" s="19"/>
      <c r="P249" s="19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0"/>
      <c r="AD249" s="20"/>
      <c r="AE249" s="20"/>
      <c r="AF249" s="20"/>
      <c r="AG249" s="20"/>
    </row>
    <row r="250" spans="13:33" customFormat="1" x14ac:dyDescent="0.2">
      <c r="M250" s="19"/>
      <c r="N250" s="19"/>
      <c r="O250" s="19"/>
      <c r="P250" s="19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0"/>
      <c r="AD250" s="20"/>
      <c r="AE250" s="20"/>
      <c r="AF250" s="20"/>
      <c r="AG250" s="20"/>
    </row>
    <row r="251" spans="13:33" customFormat="1" x14ac:dyDescent="0.2">
      <c r="M251" s="19"/>
      <c r="N251" s="19"/>
      <c r="O251" s="19"/>
      <c r="P251" s="19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0"/>
      <c r="AD251" s="20"/>
      <c r="AE251" s="20"/>
      <c r="AF251" s="20"/>
      <c r="AG251" s="20"/>
    </row>
    <row r="252" spans="13:33" customFormat="1" x14ac:dyDescent="0.2">
      <c r="M252" s="19"/>
      <c r="N252" s="19"/>
      <c r="O252" s="19"/>
      <c r="P252" s="19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0"/>
      <c r="AD252" s="20"/>
      <c r="AE252" s="20"/>
      <c r="AF252" s="20"/>
      <c r="AG252" s="20"/>
    </row>
    <row r="253" spans="13:33" customFormat="1" x14ac:dyDescent="0.2">
      <c r="M253" s="19"/>
      <c r="N253" s="19"/>
      <c r="O253" s="19"/>
      <c r="P253" s="19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0"/>
      <c r="AD253" s="20"/>
      <c r="AE253" s="20"/>
      <c r="AF253" s="20"/>
      <c r="AG253" s="20"/>
    </row>
    <row r="254" spans="13:33" customFormat="1" x14ac:dyDescent="0.2">
      <c r="M254" s="19"/>
      <c r="N254" s="19"/>
      <c r="O254" s="19"/>
      <c r="P254" s="19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0"/>
      <c r="AD254" s="20"/>
      <c r="AE254" s="20"/>
      <c r="AF254" s="20"/>
      <c r="AG254" s="20"/>
    </row>
    <row r="255" spans="13:33" customFormat="1" x14ac:dyDescent="0.2">
      <c r="M255" s="19"/>
      <c r="N255" s="19"/>
      <c r="O255" s="19"/>
      <c r="P255" s="19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0"/>
      <c r="AD255" s="20"/>
      <c r="AE255" s="20"/>
      <c r="AF255" s="20"/>
      <c r="AG255" s="20"/>
    </row>
    <row r="256" spans="13:33" customFormat="1" x14ac:dyDescent="0.2">
      <c r="M256" s="19"/>
      <c r="N256" s="19"/>
      <c r="O256" s="19"/>
      <c r="P256" s="19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0"/>
      <c r="AD256" s="20"/>
      <c r="AE256" s="20"/>
      <c r="AF256" s="20"/>
      <c r="AG256" s="20"/>
    </row>
    <row r="257" spans="13:33" customFormat="1" x14ac:dyDescent="0.2">
      <c r="M257" s="19"/>
      <c r="N257" s="19"/>
      <c r="O257" s="19"/>
      <c r="P257" s="19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0"/>
      <c r="AD257" s="20"/>
      <c r="AE257" s="20"/>
      <c r="AF257" s="20"/>
      <c r="AG257" s="20"/>
    </row>
    <row r="258" spans="13:33" customFormat="1" x14ac:dyDescent="0.2">
      <c r="M258" s="19"/>
      <c r="N258" s="19"/>
      <c r="O258" s="19"/>
      <c r="P258" s="19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0"/>
      <c r="AD258" s="20"/>
      <c r="AE258" s="20"/>
      <c r="AF258" s="20"/>
      <c r="AG258" s="20"/>
    </row>
    <row r="259" spans="13:33" customFormat="1" x14ac:dyDescent="0.2">
      <c r="M259" s="19"/>
      <c r="N259" s="19"/>
      <c r="O259" s="19"/>
      <c r="P259" s="19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0"/>
      <c r="AD259" s="20"/>
      <c r="AE259" s="20"/>
      <c r="AF259" s="20"/>
      <c r="AG259" s="20"/>
    </row>
    <row r="260" spans="13:33" customFormat="1" x14ac:dyDescent="0.2">
      <c r="M260" s="19"/>
      <c r="N260" s="19"/>
      <c r="O260" s="19"/>
      <c r="P260" s="19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0"/>
      <c r="AD260" s="20"/>
      <c r="AE260" s="20"/>
      <c r="AF260" s="20"/>
      <c r="AG260" s="20"/>
    </row>
    <row r="261" spans="13:33" customFormat="1" x14ac:dyDescent="0.2">
      <c r="M261" s="19"/>
      <c r="N261" s="19"/>
      <c r="O261" s="19"/>
      <c r="P261" s="19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0"/>
      <c r="AD261" s="20"/>
      <c r="AE261" s="20"/>
      <c r="AF261" s="20"/>
      <c r="AG261" s="20"/>
    </row>
    <row r="262" spans="13:33" customFormat="1" x14ac:dyDescent="0.2">
      <c r="M262" s="19"/>
      <c r="N262" s="19"/>
      <c r="O262" s="19"/>
      <c r="P262" s="19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0"/>
      <c r="AD262" s="20"/>
      <c r="AE262" s="20"/>
      <c r="AF262" s="20"/>
      <c r="AG262" s="20"/>
    </row>
    <row r="263" spans="13:33" customFormat="1" x14ac:dyDescent="0.2">
      <c r="M263" s="19"/>
      <c r="N263" s="19"/>
      <c r="O263" s="19"/>
      <c r="P263" s="19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0"/>
      <c r="AD263" s="20"/>
      <c r="AE263" s="20"/>
      <c r="AF263" s="20"/>
      <c r="AG263" s="20"/>
    </row>
    <row r="264" spans="13:33" customFormat="1" x14ac:dyDescent="0.2">
      <c r="M264" s="19"/>
      <c r="N264" s="19"/>
      <c r="O264" s="19"/>
      <c r="P264" s="19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0"/>
      <c r="AD264" s="20"/>
      <c r="AE264" s="20"/>
      <c r="AF264" s="20"/>
      <c r="AG264" s="20"/>
    </row>
    <row r="265" spans="13:33" customFormat="1" x14ac:dyDescent="0.2">
      <c r="M265" s="19"/>
      <c r="N265" s="19"/>
      <c r="O265" s="19"/>
      <c r="P265" s="19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0"/>
      <c r="AD265" s="20"/>
      <c r="AE265" s="20"/>
      <c r="AF265" s="20"/>
      <c r="AG265" s="20"/>
    </row>
    <row r="266" spans="13:33" customFormat="1" x14ac:dyDescent="0.2">
      <c r="M266" s="19"/>
      <c r="N266" s="19"/>
      <c r="O266" s="19"/>
      <c r="P266" s="19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0"/>
      <c r="AD266" s="20"/>
      <c r="AE266" s="20"/>
      <c r="AF266" s="20"/>
      <c r="AG266" s="20"/>
    </row>
    <row r="267" spans="13:33" customFormat="1" x14ac:dyDescent="0.2">
      <c r="M267" s="19"/>
      <c r="N267" s="19"/>
      <c r="O267" s="19"/>
      <c r="P267" s="19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0"/>
      <c r="AD267" s="20"/>
      <c r="AE267" s="20"/>
      <c r="AF267" s="20"/>
      <c r="AG267" s="20"/>
    </row>
    <row r="268" spans="13:33" customFormat="1" x14ac:dyDescent="0.2">
      <c r="M268" s="19"/>
      <c r="N268" s="19"/>
      <c r="O268" s="19"/>
      <c r="P268" s="19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0"/>
      <c r="AD268" s="20"/>
      <c r="AE268" s="20"/>
      <c r="AF268" s="20"/>
      <c r="AG268" s="20"/>
    </row>
    <row r="269" spans="13:33" customFormat="1" x14ac:dyDescent="0.2">
      <c r="M269" s="19"/>
      <c r="N269" s="19"/>
      <c r="O269" s="19"/>
      <c r="P269" s="19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0"/>
      <c r="AD269" s="20"/>
      <c r="AE269" s="20"/>
      <c r="AF269" s="20"/>
      <c r="AG269" s="20"/>
    </row>
    <row r="270" spans="13:33" customFormat="1" x14ac:dyDescent="0.2">
      <c r="M270" s="19"/>
      <c r="N270" s="19"/>
      <c r="O270" s="19"/>
      <c r="P270" s="19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0"/>
      <c r="AD270" s="20"/>
      <c r="AE270" s="20"/>
      <c r="AF270" s="20"/>
      <c r="AG270" s="20"/>
    </row>
    <row r="271" spans="13:33" customFormat="1" x14ac:dyDescent="0.2">
      <c r="M271" s="19"/>
      <c r="N271" s="19"/>
      <c r="O271" s="19"/>
      <c r="P271" s="19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0"/>
      <c r="AD271" s="20"/>
      <c r="AE271" s="20"/>
      <c r="AF271" s="20"/>
      <c r="AG271" s="20"/>
    </row>
    <row r="272" spans="13:33" customFormat="1" x14ac:dyDescent="0.2">
      <c r="M272" s="19"/>
      <c r="N272" s="19"/>
      <c r="O272" s="19"/>
      <c r="P272" s="19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0"/>
      <c r="AD272" s="20"/>
      <c r="AE272" s="20"/>
      <c r="AF272" s="20"/>
      <c r="AG272" s="20"/>
    </row>
    <row r="273" spans="13:33" customFormat="1" x14ac:dyDescent="0.2">
      <c r="M273" s="19"/>
      <c r="N273" s="19"/>
      <c r="O273" s="19"/>
      <c r="P273" s="19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0"/>
      <c r="AD273" s="20"/>
      <c r="AE273" s="20"/>
      <c r="AF273" s="20"/>
      <c r="AG273" s="20"/>
    </row>
    <row r="274" spans="13:33" customFormat="1" x14ac:dyDescent="0.2">
      <c r="M274" s="19"/>
      <c r="N274" s="19"/>
      <c r="O274" s="19"/>
      <c r="P274" s="19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0"/>
      <c r="AD274" s="20"/>
      <c r="AE274" s="20"/>
      <c r="AF274" s="20"/>
      <c r="AG274" s="20"/>
    </row>
    <row r="275" spans="13:33" customFormat="1" x14ac:dyDescent="0.2">
      <c r="M275" s="19"/>
      <c r="N275" s="19"/>
      <c r="O275" s="19"/>
      <c r="P275" s="19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0"/>
      <c r="AD275" s="20"/>
      <c r="AE275" s="20"/>
      <c r="AF275" s="20"/>
      <c r="AG275" s="20"/>
    </row>
    <row r="276" spans="13:33" customFormat="1" x14ac:dyDescent="0.2">
      <c r="M276" s="19"/>
      <c r="N276" s="19"/>
      <c r="O276" s="19"/>
      <c r="P276" s="19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0"/>
      <c r="AD276" s="20"/>
      <c r="AE276" s="20"/>
      <c r="AF276" s="20"/>
      <c r="AG276" s="20"/>
    </row>
    <row r="277" spans="13:33" customFormat="1" x14ac:dyDescent="0.2">
      <c r="M277" s="19"/>
      <c r="N277" s="19"/>
      <c r="O277" s="19"/>
      <c r="P277" s="19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0"/>
      <c r="AD277" s="20"/>
      <c r="AE277" s="20"/>
      <c r="AF277" s="20"/>
      <c r="AG277" s="20"/>
    </row>
    <row r="278" spans="13:33" customFormat="1" x14ac:dyDescent="0.2">
      <c r="M278" s="19"/>
      <c r="N278" s="19"/>
      <c r="O278" s="19"/>
      <c r="P278" s="19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0"/>
      <c r="AD278" s="20"/>
      <c r="AE278" s="20"/>
      <c r="AF278" s="20"/>
      <c r="AG278" s="20"/>
    </row>
    <row r="279" spans="13:33" customFormat="1" x14ac:dyDescent="0.2">
      <c r="M279" s="19"/>
      <c r="N279" s="19"/>
      <c r="O279" s="19"/>
      <c r="P279" s="19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0"/>
      <c r="AD279" s="20"/>
      <c r="AE279" s="20"/>
      <c r="AF279" s="20"/>
      <c r="AG279" s="20"/>
    </row>
    <row r="280" spans="13:33" customFormat="1" x14ac:dyDescent="0.2">
      <c r="M280" s="19"/>
      <c r="N280" s="19"/>
      <c r="O280" s="19"/>
      <c r="P280" s="19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0"/>
      <c r="AD280" s="20"/>
      <c r="AE280" s="20"/>
      <c r="AF280" s="20"/>
      <c r="AG280" s="20"/>
    </row>
    <row r="281" spans="13:33" customFormat="1" x14ac:dyDescent="0.2">
      <c r="M281" s="19"/>
      <c r="N281" s="19"/>
      <c r="O281" s="19"/>
      <c r="P281" s="19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0"/>
      <c r="AD281" s="20"/>
      <c r="AE281" s="20"/>
      <c r="AF281" s="20"/>
      <c r="AG281" s="20"/>
    </row>
    <row r="282" spans="13:33" customFormat="1" x14ac:dyDescent="0.2">
      <c r="M282" s="19"/>
      <c r="N282" s="19"/>
      <c r="O282" s="19"/>
      <c r="P282" s="19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0"/>
      <c r="AD282" s="20"/>
      <c r="AE282" s="20"/>
      <c r="AF282" s="20"/>
      <c r="AG282" s="20"/>
    </row>
    <row r="283" spans="13:33" customFormat="1" x14ac:dyDescent="0.2">
      <c r="M283" s="19"/>
      <c r="N283" s="19"/>
      <c r="O283" s="19"/>
      <c r="P283" s="19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0"/>
      <c r="AD283" s="20"/>
      <c r="AE283" s="20"/>
      <c r="AF283" s="20"/>
      <c r="AG283" s="20"/>
    </row>
    <row r="284" spans="13:33" customFormat="1" x14ac:dyDescent="0.2">
      <c r="M284" s="19"/>
      <c r="N284" s="19"/>
      <c r="O284" s="19"/>
      <c r="P284" s="19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0"/>
      <c r="AD284" s="20"/>
      <c r="AE284" s="20"/>
      <c r="AF284" s="20"/>
      <c r="AG284" s="20"/>
    </row>
    <row r="285" spans="13:33" customFormat="1" x14ac:dyDescent="0.2">
      <c r="M285" s="19"/>
      <c r="N285" s="19"/>
      <c r="O285" s="19"/>
      <c r="P285" s="19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0"/>
      <c r="AD285" s="20"/>
      <c r="AE285" s="20"/>
      <c r="AF285" s="20"/>
      <c r="AG285" s="20"/>
    </row>
    <row r="286" spans="13:33" customFormat="1" x14ac:dyDescent="0.2">
      <c r="M286" s="19"/>
      <c r="N286" s="19"/>
      <c r="O286" s="19"/>
      <c r="P286" s="19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0"/>
      <c r="AD286" s="20"/>
      <c r="AE286" s="20"/>
      <c r="AF286" s="20"/>
      <c r="AG286" s="20"/>
    </row>
    <row r="287" spans="13:33" customFormat="1" x14ac:dyDescent="0.2">
      <c r="M287" s="19"/>
      <c r="N287" s="19"/>
      <c r="O287" s="19"/>
      <c r="P287" s="19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0"/>
      <c r="AD287" s="20"/>
      <c r="AE287" s="20"/>
      <c r="AF287" s="20"/>
      <c r="AG287" s="20"/>
    </row>
    <row r="288" spans="13:33" customFormat="1" x14ac:dyDescent="0.2">
      <c r="M288" s="19"/>
      <c r="N288" s="19"/>
      <c r="O288" s="19"/>
      <c r="P288" s="19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0"/>
      <c r="AD288" s="20"/>
      <c r="AE288" s="20"/>
      <c r="AF288" s="20"/>
      <c r="AG288" s="20"/>
    </row>
    <row r="289" spans="13:33" customFormat="1" x14ac:dyDescent="0.2">
      <c r="M289" s="19"/>
      <c r="N289" s="19"/>
      <c r="O289" s="19"/>
      <c r="P289" s="19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0"/>
      <c r="AD289" s="20"/>
      <c r="AE289" s="20"/>
      <c r="AF289" s="20"/>
      <c r="AG289" s="20"/>
    </row>
    <row r="290" spans="13:33" customFormat="1" x14ac:dyDescent="0.2">
      <c r="M290" s="19"/>
      <c r="N290" s="19"/>
      <c r="O290" s="19"/>
      <c r="P290" s="19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0"/>
      <c r="AD290" s="20"/>
      <c r="AE290" s="20"/>
      <c r="AF290" s="20"/>
      <c r="AG290" s="20"/>
    </row>
    <row r="291" spans="13:33" customFormat="1" x14ac:dyDescent="0.2">
      <c r="M291" s="19"/>
      <c r="N291" s="19"/>
      <c r="O291" s="19"/>
      <c r="P291" s="19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0"/>
      <c r="AD291" s="20"/>
      <c r="AE291" s="20"/>
      <c r="AF291" s="20"/>
      <c r="AG291" s="20"/>
    </row>
    <row r="292" spans="13:33" customFormat="1" x14ac:dyDescent="0.2">
      <c r="M292" s="19"/>
      <c r="N292" s="19"/>
      <c r="O292" s="19"/>
      <c r="P292" s="19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0"/>
      <c r="AD292" s="20"/>
      <c r="AE292" s="20"/>
      <c r="AF292" s="20"/>
      <c r="AG292" s="20"/>
    </row>
    <row r="293" spans="13:33" customFormat="1" x14ac:dyDescent="0.2">
      <c r="M293" s="19"/>
      <c r="N293" s="19"/>
      <c r="O293" s="19"/>
      <c r="P293" s="19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0"/>
      <c r="AD293" s="20"/>
      <c r="AE293" s="20"/>
      <c r="AF293" s="20"/>
      <c r="AG293" s="20"/>
    </row>
    <row r="294" spans="13:33" customFormat="1" x14ac:dyDescent="0.2">
      <c r="M294" s="19"/>
      <c r="N294" s="19"/>
      <c r="O294" s="19"/>
      <c r="P294" s="19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0"/>
      <c r="AD294" s="20"/>
      <c r="AE294" s="20"/>
      <c r="AF294" s="20"/>
      <c r="AG294" s="20"/>
    </row>
    <row r="295" spans="13:33" customFormat="1" x14ac:dyDescent="0.2">
      <c r="M295" s="19"/>
      <c r="N295" s="19"/>
      <c r="O295" s="19"/>
      <c r="P295" s="19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0"/>
      <c r="AD295" s="20"/>
      <c r="AE295" s="20"/>
      <c r="AF295" s="20"/>
      <c r="AG295" s="20"/>
    </row>
    <row r="296" spans="13:33" customFormat="1" x14ac:dyDescent="0.2">
      <c r="M296" s="19"/>
      <c r="N296" s="19"/>
      <c r="O296" s="19"/>
      <c r="P296" s="19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0"/>
      <c r="AD296" s="20"/>
      <c r="AE296" s="20"/>
      <c r="AF296" s="20"/>
      <c r="AG296" s="20"/>
    </row>
    <row r="297" spans="13:33" customFormat="1" x14ac:dyDescent="0.2">
      <c r="M297" s="19"/>
      <c r="N297" s="19"/>
      <c r="O297" s="19"/>
      <c r="P297" s="19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0"/>
      <c r="AD297" s="20"/>
      <c r="AE297" s="20"/>
      <c r="AF297" s="20"/>
      <c r="AG297" s="20"/>
    </row>
    <row r="298" spans="13:33" customFormat="1" x14ac:dyDescent="0.2">
      <c r="M298" s="19"/>
      <c r="N298" s="19"/>
      <c r="O298" s="19"/>
      <c r="P298" s="19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0"/>
      <c r="AD298" s="20"/>
      <c r="AE298" s="20"/>
      <c r="AF298" s="20"/>
      <c r="AG298" s="20"/>
    </row>
    <row r="299" spans="13:33" customFormat="1" x14ac:dyDescent="0.2">
      <c r="M299" s="19"/>
      <c r="N299" s="19"/>
      <c r="O299" s="19"/>
      <c r="P299" s="19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0"/>
      <c r="AD299" s="20"/>
      <c r="AE299" s="20"/>
      <c r="AF299" s="20"/>
      <c r="AG299" s="20"/>
    </row>
    <row r="300" spans="13:33" customFormat="1" x14ac:dyDescent="0.2">
      <c r="M300" s="19"/>
      <c r="N300" s="19"/>
      <c r="O300" s="19"/>
      <c r="P300" s="19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0"/>
      <c r="AD300" s="20"/>
      <c r="AE300" s="20"/>
      <c r="AF300" s="20"/>
      <c r="AG300" s="20"/>
    </row>
    <row r="301" spans="13:33" customFormat="1" x14ac:dyDescent="0.2">
      <c r="M301" s="19"/>
      <c r="N301" s="19"/>
      <c r="O301" s="19"/>
      <c r="P301" s="19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0"/>
      <c r="AD301" s="20"/>
      <c r="AE301" s="20"/>
      <c r="AF301" s="20"/>
      <c r="AG301" s="20"/>
    </row>
    <row r="302" spans="13:33" customFormat="1" x14ac:dyDescent="0.2">
      <c r="M302" s="19"/>
      <c r="N302" s="19"/>
      <c r="O302" s="19"/>
      <c r="P302" s="19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0"/>
      <c r="AD302" s="20"/>
      <c r="AE302" s="20"/>
      <c r="AF302" s="20"/>
      <c r="AG302" s="20"/>
    </row>
    <row r="303" spans="13:33" customFormat="1" x14ac:dyDescent="0.2">
      <c r="M303" s="19"/>
      <c r="N303" s="19"/>
      <c r="O303" s="19"/>
      <c r="P303" s="19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0"/>
      <c r="AD303" s="20"/>
      <c r="AE303" s="20"/>
      <c r="AF303" s="20"/>
      <c r="AG303" s="20"/>
    </row>
    <row r="304" spans="13:33" customFormat="1" x14ac:dyDescent="0.2">
      <c r="M304" s="19"/>
      <c r="N304" s="19"/>
      <c r="O304" s="19"/>
      <c r="P304" s="19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0"/>
      <c r="AD304" s="20"/>
      <c r="AE304" s="20"/>
      <c r="AF304" s="20"/>
      <c r="AG304" s="20"/>
    </row>
    <row r="305" spans="13:33" customFormat="1" x14ac:dyDescent="0.2">
      <c r="M305" s="19"/>
      <c r="N305" s="19"/>
      <c r="O305" s="19"/>
      <c r="P305" s="19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0"/>
      <c r="AD305" s="20"/>
      <c r="AE305" s="20"/>
      <c r="AF305" s="20"/>
      <c r="AG305" s="20"/>
    </row>
  </sheetData>
  <autoFilter ref="A2:AG2">
    <sortState ref="A3:AG43">
      <sortCondition ref="G2:G43"/>
    </sortState>
  </autoFilter>
  <mergeCells count="5">
    <mergeCell ref="A1:C1"/>
    <mergeCell ref="D1:L1"/>
    <mergeCell ref="M1:T1"/>
    <mergeCell ref="U1:AB1"/>
    <mergeCell ref="AC1:AG1"/>
  </mergeCells>
  <conditionalFormatting sqref="M1:P1048576">
    <cfRule type="colorScale" priority="4">
      <colorScale>
        <cfvo type="min"/>
        <cfvo type="max"/>
        <color theme="0"/>
        <color theme="3" tint="0.39997558519241921"/>
      </colorScale>
    </cfRule>
  </conditionalFormatting>
  <conditionalFormatting sqref="U1:X1048576">
    <cfRule type="colorScale" priority="3">
      <colorScale>
        <cfvo type="min"/>
        <cfvo type="max"/>
        <color theme="0"/>
        <color theme="3" tint="0.39997558519241921"/>
      </colorScale>
    </cfRule>
  </conditionalFormatting>
  <conditionalFormatting sqref="Q1:T1048576">
    <cfRule type="colorScale" priority="2">
      <colorScale>
        <cfvo type="min"/>
        <cfvo type="max"/>
        <color theme="0"/>
        <color rgb="FFFFFF00"/>
      </colorScale>
    </cfRule>
  </conditionalFormatting>
  <conditionalFormatting sqref="Y1:AB1048576">
    <cfRule type="colorScale" priority="1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5"/>
  <sheetViews>
    <sheetView workbookViewId="0">
      <selection sqref="A1:C1"/>
    </sheetView>
  </sheetViews>
  <sheetFormatPr baseColWidth="10" defaultRowHeight="16" x14ac:dyDescent="0.2"/>
  <cols>
    <col min="1" max="1" width="16.5" style="6" customWidth="1"/>
    <col min="2" max="3" width="16.5" style="1" customWidth="1"/>
    <col min="4" max="5" width="11.83203125" style="1" customWidth="1"/>
    <col min="6" max="12" width="11.83203125" style="6" customWidth="1"/>
    <col min="13" max="22" width="7" style="1" customWidth="1"/>
    <col min="23" max="29" width="7" style="26" customWidth="1"/>
    <col min="30" max="30" width="7" style="27" customWidth="1"/>
    <col min="31" max="36" width="7" style="1" customWidth="1"/>
    <col min="37" max="43" width="7" style="6" customWidth="1"/>
    <col min="44" max="16384" width="10.83203125" style="6"/>
  </cols>
  <sheetData>
    <row r="1" spans="1:66" s="21" customFormat="1" ht="36" customHeight="1" thickBot="1" x14ac:dyDescent="0.25">
      <c r="A1" s="316" t="s">
        <v>0</v>
      </c>
      <c r="B1" s="317"/>
      <c r="C1" s="318"/>
      <c r="D1" s="316" t="s">
        <v>1</v>
      </c>
      <c r="E1" s="317"/>
      <c r="F1" s="317"/>
      <c r="G1" s="317"/>
      <c r="H1" s="317"/>
      <c r="I1" s="317"/>
      <c r="J1" s="317"/>
      <c r="K1" s="317"/>
      <c r="L1" s="318"/>
      <c r="M1" s="311" t="s">
        <v>2</v>
      </c>
      <c r="N1" s="314"/>
      <c r="O1" s="314"/>
      <c r="P1" s="314"/>
      <c r="Q1" s="314"/>
      <c r="R1" s="314"/>
      <c r="S1" s="314"/>
      <c r="T1" s="314"/>
      <c r="U1" s="314"/>
      <c r="V1" s="315"/>
      <c r="W1" s="311" t="s">
        <v>3</v>
      </c>
      <c r="X1" s="314"/>
      <c r="Y1" s="314"/>
      <c r="Z1" s="314"/>
      <c r="AA1" s="314"/>
      <c r="AB1" s="314"/>
      <c r="AC1" s="314"/>
      <c r="AD1" s="314"/>
      <c r="AE1" s="314"/>
      <c r="AF1" s="314"/>
      <c r="AG1" s="314"/>
      <c r="AH1" s="314"/>
      <c r="AI1" s="314"/>
      <c r="AJ1" s="314"/>
      <c r="AK1" s="316" t="s">
        <v>4</v>
      </c>
      <c r="AL1" s="317"/>
      <c r="AM1" s="317"/>
      <c r="AN1" s="317"/>
      <c r="AO1" s="317"/>
      <c r="AP1" s="317"/>
      <c r="AQ1" s="318"/>
    </row>
    <row r="2" spans="1:66" s="22" customFormat="1" ht="36" customHeight="1" thickBot="1" x14ac:dyDescent="0.25">
      <c r="A2" s="152" t="s">
        <v>2</v>
      </c>
      <c r="B2" s="152" t="s">
        <v>3</v>
      </c>
      <c r="C2" s="152" t="s">
        <v>4</v>
      </c>
      <c r="D2" s="153" t="s">
        <v>5</v>
      </c>
      <c r="E2" s="154" t="s">
        <v>6</v>
      </c>
      <c r="F2" s="154" t="s">
        <v>7</v>
      </c>
      <c r="G2" s="154" t="s">
        <v>8</v>
      </c>
      <c r="H2" s="154" t="s">
        <v>9</v>
      </c>
      <c r="I2" s="154" t="s">
        <v>10</v>
      </c>
      <c r="J2" s="154" t="s">
        <v>11</v>
      </c>
      <c r="K2" s="154" t="s">
        <v>12</v>
      </c>
      <c r="L2" s="155" t="s">
        <v>13</v>
      </c>
      <c r="M2" s="46" t="s">
        <v>14</v>
      </c>
      <c r="N2" s="47" t="s">
        <v>418</v>
      </c>
      <c r="O2" s="50" t="s">
        <v>16</v>
      </c>
      <c r="P2" s="50" t="s">
        <v>17</v>
      </c>
      <c r="Q2" s="51" t="s">
        <v>18</v>
      </c>
      <c r="R2" s="49" t="s">
        <v>19</v>
      </c>
      <c r="S2" s="50" t="s">
        <v>424</v>
      </c>
      <c r="T2" s="50" t="s">
        <v>21</v>
      </c>
      <c r="U2" s="50" t="s">
        <v>22</v>
      </c>
      <c r="V2" s="51" t="s">
        <v>23</v>
      </c>
      <c r="W2" s="179" t="s">
        <v>417</v>
      </c>
      <c r="X2" s="180" t="s">
        <v>418</v>
      </c>
      <c r="Y2" s="180" t="s">
        <v>419</v>
      </c>
      <c r="Z2" s="180" t="s">
        <v>420</v>
      </c>
      <c r="AA2" s="180" t="s">
        <v>16</v>
      </c>
      <c r="AB2" s="180" t="s">
        <v>17</v>
      </c>
      <c r="AC2" s="180" t="s">
        <v>18</v>
      </c>
      <c r="AD2" s="181" t="s">
        <v>423</v>
      </c>
      <c r="AE2" s="50" t="s">
        <v>424</v>
      </c>
      <c r="AF2" s="50" t="s">
        <v>425</v>
      </c>
      <c r="AG2" s="50" t="s">
        <v>426</v>
      </c>
      <c r="AH2" s="50" t="s">
        <v>21</v>
      </c>
      <c r="AI2" s="50" t="s">
        <v>22</v>
      </c>
      <c r="AJ2" s="50" t="s">
        <v>23</v>
      </c>
      <c r="AK2" s="162" t="s">
        <v>28</v>
      </c>
      <c r="AL2" s="163" t="s">
        <v>760</v>
      </c>
      <c r="AM2" s="163" t="s">
        <v>849</v>
      </c>
      <c r="AN2" s="163" t="s">
        <v>850</v>
      </c>
      <c r="AO2" s="163" t="s">
        <v>30</v>
      </c>
      <c r="AP2" s="163" t="s">
        <v>31</v>
      </c>
      <c r="AQ2" s="164" t="s">
        <v>32</v>
      </c>
    </row>
    <row r="3" spans="1:66" x14ac:dyDescent="0.2">
      <c r="A3" s="182" t="s">
        <v>269</v>
      </c>
      <c r="B3" s="183" t="s">
        <v>99</v>
      </c>
      <c r="C3" s="184" t="s">
        <v>119</v>
      </c>
      <c r="D3" s="59" t="s">
        <v>119</v>
      </c>
      <c r="E3" s="60" t="s">
        <v>851</v>
      </c>
      <c r="F3" s="185" t="s">
        <v>38</v>
      </c>
      <c r="G3" s="186">
        <v>1</v>
      </c>
      <c r="H3" s="185">
        <v>32201983</v>
      </c>
      <c r="I3" s="185">
        <v>32201983</v>
      </c>
      <c r="J3" s="185" t="s">
        <v>39</v>
      </c>
      <c r="K3" s="185" t="s">
        <v>40</v>
      </c>
      <c r="L3" s="187" t="s">
        <v>852</v>
      </c>
      <c r="M3" s="63">
        <v>0</v>
      </c>
      <c r="N3" s="64">
        <v>0</v>
      </c>
      <c r="O3" s="64">
        <v>4.11522633744856E-3</v>
      </c>
      <c r="P3" s="64">
        <v>0.25</v>
      </c>
      <c r="Q3" s="65">
        <v>0.26984126984126983</v>
      </c>
      <c r="R3" s="59">
        <v>32</v>
      </c>
      <c r="S3" s="60">
        <v>95</v>
      </c>
      <c r="T3" s="60">
        <v>243</v>
      </c>
      <c r="U3" s="60">
        <v>120</v>
      </c>
      <c r="V3" s="62">
        <v>63</v>
      </c>
      <c r="W3" s="188">
        <v>4.9537599999999995E-4</v>
      </c>
      <c r="X3" s="189">
        <v>1.3541000000000001E-4</v>
      </c>
      <c r="Y3" s="189">
        <v>2.3018499999999999E-4</v>
      </c>
      <c r="Z3" s="189">
        <v>1.5707199999999999E-4</v>
      </c>
      <c r="AA3" s="189">
        <v>8.0427299999999997E-3</v>
      </c>
      <c r="AB3" s="189">
        <v>0.19056100000000001</v>
      </c>
      <c r="AC3" s="189">
        <v>0.21107999999999999</v>
      </c>
      <c r="AD3" s="69">
        <v>6055</v>
      </c>
      <c r="AE3" s="70">
        <v>14770</v>
      </c>
      <c r="AF3" s="70">
        <v>13033</v>
      </c>
      <c r="AG3" s="70">
        <v>12733</v>
      </c>
      <c r="AH3" s="70">
        <v>15915</v>
      </c>
      <c r="AI3" s="70">
        <v>17417</v>
      </c>
      <c r="AJ3" s="70">
        <v>11119</v>
      </c>
      <c r="AK3" s="190"/>
      <c r="AL3" s="116"/>
      <c r="AM3" s="116"/>
      <c r="AN3" s="116"/>
      <c r="AO3" s="116"/>
      <c r="AP3" s="116"/>
      <c r="AQ3" s="187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</row>
    <row r="4" spans="1:66" x14ac:dyDescent="0.2">
      <c r="A4" s="182" t="s">
        <v>62</v>
      </c>
      <c r="B4" s="191" t="s">
        <v>62</v>
      </c>
      <c r="C4" s="184" t="s">
        <v>62</v>
      </c>
      <c r="D4" s="59" t="s">
        <v>119</v>
      </c>
      <c r="E4" s="60" t="s">
        <v>853</v>
      </c>
      <c r="F4" s="185" t="s">
        <v>38</v>
      </c>
      <c r="G4" s="186">
        <v>1</v>
      </c>
      <c r="H4" s="185">
        <v>45811648</v>
      </c>
      <c r="I4" s="185">
        <v>45811648</v>
      </c>
      <c r="J4" s="185" t="s">
        <v>40</v>
      </c>
      <c r="K4" s="185" t="s">
        <v>46</v>
      </c>
      <c r="L4" s="187" t="s">
        <v>854</v>
      </c>
      <c r="M4" s="63">
        <v>0</v>
      </c>
      <c r="N4" s="64">
        <v>0</v>
      </c>
      <c r="O4" s="64">
        <v>0.26400000000000001</v>
      </c>
      <c r="P4" s="64">
        <v>0.32608695652173914</v>
      </c>
      <c r="Q4" s="65">
        <v>0.39130434782608697</v>
      </c>
      <c r="R4" s="59">
        <v>26</v>
      </c>
      <c r="S4" s="60">
        <v>73</v>
      </c>
      <c r="T4" s="60">
        <v>125</v>
      </c>
      <c r="U4" s="60">
        <v>46</v>
      </c>
      <c r="V4" s="62">
        <v>23</v>
      </c>
      <c r="W4" s="192">
        <v>7.2662999999999998E-3</v>
      </c>
      <c r="X4" s="193">
        <v>5.7748499999999998E-3</v>
      </c>
      <c r="Y4" s="193">
        <v>1.9247199999999999E-2</v>
      </c>
      <c r="Z4" s="193">
        <v>1.6116800000000001E-2</v>
      </c>
      <c r="AA4" s="193">
        <v>0.42673699999999998</v>
      </c>
      <c r="AB4" s="193">
        <v>0.37432599999999999</v>
      </c>
      <c r="AC4" s="193">
        <v>0.37055700000000003</v>
      </c>
      <c r="AD4" s="59">
        <v>5091</v>
      </c>
      <c r="AE4" s="60">
        <v>13680</v>
      </c>
      <c r="AF4" s="60">
        <v>15171</v>
      </c>
      <c r="AG4" s="60">
        <v>15884</v>
      </c>
      <c r="AH4" s="60">
        <v>19464</v>
      </c>
      <c r="AI4" s="60">
        <v>17613</v>
      </c>
      <c r="AJ4" s="60">
        <v>19244</v>
      </c>
      <c r="AK4" s="190" t="s">
        <v>40</v>
      </c>
      <c r="AL4" s="116" t="s">
        <v>40</v>
      </c>
      <c r="AM4" s="116" t="s">
        <v>40</v>
      </c>
      <c r="AN4" s="116" t="s">
        <v>40</v>
      </c>
      <c r="AO4" s="194" t="s">
        <v>56</v>
      </c>
      <c r="AP4" s="194" t="s">
        <v>56</v>
      </c>
      <c r="AQ4" s="218" t="s">
        <v>56</v>
      </c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</row>
    <row r="5" spans="1:66" x14ac:dyDescent="0.2">
      <c r="A5" s="182" t="s">
        <v>855</v>
      </c>
      <c r="B5" s="191" t="s">
        <v>2771</v>
      </c>
      <c r="C5" s="184" t="s">
        <v>855</v>
      </c>
      <c r="D5" s="59" t="s">
        <v>119</v>
      </c>
      <c r="E5" s="60" t="s">
        <v>856</v>
      </c>
      <c r="F5" s="185" t="s">
        <v>38</v>
      </c>
      <c r="G5" s="186">
        <v>1</v>
      </c>
      <c r="H5" s="185">
        <v>78429779</v>
      </c>
      <c r="I5" s="185">
        <v>78429779</v>
      </c>
      <c r="J5" s="185" t="s">
        <v>39</v>
      </c>
      <c r="K5" s="185" t="s">
        <v>59</v>
      </c>
      <c r="L5" s="187" t="s">
        <v>857</v>
      </c>
      <c r="M5" s="63">
        <v>0</v>
      </c>
      <c r="N5" s="64">
        <v>0.23529411764705882</v>
      </c>
      <c r="O5" s="64">
        <v>0.35416666666666669</v>
      </c>
      <c r="P5" s="64">
        <v>0.21739130434782608</v>
      </c>
      <c r="Q5" s="65">
        <v>0.30952380952380953</v>
      </c>
      <c r="R5" s="59">
        <v>14</v>
      </c>
      <c r="S5" s="60">
        <v>34</v>
      </c>
      <c r="T5" s="60">
        <v>48</v>
      </c>
      <c r="U5" s="60">
        <v>23</v>
      </c>
      <c r="V5" s="62">
        <v>42</v>
      </c>
      <c r="W5" s="192">
        <v>0.183174</v>
      </c>
      <c r="X5" s="193">
        <v>0.20551700000000001</v>
      </c>
      <c r="Y5" s="193">
        <v>0.156227</v>
      </c>
      <c r="Z5" s="193">
        <v>6.8821400000000005E-2</v>
      </c>
      <c r="AA5" s="193">
        <v>0.30479200000000001</v>
      </c>
      <c r="AB5" s="193">
        <v>0.20687900000000001</v>
      </c>
      <c r="AC5" s="193">
        <v>0.198796</v>
      </c>
      <c r="AD5" s="59">
        <v>2412</v>
      </c>
      <c r="AE5" s="60">
        <v>10150</v>
      </c>
      <c r="AF5" s="60">
        <v>9339</v>
      </c>
      <c r="AG5" s="60">
        <v>10767</v>
      </c>
      <c r="AH5" s="60">
        <v>9390</v>
      </c>
      <c r="AI5" s="60">
        <v>9827</v>
      </c>
      <c r="AJ5" s="60">
        <v>9301</v>
      </c>
      <c r="AK5" s="190"/>
      <c r="AL5" s="194" t="s">
        <v>79</v>
      </c>
      <c r="AM5" s="116"/>
      <c r="AN5" s="116" t="s">
        <v>39</v>
      </c>
      <c r="AO5" s="194" t="s">
        <v>79</v>
      </c>
      <c r="AP5" s="194" t="s">
        <v>79</v>
      </c>
      <c r="AQ5" s="218" t="s">
        <v>79</v>
      </c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</row>
    <row r="6" spans="1:66" x14ac:dyDescent="0.2">
      <c r="A6" s="182" t="s">
        <v>855</v>
      </c>
      <c r="B6" s="191" t="s">
        <v>2771</v>
      </c>
      <c r="C6" s="184" t="s">
        <v>855</v>
      </c>
      <c r="D6" s="59" t="s">
        <v>119</v>
      </c>
      <c r="E6" s="60" t="s">
        <v>1044</v>
      </c>
      <c r="F6" s="185" t="s">
        <v>50</v>
      </c>
      <c r="G6" s="186">
        <v>1</v>
      </c>
      <c r="H6" s="185">
        <v>163317653</v>
      </c>
      <c r="I6" s="185">
        <v>163317653</v>
      </c>
      <c r="J6" s="185" t="s">
        <v>46</v>
      </c>
      <c r="K6" s="185" t="s">
        <v>51</v>
      </c>
      <c r="L6" s="187" t="s">
        <v>1045</v>
      </c>
      <c r="M6" s="63">
        <v>0</v>
      </c>
      <c r="N6" s="64">
        <v>0.375</v>
      </c>
      <c r="O6" s="64">
        <v>0.2</v>
      </c>
      <c r="P6" s="64">
        <v>0.1</v>
      </c>
      <c r="Q6" s="65">
        <v>0.2</v>
      </c>
      <c r="R6" s="59">
        <v>12</v>
      </c>
      <c r="S6" s="60">
        <v>40</v>
      </c>
      <c r="T6" s="60">
        <v>30</v>
      </c>
      <c r="U6" s="60">
        <v>10</v>
      </c>
      <c r="V6" s="62">
        <v>20</v>
      </c>
      <c r="W6" s="192">
        <f>107/AD6</f>
        <v>0.34967320261437906</v>
      </c>
      <c r="X6" s="193">
        <v>0.32590855803048063</v>
      </c>
      <c r="Y6" s="193">
        <v>2.9925187032418952E-2</v>
      </c>
      <c r="Z6" s="193">
        <v>7.0549630844954886E-2</v>
      </c>
      <c r="AA6" s="193">
        <v>0.45186136071887034</v>
      </c>
      <c r="AB6" s="193">
        <v>0.29629629629629628</v>
      </c>
      <c r="AC6" s="193">
        <v>0.31067431067431067</v>
      </c>
      <c r="AD6" s="59">
        <f>107+199</f>
        <v>306</v>
      </c>
      <c r="AE6" s="60">
        <v>1706</v>
      </c>
      <c r="AF6" s="60">
        <v>1604</v>
      </c>
      <c r="AG6" s="60">
        <v>3657</v>
      </c>
      <c r="AH6" s="60">
        <v>3116</v>
      </c>
      <c r="AI6" s="60">
        <v>1242</v>
      </c>
      <c r="AJ6" s="60">
        <v>3663</v>
      </c>
      <c r="AK6" s="190"/>
      <c r="AL6" s="194" t="s">
        <v>165</v>
      </c>
      <c r="AM6" s="116" t="s">
        <v>46</v>
      </c>
      <c r="AN6" s="116"/>
      <c r="AO6" s="194" t="s">
        <v>165</v>
      </c>
      <c r="AP6" s="194" t="s">
        <v>165</v>
      </c>
      <c r="AQ6" s="218" t="s">
        <v>165</v>
      </c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</row>
    <row r="7" spans="1:66" s="25" customFormat="1" x14ac:dyDescent="0.2">
      <c r="A7" s="182" t="s">
        <v>30</v>
      </c>
      <c r="B7" s="191" t="s">
        <v>30</v>
      </c>
      <c r="C7" s="184" t="s">
        <v>30</v>
      </c>
      <c r="D7" s="59" t="s">
        <v>119</v>
      </c>
      <c r="E7" s="60" t="s">
        <v>858</v>
      </c>
      <c r="F7" s="185" t="s">
        <v>38</v>
      </c>
      <c r="G7" s="186">
        <v>1</v>
      </c>
      <c r="H7" s="185">
        <v>169391214</v>
      </c>
      <c r="I7" s="185">
        <v>169391214</v>
      </c>
      <c r="J7" s="185" t="s">
        <v>46</v>
      </c>
      <c r="K7" s="185" t="s">
        <v>40</v>
      </c>
      <c r="L7" s="187" t="s">
        <v>859</v>
      </c>
      <c r="M7" s="63">
        <v>0</v>
      </c>
      <c r="N7" s="64">
        <v>0</v>
      </c>
      <c r="O7" s="64">
        <v>0.39130434782608697</v>
      </c>
      <c r="P7" s="64">
        <v>0</v>
      </c>
      <c r="Q7" s="65">
        <v>0</v>
      </c>
      <c r="R7" s="59">
        <v>18</v>
      </c>
      <c r="S7" s="60">
        <v>71</v>
      </c>
      <c r="T7" s="60">
        <v>46</v>
      </c>
      <c r="U7" s="60">
        <v>27</v>
      </c>
      <c r="V7" s="62">
        <v>35</v>
      </c>
      <c r="W7" s="192">
        <v>2.49643E-3</v>
      </c>
      <c r="X7" s="193">
        <v>2.23464E-3</v>
      </c>
      <c r="Y7" s="193">
        <v>5.1847099999999995E-4</v>
      </c>
      <c r="Z7" s="193">
        <v>1.2701100000000001E-3</v>
      </c>
      <c r="AA7" s="193">
        <v>0.31675900000000001</v>
      </c>
      <c r="AB7" s="193">
        <v>2.19031E-3</v>
      </c>
      <c r="AC7" s="193">
        <v>2.1997800000000001E-3</v>
      </c>
      <c r="AD7" s="59">
        <v>2803</v>
      </c>
      <c r="AE7" s="60">
        <v>8055</v>
      </c>
      <c r="AF7" s="60">
        <v>7715</v>
      </c>
      <c r="AG7" s="60">
        <v>9448</v>
      </c>
      <c r="AH7" s="60">
        <v>8628</v>
      </c>
      <c r="AI7" s="60">
        <v>8218</v>
      </c>
      <c r="AJ7" s="60">
        <v>10001</v>
      </c>
      <c r="AK7" s="190"/>
      <c r="AL7" s="116" t="s">
        <v>46</v>
      </c>
      <c r="AM7" s="116" t="s">
        <v>46</v>
      </c>
      <c r="AN7" s="116" t="s">
        <v>46</v>
      </c>
      <c r="AO7" s="194" t="s">
        <v>56</v>
      </c>
      <c r="AP7" s="116" t="s">
        <v>46</v>
      </c>
      <c r="AQ7" s="187" t="s">
        <v>46</v>
      </c>
      <c r="AS7" s="24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</row>
    <row r="8" spans="1:66" x14ac:dyDescent="0.2">
      <c r="A8" s="182" t="s">
        <v>269</v>
      </c>
      <c r="B8" s="191" t="s">
        <v>62</v>
      </c>
      <c r="C8" s="184" t="s">
        <v>119</v>
      </c>
      <c r="D8" s="59" t="s">
        <v>119</v>
      </c>
      <c r="E8" s="60" t="s">
        <v>860</v>
      </c>
      <c r="F8" s="185" t="s">
        <v>38</v>
      </c>
      <c r="G8" s="186">
        <v>2</v>
      </c>
      <c r="H8" s="185">
        <v>17955652</v>
      </c>
      <c r="I8" s="185">
        <v>17955652</v>
      </c>
      <c r="J8" s="185" t="s">
        <v>39</v>
      </c>
      <c r="K8" s="185" t="s">
        <v>40</v>
      </c>
      <c r="L8" s="187" t="s">
        <v>861</v>
      </c>
      <c r="M8" s="63">
        <v>0</v>
      </c>
      <c r="N8" s="64">
        <v>0</v>
      </c>
      <c r="O8" s="64">
        <v>0</v>
      </c>
      <c r="P8" s="64">
        <v>0.2</v>
      </c>
      <c r="Q8" s="65">
        <v>0.44444444444444442</v>
      </c>
      <c r="R8" s="59">
        <v>15</v>
      </c>
      <c r="S8" s="60">
        <v>36</v>
      </c>
      <c r="T8" s="60">
        <v>21</v>
      </c>
      <c r="U8" s="60">
        <v>15</v>
      </c>
      <c r="V8" s="62">
        <v>27</v>
      </c>
      <c r="W8" s="192">
        <v>1.1409E-3</v>
      </c>
      <c r="X8" s="193">
        <v>0</v>
      </c>
      <c r="Y8" s="193">
        <v>3.9499700000000001E-4</v>
      </c>
      <c r="Z8" s="193">
        <v>2.2565700000000001E-4</v>
      </c>
      <c r="AA8" s="193">
        <v>1.05209E-2</v>
      </c>
      <c r="AB8" s="193">
        <v>0.30163000000000001</v>
      </c>
      <c r="AC8" s="193">
        <v>0.31920100000000001</v>
      </c>
      <c r="AD8" s="59">
        <v>5258</v>
      </c>
      <c r="AE8" s="60">
        <v>15155</v>
      </c>
      <c r="AF8" s="60">
        <v>15190</v>
      </c>
      <c r="AG8" s="60">
        <v>17726</v>
      </c>
      <c r="AH8" s="60">
        <v>13687</v>
      </c>
      <c r="AI8" s="60">
        <v>14415</v>
      </c>
      <c r="AJ8" s="60">
        <v>16817</v>
      </c>
      <c r="AK8" s="190"/>
      <c r="AL8" s="116"/>
      <c r="AM8" s="116"/>
      <c r="AN8" s="116"/>
      <c r="AO8" s="116"/>
      <c r="AP8" s="116"/>
      <c r="AQ8" s="187"/>
      <c r="AS8" s="24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4"/>
    </row>
    <row r="9" spans="1:66" x14ac:dyDescent="0.2">
      <c r="A9" s="182" t="s">
        <v>760</v>
      </c>
      <c r="B9" s="191" t="s">
        <v>862</v>
      </c>
      <c r="C9" s="184" t="s">
        <v>760</v>
      </c>
      <c r="D9" s="59" t="s">
        <v>119</v>
      </c>
      <c r="E9" s="60" t="s">
        <v>1046</v>
      </c>
      <c r="F9" s="185" t="s">
        <v>50</v>
      </c>
      <c r="G9" s="186">
        <v>2</v>
      </c>
      <c r="H9" s="185">
        <v>39552931</v>
      </c>
      <c r="I9" s="185">
        <v>39552932</v>
      </c>
      <c r="J9" s="185" t="s">
        <v>1047</v>
      </c>
      <c r="K9" s="185" t="s">
        <v>51</v>
      </c>
      <c r="L9" s="197" t="s">
        <v>1048</v>
      </c>
      <c r="M9" s="63">
        <v>0</v>
      </c>
      <c r="N9" s="64">
        <v>0.23684210526315788</v>
      </c>
      <c r="O9" s="64">
        <v>0</v>
      </c>
      <c r="P9" s="64">
        <v>0</v>
      </c>
      <c r="Q9" s="65">
        <v>0</v>
      </c>
      <c r="R9" s="59">
        <v>24</v>
      </c>
      <c r="S9" s="60">
        <v>76</v>
      </c>
      <c r="T9" s="60">
        <v>46</v>
      </c>
      <c r="U9" s="60">
        <v>20</v>
      </c>
      <c r="V9" s="62">
        <v>32</v>
      </c>
      <c r="W9" s="192">
        <f>12/AD9</f>
        <v>0.16216216216216217</v>
      </c>
      <c r="X9" s="193">
        <v>0.32894736842105265</v>
      </c>
      <c r="Y9" s="193">
        <v>5.0847457627118647E-2</v>
      </c>
      <c r="Z9" s="193">
        <v>0.23618090452261306</v>
      </c>
      <c r="AA9" s="193">
        <v>0</v>
      </c>
      <c r="AB9" s="193">
        <v>0</v>
      </c>
      <c r="AC9" s="193">
        <v>0</v>
      </c>
      <c r="AD9" s="59">
        <f>12+62</f>
        <v>74</v>
      </c>
      <c r="AE9" s="60">
        <v>76</v>
      </c>
      <c r="AF9" s="60">
        <v>118</v>
      </c>
      <c r="AG9" s="60">
        <v>199</v>
      </c>
      <c r="AH9" s="60">
        <v>34</v>
      </c>
      <c r="AI9" s="60">
        <v>34</v>
      </c>
      <c r="AJ9" s="60">
        <v>129</v>
      </c>
      <c r="AK9" s="198"/>
      <c r="AL9" s="185" t="s">
        <v>1049</v>
      </c>
      <c r="AM9" s="185"/>
      <c r="AN9" s="185"/>
      <c r="AO9" s="185" t="s">
        <v>1047</v>
      </c>
      <c r="AP9" s="185"/>
      <c r="AQ9" s="197" t="s">
        <v>1047</v>
      </c>
      <c r="AS9" s="24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4"/>
    </row>
    <row r="10" spans="1:66" x14ac:dyDescent="0.2">
      <c r="A10" s="182" t="s">
        <v>760</v>
      </c>
      <c r="B10" s="191" t="s">
        <v>862</v>
      </c>
      <c r="C10" s="184" t="s">
        <v>760</v>
      </c>
      <c r="D10" s="59" t="s">
        <v>119</v>
      </c>
      <c r="E10" s="60" t="s">
        <v>863</v>
      </c>
      <c r="F10" s="185" t="s">
        <v>38</v>
      </c>
      <c r="G10" s="186">
        <v>2</v>
      </c>
      <c r="H10" s="185">
        <v>61571036</v>
      </c>
      <c r="I10" s="185">
        <v>61571036</v>
      </c>
      <c r="J10" s="185" t="s">
        <v>59</v>
      </c>
      <c r="K10" s="185" t="s">
        <v>46</v>
      </c>
      <c r="L10" s="187" t="s">
        <v>864</v>
      </c>
      <c r="M10" s="63">
        <v>0</v>
      </c>
      <c r="N10" s="64">
        <v>0.28048780487804881</v>
      </c>
      <c r="O10" s="64">
        <v>0</v>
      </c>
      <c r="P10" s="64">
        <v>0</v>
      </c>
      <c r="Q10" s="65">
        <v>0</v>
      </c>
      <c r="R10" s="59">
        <v>49</v>
      </c>
      <c r="S10" s="60">
        <v>82</v>
      </c>
      <c r="T10" s="60">
        <v>57</v>
      </c>
      <c r="U10" s="60">
        <v>41</v>
      </c>
      <c r="V10" s="62">
        <v>52</v>
      </c>
      <c r="W10" s="192">
        <v>0.10853400000000001</v>
      </c>
      <c r="X10" s="193">
        <v>0.21646299999999999</v>
      </c>
      <c r="Y10" s="193">
        <v>3.44087E-2</v>
      </c>
      <c r="Z10" s="193">
        <v>8.3506700000000003E-2</v>
      </c>
      <c r="AA10" s="193">
        <v>1.8484299999999999E-4</v>
      </c>
      <c r="AB10" s="193">
        <v>2.3582099999999999E-4</v>
      </c>
      <c r="AC10" s="193">
        <v>3.5509300000000001E-4</v>
      </c>
      <c r="AD10" s="59">
        <v>5260</v>
      </c>
      <c r="AE10" s="60">
        <v>20239</v>
      </c>
      <c r="AF10" s="60">
        <v>21884</v>
      </c>
      <c r="AG10" s="60">
        <v>19711</v>
      </c>
      <c r="AH10" s="60">
        <v>16230</v>
      </c>
      <c r="AI10" s="60">
        <v>16962</v>
      </c>
      <c r="AJ10" s="60">
        <v>16897</v>
      </c>
      <c r="AK10" s="190"/>
      <c r="AL10" s="194" t="s">
        <v>160</v>
      </c>
      <c r="AM10" s="116"/>
      <c r="AN10" s="116"/>
      <c r="AO10" s="116" t="s">
        <v>59</v>
      </c>
      <c r="AP10" s="116" t="s">
        <v>59</v>
      </c>
      <c r="AQ10" s="187" t="s">
        <v>59</v>
      </c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</row>
    <row r="11" spans="1:66" x14ac:dyDescent="0.2">
      <c r="A11" s="182" t="s">
        <v>62</v>
      </c>
      <c r="B11" s="191" t="s">
        <v>62</v>
      </c>
      <c r="C11" s="184" t="s">
        <v>62</v>
      </c>
      <c r="D11" s="59" t="s">
        <v>119</v>
      </c>
      <c r="E11" s="60" t="s">
        <v>865</v>
      </c>
      <c r="F11" s="185" t="s">
        <v>38</v>
      </c>
      <c r="G11" s="186">
        <v>2</v>
      </c>
      <c r="H11" s="185">
        <v>71839808</v>
      </c>
      <c r="I11" s="185">
        <v>71839808</v>
      </c>
      <c r="J11" s="185" t="s">
        <v>39</v>
      </c>
      <c r="K11" s="185" t="s">
        <v>46</v>
      </c>
      <c r="L11" s="187" t="s">
        <v>866</v>
      </c>
      <c r="M11" s="63">
        <v>0</v>
      </c>
      <c r="N11" s="64">
        <v>0</v>
      </c>
      <c r="O11" s="64">
        <v>0.41841004184100417</v>
      </c>
      <c r="P11" s="64">
        <v>0.17910447761194029</v>
      </c>
      <c r="Q11" s="65">
        <v>0.43333333333333335</v>
      </c>
      <c r="R11" s="59">
        <v>18</v>
      </c>
      <c r="S11" s="60">
        <v>40</v>
      </c>
      <c r="T11" s="60">
        <v>239</v>
      </c>
      <c r="U11" s="60">
        <v>67</v>
      </c>
      <c r="V11" s="62">
        <v>30</v>
      </c>
      <c r="W11" s="192">
        <v>3.6660999999999998E-3</v>
      </c>
      <c r="X11" s="193">
        <v>1.95255E-4</v>
      </c>
      <c r="Y11" s="193">
        <v>4.9364400000000001E-4</v>
      </c>
      <c r="Z11" s="193">
        <v>9.5283499999999997E-4</v>
      </c>
      <c r="AA11" s="193">
        <v>0.37202000000000002</v>
      </c>
      <c r="AB11" s="193">
        <v>0.25251000000000001</v>
      </c>
      <c r="AC11" s="193">
        <v>0.29276600000000003</v>
      </c>
      <c r="AD11" s="59">
        <v>3545</v>
      </c>
      <c r="AE11" s="60">
        <v>10243</v>
      </c>
      <c r="AF11" s="60">
        <v>8103</v>
      </c>
      <c r="AG11" s="60">
        <v>8396</v>
      </c>
      <c r="AH11" s="60">
        <v>11115</v>
      </c>
      <c r="AI11" s="60">
        <v>11354</v>
      </c>
      <c r="AJ11" s="60">
        <v>7880</v>
      </c>
      <c r="AK11" s="190" t="s">
        <v>39</v>
      </c>
      <c r="AL11" s="116" t="s">
        <v>39</v>
      </c>
      <c r="AM11" s="116" t="s">
        <v>39</v>
      </c>
      <c r="AN11" s="116" t="s">
        <v>39</v>
      </c>
      <c r="AO11" s="194" t="s">
        <v>65</v>
      </c>
      <c r="AP11" s="194" t="s">
        <v>65</v>
      </c>
      <c r="AQ11" s="218" t="s">
        <v>65</v>
      </c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3"/>
      <c r="BM11" s="23"/>
      <c r="BN11" s="24"/>
    </row>
    <row r="12" spans="1:66" x14ac:dyDescent="0.2">
      <c r="A12" s="182" t="s">
        <v>855</v>
      </c>
      <c r="B12" s="191" t="s">
        <v>2771</v>
      </c>
      <c r="C12" s="184" t="s">
        <v>119</v>
      </c>
      <c r="D12" s="59" t="s">
        <v>119</v>
      </c>
      <c r="E12" s="60" t="s">
        <v>867</v>
      </c>
      <c r="F12" s="185" t="s">
        <v>38</v>
      </c>
      <c r="G12" s="186">
        <v>2</v>
      </c>
      <c r="H12" s="185">
        <v>109384137</v>
      </c>
      <c r="I12" s="185">
        <v>109384137</v>
      </c>
      <c r="J12" s="116" t="s">
        <v>40</v>
      </c>
      <c r="K12" s="116" t="s">
        <v>59</v>
      </c>
      <c r="L12" s="187" t="s">
        <v>868</v>
      </c>
      <c r="M12" s="63">
        <v>0</v>
      </c>
      <c r="N12" s="64">
        <v>0.22807017543859648</v>
      </c>
      <c r="O12" s="64">
        <v>0.25892857142857145</v>
      </c>
      <c r="P12" s="64">
        <v>0.16666666666666666</v>
      </c>
      <c r="Q12" s="65">
        <v>0.19047619047619047</v>
      </c>
      <c r="R12" s="59">
        <v>41</v>
      </c>
      <c r="S12" s="60">
        <v>114</v>
      </c>
      <c r="T12" s="60">
        <v>112</v>
      </c>
      <c r="U12" s="60">
        <v>48</v>
      </c>
      <c r="V12" s="62">
        <v>147</v>
      </c>
      <c r="W12" s="192">
        <v>0.17849000000000001</v>
      </c>
      <c r="X12" s="193">
        <v>0.117517</v>
      </c>
      <c r="Y12" s="193">
        <v>8.7147199999999994E-2</v>
      </c>
      <c r="Z12" s="193">
        <v>4.1625200000000001E-2</v>
      </c>
      <c r="AA12" s="193">
        <v>0.24857799999999999</v>
      </c>
      <c r="AB12" s="193">
        <v>0.12728200000000001</v>
      </c>
      <c r="AC12" s="193">
        <v>0.17207600000000001</v>
      </c>
      <c r="AD12" s="59">
        <v>10106</v>
      </c>
      <c r="AE12" s="60">
        <v>6799</v>
      </c>
      <c r="AF12" s="60">
        <v>3649</v>
      </c>
      <c r="AG12" s="60">
        <v>10042</v>
      </c>
      <c r="AH12" s="60">
        <v>10371</v>
      </c>
      <c r="AI12" s="60">
        <v>5751</v>
      </c>
      <c r="AJ12" s="60">
        <v>8380</v>
      </c>
      <c r="AK12" s="190"/>
      <c r="AL12" s="116"/>
      <c r="AM12" s="116"/>
      <c r="AN12" s="116"/>
      <c r="AO12" s="116"/>
      <c r="AP12" s="116"/>
      <c r="AQ12" s="187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3"/>
      <c r="BM12" s="23"/>
      <c r="BN12" s="24"/>
    </row>
    <row r="13" spans="1:66" x14ac:dyDescent="0.2">
      <c r="A13" s="182" t="s">
        <v>855</v>
      </c>
      <c r="B13" s="191" t="s">
        <v>2771</v>
      </c>
      <c r="C13" s="184" t="s">
        <v>1050</v>
      </c>
      <c r="D13" s="59" t="s">
        <v>119</v>
      </c>
      <c r="E13" s="60" t="s">
        <v>1051</v>
      </c>
      <c r="F13" s="185" t="s">
        <v>50</v>
      </c>
      <c r="G13" s="186">
        <v>2</v>
      </c>
      <c r="H13" s="185">
        <v>165551978</v>
      </c>
      <c r="I13" s="185">
        <v>165551982</v>
      </c>
      <c r="J13" s="185" t="s">
        <v>1052</v>
      </c>
      <c r="K13" s="185" t="s">
        <v>51</v>
      </c>
      <c r="L13" s="187" t="s">
        <v>1053</v>
      </c>
      <c r="M13" s="63">
        <v>0</v>
      </c>
      <c r="N13" s="64">
        <v>0.10204081632653061</v>
      </c>
      <c r="O13" s="64">
        <v>0.5</v>
      </c>
      <c r="P13" s="64">
        <v>0.25925925925925924</v>
      </c>
      <c r="Q13" s="65">
        <v>0.30303030303030304</v>
      </c>
      <c r="R13" s="59">
        <v>12</v>
      </c>
      <c r="S13" s="60">
        <v>49</v>
      </c>
      <c r="T13" s="60">
        <v>46</v>
      </c>
      <c r="U13" s="60">
        <v>27</v>
      </c>
      <c r="V13" s="62">
        <v>66</v>
      </c>
      <c r="W13" s="192">
        <v>0.29552549427679503</v>
      </c>
      <c r="X13" s="193">
        <v>0.21686746987951808</v>
      </c>
      <c r="Y13" s="193">
        <v>9.6774193548387094E-2</v>
      </c>
      <c r="Z13" s="193">
        <v>0.18333333333333332</v>
      </c>
      <c r="AA13" s="193">
        <v>0.39013452914798208</v>
      </c>
      <c r="AB13" s="193">
        <v>0.35537190082644626</v>
      </c>
      <c r="AC13" s="193">
        <v>0.30886075949367087</v>
      </c>
      <c r="AD13" s="59">
        <v>3844</v>
      </c>
      <c r="AE13" s="60">
        <v>332</v>
      </c>
      <c r="AF13" s="60">
        <v>682</v>
      </c>
      <c r="AG13" s="60">
        <v>360</v>
      </c>
      <c r="AH13" s="60">
        <v>446</v>
      </c>
      <c r="AI13" s="60">
        <v>242</v>
      </c>
      <c r="AJ13" s="60">
        <v>790</v>
      </c>
      <c r="AK13" s="190"/>
      <c r="AL13" s="194" t="s">
        <v>1054</v>
      </c>
      <c r="AM13" s="194" t="s">
        <v>1054</v>
      </c>
      <c r="AN13" s="194" t="s">
        <v>1054</v>
      </c>
      <c r="AO13" s="194" t="s">
        <v>1054</v>
      </c>
      <c r="AP13" s="194" t="s">
        <v>1054</v>
      </c>
      <c r="AQ13" s="218" t="s">
        <v>1054</v>
      </c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3"/>
      <c r="BM13" s="23"/>
      <c r="BN13" s="24"/>
    </row>
    <row r="14" spans="1:66" x14ac:dyDescent="0.2">
      <c r="A14" s="182" t="s">
        <v>855</v>
      </c>
      <c r="B14" s="191" t="s">
        <v>2771</v>
      </c>
      <c r="C14" s="184" t="s">
        <v>1050</v>
      </c>
      <c r="D14" s="59" t="s">
        <v>119</v>
      </c>
      <c r="E14" s="60" t="s">
        <v>869</v>
      </c>
      <c r="F14" s="185" t="s">
        <v>38</v>
      </c>
      <c r="G14" s="186">
        <v>2</v>
      </c>
      <c r="H14" s="185">
        <v>220108026</v>
      </c>
      <c r="I14" s="185">
        <v>220108026</v>
      </c>
      <c r="J14" s="116" t="s">
        <v>39</v>
      </c>
      <c r="K14" s="116" t="s">
        <v>59</v>
      </c>
      <c r="L14" s="187" t="s">
        <v>870</v>
      </c>
      <c r="M14" s="63">
        <v>0</v>
      </c>
      <c r="N14" s="64">
        <v>0.2978723404255319</v>
      </c>
      <c r="O14" s="64">
        <v>0.39247311827956988</v>
      </c>
      <c r="P14" s="64">
        <v>0.24</v>
      </c>
      <c r="Q14" s="65">
        <v>0.22222222222222221</v>
      </c>
      <c r="R14" s="59">
        <v>16</v>
      </c>
      <c r="S14" s="60">
        <v>47</v>
      </c>
      <c r="T14" s="60">
        <v>186</v>
      </c>
      <c r="U14" s="60">
        <v>75</v>
      </c>
      <c r="V14" s="62">
        <v>36</v>
      </c>
      <c r="W14" s="192">
        <v>0.24460699999999999</v>
      </c>
      <c r="X14" s="193">
        <v>0.25175399999999998</v>
      </c>
      <c r="Y14" s="193">
        <v>0.25154199999999999</v>
      </c>
      <c r="Z14" s="193">
        <v>8.2455299999999995E-2</v>
      </c>
      <c r="AA14" s="193">
        <v>0.41566199999999998</v>
      </c>
      <c r="AB14" s="193">
        <v>0.29330600000000001</v>
      </c>
      <c r="AC14" s="193">
        <v>0.289489</v>
      </c>
      <c r="AD14" s="59">
        <v>6303</v>
      </c>
      <c r="AE14" s="60">
        <v>18816</v>
      </c>
      <c r="AF14" s="60">
        <v>19126</v>
      </c>
      <c r="AG14" s="60">
        <v>18507</v>
      </c>
      <c r="AH14" s="60">
        <v>15592</v>
      </c>
      <c r="AI14" s="60">
        <v>16389</v>
      </c>
      <c r="AJ14" s="60">
        <v>15631</v>
      </c>
      <c r="AK14" s="190" t="s">
        <v>39</v>
      </c>
      <c r="AL14" s="194" t="s">
        <v>61</v>
      </c>
      <c r="AM14" s="194" t="s">
        <v>61</v>
      </c>
      <c r="AN14" s="194" t="s">
        <v>61</v>
      </c>
      <c r="AO14" s="194" t="s">
        <v>61</v>
      </c>
      <c r="AP14" s="194" t="s">
        <v>61</v>
      </c>
      <c r="AQ14" s="218" t="s">
        <v>61</v>
      </c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</row>
    <row r="15" spans="1:66" x14ac:dyDescent="0.2">
      <c r="A15" s="182" t="s">
        <v>855</v>
      </c>
      <c r="B15" s="191" t="s">
        <v>2771</v>
      </c>
      <c r="C15" s="195" t="s">
        <v>871</v>
      </c>
      <c r="D15" s="59" t="s">
        <v>119</v>
      </c>
      <c r="E15" s="60" t="s">
        <v>872</v>
      </c>
      <c r="F15" s="185" t="s">
        <v>38</v>
      </c>
      <c r="G15" s="186">
        <v>2</v>
      </c>
      <c r="H15" s="185">
        <v>234894481</v>
      </c>
      <c r="I15" s="185">
        <v>234894481</v>
      </c>
      <c r="J15" s="185" t="s">
        <v>39</v>
      </c>
      <c r="K15" s="185" t="s">
        <v>46</v>
      </c>
      <c r="L15" s="187" t="s">
        <v>873</v>
      </c>
      <c r="M15" s="63">
        <v>0</v>
      </c>
      <c r="N15" s="64">
        <v>0.17543859649122806</v>
      </c>
      <c r="O15" s="64">
        <v>0.30921052631578949</v>
      </c>
      <c r="P15" s="64">
        <v>0.28205128205128205</v>
      </c>
      <c r="Q15" s="65">
        <v>0.25675675675675674</v>
      </c>
      <c r="R15" s="59">
        <v>41</v>
      </c>
      <c r="S15" s="60">
        <v>114</v>
      </c>
      <c r="T15" s="60">
        <v>152</v>
      </c>
      <c r="U15" s="60">
        <v>78</v>
      </c>
      <c r="V15" s="62">
        <v>74</v>
      </c>
      <c r="W15" s="192">
        <v>0.25933899999999999</v>
      </c>
      <c r="X15" s="193">
        <v>0.25937199999999999</v>
      </c>
      <c r="Y15" s="193">
        <v>0.21723400000000001</v>
      </c>
      <c r="Z15" s="193">
        <v>0.10206</v>
      </c>
      <c r="AA15" s="193">
        <v>0.40004600000000001</v>
      </c>
      <c r="AB15" s="193">
        <v>0.31457600000000002</v>
      </c>
      <c r="AC15" s="193">
        <v>0.297875</v>
      </c>
      <c r="AD15" s="59">
        <v>8351</v>
      </c>
      <c r="AE15" s="60">
        <v>22674</v>
      </c>
      <c r="AF15" s="60">
        <v>22607</v>
      </c>
      <c r="AG15" s="60">
        <v>20968</v>
      </c>
      <c r="AH15" s="60">
        <v>17273</v>
      </c>
      <c r="AI15" s="60">
        <v>18695</v>
      </c>
      <c r="AJ15" s="60">
        <v>16893</v>
      </c>
      <c r="AK15" s="190" t="s">
        <v>39</v>
      </c>
      <c r="AL15" s="194" t="s">
        <v>65</v>
      </c>
      <c r="AM15" s="194" t="s">
        <v>65</v>
      </c>
      <c r="AN15" s="116"/>
      <c r="AO15" s="194" t="s">
        <v>65</v>
      </c>
      <c r="AP15" s="194" t="s">
        <v>65</v>
      </c>
      <c r="AQ15" s="218" t="s">
        <v>65</v>
      </c>
      <c r="AS15" s="24"/>
      <c r="AT15" s="24"/>
      <c r="AU15" s="18"/>
      <c r="AV15" s="18"/>
      <c r="AW15" s="18"/>
      <c r="AX15" s="18"/>
      <c r="AY15" s="18"/>
      <c r="AZ15" s="18"/>
      <c r="BA15" s="18"/>
      <c r="BB15" s="18"/>
      <c r="BC15" s="18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</row>
    <row r="16" spans="1:66" x14ac:dyDescent="0.2">
      <c r="A16" s="182" t="s">
        <v>855</v>
      </c>
      <c r="B16" s="191" t="s">
        <v>2771</v>
      </c>
      <c r="C16" s="184" t="s">
        <v>119</v>
      </c>
      <c r="D16" s="59" t="s">
        <v>119</v>
      </c>
      <c r="E16" s="60" t="s">
        <v>874</v>
      </c>
      <c r="F16" s="185" t="s">
        <v>38</v>
      </c>
      <c r="G16" s="186">
        <v>3</v>
      </c>
      <c r="H16" s="185">
        <v>46713506</v>
      </c>
      <c r="I16" s="185">
        <v>46713506</v>
      </c>
      <c r="J16" s="185" t="s">
        <v>39</v>
      </c>
      <c r="K16" s="185" t="s">
        <v>46</v>
      </c>
      <c r="L16" s="187" t="s">
        <v>875</v>
      </c>
      <c r="M16" s="63">
        <v>0</v>
      </c>
      <c r="N16" s="64">
        <v>0.35616438356164382</v>
      </c>
      <c r="O16" s="64">
        <v>0.60576923076923073</v>
      </c>
      <c r="P16" s="64">
        <v>0.33333333333333331</v>
      </c>
      <c r="Q16" s="65">
        <v>0.53061224489795922</v>
      </c>
      <c r="R16" s="59">
        <v>31</v>
      </c>
      <c r="S16" s="60">
        <v>73</v>
      </c>
      <c r="T16" s="60">
        <v>208</v>
      </c>
      <c r="U16" s="60">
        <v>102</v>
      </c>
      <c r="V16" s="62">
        <v>49</v>
      </c>
      <c r="W16" s="192">
        <v>0.30032999999999999</v>
      </c>
      <c r="X16" s="193">
        <v>0.32200000000000001</v>
      </c>
      <c r="Y16" s="193">
        <v>0.22350300000000001</v>
      </c>
      <c r="Z16" s="193">
        <v>7.8739000000000003E-2</v>
      </c>
      <c r="AA16" s="193">
        <v>0.61142200000000002</v>
      </c>
      <c r="AB16" s="193">
        <v>0.39933400000000002</v>
      </c>
      <c r="AC16" s="193">
        <v>0.44845000000000002</v>
      </c>
      <c r="AD16" s="59">
        <v>2726</v>
      </c>
      <c r="AE16" s="60">
        <v>8118</v>
      </c>
      <c r="AF16" s="60">
        <v>7114</v>
      </c>
      <c r="AG16" s="60">
        <v>6947</v>
      </c>
      <c r="AH16" s="60">
        <v>8037</v>
      </c>
      <c r="AI16" s="60">
        <v>10818</v>
      </c>
      <c r="AJ16" s="60">
        <v>6130</v>
      </c>
      <c r="AK16" s="190"/>
      <c r="AL16" s="116"/>
      <c r="AM16" s="116"/>
      <c r="AN16" s="116"/>
      <c r="AO16" s="116"/>
      <c r="AP16" s="116"/>
      <c r="AQ16" s="187"/>
      <c r="AS16" s="24"/>
      <c r="AT16" s="24"/>
      <c r="AU16" s="18"/>
      <c r="AV16" s="18"/>
      <c r="AW16" s="18"/>
      <c r="AX16" s="18"/>
      <c r="AY16" s="18"/>
      <c r="AZ16" s="18"/>
      <c r="BA16" s="18"/>
      <c r="BB16" s="18"/>
      <c r="BC16" s="18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</row>
    <row r="17" spans="1:66" x14ac:dyDescent="0.2">
      <c r="A17" s="182" t="s">
        <v>62</v>
      </c>
      <c r="B17" s="191" t="s">
        <v>62</v>
      </c>
      <c r="C17" s="184" t="s">
        <v>62</v>
      </c>
      <c r="D17" s="59" t="s">
        <v>119</v>
      </c>
      <c r="E17" s="60" t="s">
        <v>876</v>
      </c>
      <c r="F17" s="185" t="s">
        <v>38</v>
      </c>
      <c r="G17" s="186">
        <v>3</v>
      </c>
      <c r="H17" s="185">
        <v>64666970</v>
      </c>
      <c r="I17" s="185">
        <v>64666970</v>
      </c>
      <c r="J17" s="185" t="s">
        <v>39</v>
      </c>
      <c r="K17" s="185" t="s">
        <v>59</v>
      </c>
      <c r="L17" s="187" t="s">
        <v>877</v>
      </c>
      <c r="M17" s="63">
        <v>0</v>
      </c>
      <c r="N17" s="64">
        <v>0</v>
      </c>
      <c r="O17" s="64">
        <v>0.39473684210526316</v>
      </c>
      <c r="P17" s="64">
        <v>0.34482758620689657</v>
      </c>
      <c r="Q17" s="65">
        <v>0.44</v>
      </c>
      <c r="R17" s="59">
        <v>13</v>
      </c>
      <c r="S17" s="60">
        <v>49</v>
      </c>
      <c r="T17" s="60">
        <v>38</v>
      </c>
      <c r="U17" s="60">
        <v>29</v>
      </c>
      <c r="V17" s="62">
        <v>25</v>
      </c>
      <c r="W17" s="192">
        <v>0</v>
      </c>
      <c r="X17" s="193">
        <v>1.47444E-3</v>
      </c>
      <c r="Y17" s="193">
        <v>8.6206900000000003E-3</v>
      </c>
      <c r="Z17" s="193">
        <v>8.5333299999999996E-4</v>
      </c>
      <c r="AA17" s="193">
        <v>0.45224999999999999</v>
      </c>
      <c r="AB17" s="193">
        <v>0.34812700000000002</v>
      </c>
      <c r="AC17" s="193">
        <v>0.44502900000000001</v>
      </c>
      <c r="AD17" s="59">
        <v>180</v>
      </c>
      <c r="AE17" s="60">
        <v>6104</v>
      </c>
      <c r="AF17" s="60">
        <v>6612</v>
      </c>
      <c r="AG17" s="60">
        <v>9375</v>
      </c>
      <c r="AH17" s="60">
        <v>6178</v>
      </c>
      <c r="AI17" s="60">
        <v>5498</v>
      </c>
      <c r="AJ17" s="60">
        <v>7413</v>
      </c>
      <c r="AK17" s="190"/>
      <c r="AL17" s="116" t="s">
        <v>39</v>
      </c>
      <c r="AM17" s="116" t="s">
        <v>39</v>
      </c>
      <c r="AN17" s="116" t="s">
        <v>39</v>
      </c>
      <c r="AO17" s="194" t="s">
        <v>61</v>
      </c>
      <c r="AP17" s="194" t="s">
        <v>61</v>
      </c>
      <c r="AQ17" s="218" t="s">
        <v>61</v>
      </c>
      <c r="AS17" s="24"/>
      <c r="AT17" s="24"/>
      <c r="AU17" s="18"/>
      <c r="AV17" s="18"/>
      <c r="AW17" s="18"/>
      <c r="AX17" s="18"/>
      <c r="AY17" s="18"/>
      <c r="AZ17" s="18"/>
      <c r="BA17" s="18"/>
      <c r="BB17" s="18"/>
      <c r="BC17" s="18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</row>
    <row r="18" spans="1:66" x14ac:dyDescent="0.2">
      <c r="A18" s="182" t="s">
        <v>855</v>
      </c>
      <c r="B18" s="191" t="s">
        <v>2771</v>
      </c>
      <c r="C18" s="184" t="s">
        <v>1050</v>
      </c>
      <c r="D18" s="59" t="s">
        <v>119</v>
      </c>
      <c r="E18" s="60" t="s">
        <v>878</v>
      </c>
      <c r="F18" s="185" t="s">
        <v>38</v>
      </c>
      <c r="G18" s="186">
        <v>3</v>
      </c>
      <c r="H18" s="185">
        <v>111368615</v>
      </c>
      <c r="I18" s="185">
        <v>111368615</v>
      </c>
      <c r="J18" s="185" t="s">
        <v>40</v>
      </c>
      <c r="K18" s="185" t="s">
        <v>46</v>
      </c>
      <c r="L18" s="187" t="s">
        <v>879</v>
      </c>
      <c r="M18" s="63">
        <v>0</v>
      </c>
      <c r="N18" s="64">
        <v>0.24242424242424243</v>
      </c>
      <c r="O18" s="64">
        <v>0.43157894736842106</v>
      </c>
      <c r="P18" s="64">
        <v>0.13157894736842105</v>
      </c>
      <c r="Q18" s="65">
        <v>0.27272727272727271</v>
      </c>
      <c r="R18" s="59">
        <v>25</v>
      </c>
      <c r="S18" s="60">
        <v>66</v>
      </c>
      <c r="T18" s="60">
        <v>95</v>
      </c>
      <c r="U18" s="60">
        <v>38</v>
      </c>
      <c r="V18" s="62">
        <v>44</v>
      </c>
      <c r="W18" s="192">
        <v>0.237127</v>
      </c>
      <c r="X18" s="193">
        <v>0.21868000000000001</v>
      </c>
      <c r="Y18" s="193">
        <v>0.16403499999999999</v>
      </c>
      <c r="Z18" s="193">
        <v>7.8551800000000005E-2</v>
      </c>
      <c r="AA18" s="193">
        <v>0.362929</v>
      </c>
      <c r="AB18" s="193">
        <v>0.25648799999999999</v>
      </c>
      <c r="AC18" s="193">
        <v>0.27688800000000002</v>
      </c>
      <c r="AD18" s="59">
        <v>2310</v>
      </c>
      <c r="AE18" s="60">
        <v>13769</v>
      </c>
      <c r="AF18" s="60">
        <v>11717</v>
      </c>
      <c r="AG18" s="60">
        <v>12705</v>
      </c>
      <c r="AH18" s="60">
        <v>12986</v>
      </c>
      <c r="AI18" s="60">
        <v>13564</v>
      </c>
      <c r="AJ18" s="60">
        <v>12868</v>
      </c>
      <c r="AK18" s="190"/>
      <c r="AL18" s="194" t="s">
        <v>48</v>
      </c>
      <c r="AM18" s="194" t="s">
        <v>48</v>
      </c>
      <c r="AN18" s="194" t="s">
        <v>48</v>
      </c>
      <c r="AO18" s="194" t="s">
        <v>48</v>
      </c>
      <c r="AP18" s="194" t="s">
        <v>48</v>
      </c>
      <c r="AQ18" s="218" t="s">
        <v>48</v>
      </c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</row>
    <row r="19" spans="1:66" x14ac:dyDescent="0.2">
      <c r="A19" s="182" t="s">
        <v>269</v>
      </c>
      <c r="B19" s="191" t="s">
        <v>62</v>
      </c>
      <c r="C19" s="184" t="s">
        <v>269</v>
      </c>
      <c r="D19" s="59" t="s">
        <v>119</v>
      </c>
      <c r="E19" s="60" t="s">
        <v>880</v>
      </c>
      <c r="F19" s="185" t="s">
        <v>38</v>
      </c>
      <c r="G19" s="186">
        <v>3</v>
      </c>
      <c r="H19" s="185">
        <v>112710145</v>
      </c>
      <c r="I19" s="185">
        <v>112710145</v>
      </c>
      <c r="J19" s="185" t="s">
        <v>59</v>
      </c>
      <c r="K19" s="185" t="s">
        <v>40</v>
      </c>
      <c r="L19" s="187" t="s">
        <v>881</v>
      </c>
      <c r="M19" s="63">
        <v>0</v>
      </c>
      <c r="N19" s="64">
        <v>0</v>
      </c>
      <c r="O19" s="64">
        <v>4.2016806722689074E-3</v>
      </c>
      <c r="P19" s="64">
        <v>0.23931623931623933</v>
      </c>
      <c r="Q19" s="65">
        <v>0.27551020408163263</v>
      </c>
      <c r="R19" s="59">
        <v>42</v>
      </c>
      <c r="S19" s="60">
        <v>101</v>
      </c>
      <c r="T19" s="60">
        <v>238</v>
      </c>
      <c r="U19" s="60">
        <v>117</v>
      </c>
      <c r="V19" s="62">
        <v>98</v>
      </c>
      <c r="W19" s="192">
        <v>2.5013399999999999E-3</v>
      </c>
      <c r="X19" s="193">
        <v>4.6922800000000001E-3</v>
      </c>
      <c r="Y19" s="193">
        <v>4.1585299999999997E-3</v>
      </c>
      <c r="Z19" s="193">
        <v>4.7423300000000003E-3</v>
      </c>
      <c r="AA19" s="193">
        <v>2.0017699999999999E-2</v>
      </c>
      <c r="AB19" s="193">
        <v>0.23520199999999999</v>
      </c>
      <c r="AC19" s="193">
        <v>0.228685</v>
      </c>
      <c r="AD19" s="59">
        <v>5596</v>
      </c>
      <c r="AE19" s="60">
        <v>14705</v>
      </c>
      <c r="AF19" s="60">
        <v>15871</v>
      </c>
      <c r="AG19" s="60">
        <v>15815</v>
      </c>
      <c r="AH19" s="60">
        <v>18084</v>
      </c>
      <c r="AI19" s="60">
        <v>17959</v>
      </c>
      <c r="AJ19" s="60">
        <v>18191</v>
      </c>
      <c r="AK19" s="190" t="s">
        <v>59</v>
      </c>
      <c r="AL19" s="116" t="s">
        <v>59</v>
      </c>
      <c r="AM19" s="116" t="s">
        <v>59</v>
      </c>
      <c r="AN19" s="116" t="s">
        <v>59</v>
      </c>
      <c r="AO19" s="116" t="s">
        <v>59</v>
      </c>
      <c r="AP19" s="194" t="s">
        <v>93</v>
      </c>
      <c r="AQ19" s="218" t="s">
        <v>93</v>
      </c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</row>
    <row r="20" spans="1:66" x14ac:dyDescent="0.2">
      <c r="A20" s="182" t="s">
        <v>31</v>
      </c>
      <c r="B20" s="191" t="s">
        <v>31</v>
      </c>
      <c r="C20" s="184" t="s">
        <v>31</v>
      </c>
      <c r="D20" s="59" t="s">
        <v>119</v>
      </c>
      <c r="E20" s="60" t="s">
        <v>882</v>
      </c>
      <c r="F20" s="116" t="s">
        <v>38</v>
      </c>
      <c r="G20" s="196">
        <v>3</v>
      </c>
      <c r="H20" s="116">
        <v>156241703</v>
      </c>
      <c r="I20" s="116">
        <v>156241703</v>
      </c>
      <c r="J20" s="185" t="s">
        <v>39</v>
      </c>
      <c r="K20" s="185" t="s">
        <v>59</v>
      </c>
      <c r="L20" s="187" t="s">
        <v>883</v>
      </c>
      <c r="M20" s="63">
        <v>0</v>
      </c>
      <c r="N20" s="64">
        <v>0</v>
      </c>
      <c r="O20" s="64">
        <v>1.4705882352941176E-2</v>
      </c>
      <c r="P20" s="64">
        <v>0.21052631578947367</v>
      </c>
      <c r="Q20" s="65">
        <v>0</v>
      </c>
      <c r="R20" s="59">
        <v>24</v>
      </c>
      <c r="S20" s="60">
        <v>55</v>
      </c>
      <c r="T20" s="60">
        <v>68</v>
      </c>
      <c r="U20" s="60">
        <v>19</v>
      </c>
      <c r="V20" s="62">
        <v>32</v>
      </c>
      <c r="W20" s="192">
        <v>2.7001299999999998E-3</v>
      </c>
      <c r="X20" s="193">
        <v>8.8123000000000003E-3</v>
      </c>
      <c r="Y20" s="193">
        <v>4.4673899999999999E-3</v>
      </c>
      <c r="Z20" s="193">
        <v>5.6877799999999999E-3</v>
      </c>
      <c r="AA20" s="193">
        <v>7.2046100000000002E-3</v>
      </c>
      <c r="AB20" s="193">
        <v>4.84775E-2</v>
      </c>
      <c r="AC20" s="193">
        <v>2.7431299999999999E-3</v>
      </c>
      <c r="AD20" s="59">
        <v>6295</v>
      </c>
      <c r="AE20" s="60">
        <v>17816</v>
      </c>
      <c r="AF20" s="60">
        <v>17236</v>
      </c>
      <c r="AG20" s="60">
        <v>18109</v>
      </c>
      <c r="AH20" s="60">
        <v>15268</v>
      </c>
      <c r="AI20" s="60">
        <v>15698</v>
      </c>
      <c r="AJ20" s="60">
        <v>15311</v>
      </c>
      <c r="AK20" s="190" t="s">
        <v>39</v>
      </c>
      <c r="AL20" s="116" t="s">
        <v>39</v>
      </c>
      <c r="AM20" s="116" t="s">
        <v>39</v>
      </c>
      <c r="AN20" s="116" t="s">
        <v>39</v>
      </c>
      <c r="AO20" s="116" t="s">
        <v>39</v>
      </c>
      <c r="AP20" s="194" t="s">
        <v>61</v>
      </c>
      <c r="AQ20" s="187" t="s">
        <v>39</v>
      </c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</row>
    <row r="21" spans="1:66" x14ac:dyDescent="0.2">
      <c r="A21" s="182" t="s">
        <v>855</v>
      </c>
      <c r="B21" s="191" t="s">
        <v>2771</v>
      </c>
      <c r="C21" s="184" t="s">
        <v>871</v>
      </c>
      <c r="D21" s="59" t="s">
        <v>119</v>
      </c>
      <c r="E21" s="60" t="s">
        <v>884</v>
      </c>
      <c r="F21" s="185" t="s">
        <v>38</v>
      </c>
      <c r="G21" s="186">
        <v>3</v>
      </c>
      <c r="H21" s="185">
        <v>196674648</v>
      </c>
      <c r="I21" s="185">
        <v>196674648</v>
      </c>
      <c r="J21" s="116" t="s">
        <v>46</v>
      </c>
      <c r="K21" s="116" t="s">
        <v>40</v>
      </c>
      <c r="L21" s="187" t="s">
        <v>885</v>
      </c>
      <c r="M21" s="63">
        <v>0</v>
      </c>
      <c r="N21" s="64">
        <v>0.14634146341463414</v>
      </c>
      <c r="O21" s="64">
        <v>0.38800000000000001</v>
      </c>
      <c r="P21" s="64">
        <v>0.23008849557522124</v>
      </c>
      <c r="Q21" s="65">
        <v>0.4</v>
      </c>
      <c r="R21" s="59">
        <v>17</v>
      </c>
      <c r="S21" s="60">
        <v>41</v>
      </c>
      <c r="T21" s="60">
        <v>250</v>
      </c>
      <c r="U21" s="60">
        <v>113</v>
      </c>
      <c r="V21" s="62">
        <v>55</v>
      </c>
      <c r="W21" s="192">
        <v>0.196409</v>
      </c>
      <c r="X21" s="193">
        <v>0.25276700000000002</v>
      </c>
      <c r="Y21" s="193">
        <v>0.20700299999999999</v>
      </c>
      <c r="Z21" s="193">
        <v>8.4136199999999994E-2</v>
      </c>
      <c r="AA21" s="193">
        <v>0.38569199999999998</v>
      </c>
      <c r="AB21" s="193">
        <v>0.28825400000000001</v>
      </c>
      <c r="AC21" s="193">
        <v>0.293072</v>
      </c>
      <c r="AD21" s="59">
        <v>1837</v>
      </c>
      <c r="AE21" s="60">
        <v>7952</v>
      </c>
      <c r="AF21" s="60">
        <v>3227</v>
      </c>
      <c r="AG21" s="60">
        <v>1557</v>
      </c>
      <c r="AH21" s="60">
        <v>4431</v>
      </c>
      <c r="AI21" s="60">
        <v>13894</v>
      </c>
      <c r="AJ21" s="60">
        <v>12154</v>
      </c>
      <c r="AK21" s="190" t="s">
        <v>46</v>
      </c>
      <c r="AL21" s="194" t="s">
        <v>56</v>
      </c>
      <c r="AM21" s="194" t="s">
        <v>56</v>
      </c>
      <c r="AN21" s="116"/>
      <c r="AO21" s="194" t="s">
        <v>56</v>
      </c>
      <c r="AP21" s="194" t="s">
        <v>56</v>
      </c>
      <c r="AQ21" s="218" t="s">
        <v>56</v>
      </c>
      <c r="AS21" s="24"/>
    </row>
    <row r="22" spans="1:66" x14ac:dyDescent="0.2">
      <c r="A22" s="182" t="s">
        <v>62</v>
      </c>
      <c r="B22" s="191" t="s">
        <v>62</v>
      </c>
      <c r="C22" s="184" t="s">
        <v>62</v>
      </c>
      <c r="D22" s="59" t="s">
        <v>119</v>
      </c>
      <c r="E22" s="60" t="s">
        <v>886</v>
      </c>
      <c r="F22" s="185" t="s">
        <v>38</v>
      </c>
      <c r="G22" s="186">
        <v>3</v>
      </c>
      <c r="H22" s="185">
        <v>197665552</v>
      </c>
      <c r="I22" s="185">
        <v>197665552</v>
      </c>
      <c r="J22" s="185" t="s">
        <v>40</v>
      </c>
      <c r="K22" s="185" t="s">
        <v>59</v>
      </c>
      <c r="L22" s="187" t="s">
        <v>887</v>
      </c>
      <c r="M22" s="63">
        <v>0</v>
      </c>
      <c r="N22" s="64">
        <v>0</v>
      </c>
      <c r="O22" s="64">
        <v>0.2868217054263566</v>
      </c>
      <c r="P22" s="64">
        <v>0.20754716981132076</v>
      </c>
      <c r="Q22" s="65">
        <v>0.26666666666666666</v>
      </c>
      <c r="R22" s="59">
        <v>29</v>
      </c>
      <c r="S22" s="60">
        <v>83</v>
      </c>
      <c r="T22" s="60">
        <v>129</v>
      </c>
      <c r="U22" s="60">
        <v>53</v>
      </c>
      <c r="V22" s="62">
        <v>45</v>
      </c>
      <c r="W22" s="192">
        <v>6.5466400000000003E-3</v>
      </c>
      <c r="X22" s="193">
        <v>3.34934E-4</v>
      </c>
      <c r="Y22" s="193">
        <v>5.8133500000000001E-3</v>
      </c>
      <c r="Z22" s="193">
        <v>9.73805E-4</v>
      </c>
      <c r="AA22" s="193">
        <v>0.38516600000000001</v>
      </c>
      <c r="AB22" s="193">
        <v>0.295958</v>
      </c>
      <c r="AC22" s="193">
        <v>0.294512</v>
      </c>
      <c r="AD22" s="59">
        <v>3054</v>
      </c>
      <c r="AE22" s="60">
        <v>8957</v>
      </c>
      <c r="AF22" s="60">
        <v>9633</v>
      </c>
      <c r="AG22" s="60">
        <v>10269</v>
      </c>
      <c r="AH22" s="60">
        <v>13402</v>
      </c>
      <c r="AI22" s="60">
        <v>12468</v>
      </c>
      <c r="AJ22" s="60">
        <v>13738</v>
      </c>
      <c r="AK22" s="190" t="s">
        <v>40</v>
      </c>
      <c r="AL22" s="116" t="s">
        <v>40</v>
      </c>
      <c r="AM22" s="116" t="s">
        <v>40</v>
      </c>
      <c r="AN22" s="116" t="s">
        <v>40</v>
      </c>
      <c r="AO22" s="194" t="s">
        <v>93</v>
      </c>
      <c r="AP22" s="194" t="s">
        <v>93</v>
      </c>
      <c r="AQ22" s="218" t="s">
        <v>93</v>
      </c>
      <c r="AS22" s="24"/>
    </row>
    <row r="23" spans="1:66" x14ac:dyDescent="0.2">
      <c r="A23" s="182" t="s">
        <v>62</v>
      </c>
      <c r="B23" s="191" t="s">
        <v>62</v>
      </c>
      <c r="C23" s="184" t="s">
        <v>62</v>
      </c>
      <c r="D23" s="59" t="s">
        <v>119</v>
      </c>
      <c r="E23" s="60" t="s">
        <v>888</v>
      </c>
      <c r="F23" s="185" t="s">
        <v>38</v>
      </c>
      <c r="G23" s="186">
        <v>4</v>
      </c>
      <c r="H23" s="185">
        <v>3205805</v>
      </c>
      <c r="I23" s="185">
        <v>3205805</v>
      </c>
      <c r="J23" s="185" t="s">
        <v>39</v>
      </c>
      <c r="K23" s="185" t="s">
        <v>40</v>
      </c>
      <c r="L23" s="187" t="s">
        <v>889</v>
      </c>
      <c r="M23" s="63">
        <v>0</v>
      </c>
      <c r="N23" s="64">
        <v>0</v>
      </c>
      <c r="O23" s="64">
        <v>0.42307692307692307</v>
      </c>
      <c r="P23" s="64">
        <v>0.24</v>
      </c>
      <c r="Q23" s="65">
        <v>0.24444444444444444</v>
      </c>
      <c r="R23" s="59">
        <v>30</v>
      </c>
      <c r="S23" s="60">
        <v>84</v>
      </c>
      <c r="T23" s="60">
        <v>104</v>
      </c>
      <c r="U23" s="60">
        <v>50</v>
      </c>
      <c r="V23" s="62">
        <v>45</v>
      </c>
      <c r="W23" s="192">
        <v>0</v>
      </c>
      <c r="X23" s="193">
        <v>3.8102500000000001E-4</v>
      </c>
      <c r="Y23" s="193">
        <v>6.9108500000000003E-4</v>
      </c>
      <c r="Z23" s="193">
        <v>4.0871899999999999E-4</v>
      </c>
      <c r="AA23" s="193">
        <v>0.35628300000000002</v>
      </c>
      <c r="AB23" s="193">
        <v>0.26988699999999999</v>
      </c>
      <c r="AC23" s="193">
        <v>0.25026399999999999</v>
      </c>
      <c r="AD23" s="59">
        <v>1829</v>
      </c>
      <c r="AE23" s="60">
        <v>5249</v>
      </c>
      <c r="AF23" s="60">
        <v>4341</v>
      </c>
      <c r="AG23" s="60">
        <v>7340</v>
      </c>
      <c r="AH23" s="60">
        <v>7059</v>
      </c>
      <c r="AI23" s="60">
        <v>5569</v>
      </c>
      <c r="AJ23" s="60">
        <v>6625</v>
      </c>
      <c r="AK23" s="190"/>
      <c r="AL23" s="116" t="s">
        <v>39</v>
      </c>
      <c r="AM23" s="116" t="s">
        <v>39</v>
      </c>
      <c r="AN23" s="116" t="s">
        <v>39</v>
      </c>
      <c r="AO23" s="194" t="s">
        <v>84</v>
      </c>
      <c r="AP23" s="194" t="s">
        <v>84</v>
      </c>
      <c r="AQ23" s="218" t="s">
        <v>84</v>
      </c>
      <c r="AS23" s="24"/>
    </row>
    <row r="24" spans="1:66" x14ac:dyDescent="0.2">
      <c r="A24" s="182" t="s">
        <v>855</v>
      </c>
      <c r="B24" s="191" t="s">
        <v>2771</v>
      </c>
      <c r="C24" s="184" t="s">
        <v>855</v>
      </c>
      <c r="D24" s="59" t="s">
        <v>119</v>
      </c>
      <c r="E24" s="60" t="s">
        <v>890</v>
      </c>
      <c r="F24" s="185" t="s">
        <v>891</v>
      </c>
      <c r="G24" s="186">
        <v>4</v>
      </c>
      <c r="H24" s="185">
        <v>52779750</v>
      </c>
      <c r="I24" s="185">
        <v>52779750</v>
      </c>
      <c r="J24" s="185" t="s">
        <v>40</v>
      </c>
      <c r="K24" s="185" t="s">
        <v>59</v>
      </c>
      <c r="L24" s="197" t="s">
        <v>892</v>
      </c>
      <c r="M24" s="63">
        <v>0</v>
      </c>
      <c r="N24" s="64">
        <v>0.34615384615384615</v>
      </c>
      <c r="O24" s="64">
        <v>0.26470588235294118</v>
      </c>
      <c r="P24" s="64">
        <v>0.29411764705882354</v>
      </c>
      <c r="Q24" s="65">
        <v>0.17647058823529413</v>
      </c>
      <c r="R24" s="59">
        <v>12</v>
      </c>
      <c r="S24" s="60">
        <v>26</v>
      </c>
      <c r="T24" s="60">
        <v>34</v>
      </c>
      <c r="U24" s="60">
        <v>17</v>
      </c>
      <c r="V24" s="62">
        <v>17</v>
      </c>
      <c r="W24" s="192">
        <v>0.15235799999999999</v>
      </c>
      <c r="X24" s="193">
        <v>0.21126400000000001</v>
      </c>
      <c r="Y24" s="193">
        <v>5.4185299999999999E-2</v>
      </c>
      <c r="Z24" s="193">
        <v>6.4037300000000005E-2</v>
      </c>
      <c r="AA24" s="193">
        <v>0.30169699999999999</v>
      </c>
      <c r="AB24" s="193">
        <v>0.190249</v>
      </c>
      <c r="AC24" s="193">
        <v>0.20850399999999999</v>
      </c>
      <c r="AD24" s="59">
        <v>6149</v>
      </c>
      <c r="AE24" s="60">
        <v>19052</v>
      </c>
      <c r="AF24" s="60">
        <v>20393</v>
      </c>
      <c r="AG24" s="60">
        <v>18458</v>
      </c>
      <c r="AH24" s="60">
        <v>15141</v>
      </c>
      <c r="AI24" s="60">
        <v>16531</v>
      </c>
      <c r="AJ24" s="60">
        <v>14393</v>
      </c>
      <c r="AK24" s="198" t="s">
        <v>40</v>
      </c>
      <c r="AL24" s="185" t="s">
        <v>93</v>
      </c>
      <c r="AM24" s="185"/>
      <c r="AN24" s="185"/>
      <c r="AO24" s="185" t="s">
        <v>93</v>
      </c>
      <c r="AP24" s="185" t="s">
        <v>93</v>
      </c>
      <c r="AQ24" s="197" t="s">
        <v>93</v>
      </c>
      <c r="AS24" s="24"/>
    </row>
    <row r="25" spans="1:66" x14ac:dyDescent="0.2">
      <c r="A25" s="182" t="s">
        <v>30</v>
      </c>
      <c r="B25" s="191" t="s">
        <v>30</v>
      </c>
      <c r="C25" s="184" t="s">
        <v>119</v>
      </c>
      <c r="D25" s="59" t="s">
        <v>119</v>
      </c>
      <c r="E25" s="60" t="s">
        <v>233</v>
      </c>
      <c r="F25" s="185" t="s">
        <v>38</v>
      </c>
      <c r="G25" s="186">
        <v>4</v>
      </c>
      <c r="H25" s="185">
        <v>69215464</v>
      </c>
      <c r="I25" s="185">
        <v>69215464</v>
      </c>
      <c r="J25" s="185" t="s">
        <v>40</v>
      </c>
      <c r="K25" s="185" t="s">
        <v>46</v>
      </c>
      <c r="L25" s="187" t="s">
        <v>893</v>
      </c>
      <c r="M25" s="63">
        <v>0</v>
      </c>
      <c r="N25" s="64">
        <v>0</v>
      </c>
      <c r="O25" s="64">
        <v>0.3559322033898305</v>
      </c>
      <c r="P25" s="64">
        <v>0</v>
      </c>
      <c r="Q25" s="65">
        <v>0</v>
      </c>
      <c r="R25" s="59">
        <v>11</v>
      </c>
      <c r="S25" s="60">
        <v>34</v>
      </c>
      <c r="T25" s="60">
        <v>118</v>
      </c>
      <c r="U25" s="60">
        <v>53</v>
      </c>
      <c r="V25" s="62">
        <v>29</v>
      </c>
      <c r="W25" s="192">
        <v>2.66016E-3</v>
      </c>
      <c r="X25" s="193">
        <v>1.11652E-3</v>
      </c>
      <c r="Y25" s="193">
        <v>1.6885699999999999E-3</v>
      </c>
      <c r="Z25" s="193">
        <v>2.0327399999999999E-3</v>
      </c>
      <c r="AA25" s="193">
        <v>0.31037100000000001</v>
      </c>
      <c r="AB25" s="193">
        <v>3.2555599999999998E-3</v>
      </c>
      <c r="AC25" s="193">
        <v>5.1349299999999996E-4</v>
      </c>
      <c r="AD25" s="59">
        <v>13532</v>
      </c>
      <c r="AE25" s="60">
        <v>19704</v>
      </c>
      <c r="AF25" s="60">
        <v>27242</v>
      </c>
      <c r="AG25" s="60">
        <v>18694</v>
      </c>
      <c r="AH25" s="60">
        <v>15678</v>
      </c>
      <c r="AI25" s="60">
        <v>18430</v>
      </c>
      <c r="AJ25" s="60">
        <v>17527</v>
      </c>
      <c r="AK25" s="190"/>
      <c r="AL25" s="185"/>
      <c r="AM25" s="185"/>
      <c r="AN25" s="185"/>
      <c r="AO25" s="185"/>
      <c r="AP25" s="185"/>
      <c r="AQ25" s="197"/>
      <c r="AS25" s="24"/>
    </row>
    <row r="26" spans="1:66" x14ac:dyDescent="0.2">
      <c r="A26" s="182" t="s">
        <v>31</v>
      </c>
      <c r="B26" s="191" t="s">
        <v>31</v>
      </c>
      <c r="C26" s="184" t="s">
        <v>31</v>
      </c>
      <c r="D26" s="59" t="s">
        <v>119</v>
      </c>
      <c r="E26" s="60" t="s">
        <v>894</v>
      </c>
      <c r="F26" s="116" t="s">
        <v>38</v>
      </c>
      <c r="G26" s="196">
        <v>4</v>
      </c>
      <c r="H26" s="116">
        <v>79831990</v>
      </c>
      <c r="I26" s="116">
        <v>79831990</v>
      </c>
      <c r="J26" s="185" t="s">
        <v>46</v>
      </c>
      <c r="K26" s="185" t="s">
        <v>39</v>
      </c>
      <c r="L26" s="187" t="s">
        <v>895</v>
      </c>
      <c r="M26" s="63">
        <v>0</v>
      </c>
      <c r="N26" s="64">
        <v>0</v>
      </c>
      <c r="O26" s="64">
        <v>0</v>
      </c>
      <c r="P26" s="64">
        <v>0.13043478260869565</v>
      </c>
      <c r="Q26" s="65">
        <v>0</v>
      </c>
      <c r="R26" s="59">
        <v>14</v>
      </c>
      <c r="S26" s="60">
        <v>48</v>
      </c>
      <c r="T26" s="60">
        <v>34</v>
      </c>
      <c r="U26" s="60">
        <v>23</v>
      </c>
      <c r="V26" s="62">
        <v>43</v>
      </c>
      <c r="W26" s="192">
        <v>0</v>
      </c>
      <c r="X26" s="193">
        <v>0</v>
      </c>
      <c r="Y26" s="193">
        <v>2.3963599999999999E-4</v>
      </c>
      <c r="Z26" s="193">
        <v>3.0418300000000002E-4</v>
      </c>
      <c r="AA26" s="193">
        <v>6.3163200000000003E-4</v>
      </c>
      <c r="AB26" s="193">
        <v>5.6982499999999998E-2</v>
      </c>
      <c r="AC26" s="193">
        <v>1.18245E-4</v>
      </c>
      <c r="AD26" s="59">
        <v>2859</v>
      </c>
      <c r="AE26" s="60">
        <v>6990</v>
      </c>
      <c r="AF26" s="60">
        <v>4173</v>
      </c>
      <c r="AG26" s="60">
        <v>6575</v>
      </c>
      <c r="AH26" s="60">
        <v>7916</v>
      </c>
      <c r="AI26" s="60">
        <v>8020</v>
      </c>
      <c r="AJ26" s="60">
        <v>8457</v>
      </c>
      <c r="AK26" s="190" t="s">
        <v>46</v>
      </c>
      <c r="AL26" s="185" t="s">
        <v>46</v>
      </c>
      <c r="AM26" s="185" t="s">
        <v>46</v>
      </c>
      <c r="AN26" s="185" t="s">
        <v>46</v>
      </c>
      <c r="AO26" s="185" t="s">
        <v>46</v>
      </c>
      <c r="AP26" s="194" t="s">
        <v>206</v>
      </c>
      <c r="AQ26" s="197" t="s">
        <v>46</v>
      </c>
      <c r="AS26" s="24"/>
    </row>
    <row r="27" spans="1:66" s="24" customFormat="1" x14ac:dyDescent="0.2">
      <c r="A27" s="182" t="s">
        <v>62</v>
      </c>
      <c r="B27" s="191" t="s">
        <v>62</v>
      </c>
      <c r="C27" s="184" t="s">
        <v>62</v>
      </c>
      <c r="D27" s="59" t="s">
        <v>119</v>
      </c>
      <c r="E27" s="60" t="s">
        <v>896</v>
      </c>
      <c r="F27" s="185" t="s">
        <v>38</v>
      </c>
      <c r="G27" s="186">
        <v>4</v>
      </c>
      <c r="H27" s="185">
        <v>134072890</v>
      </c>
      <c r="I27" s="185">
        <v>134072890</v>
      </c>
      <c r="J27" s="185" t="s">
        <v>46</v>
      </c>
      <c r="K27" s="185" t="s">
        <v>59</v>
      </c>
      <c r="L27" s="187" t="s">
        <v>897</v>
      </c>
      <c r="M27" s="63">
        <v>0</v>
      </c>
      <c r="N27" s="64">
        <v>0</v>
      </c>
      <c r="O27" s="64">
        <v>0.45045045045045046</v>
      </c>
      <c r="P27" s="64">
        <v>0.55000000000000004</v>
      </c>
      <c r="Q27" s="65">
        <v>0.22580645161290322</v>
      </c>
      <c r="R27" s="59">
        <v>14</v>
      </c>
      <c r="S27" s="60">
        <v>30</v>
      </c>
      <c r="T27" s="60">
        <v>111</v>
      </c>
      <c r="U27" s="60">
        <v>20</v>
      </c>
      <c r="V27" s="62">
        <v>31</v>
      </c>
      <c r="W27" s="192">
        <v>1.1234400000000001E-3</v>
      </c>
      <c r="X27" s="193">
        <v>4.4669399999999998E-4</v>
      </c>
      <c r="Y27" s="193">
        <v>7.4070500000000001E-3</v>
      </c>
      <c r="Z27" s="193">
        <v>2.2546699999999999E-3</v>
      </c>
      <c r="AA27" s="193">
        <v>0.39108399999999999</v>
      </c>
      <c r="AB27" s="193">
        <v>0.33110600000000001</v>
      </c>
      <c r="AC27" s="193">
        <v>0.30912299999999998</v>
      </c>
      <c r="AD27" s="59">
        <v>7120</v>
      </c>
      <c r="AE27" s="60">
        <v>20148</v>
      </c>
      <c r="AF27" s="60">
        <v>20521</v>
      </c>
      <c r="AG27" s="60">
        <v>18628</v>
      </c>
      <c r="AH27" s="60">
        <v>17160</v>
      </c>
      <c r="AI27" s="60">
        <v>19006</v>
      </c>
      <c r="AJ27" s="60">
        <v>16081</v>
      </c>
      <c r="AK27" s="190" t="s">
        <v>46</v>
      </c>
      <c r="AL27" s="116" t="s">
        <v>46</v>
      </c>
      <c r="AM27" s="116" t="s">
        <v>46</v>
      </c>
      <c r="AN27" s="116" t="s">
        <v>46</v>
      </c>
      <c r="AO27" s="194" t="s">
        <v>150</v>
      </c>
      <c r="AP27" s="194" t="s">
        <v>150</v>
      </c>
      <c r="AQ27" s="218" t="s">
        <v>150</v>
      </c>
    </row>
    <row r="28" spans="1:66" x14ac:dyDescent="0.2">
      <c r="A28" s="182" t="s">
        <v>269</v>
      </c>
      <c r="B28" s="191" t="s">
        <v>269</v>
      </c>
      <c r="C28" s="184" t="s">
        <v>269</v>
      </c>
      <c r="D28" s="59" t="s">
        <v>119</v>
      </c>
      <c r="E28" s="60" t="s">
        <v>898</v>
      </c>
      <c r="F28" s="116" t="s">
        <v>38</v>
      </c>
      <c r="G28" s="196">
        <v>4</v>
      </c>
      <c r="H28" s="116">
        <v>169315727</v>
      </c>
      <c r="I28" s="116">
        <v>169315727</v>
      </c>
      <c r="J28" s="185" t="s">
        <v>40</v>
      </c>
      <c r="K28" s="185" t="s">
        <v>59</v>
      </c>
      <c r="L28" s="187" t="s">
        <v>899</v>
      </c>
      <c r="M28" s="63">
        <v>0</v>
      </c>
      <c r="N28" s="64">
        <v>0</v>
      </c>
      <c r="O28" s="64">
        <v>0</v>
      </c>
      <c r="P28" s="64">
        <v>8.8888888888888892E-2</v>
      </c>
      <c r="Q28" s="65">
        <v>0.16666666666666666</v>
      </c>
      <c r="R28" s="59">
        <v>38</v>
      </c>
      <c r="S28" s="60">
        <v>102</v>
      </c>
      <c r="T28" s="60">
        <v>82</v>
      </c>
      <c r="U28" s="60">
        <v>45</v>
      </c>
      <c r="V28" s="62">
        <v>72</v>
      </c>
      <c r="W28" s="192">
        <v>1.1641399999999999E-3</v>
      </c>
      <c r="X28" s="193">
        <v>2.7975899999999998E-4</v>
      </c>
      <c r="Y28" s="193">
        <v>1.7861900000000001E-4</v>
      </c>
      <c r="Z28" s="193">
        <v>2.0390499999999999E-4</v>
      </c>
      <c r="AA28" s="193">
        <v>5.34425E-3</v>
      </c>
      <c r="AB28" s="193">
        <v>0.17125599999999999</v>
      </c>
      <c r="AC28" s="193">
        <v>0.144373</v>
      </c>
      <c r="AD28" s="59">
        <v>8589</v>
      </c>
      <c r="AE28" s="60">
        <v>21447</v>
      </c>
      <c r="AF28" s="60">
        <v>22394</v>
      </c>
      <c r="AG28" s="60">
        <v>19617</v>
      </c>
      <c r="AH28" s="60">
        <v>17589</v>
      </c>
      <c r="AI28" s="60">
        <v>18049</v>
      </c>
      <c r="AJ28" s="60">
        <v>17621</v>
      </c>
      <c r="AK28" s="190" t="s">
        <v>40</v>
      </c>
      <c r="AL28" s="116" t="s">
        <v>40</v>
      </c>
      <c r="AM28" s="116" t="s">
        <v>40</v>
      </c>
      <c r="AN28" s="116" t="s">
        <v>40</v>
      </c>
      <c r="AO28" s="116" t="s">
        <v>40</v>
      </c>
      <c r="AP28" s="194" t="s">
        <v>93</v>
      </c>
      <c r="AQ28" s="218" t="s">
        <v>93</v>
      </c>
      <c r="AS28" s="24"/>
    </row>
    <row r="29" spans="1:66" x14ac:dyDescent="0.2">
      <c r="A29" s="182" t="s">
        <v>62</v>
      </c>
      <c r="B29" s="191" t="s">
        <v>62</v>
      </c>
      <c r="C29" s="184" t="s">
        <v>269</v>
      </c>
      <c r="D29" s="59" t="s">
        <v>119</v>
      </c>
      <c r="E29" s="60" t="s">
        <v>900</v>
      </c>
      <c r="F29" s="185" t="s">
        <v>38</v>
      </c>
      <c r="G29" s="186">
        <v>5</v>
      </c>
      <c r="H29" s="185">
        <v>10649732</v>
      </c>
      <c r="I29" s="185">
        <v>10649732</v>
      </c>
      <c r="J29" s="185" t="s">
        <v>40</v>
      </c>
      <c r="K29" s="185" t="s">
        <v>46</v>
      </c>
      <c r="L29" s="187" t="s">
        <v>901</v>
      </c>
      <c r="M29" s="63">
        <v>0</v>
      </c>
      <c r="N29" s="64">
        <v>0</v>
      </c>
      <c r="O29" s="64">
        <v>3.4653465346534656E-2</v>
      </c>
      <c r="P29" s="64">
        <v>0.28703703703703703</v>
      </c>
      <c r="Q29" s="65">
        <v>0.28000000000000003</v>
      </c>
      <c r="R29" s="59">
        <v>24</v>
      </c>
      <c r="S29" s="60">
        <v>29</v>
      </c>
      <c r="T29" s="60">
        <v>202</v>
      </c>
      <c r="U29" s="60">
        <v>108</v>
      </c>
      <c r="V29" s="62">
        <v>25</v>
      </c>
      <c r="W29" s="192">
        <v>3.27576E-3</v>
      </c>
      <c r="X29" s="193">
        <v>3.3357700000000001E-3</v>
      </c>
      <c r="Y29" s="193">
        <v>3.6579E-3</v>
      </c>
      <c r="Z29" s="193">
        <v>3.7907499999999998E-3</v>
      </c>
      <c r="AA29" s="193">
        <v>2.5919899999999999E-2</v>
      </c>
      <c r="AB29" s="193">
        <v>0.30576399999999998</v>
      </c>
      <c r="AC29" s="193">
        <v>0.29855100000000001</v>
      </c>
      <c r="AD29" s="59">
        <v>3357</v>
      </c>
      <c r="AE29" s="60">
        <v>9593</v>
      </c>
      <c r="AF29" s="60">
        <v>11482</v>
      </c>
      <c r="AG29" s="60">
        <v>9233</v>
      </c>
      <c r="AH29" s="60">
        <v>11767</v>
      </c>
      <c r="AI29" s="60">
        <v>13324</v>
      </c>
      <c r="AJ29" s="60">
        <v>11040</v>
      </c>
      <c r="AK29" s="190" t="s">
        <v>40</v>
      </c>
      <c r="AL29" s="116" t="s">
        <v>40</v>
      </c>
      <c r="AM29" s="116" t="s">
        <v>40</v>
      </c>
      <c r="AN29" s="116" t="s">
        <v>40</v>
      </c>
      <c r="AO29" s="116" t="s">
        <v>40</v>
      </c>
      <c r="AP29" s="194" t="s">
        <v>48</v>
      </c>
      <c r="AQ29" s="218" t="s">
        <v>48</v>
      </c>
      <c r="AS29" s="24"/>
    </row>
    <row r="30" spans="1:66" s="24" customFormat="1" x14ac:dyDescent="0.2">
      <c r="A30" s="182" t="s">
        <v>760</v>
      </c>
      <c r="B30" s="191" t="s">
        <v>862</v>
      </c>
      <c r="C30" s="184" t="s">
        <v>760</v>
      </c>
      <c r="D30" s="59" t="s">
        <v>119</v>
      </c>
      <c r="E30" s="60" t="s">
        <v>902</v>
      </c>
      <c r="F30" s="185" t="s">
        <v>38</v>
      </c>
      <c r="G30" s="186">
        <v>5</v>
      </c>
      <c r="H30" s="185">
        <v>53751859</v>
      </c>
      <c r="I30" s="185">
        <v>53751859</v>
      </c>
      <c r="J30" s="185" t="s">
        <v>39</v>
      </c>
      <c r="K30" s="185" t="s">
        <v>40</v>
      </c>
      <c r="L30" s="187" t="s">
        <v>903</v>
      </c>
      <c r="M30" s="63">
        <v>0</v>
      </c>
      <c r="N30" s="64">
        <v>0.15714285714285714</v>
      </c>
      <c r="O30" s="64">
        <v>0</v>
      </c>
      <c r="P30" s="64">
        <v>0</v>
      </c>
      <c r="Q30" s="65">
        <v>0</v>
      </c>
      <c r="R30" s="59">
        <v>26</v>
      </c>
      <c r="S30" s="60">
        <v>70</v>
      </c>
      <c r="T30" s="60">
        <v>163</v>
      </c>
      <c r="U30" s="60">
        <v>50</v>
      </c>
      <c r="V30" s="62">
        <v>36</v>
      </c>
      <c r="W30" s="192">
        <v>5.7524499999999999E-2</v>
      </c>
      <c r="X30" s="193">
        <v>0.109316</v>
      </c>
      <c r="Y30" s="193">
        <v>1.6924999999999999E-2</v>
      </c>
      <c r="Z30" s="193">
        <v>7.4984499999999996E-2</v>
      </c>
      <c r="AA30" s="193">
        <v>1.7578799999999999E-4</v>
      </c>
      <c r="AB30" s="193">
        <v>2.1184200000000001E-4</v>
      </c>
      <c r="AC30" s="193">
        <v>1.2443999999999999E-4</v>
      </c>
      <c r="AD30" s="59">
        <v>7335</v>
      </c>
      <c r="AE30" s="60">
        <v>22037</v>
      </c>
      <c r="AF30" s="60">
        <v>23870</v>
      </c>
      <c r="AG30" s="60">
        <v>21031</v>
      </c>
      <c r="AH30" s="60">
        <v>17066</v>
      </c>
      <c r="AI30" s="60">
        <v>18882</v>
      </c>
      <c r="AJ30" s="60">
        <v>16072</v>
      </c>
      <c r="AK30" s="190" t="s">
        <v>39</v>
      </c>
      <c r="AL30" s="194" t="s">
        <v>84</v>
      </c>
      <c r="AM30" s="185" t="s">
        <v>39</v>
      </c>
      <c r="AN30" s="185" t="s">
        <v>39</v>
      </c>
      <c r="AO30" s="185" t="s">
        <v>39</v>
      </c>
      <c r="AP30" s="185" t="s">
        <v>39</v>
      </c>
      <c r="AQ30" s="197" t="s">
        <v>39</v>
      </c>
    </row>
    <row r="31" spans="1:66" x14ac:dyDescent="0.2">
      <c r="A31" s="182" t="s">
        <v>30</v>
      </c>
      <c r="B31" s="191" t="s">
        <v>119</v>
      </c>
      <c r="C31" s="184" t="s">
        <v>30</v>
      </c>
      <c r="D31" s="59" t="s">
        <v>119</v>
      </c>
      <c r="E31" s="60" t="s">
        <v>1058</v>
      </c>
      <c r="F31" s="185" t="s">
        <v>38</v>
      </c>
      <c r="G31" s="186">
        <v>5</v>
      </c>
      <c r="H31" s="185">
        <v>78964826</v>
      </c>
      <c r="I31" s="185">
        <v>78964826</v>
      </c>
      <c r="J31" s="185" t="s">
        <v>39</v>
      </c>
      <c r="K31" s="185" t="s">
        <v>46</v>
      </c>
      <c r="L31" s="187" t="s">
        <v>1059</v>
      </c>
      <c r="M31" s="63">
        <v>0</v>
      </c>
      <c r="N31" s="64">
        <v>0</v>
      </c>
      <c r="O31" s="64">
        <v>0.27777777777777779</v>
      </c>
      <c r="P31" s="64">
        <v>0</v>
      </c>
      <c r="Q31" s="65">
        <v>0</v>
      </c>
      <c r="R31" s="59">
        <v>14</v>
      </c>
      <c r="S31" s="60">
        <v>52</v>
      </c>
      <c r="T31" s="60">
        <v>36</v>
      </c>
      <c r="U31" s="60">
        <v>11</v>
      </c>
      <c r="V31" s="62">
        <v>26</v>
      </c>
      <c r="W31" s="192"/>
      <c r="X31" s="193"/>
      <c r="Y31" s="193"/>
      <c r="Z31" s="193"/>
      <c r="AA31" s="193"/>
      <c r="AB31" s="199"/>
      <c r="AC31" s="193"/>
      <c r="AD31" s="59"/>
      <c r="AE31" s="60"/>
      <c r="AF31" s="60"/>
      <c r="AG31" s="60"/>
      <c r="AH31" s="60"/>
      <c r="AI31" s="60"/>
      <c r="AJ31" s="60"/>
      <c r="AK31" s="190"/>
      <c r="AL31" s="116" t="s">
        <v>39</v>
      </c>
      <c r="AM31" s="116" t="s">
        <v>39</v>
      </c>
      <c r="AN31" s="116" t="s">
        <v>39</v>
      </c>
      <c r="AO31" s="194" t="s">
        <v>65</v>
      </c>
      <c r="AP31" s="116" t="s">
        <v>39</v>
      </c>
      <c r="AQ31" s="187" t="s">
        <v>39</v>
      </c>
      <c r="AS31" s="24"/>
    </row>
    <row r="32" spans="1:66" x14ac:dyDescent="0.2">
      <c r="A32" s="182" t="s">
        <v>855</v>
      </c>
      <c r="B32" s="191" t="s">
        <v>2771</v>
      </c>
      <c r="C32" s="184" t="s">
        <v>1050</v>
      </c>
      <c r="D32" s="59" t="s">
        <v>119</v>
      </c>
      <c r="E32" s="60" t="s">
        <v>904</v>
      </c>
      <c r="F32" s="185" t="s">
        <v>50</v>
      </c>
      <c r="G32" s="186">
        <v>5</v>
      </c>
      <c r="H32" s="185">
        <v>130846080</v>
      </c>
      <c r="I32" s="185">
        <v>130846092</v>
      </c>
      <c r="J32" s="185" t="s">
        <v>905</v>
      </c>
      <c r="K32" s="185" t="s">
        <v>51</v>
      </c>
      <c r="L32" s="187" t="s">
        <v>906</v>
      </c>
      <c r="M32" s="63">
        <v>0</v>
      </c>
      <c r="N32" s="64">
        <v>0.10619469026548672</v>
      </c>
      <c r="O32" s="64">
        <v>0.13207547169811321</v>
      </c>
      <c r="P32" s="64">
        <v>9.0909090909090912E-2</v>
      </c>
      <c r="Q32" s="65">
        <v>0.18279569892473119</v>
      </c>
      <c r="R32" s="59">
        <v>37</v>
      </c>
      <c r="S32" s="60">
        <v>113</v>
      </c>
      <c r="T32" s="60">
        <v>106</v>
      </c>
      <c r="U32" s="60">
        <v>77</v>
      </c>
      <c r="V32" s="62">
        <v>93</v>
      </c>
      <c r="W32" s="192">
        <v>0.30389610389610389</v>
      </c>
      <c r="X32" s="193">
        <v>0.34346661170651277</v>
      </c>
      <c r="Y32" s="193">
        <v>0.24366471734892786</v>
      </c>
      <c r="Z32" s="193">
        <v>0.33141095754201055</v>
      </c>
      <c r="AA32" s="193">
        <v>0.45310720162004808</v>
      </c>
      <c r="AB32" s="193">
        <v>0.37391502969392415</v>
      </c>
      <c r="AC32" s="193">
        <v>0.32836372597338592</v>
      </c>
      <c r="AD32" s="59">
        <v>6930</v>
      </c>
      <c r="AE32" s="60">
        <v>19408</v>
      </c>
      <c r="AF32" s="60">
        <v>18468</v>
      </c>
      <c r="AG32" s="60">
        <v>20114</v>
      </c>
      <c r="AH32" s="60">
        <v>15802</v>
      </c>
      <c r="AI32" s="60">
        <v>17512</v>
      </c>
      <c r="AJ32" s="60">
        <v>16232</v>
      </c>
      <c r="AK32" s="190" t="s">
        <v>905</v>
      </c>
      <c r="AL32" s="194" t="s">
        <v>907</v>
      </c>
      <c r="AM32" s="194" t="s">
        <v>907</v>
      </c>
      <c r="AN32" s="194" t="s">
        <v>907</v>
      </c>
      <c r="AO32" s="194" t="s">
        <v>907</v>
      </c>
      <c r="AP32" s="194" t="s">
        <v>907</v>
      </c>
      <c r="AQ32" s="218" t="s">
        <v>907</v>
      </c>
      <c r="AS32" s="24"/>
    </row>
    <row r="33" spans="1:45" x14ac:dyDescent="0.2">
      <c r="A33" s="182" t="s">
        <v>269</v>
      </c>
      <c r="B33" s="191" t="s">
        <v>269</v>
      </c>
      <c r="C33" s="184" t="s">
        <v>32</v>
      </c>
      <c r="D33" s="59" t="s">
        <v>119</v>
      </c>
      <c r="E33" s="60" t="s">
        <v>908</v>
      </c>
      <c r="F33" s="185" t="s">
        <v>38</v>
      </c>
      <c r="G33" s="186">
        <v>5</v>
      </c>
      <c r="H33" s="185">
        <v>167850786</v>
      </c>
      <c r="I33" s="185">
        <v>167850786</v>
      </c>
      <c r="J33" s="185" t="s">
        <v>46</v>
      </c>
      <c r="K33" s="185" t="s">
        <v>40</v>
      </c>
      <c r="L33" s="187" t="s">
        <v>909</v>
      </c>
      <c r="M33" s="63">
        <v>0</v>
      </c>
      <c r="N33" s="64">
        <v>0</v>
      </c>
      <c r="O33" s="64">
        <v>0</v>
      </c>
      <c r="P33" s="64">
        <v>0.17777777777777778</v>
      </c>
      <c r="Q33" s="65">
        <v>0.27906976744186046</v>
      </c>
      <c r="R33" s="59">
        <v>11</v>
      </c>
      <c r="S33" s="60">
        <v>47</v>
      </c>
      <c r="T33" s="60">
        <v>230</v>
      </c>
      <c r="U33" s="60">
        <v>90</v>
      </c>
      <c r="V33" s="62">
        <v>43</v>
      </c>
      <c r="W33" s="192">
        <v>3.97417E-3</v>
      </c>
      <c r="X33" s="193">
        <v>2.3370600000000002E-3</v>
      </c>
      <c r="Y33" s="193">
        <v>3.51031E-3</v>
      </c>
      <c r="Z33" s="193">
        <v>2.4098499999999998E-3</v>
      </c>
      <c r="AA33" s="193">
        <v>6.9542700000000002E-3</v>
      </c>
      <c r="AB33" s="193">
        <v>0.165848</v>
      </c>
      <c r="AC33" s="193">
        <v>0.13892099999999999</v>
      </c>
      <c r="AD33" s="59">
        <v>4025</v>
      </c>
      <c r="AE33" s="60">
        <v>11553</v>
      </c>
      <c r="AF33" s="60">
        <v>11395</v>
      </c>
      <c r="AG33" s="60">
        <v>11619</v>
      </c>
      <c r="AH33" s="60">
        <v>16249</v>
      </c>
      <c r="AI33" s="60">
        <v>15261</v>
      </c>
      <c r="AJ33" s="60">
        <v>13101</v>
      </c>
      <c r="AK33" s="190" t="s">
        <v>46</v>
      </c>
      <c r="AL33" s="116" t="s">
        <v>46</v>
      </c>
      <c r="AM33" s="116" t="s">
        <v>46</v>
      </c>
      <c r="AN33" s="116" t="s">
        <v>46</v>
      </c>
      <c r="AO33" s="116" t="s">
        <v>46</v>
      </c>
      <c r="AP33" s="116"/>
      <c r="AQ33" s="218" t="s">
        <v>48</v>
      </c>
      <c r="AS33" s="24"/>
    </row>
    <row r="34" spans="1:45" x14ac:dyDescent="0.2">
      <c r="A34" s="182" t="s">
        <v>62</v>
      </c>
      <c r="B34" s="191" t="s">
        <v>62</v>
      </c>
      <c r="C34" s="184" t="s">
        <v>119</v>
      </c>
      <c r="D34" s="59" t="s">
        <v>119</v>
      </c>
      <c r="E34" s="60" t="s">
        <v>910</v>
      </c>
      <c r="F34" s="185" t="s">
        <v>38</v>
      </c>
      <c r="G34" s="186">
        <v>5</v>
      </c>
      <c r="H34" s="185">
        <v>169533493</v>
      </c>
      <c r="I34" s="185">
        <v>169533493</v>
      </c>
      <c r="J34" s="185" t="s">
        <v>46</v>
      </c>
      <c r="K34" s="185" t="s">
        <v>40</v>
      </c>
      <c r="L34" s="187" t="s">
        <v>911</v>
      </c>
      <c r="M34" s="63">
        <v>0</v>
      </c>
      <c r="N34" s="64">
        <v>0</v>
      </c>
      <c r="O34" s="64">
        <v>0.28799999999999998</v>
      </c>
      <c r="P34" s="64">
        <v>0.17117117117117117</v>
      </c>
      <c r="Q34" s="65">
        <v>0.26666666666666666</v>
      </c>
      <c r="R34" s="59">
        <v>19</v>
      </c>
      <c r="S34" s="60">
        <v>83</v>
      </c>
      <c r="T34" s="60">
        <v>250</v>
      </c>
      <c r="U34" s="60">
        <v>111</v>
      </c>
      <c r="V34" s="62">
        <v>75</v>
      </c>
      <c r="W34" s="192">
        <v>3.0393299999999998E-3</v>
      </c>
      <c r="X34" s="193">
        <v>1.3005200000000001E-3</v>
      </c>
      <c r="Y34" s="193">
        <v>2.3004599999999998E-3</v>
      </c>
      <c r="Z34" s="193">
        <v>1.9339100000000001E-3</v>
      </c>
      <c r="AA34" s="193">
        <v>0.171402</v>
      </c>
      <c r="AB34" s="193">
        <v>0.131273</v>
      </c>
      <c r="AC34" s="193">
        <v>0.156942</v>
      </c>
      <c r="AD34" s="59">
        <v>16779</v>
      </c>
      <c r="AE34" s="60">
        <v>29988</v>
      </c>
      <c r="AF34" s="60">
        <v>29994</v>
      </c>
      <c r="AG34" s="60">
        <v>29991</v>
      </c>
      <c r="AH34" s="60">
        <v>29988</v>
      </c>
      <c r="AI34" s="60">
        <v>29991</v>
      </c>
      <c r="AJ34" s="60">
        <v>29992</v>
      </c>
      <c r="AK34" s="190"/>
      <c r="AL34" s="116"/>
      <c r="AM34" s="116"/>
      <c r="AN34" s="116"/>
      <c r="AO34" s="116"/>
      <c r="AP34" s="116"/>
      <c r="AQ34" s="187"/>
      <c r="AS34" s="24"/>
    </row>
    <row r="35" spans="1:45" x14ac:dyDescent="0.2">
      <c r="A35" s="182" t="s">
        <v>62</v>
      </c>
      <c r="B35" s="191" t="s">
        <v>62</v>
      </c>
      <c r="C35" s="184" t="s">
        <v>119</v>
      </c>
      <c r="D35" s="59" t="s">
        <v>119</v>
      </c>
      <c r="E35" s="60" t="s">
        <v>910</v>
      </c>
      <c r="F35" s="185" t="s">
        <v>38</v>
      </c>
      <c r="G35" s="186">
        <v>5</v>
      </c>
      <c r="H35" s="185">
        <v>169533509</v>
      </c>
      <c r="I35" s="185">
        <v>169533509</v>
      </c>
      <c r="J35" s="185" t="s">
        <v>46</v>
      </c>
      <c r="K35" s="185" t="s">
        <v>39</v>
      </c>
      <c r="L35" s="187" t="s">
        <v>912</v>
      </c>
      <c r="M35" s="63">
        <v>0</v>
      </c>
      <c r="N35" s="64">
        <v>0</v>
      </c>
      <c r="O35" s="64">
        <v>0.3183673469387755</v>
      </c>
      <c r="P35" s="64">
        <v>0.23529411764705882</v>
      </c>
      <c r="Q35" s="65">
        <v>0.28333333333333333</v>
      </c>
      <c r="R35" s="59">
        <v>13</v>
      </c>
      <c r="S35" s="60">
        <v>65</v>
      </c>
      <c r="T35" s="60">
        <v>245</v>
      </c>
      <c r="U35" s="60">
        <v>85</v>
      </c>
      <c r="V35" s="62">
        <v>60</v>
      </c>
      <c r="W35" s="192">
        <v>1.3697799999999999E-3</v>
      </c>
      <c r="X35" s="193">
        <v>5.0003299999999999E-4</v>
      </c>
      <c r="Y35" s="193">
        <v>1.2999999999999999E-3</v>
      </c>
      <c r="Z35" s="193">
        <v>6.0004000000000004E-4</v>
      </c>
      <c r="AA35" s="193">
        <v>0.19389999999999999</v>
      </c>
      <c r="AB35" s="193">
        <v>0.13996700000000001</v>
      </c>
      <c r="AC35" s="193">
        <v>0.170733</v>
      </c>
      <c r="AD35" s="59">
        <v>16790</v>
      </c>
      <c r="AE35" s="60">
        <v>29998</v>
      </c>
      <c r="AF35" s="60">
        <v>30000</v>
      </c>
      <c r="AG35" s="60">
        <v>29998</v>
      </c>
      <c r="AH35" s="60">
        <v>30000</v>
      </c>
      <c r="AI35" s="60">
        <v>30000</v>
      </c>
      <c r="AJ35" s="60">
        <v>30000</v>
      </c>
      <c r="AK35" s="190"/>
      <c r="AL35" s="116"/>
      <c r="AM35" s="116"/>
      <c r="AN35" s="116"/>
      <c r="AO35" s="116"/>
      <c r="AP35" s="116"/>
      <c r="AQ35" s="187"/>
      <c r="AS35" s="24"/>
    </row>
    <row r="36" spans="1:45" x14ac:dyDescent="0.2">
      <c r="A36" s="182" t="s">
        <v>855</v>
      </c>
      <c r="B36" s="191" t="s">
        <v>2771</v>
      </c>
      <c r="C36" s="184" t="s">
        <v>1050</v>
      </c>
      <c r="D36" s="59" t="s">
        <v>119</v>
      </c>
      <c r="E36" s="60" t="s">
        <v>913</v>
      </c>
      <c r="F36" s="185" t="s">
        <v>38</v>
      </c>
      <c r="G36" s="186">
        <v>5</v>
      </c>
      <c r="H36" s="185">
        <v>176519785</v>
      </c>
      <c r="I36" s="185">
        <v>176519785</v>
      </c>
      <c r="J36" s="185" t="s">
        <v>40</v>
      </c>
      <c r="K36" s="185" t="s">
        <v>39</v>
      </c>
      <c r="L36" s="187" t="s">
        <v>914</v>
      </c>
      <c r="M36" s="63">
        <v>0</v>
      </c>
      <c r="N36" s="64">
        <v>0.38636363636363635</v>
      </c>
      <c r="O36" s="64">
        <v>0.24786324786324787</v>
      </c>
      <c r="P36" s="64">
        <v>0.20202020202020202</v>
      </c>
      <c r="Q36" s="65">
        <v>0.17142857142857143</v>
      </c>
      <c r="R36" s="59">
        <v>14</v>
      </c>
      <c r="S36" s="60">
        <v>44</v>
      </c>
      <c r="T36" s="60">
        <v>234</v>
      </c>
      <c r="U36" s="60">
        <v>99</v>
      </c>
      <c r="V36" s="62">
        <v>35</v>
      </c>
      <c r="W36" s="192">
        <v>0.21310699999999999</v>
      </c>
      <c r="X36" s="193">
        <v>0.215526</v>
      </c>
      <c r="Y36" s="193">
        <v>0.22000400000000001</v>
      </c>
      <c r="Z36" s="193">
        <v>8.8445099999999999E-2</v>
      </c>
      <c r="AA36" s="193">
        <v>0.25842599999999999</v>
      </c>
      <c r="AB36" s="193">
        <v>0.23735899999999999</v>
      </c>
      <c r="AC36" s="193">
        <v>0.24462500000000001</v>
      </c>
      <c r="AD36" s="59">
        <v>4424</v>
      </c>
      <c r="AE36" s="60">
        <v>11349</v>
      </c>
      <c r="AF36" s="60">
        <v>9318</v>
      </c>
      <c r="AG36" s="60">
        <v>12618</v>
      </c>
      <c r="AH36" s="60">
        <v>14627</v>
      </c>
      <c r="AI36" s="60">
        <v>14674</v>
      </c>
      <c r="AJ36" s="60">
        <v>12047</v>
      </c>
      <c r="AK36" s="190" t="s">
        <v>40</v>
      </c>
      <c r="AL36" s="194" t="s">
        <v>42</v>
      </c>
      <c r="AM36" s="194" t="s">
        <v>42</v>
      </c>
      <c r="AN36" s="194" t="s">
        <v>42</v>
      </c>
      <c r="AO36" s="194" t="s">
        <v>42</v>
      </c>
      <c r="AP36" s="194" t="s">
        <v>42</v>
      </c>
      <c r="AQ36" s="218" t="s">
        <v>42</v>
      </c>
      <c r="AS36" s="24"/>
    </row>
    <row r="37" spans="1:45" x14ac:dyDescent="0.2">
      <c r="A37" s="182" t="s">
        <v>855</v>
      </c>
      <c r="B37" s="191" t="s">
        <v>2771</v>
      </c>
      <c r="C37" s="184" t="s">
        <v>119</v>
      </c>
      <c r="D37" s="59" t="s">
        <v>119</v>
      </c>
      <c r="E37" s="60" t="s">
        <v>915</v>
      </c>
      <c r="F37" s="185" t="s">
        <v>38</v>
      </c>
      <c r="G37" s="186">
        <v>6</v>
      </c>
      <c r="H37" s="185">
        <v>6196068</v>
      </c>
      <c r="I37" s="185">
        <v>6196068</v>
      </c>
      <c r="J37" s="185" t="s">
        <v>39</v>
      </c>
      <c r="K37" s="185" t="s">
        <v>59</v>
      </c>
      <c r="L37" s="187" t="s">
        <v>916</v>
      </c>
      <c r="M37" s="63">
        <v>0</v>
      </c>
      <c r="N37" s="64">
        <v>0.26436781609195403</v>
      </c>
      <c r="O37" s="64">
        <v>0.3135593220338983</v>
      </c>
      <c r="P37" s="64">
        <v>0.14285714285714285</v>
      </c>
      <c r="Q37" s="65">
        <v>3.7735849056603772E-2</v>
      </c>
      <c r="R37" s="59">
        <v>27</v>
      </c>
      <c r="S37" s="60">
        <v>87</v>
      </c>
      <c r="T37" s="60">
        <v>118</v>
      </c>
      <c r="U37" s="60">
        <v>42</v>
      </c>
      <c r="V37" s="62">
        <v>53</v>
      </c>
      <c r="W37" s="192">
        <v>0.22534100000000001</v>
      </c>
      <c r="X37" s="193">
        <v>0.276953</v>
      </c>
      <c r="Y37" s="193">
        <v>0.15556500000000001</v>
      </c>
      <c r="Z37" s="193">
        <v>7.2844900000000004E-2</v>
      </c>
      <c r="AA37" s="193">
        <v>0.35321999999999998</v>
      </c>
      <c r="AB37" s="193">
        <v>5.5316700000000003E-2</v>
      </c>
      <c r="AC37" s="193">
        <v>4.2927E-2</v>
      </c>
      <c r="AD37" s="59">
        <v>6305</v>
      </c>
      <c r="AE37" s="60">
        <v>15703</v>
      </c>
      <c r="AF37" s="60">
        <v>13872</v>
      </c>
      <c r="AG37" s="60">
        <v>14524</v>
      </c>
      <c r="AH37" s="60">
        <v>15169</v>
      </c>
      <c r="AI37" s="60">
        <v>17210</v>
      </c>
      <c r="AJ37" s="60">
        <v>15142</v>
      </c>
      <c r="AK37" s="190"/>
      <c r="AL37" s="116"/>
      <c r="AM37" s="116"/>
      <c r="AN37" s="116"/>
      <c r="AO37" s="116"/>
      <c r="AP37" s="116"/>
      <c r="AQ37" s="187"/>
      <c r="AS37" s="24"/>
    </row>
    <row r="38" spans="1:45" x14ac:dyDescent="0.2">
      <c r="A38" s="182" t="s">
        <v>917</v>
      </c>
      <c r="B38" s="191" t="s">
        <v>30</v>
      </c>
      <c r="C38" s="184" t="s">
        <v>119</v>
      </c>
      <c r="D38" s="59" t="s">
        <v>119</v>
      </c>
      <c r="E38" s="60" t="s">
        <v>918</v>
      </c>
      <c r="F38" s="185" t="s">
        <v>38</v>
      </c>
      <c r="G38" s="186">
        <v>6</v>
      </c>
      <c r="H38" s="185">
        <v>31778688</v>
      </c>
      <c r="I38" s="185">
        <v>31778688</v>
      </c>
      <c r="J38" s="185" t="s">
        <v>40</v>
      </c>
      <c r="K38" s="185" t="s">
        <v>39</v>
      </c>
      <c r="L38" s="187" t="s">
        <v>919</v>
      </c>
      <c r="M38" s="63">
        <v>0</v>
      </c>
      <c r="N38" s="64">
        <v>1.7543859649122806E-2</v>
      </c>
      <c r="O38" s="64">
        <v>0.31472081218274112</v>
      </c>
      <c r="P38" s="64">
        <v>0</v>
      </c>
      <c r="Q38" s="65">
        <v>0</v>
      </c>
      <c r="R38" s="59">
        <v>20</v>
      </c>
      <c r="S38" s="60">
        <v>57</v>
      </c>
      <c r="T38" s="60">
        <v>197</v>
      </c>
      <c r="U38" s="60">
        <v>96</v>
      </c>
      <c r="V38" s="62">
        <v>97</v>
      </c>
      <c r="W38" s="192">
        <v>3.1183600000000001E-3</v>
      </c>
      <c r="X38" s="193">
        <v>0</v>
      </c>
      <c r="Y38" s="193">
        <v>0</v>
      </c>
      <c r="Z38" s="193">
        <v>0</v>
      </c>
      <c r="AA38" s="193">
        <v>0.264461</v>
      </c>
      <c r="AB38" s="193">
        <v>3.6003599999999999E-3</v>
      </c>
      <c r="AC38" s="193">
        <v>0</v>
      </c>
      <c r="AD38" s="59">
        <v>7054</v>
      </c>
      <c r="AE38" s="60">
        <v>1352</v>
      </c>
      <c r="AF38" s="60">
        <v>367</v>
      </c>
      <c r="AG38" s="60">
        <v>1615</v>
      </c>
      <c r="AH38" s="60">
        <v>3717</v>
      </c>
      <c r="AI38" s="60">
        <v>2222</v>
      </c>
      <c r="AJ38" s="60">
        <v>2864</v>
      </c>
      <c r="AK38" s="190"/>
      <c r="AL38" s="116"/>
      <c r="AM38" s="116"/>
      <c r="AN38" s="116"/>
      <c r="AO38" s="116"/>
      <c r="AP38" s="116"/>
      <c r="AQ38" s="187"/>
      <c r="AS38" s="24"/>
    </row>
    <row r="39" spans="1:45" x14ac:dyDescent="0.2">
      <c r="A39" s="182" t="s">
        <v>760</v>
      </c>
      <c r="B39" s="191" t="s">
        <v>862</v>
      </c>
      <c r="C39" s="184" t="s">
        <v>760</v>
      </c>
      <c r="D39" s="59" t="s">
        <v>119</v>
      </c>
      <c r="E39" s="60" t="s">
        <v>920</v>
      </c>
      <c r="F39" s="116" t="s">
        <v>38</v>
      </c>
      <c r="G39" s="186">
        <v>6</v>
      </c>
      <c r="H39" s="185">
        <v>56437730</v>
      </c>
      <c r="I39" s="185">
        <v>56437730</v>
      </c>
      <c r="J39" s="185" t="s">
        <v>40</v>
      </c>
      <c r="K39" s="185" t="s">
        <v>46</v>
      </c>
      <c r="L39" s="187" t="s">
        <v>921</v>
      </c>
      <c r="M39" s="63">
        <v>0</v>
      </c>
      <c r="N39" s="64">
        <v>0.2857142857142857</v>
      </c>
      <c r="O39" s="64">
        <v>0</v>
      </c>
      <c r="P39" s="64">
        <v>0</v>
      </c>
      <c r="Q39" s="65">
        <v>0</v>
      </c>
      <c r="R39" s="59">
        <v>28</v>
      </c>
      <c r="S39" s="60">
        <v>105</v>
      </c>
      <c r="T39" s="60">
        <v>77</v>
      </c>
      <c r="U39" s="60">
        <v>49</v>
      </c>
      <c r="V39" s="62">
        <v>49</v>
      </c>
      <c r="W39" s="192">
        <v>0.129689</v>
      </c>
      <c r="X39" s="193">
        <v>0.23425299999999999</v>
      </c>
      <c r="Y39" s="193">
        <v>6.2836600000000006E-2</v>
      </c>
      <c r="Z39" s="193">
        <v>6.73816E-2</v>
      </c>
      <c r="AA39" s="193">
        <v>3.9609600000000003E-3</v>
      </c>
      <c r="AB39" s="193">
        <v>1.0347799999999999E-3</v>
      </c>
      <c r="AC39" s="193">
        <v>1.40818E-3</v>
      </c>
      <c r="AD39" s="59">
        <v>5944</v>
      </c>
      <c r="AE39" s="60">
        <v>16781</v>
      </c>
      <c r="AF39" s="60">
        <v>17824</v>
      </c>
      <c r="AG39" s="60">
        <v>18744</v>
      </c>
      <c r="AH39" s="60">
        <v>17420</v>
      </c>
      <c r="AI39" s="60">
        <v>17395</v>
      </c>
      <c r="AJ39" s="60">
        <v>20594</v>
      </c>
      <c r="AK39" s="190"/>
      <c r="AL39" s="194" t="s">
        <v>48</v>
      </c>
      <c r="AM39" s="116"/>
      <c r="AN39" s="116"/>
      <c r="AO39" s="116" t="s">
        <v>40</v>
      </c>
      <c r="AP39" s="116" t="s">
        <v>40</v>
      </c>
      <c r="AQ39" s="187" t="s">
        <v>40</v>
      </c>
      <c r="AS39" s="24"/>
    </row>
    <row r="40" spans="1:45" x14ac:dyDescent="0.2">
      <c r="A40" s="182" t="s">
        <v>760</v>
      </c>
      <c r="B40" s="191" t="s">
        <v>862</v>
      </c>
      <c r="C40" s="184" t="s">
        <v>119</v>
      </c>
      <c r="D40" s="59" t="s">
        <v>119</v>
      </c>
      <c r="E40" s="60" t="s">
        <v>922</v>
      </c>
      <c r="F40" s="185" t="s">
        <v>38</v>
      </c>
      <c r="G40" s="186">
        <v>7</v>
      </c>
      <c r="H40" s="185">
        <v>36580004</v>
      </c>
      <c r="I40" s="185">
        <v>36580004</v>
      </c>
      <c r="J40" s="185" t="s">
        <v>46</v>
      </c>
      <c r="K40" s="185" t="s">
        <v>59</v>
      </c>
      <c r="L40" s="187" t="s">
        <v>923</v>
      </c>
      <c r="M40" s="63">
        <v>0</v>
      </c>
      <c r="N40" s="64">
        <v>0.18571428571428572</v>
      </c>
      <c r="O40" s="64">
        <v>0</v>
      </c>
      <c r="P40" s="64">
        <v>0</v>
      </c>
      <c r="Q40" s="65">
        <v>0</v>
      </c>
      <c r="R40" s="59">
        <v>21</v>
      </c>
      <c r="S40" s="60">
        <v>70</v>
      </c>
      <c r="T40" s="60">
        <v>110</v>
      </c>
      <c r="U40" s="60">
        <v>59</v>
      </c>
      <c r="V40" s="62">
        <v>50</v>
      </c>
      <c r="W40" s="192">
        <v>1.6025600000000001E-2</v>
      </c>
      <c r="X40" s="193">
        <v>8.3156300000000002E-2</v>
      </c>
      <c r="Y40" s="193">
        <v>1.9484000000000001E-2</v>
      </c>
      <c r="Z40" s="193">
        <v>6.3532399999999996E-3</v>
      </c>
      <c r="AA40" s="193">
        <v>4.1416400000000001E-4</v>
      </c>
      <c r="AB40" s="193">
        <v>1.31285E-4</v>
      </c>
      <c r="AC40" s="193">
        <v>4.2776199999999999E-4</v>
      </c>
      <c r="AD40" s="59">
        <v>311</v>
      </c>
      <c r="AE40" s="60">
        <v>6590</v>
      </c>
      <c r="AF40" s="60">
        <v>5543</v>
      </c>
      <c r="AG40" s="60">
        <v>8657</v>
      </c>
      <c r="AH40" s="60">
        <v>9658</v>
      </c>
      <c r="AI40" s="60">
        <v>7617</v>
      </c>
      <c r="AJ40" s="60">
        <v>9351</v>
      </c>
      <c r="AK40" s="190"/>
      <c r="AL40" s="116"/>
      <c r="AM40" s="116"/>
      <c r="AN40" s="116"/>
      <c r="AO40" s="116"/>
      <c r="AP40" s="116"/>
      <c r="AQ40" s="187"/>
      <c r="AS40" s="24"/>
    </row>
    <row r="41" spans="1:45" x14ac:dyDescent="0.2">
      <c r="A41" s="182" t="s">
        <v>99</v>
      </c>
      <c r="B41" s="191" t="s">
        <v>62</v>
      </c>
      <c r="C41" s="184" t="s">
        <v>30</v>
      </c>
      <c r="D41" s="59" t="s">
        <v>119</v>
      </c>
      <c r="E41" s="60" t="s">
        <v>924</v>
      </c>
      <c r="F41" s="185" t="s">
        <v>38</v>
      </c>
      <c r="G41" s="186">
        <v>7</v>
      </c>
      <c r="H41" s="185">
        <v>86415866</v>
      </c>
      <c r="I41" s="185">
        <v>86415866</v>
      </c>
      <c r="J41" s="185" t="s">
        <v>40</v>
      </c>
      <c r="K41" s="185" t="s">
        <v>46</v>
      </c>
      <c r="L41" s="187" t="s">
        <v>925</v>
      </c>
      <c r="M41" s="63">
        <v>0</v>
      </c>
      <c r="N41" s="64">
        <v>0</v>
      </c>
      <c r="O41" s="64">
        <v>0.36399999999999999</v>
      </c>
      <c r="P41" s="64">
        <v>6.1403508771929821E-2</v>
      </c>
      <c r="Q41" s="65">
        <v>0</v>
      </c>
      <c r="R41" s="59">
        <v>37</v>
      </c>
      <c r="S41" s="60">
        <v>58</v>
      </c>
      <c r="T41" s="60">
        <v>250</v>
      </c>
      <c r="U41" s="60">
        <v>114</v>
      </c>
      <c r="V41" s="62">
        <v>38</v>
      </c>
      <c r="W41" s="192">
        <v>2.4335799999999999E-3</v>
      </c>
      <c r="X41" s="193">
        <v>3.26334E-3</v>
      </c>
      <c r="Y41" s="193">
        <v>7.5468599999999999E-3</v>
      </c>
      <c r="Z41" s="193">
        <v>5.5825199999999997E-3</v>
      </c>
      <c r="AA41" s="193">
        <v>0.36125400000000002</v>
      </c>
      <c r="AB41" s="193">
        <v>7.5536199999999998E-2</v>
      </c>
      <c r="AC41" s="193">
        <v>8.5421499999999997E-2</v>
      </c>
      <c r="AD41" s="59">
        <v>4930</v>
      </c>
      <c r="AE41" s="60">
        <v>14096</v>
      </c>
      <c r="AF41" s="60">
        <v>12323</v>
      </c>
      <c r="AG41" s="60">
        <v>12360</v>
      </c>
      <c r="AH41" s="60">
        <v>13622</v>
      </c>
      <c r="AI41" s="60">
        <v>14033</v>
      </c>
      <c r="AJ41" s="60">
        <v>11613</v>
      </c>
      <c r="AK41" s="190" t="s">
        <v>40</v>
      </c>
      <c r="AL41" s="116" t="s">
        <v>40</v>
      </c>
      <c r="AM41" s="116" t="s">
        <v>40</v>
      </c>
      <c r="AN41" s="116" t="s">
        <v>40</v>
      </c>
      <c r="AO41" s="194" t="s">
        <v>48</v>
      </c>
      <c r="AP41" s="116"/>
      <c r="AQ41" s="187" t="s">
        <v>40</v>
      </c>
      <c r="AS41" s="24"/>
    </row>
    <row r="42" spans="1:45" x14ac:dyDescent="0.2">
      <c r="A42" s="182" t="s">
        <v>30</v>
      </c>
      <c r="B42" s="191" t="s">
        <v>30</v>
      </c>
      <c r="C42" s="184" t="s">
        <v>30</v>
      </c>
      <c r="D42" s="59" t="s">
        <v>119</v>
      </c>
      <c r="E42" s="60" t="s">
        <v>926</v>
      </c>
      <c r="F42" s="185" t="s">
        <v>38</v>
      </c>
      <c r="G42" s="186">
        <v>7</v>
      </c>
      <c r="H42" s="185">
        <v>102109066</v>
      </c>
      <c r="I42" s="185">
        <v>102109066</v>
      </c>
      <c r="J42" s="185" t="s">
        <v>40</v>
      </c>
      <c r="K42" s="185" t="s">
        <v>46</v>
      </c>
      <c r="L42" s="187" t="s">
        <v>927</v>
      </c>
      <c r="M42" s="63">
        <v>0</v>
      </c>
      <c r="N42" s="64">
        <v>0</v>
      </c>
      <c r="O42" s="64">
        <v>0.252</v>
      </c>
      <c r="P42" s="64">
        <v>0</v>
      </c>
      <c r="Q42" s="65">
        <v>0</v>
      </c>
      <c r="R42" s="59">
        <v>57</v>
      </c>
      <c r="S42" s="60">
        <v>94</v>
      </c>
      <c r="T42" s="60">
        <v>250</v>
      </c>
      <c r="U42" s="60">
        <v>175</v>
      </c>
      <c r="V42" s="62">
        <v>47</v>
      </c>
      <c r="W42" s="192">
        <v>1.90591E-3</v>
      </c>
      <c r="X42" s="193">
        <v>8.6536100000000008E-3</v>
      </c>
      <c r="Y42" s="193">
        <v>6.6638000000000001E-3</v>
      </c>
      <c r="Z42" s="193">
        <v>7.54918E-3</v>
      </c>
      <c r="AA42" s="193">
        <v>0.30762400000000001</v>
      </c>
      <c r="AB42" s="193">
        <v>3.9495399999999996E-3</v>
      </c>
      <c r="AC42" s="193">
        <v>2.5192000000000001E-3</v>
      </c>
      <c r="AD42" s="59">
        <v>9968</v>
      </c>
      <c r="AE42" s="60">
        <v>20685</v>
      </c>
      <c r="AF42" s="60">
        <v>23260</v>
      </c>
      <c r="AG42" s="60">
        <v>18810</v>
      </c>
      <c r="AH42" s="60">
        <v>16959</v>
      </c>
      <c r="AI42" s="60">
        <v>16964</v>
      </c>
      <c r="AJ42" s="60">
        <v>16275</v>
      </c>
      <c r="AK42" s="190" t="s">
        <v>40</v>
      </c>
      <c r="AL42" s="116" t="s">
        <v>40</v>
      </c>
      <c r="AM42" s="116" t="s">
        <v>40</v>
      </c>
      <c r="AN42" s="116" t="s">
        <v>40</v>
      </c>
      <c r="AO42" s="194" t="s">
        <v>56</v>
      </c>
      <c r="AP42" s="116" t="s">
        <v>40</v>
      </c>
      <c r="AQ42" s="187" t="s">
        <v>40</v>
      </c>
      <c r="AS42" s="24"/>
    </row>
    <row r="43" spans="1:45" x14ac:dyDescent="0.2">
      <c r="A43" s="182" t="s">
        <v>30</v>
      </c>
      <c r="B43" s="191" t="s">
        <v>30</v>
      </c>
      <c r="C43" s="184" t="s">
        <v>30</v>
      </c>
      <c r="D43" s="59" t="s">
        <v>119</v>
      </c>
      <c r="E43" s="60" t="s">
        <v>928</v>
      </c>
      <c r="F43" s="185" t="s">
        <v>38</v>
      </c>
      <c r="G43" s="186">
        <v>7</v>
      </c>
      <c r="H43" s="185">
        <v>128363293</v>
      </c>
      <c r="I43" s="185">
        <v>128363293</v>
      </c>
      <c r="J43" s="185" t="s">
        <v>39</v>
      </c>
      <c r="K43" s="185" t="s">
        <v>40</v>
      </c>
      <c r="L43" s="187" t="s">
        <v>929</v>
      </c>
      <c r="M43" s="63">
        <v>0</v>
      </c>
      <c r="N43" s="64">
        <v>0</v>
      </c>
      <c r="O43" s="64">
        <v>0.25</v>
      </c>
      <c r="P43" s="64">
        <v>0</v>
      </c>
      <c r="Q43" s="65">
        <v>0</v>
      </c>
      <c r="R43" s="59">
        <v>23</v>
      </c>
      <c r="S43" s="60">
        <v>48</v>
      </c>
      <c r="T43" s="60">
        <v>80</v>
      </c>
      <c r="U43" s="60">
        <v>32</v>
      </c>
      <c r="V43" s="62">
        <v>21</v>
      </c>
      <c r="W43" s="192">
        <v>9.2730000000000004E-4</v>
      </c>
      <c r="X43" s="193">
        <v>1.4703700000000001E-4</v>
      </c>
      <c r="Y43" s="193">
        <v>1.30736E-4</v>
      </c>
      <c r="Z43" s="193">
        <v>1.3512600000000001E-4</v>
      </c>
      <c r="AA43" s="193">
        <v>0.27390500000000001</v>
      </c>
      <c r="AB43" s="193">
        <v>3.0269999999999999E-4</v>
      </c>
      <c r="AC43" s="193">
        <v>2.9540399999999998E-4</v>
      </c>
      <c r="AD43" s="59">
        <v>5391</v>
      </c>
      <c r="AE43" s="60">
        <v>13602</v>
      </c>
      <c r="AF43" s="60">
        <v>15298</v>
      </c>
      <c r="AG43" s="60">
        <v>14801</v>
      </c>
      <c r="AH43" s="60">
        <v>16670</v>
      </c>
      <c r="AI43" s="60">
        <v>16518</v>
      </c>
      <c r="AJ43" s="60">
        <v>16926</v>
      </c>
      <c r="AK43" s="190" t="s">
        <v>39</v>
      </c>
      <c r="AL43" s="116" t="s">
        <v>39</v>
      </c>
      <c r="AM43" s="116" t="s">
        <v>39</v>
      </c>
      <c r="AN43" s="116" t="s">
        <v>39</v>
      </c>
      <c r="AO43" s="194" t="s">
        <v>84</v>
      </c>
      <c r="AP43" s="116" t="s">
        <v>39</v>
      </c>
      <c r="AQ43" s="187" t="s">
        <v>39</v>
      </c>
      <c r="AS43" s="24"/>
    </row>
    <row r="44" spans="1:45" x14ac:dyDescent="0.2">
      <c r="A44" s="182" t="s">
        <v>30</v>
      </c>
      <c r="B44" s="191" t="s">
        <v>30</v>
      </c>
      <c r="C44" s="184" t="s">
        <v>30</v>
      </c>
      <c r="D44" s="59" t="s">
        <v>119</v>
      </c>
      <c r="E44" s="60" t="s">
        <v>930</v>
      </c>
      <c r="F44" s="185" t="s">
        <v>38</v>
      </c>
      <c r="G44" s="186">
        <v>7</v>
      </c>
      <c r="H44" s="185">
        <v>131190752</v>
      </c>
      <c r="I44" s="185">
        <v>131190752</v>
      </c>
      <c r="J44" s="185" t="s">
        <v>39</v>
      </c>
      <c r="K44" s="185" t="s">
        <v>40</v>
      </c>
      <c r="L44" s="187" t="s">
        <v>931</v>
      </c>
      <c r="M44" s="63">
        <v>0</v>
      </c>
      <c r="N44" s="64">
        <v>0</v>
      </c>
      <c r="O44" s="64">
        <v>0.35146443514644349</v>
      </c>
      <c r="P44" s="64">
        <v>0</v>
      </c>
      <c r="Q44" s="65">
        <v>0</v>
      </c>
      <c r="R44" s="59">
        <v>33</v>
      </c>
      <c r="S44" s="60">
        <v>49</v>
      </c>
      <c r="T44" s="60">
        <v>239</v>
      </c>
      <c r="U44" s="60">
        <v>105</v>
      </c>
      <c r="V44" s="62">
        <v>49</v>
      </c>
      <c r="W44" s="192">
        <v>7.13063E-4</v>
      </c>
      <c r="X44" s="193">
        <v>4.3594700000000001E-4</v>
      </c>
      <c r="Y44" s="193">
        <v>2.7003299999999998E-4</v>
      </c>
      <c r="Z44" s="193">
        <v>8.0380499999999999E-4</v>
      </c>
      <c r="AA44" s="193">
        <v>0.37700299999999998</v>
      </c>
      <c r="AB44" s="193">
        <v>1.1356300000000001E-3</v>
      </c>
      <c r="AC44" s="193">
        <v>2.62484E-4</v>
      </c>
      <c r="AD44" s="59">
        <v>7011</v>
      </c>
      <c r="AE44" s="60">
        <v>16057</v>
      </c>
      <c r="AF44" s="60">
        <v>14813</v>
      </c>
      <c r="AG44" s="60">
        <v>14929</v>
      </c>
      <c r="AH44" s="60">
        <v>18037</v>
      </c>
      <c r="AI44" s="60">
        <v>20253</v>
      </c>
      <c r="AJ44" s="60">
        <v>15239</v>
      </c>
      <c r="AK44" s="190" t="s">
        <v>39</v>
      </c>
      <c r="AL44" s="116" t="s">
        <v>39</v>
      </c>
      <c r="AM44" s="116" t="s">
        <v>39</v>
      </c>
      <c r="AN44" s="116" t="s">
        <v>39</v>
      </c>
      <c r="AO44" s="194" t="s">
        <v>84</v>
      </c>
      <c r="AP44" s="116" t="s">
        <v>39</v>
      </c>
      <c r="AQ44" s="187" t="s">
        <v>39</v>
      </c>
      <c r="AS44" s="24"/>
    </row>
    <row r="45" spans="1:45" x14ac:dyDescent="0.2">
      <c r="A45" s="182" t="s">
        <v>855</v>
      </c>
      <c r="B45" s="191" t="s">
        <v>2771</v>
      </c>
      <c r="C45" s="184" t="s">
        <v>855</v>
      </c>
      <c r="D45" s="59" t="s">
        <v>119</v>
      </c>
      <c r="E45" s="60" t="s">
        <v>932</v>
      </c>
      <c r="F45" s="185" t="s">
        <v>38</v>
      </c>
      <c r="G45" s="186">
        <v>7</v>
      </c>
      <c r="H45" s="185">
        <v>135261757</v>
      </c>
      <c r="I45" s="185">
        <v>135261757</v>
      </c>
      <c r="J45" s="185" t="s">
        <v>39</v>
      </c>
      <c r="K45" s="185" t="s">
        <v>40</v>
      </c>
      <c r="L45" s="187" t="s">
        <v>933</v>
      </c>
      <c r="M45" s="63">
        <v>0</v>
      </c>
      <c r="N45" s="64">
        <v>0.28915662650602408</v>
      </c>
      <c r="O45" s="64">
        <v>0.37662337662337664</v>
      </c>
      <c r="P45" s="64">
        <v>0.15384615384615385</v>
      </c>
      <c r="Q45" s="65">
        <v>0.23404255319148937</v>
      </c>
      <c r="R45" s="59">
        <v>21</v>
      </c>
      <c r="S45" s="60">
        <v>83</v>
      </c>
      <c r="T45" s="60">
        <v>77</v>
      </c>
      <c r="U45" s="60">
        <v>39</v>
      </c>
      <c r="V45" s="62">
        <v>47</v>
      </c>
      <c r="W45" s="192">
        <v>0.25287799999999999</v>
      </c>
      <c r="X45" s="193">
        <v>0.25936799999999999</v>
      </c>
      <c r="Y45" s="193">
        <v>4.0455999999999999E-2</v>
      </c>
      <c r="Z45" s="193">
        <v>8.2373100000000005E-2</v>
      </c>
      <c r="AA45" s="193">
        <v>0.38369199999999998</v>
      </c>
      <c r="AB45" s="193">
        <v>0.26462999999999998</v>
      </c>
      <c r="AC45" s="193">
        <v>0.27978500000000001</v>
      </c>
      <c r="AD45" s="59">
        <v>7469</v>
      </c>
      <c r="AE45" s="60">
        <v>19054</v>
      </c>
      <c r="AF45" s="60">
        <v>20615</v>
      </c>
      <c r="AG45" s="60">
        <v>19266</v>
      </c>
      <c r="AH45" s="60">
        <v>17243</v>
      </c>
      <c r="AI45" s="60">
        <v>19378</v>
      </c>
      <c r="AJ45" s="60">
        <v>17517</v>
      </c>
      <c r="AK45" s="190" t="s">
        <v>39</v>
      </c>
      <c r="AL45" s="194" t="s">
        <v>42</v>
      </c>
      <c r="AM45" s="116" t="s">
        <v>39</v>
      </c>
      <c r="AN45" s="116"/>
      <c r="AO45" s="194" t="s">
        <v>42</v>
      </c>
      <c r="AP45" s="194" t="s">
        <v>42</v>
      </c>
      <c r="AQ45" s="218" t="s">
        <v>42</v>
      </c>
      <c r="AS45" s="24"/>
    </row>
    <row r="46" spans="1:45" x14ac:dyDescent="0.2">
      <c r="A46" s="182" t="s">
        <v>31</v>
      </c>
      <c r="B46" s="191" t="s">
        <v>269</v>
      </c>
      <c r="C46" s="184" t="s">
        <v>31</v>
      </c>
      <c r="D46" s="59" t="s">
        <v>119</v>
      </c>
      <c r="E46" s="60" t="s">
        <v>827</v>
      </c>
      <c r="F46" s="185" t="s">
        <v>38</v>
      </c>
      <c r="G46" s="186">
        <v>8</v>
      </c>
      <c r="H46" s="185">
        <v>30703080</v>
      </c>
      <c r="I46" s="185">
        <v>30703080</v>
      </c>
      <c r="J46" s="185" t="s">
        <v>59</v>
      </c>
      <c r="K46" s="185" t="s">
        <v>39</v>
      </c>
      <c r="L46" s="187" t="s">
        <v>1055</v>
      </c>
      <c r="M46" s="63">
        <v>0</v>
      </c>
      <c r="N46" s="64">
        <v>0</v>
      </c>
      <c r="O46" s="64">
        <v>0</v>
      </c>
      <c r="P46" s="64">
        <v>0.1388888888888889</v>
      </c>
      <c r="Q46" s="65">
        <v>0</v>
      </c>
      <c r="R46" s="59">
        <v>26</v>
      </c>
      <c r="S46" s="60">
        <v>61</v>
      </c>
      <c r="T46" s="60">
        <v>64</v>
      </c>
      <c r="U46" s="60">
        <v>36</v>
      </c>
      <c r="V46" s="62">
        <v>99</v>
      </c>
      <c r="W46" s="192">
        <v>5.1813500000000004E-3</v>
      </c>
      <c r="X46" s="193">
        <v>5.7803500000000001E-3</v>
      </c>
      <c r="Y46" s="193">
        <v>3.7174700000000001E-3</v>
      </c>
      <c r="Z46" s="193">
        <v>1.74978E-3</v>
      </c>
      <c r="AA46" s="193">
        <v>0</v>
      </c>
      <c r="AB46" s="193">
        <v>9.3827199999999999E-2</v>
      </c>
      <c r="AC46" s="193">
        <v>1.54214E-2</v>
      </c>
      <c r="AD46" s="59">
        <v>578</v>
      </c>
      <c r="AE46" s="60">
        <v>1384</v>
      </c>
      <c r="AF46" s="60">
        <v>807</v>
      </c>
      <c r="AG46" s="60">
        <v>2286</v>
      </c>
      <c r="AH46" s="60">
        <v>3130</v>
      </c>
      <c r="AI46" s="60">
        <v>1215</v>
      </c>
      <c r="AJ46" s="60">
        <v>4604</v>
      </c>
      <c r="AK46" s="190"/>
      <c r="AL46" s="116" t="s">
        <v>59</v>
      </c>
      <c r="AM46" s="116" t="s">
        <v>59</v>
      </c>
      <c r="AN46" s="116" t="s">
        <v>59</v>
      </c>
      <c r="AO46" s="116" t="s">
        <v>59</v>
      </c>
      <c r="AP46" s="194" t="s">
        <v>79</v>
      </c>
      <c r="AQ46" s="187" t="s">
        <v>59</v>
      </c>
      <c r="AS46" s="24"/>
    </row>
    <row r="47" spans="1:45" x14ac:dyDescent="0.2">
      <c r="A47" s="182" t="s">
        <v>30</v>
      </c>
      <c r="B47" s="191" t="s">
        <v>30</v>
      </c>
      <c r="C47" s="184" t="s">
        <v>119</v>
      </c>
      <c r="D47" s="59" t="s">
        <v>119</v>
      </c>
      <c r="E47" s="60" t="s">
        <v>934</v>
      </c>
      <c r="F47" s="185" t="s">
        <v>38</v>
      </c>
      <c r="G47" s="186">
        <v>8</v>
      </c>
      <c r="H47" s="185">
        <v>39782754</v>
      </c>
      <c r="I47" s="185">
        <v>39782754</v>
      </c>
      <c r="J47" s="185" t="s">
        <v>39</v>
      </c>
      <c r="K47" s="185" t="s">
        <v>40</v>
      </c>
      <c r="L47" s="187" t="s">
        <v>935</v>
      </c>
      <c r="M47" s="63">
        <v>0</v>
      </c>
      <c r="N47" s="64">
        <v>0</v>
      </c>
      <c r="O47" s="64">
        <v>0.19753086419753085</v>
      </c>
      <c r="P47" s="64">
        <v>0</v>
      </c>
      <c r="Q47" s="65">
        <v>0</v>
      </c>
      <c r="R47" s="59">
        <v>14</v>
      </c>
      <c r="S47" s="60">
        <v>49</v>
      </c>
      <c r="T47" s="60">
        <v>81</v>
      </c>
      <c r="U47" s="60">
        <v>31</v>
      </c>
      <c r="V47" s="62">
        <v>38</v>
      </c>
      <c r="W47" s="192">
        <v>0</v>
      </c>
      <c r="X47" s="193">
        <v>8.0580199999999999E-4</v>
      </c>
      <c r="Y47" s="193">
        <v>1.0114600000000001E-3</v>
      </c>
      <c r="Z47" s="193">
        <v>1.71653E-3</v>
      </c>
      <c r="AA47" s="193">
        <v>0.100385</v>
      </c>
      <c r="AB47" s="193">
        <v>9.7484899999999996E-4</v>
      </c>
      <c r="AC47" s="193">
        <v>5.5938799999999996E-4</v>
      </c>
      <c r="AD47" s="59">
        <v>646</v>
      </c>
      <c r="AE47" s="60">
        <v>3723</v>
      </c>
      <c r="AF47" s="60">
        <v>2966</v>
      </c>
      <c r="AG47" s="60">
        <v>4078</v>
      </c>
      <c r="AH47" s="60">
        <v>5967</v>
      </c>
      <c r="AI47" s="60">
        <v>5129</v>
      </c>
      <c r="AJ47" s="60">
        <v>5363</v>
      </c>
      <c r="AK47" s="190"/>
      <c r="AL47" s="185"/>
      <c r="AM47" s="185"/>
      <c r="AN47" s="185"/>
      <c r="AO47" s="185"/>
      <c r="AP47" s="185"/>
      <c r="AQ47" s="197"/>
      <c r="AS47" s="24"/>
    </row>
    <row r="48" spans="1:45" x14ac:dyDescent="0.2">
      <c r="A48" s="182" t="s">
        <v>269</v>
      </c>
      <c r="B48" s="191" t="s">
        <v>269</v>
      </c>
      <c r="C48" s="184" t="s">
        <v>269</v>
      </c>
      <c r="D48" s="59" t="s">
        <v>119</v>
      </c>
      <c r="E48" s="60" t="s">
        <v>936</v>
      </c>
      <c r="F48" s="185" t="s">
        <v>38</v>
      </c>
      <c r="G48" s="186">
        <v>8</v>
      </c>
      <c r="H48" s="185">
        <v>59059112</v>
      </c>
      <c r="I48" s="185">
        <v>59059112</v>
      </c>
      <c r="J48" s="185" t="s">
        <v>46</v>
      </c>
      <c r="K48" s="185" t="s">
        <v>40</v>
      </c>
      <c r="L48" s="187" t="s">
        <v>937</v>
      </c>
      <c r="M48" s="63">
        <v>0</v>
      </c>
      <c r="N48" s="64">
        <v>0</v>
      </c>
      <c r="O48" s="64">
        <v>1.2E-2</v>
      </c>
      <c r="P48" s="64">
        <v>0.12105263157894737</v>
      </c>
      <c r="Q48" s="65">
        <v>0.20238095238095238</v>
      </c>
      <c r="R48" s="59">
        <v>65</v>
      </c>
      <c r="S48" s="60">
        <v>105</v>
      </c>
      <c r="T48" s="60">
        <v>250</v>
      </c>
      <c r="U48" s="60">
        <v>190</v>
      </c>
      <c r="V48" s="62">
        <v>84</v>
      </c>
      <c r="W48" s="192">
        <v>6.5419099999999997E-3</v>
      </c>
      <c r="X48" s="193">
        <v>4.6688600000000004E-3</v>
      </c>
      <c r="Y48" s="193">
        <v>5.2585899999999996E-3</v>
      </c>
      <c r="Z48" s="193">
        <v>6.8384800000000001E-3</v>
      </c>
      <c r="AA48" s="193">
        <v>9.4737799999999994E-3</v>
      </c>
      <c r="AB48" s="193">
        <v>0.168686</v>
      </c>
      <c r="AC48" s="193">
        <v>0.11622300000000001</v>
      </c>
      <c r="AD48" s="59">
        <v>6572</v>
      </c>
      <c r="AE48" s="60">
        <v>17349</v>
      </c>
      <c r="AF48" s="60">
        <v>20728</v>
      </c>
      <c r="AG48" s="60">
        <v>19595</v>
      </c>
      <c r="AH48" s="60">
        <v>21322</v>
      </c>
      <c r="AI48" s="60">
        <v>20470</v>
      </c>
      <c r="AJ48" s="60">
        <v>20977</v>
      </c>
      <c r="AK48" s="190" t="s">
        <v>46</v>
      </c>
      <c r="AL48" s="116" t="s">
        <v>46</v>
      </c>
      <c r="AM48" s="116" t="s">
        <v>46</v>
      </c>
      <c r="AN48" s="116" t="s">
        <v>46</v>
      </c>
      <c r="AO48" s="116" t="s">
        <v>46</v>
      </c>
      <c r="AP48" s="194" t="s">
        <v>48</v>
      </c>
      <c r="AQ48" s="218" t="s">
        <v>48</v>
      </c>
      <c r="AS48" s="24"/>
    </row>
    <row r="49" spans="1:45" x14ac:dyDescent="0.2">
      <c r="A49" s="182" t="s">
        <v>30</v>
      </c>
      <c r="B49" s="191" t="s">
        <v>30</v>
      </c>
      <c r="C49" s="184" t="s">
        <v>1145</v>
      </c>
      <c r="D49" s="59" t="s">
        <v>119</v>
      </c>
      <c r="E49" s="60" t="s">
        <v>938</v>
      </c>
      <c r="F49" s="185" t="s">
        <v>38</v>
      </c>
      <c r="G49" s="186">
        <v>8</v>
      </c>
      <c r="H49" s="185">
        <v>108276563</v>
      </c>
      <c r="I49" s="185">
        <v>108276563</v>
      </c>
      <c r="J49" s="185" t="s">
        <v>40</v>
      </c>
      <c r="K49" s="185" t="s">
        <v>46</v>
      </c>
      <c r="L49" s="187" t="s">
        <v>939</v>
      </c>
      <c r="M49" s="63">
        <v>0</v>
      </c>
      <c r="N49" s="64">
        <v>0</v>
      </c>
      <c r="O49" s="64">
        <v>0.13636363636363635</v>
      </c>
      <c r="P49" s="64">
        <v>0</v>
      </c>
      <c r="Q49" s="65">
        <v>0</v>
      </c>
      <c r="R49" s="59">
        <v>27</v>
      </c>
      <c r="S49" s="60">
        <v>67</v>
      </c>
      <c r="T49" s="60">
        <v>88</v>
      </c>
      <c r="U49" s="60">
        <v>45</v>
      </c>
      <c r="V49" s="62">
        <v>85</v>
      </c>
      <c r="W49" s="192">
        <v>5.6753700000000001E-4</v>
      </c>
      <c r="X49" s="193">
        <v>4.86258E-3</v>
      </c>
      <c r="Y49" s="193">
        <v>3.9206099999999997E-3</v>
      </c>
      <c r="Z49" s="193">
        <v>5.9442200000000001E-3</v>
      </c>
      <c r="AA49" s="193">
        <v>8.7211300000000005E-2</v>
      </c>
      <c r="AB49" s="193">
        <v>5.1679600000000001E-3</v>
      </c>
      <c r="AC49" s="193">
        <v>2.5604600000000001E-3</v>
      </c>
      <c r="AD49" s="59">
        <v>1761</v>
      </c>
      <c r="AE49" s="60">
        <v>4730</v>
      </c>
      <c r="AF49" s="60">
        <v>4081</v>
      </c>
      <c r="AG49" s="60">
        <v>6561</v>
      </c>
      <c r="AH49" s="60">
        <v>8875</v>
      </c>
      <c r="AI49" s="60">
        <v>4257</v>
      </c>
      <c r="AJ49" s="60">
        <v>10545</v>
      </c>
      <c r="AK49" s="190"/>
      <c r="AL49" s="194" t="s">
        <v>48</v>
      </c>
      <c r="AM49" s="194" t="s">
        <v>48</v>
      </c>
      <c r="AN49" s="116"/>
      <c r="AO49" s="194" t="s">
        <v>48</v>
      </c>
      <c r="AP49" s="194" t="s">
        <v>48</v>
      </c>
      <c r="AQ49" s="187" t="s">
        <v>40</v>
      </c>
      <c r="AS49" s="24"/>
    </row>
    <row r="50" spans="1:45" x14ac:dyDescent="0.2">
      <c r="A50" s="182" t="s">
        <v>203</v>
      </c>
      <c r="B50" s="191" t="s">
        <v>30</v>
      </c>
      <c r="C50" s="184" t="s">
        <v>30</v>
      </c>
      <c r="D50" s="59" t="s">
        <v>119</v>
      </c>
      <c r="E50" s="60" t="s">
        <v>940</v>
      </c>
      <c r="F50" s="185" t="s">
        <v>38</v>
      </c>
      <c r="G50" s="186">
        <v>9</v>
      </c>
      <c r="H50" s="185">
        <v>86258479</v>
      </c>
      <c r="I50" s="185">
        <v>86258479</v>
      </c>
      <c r="J50" s="185" t="s">
        <v>40</v>
      </c>
      <c r="K50" s="185" t="s">
        <v>39</v>
      </c>
      <c r="L50" s="187" t="s">
        <v>941</v>
      </c>
      <c r="M50" s="63">
        <v>0</v>
      </c>
      <c r="N50" s="64">
        <v>0</v>
      </c>
      <c r="O50" s="64">
        <v>0.41304347826086957</v>
      </c>
      <c r="P50" s="64">
        <v>0</v>
      </c>
      <c r="Q50" s="65">
        <v>3.5714285714285712E-2</v>
      </c>
      <c r="R50" s="59">
        <v>16</v>
      </c>
      <c r="S50" s="60">
        <v>42</v>
      </c>
      <c r="T50" s="60">
        <v>92</v>
      </c>
      <c r="U50" s="60">
        <v>37</v>
      </c>
      <c r="V50" s="62">
        <v>28</v>
      </c>
      <c r="W50" s="192">
        <v>2.3495399999999998E-3</v>
      </c>
      <c r="X50" s="193">
        <v>0</v>
      </c>
      <c r="Y50" s="193">
        <v>8.0051199999999997E-5</v>
      </c>
      <c r="Z50" s="193">
        <v>2.3146399999999999E-4</v>
      </c>
      <c r="AA50" s="193">
        <v>0.37079200000000001</v>
      </c>
      <c r="AB50" s="193">
        <v>3.2752500000000001E-4</v>
      </c>
      <c r="AC50" s="193">
        <v>2.4517799999999998E-4</v>
      </c>
      <c r="AD50" s="59">
        <v>5532</v>
      </c>
      <c r="AE50" s="60">
        <v>14924</v>
      </c>
      <c r="AF50" s="60">
        <v>12492</v>
      </c>
      <c r="AG50" s="60">
        <v>12961</v>
      </c>
      <c r="AH50" s="60">
        <v>14229</v>
      </c>
      <c r="AI50" s="60">
        <v>15266</v>
      </c>
      <c r="AJ50" s="60">
        <v>12236</v>
      </c>
      <c r="AK50" s="190" t="s">
        <v>40</v>
      </c>
      <c r="AL50" s="116" t="s">
        <v>40</v>
      </c>
      <c r="AM50" s="116" t="s">
        <v>40</v>
      </c>
      <c r="AN50" s="116" t="s">
        <v>40</v>
      </c>
      <c r="AO50" s="194" t="s">
        <v>42</v>
      </c>
      <c r="AP50" s="116" t="s">
        <v>40</v>
      </c>
      <c r="AQ50" s="187" t="s">
        <v>40</v>
      </c>
      <c r="AS50" s="24"/>
    </row>
    <row r="51" spans="1:45" x14ac:dyDescent="0.2">
      <c r="A51" s="182" t="s">
        <v>269</v>
      </c>
      <c r="B51" s="191" t="s">
        <v>269</v>
      </c>
      <c r="C51" s="184" t="s">
        <v>119</v>
      </c>
      <c r="D51" s="59" t="s">
        <v>119</v>
      </c>
      <c r="E51" s="60" t="s">
        <v>942</v>
      </c>
      <c r="F51" s="185" t="s">
        <v>38</v>
      </c>
      <c r="G51" s="186">
        <v>9</v>
      </c>
      <c r="H51" s="185">
        <v>90745237</v>
      </c>
      <c r="I51" s="185">
        <v>90745237</v>
      </c>
      <c r="J51" s="185" t="s">
        <v>39</v>
      </c>
      <c r="K51" s="185" t="s">
        <v>40</v>
      </c>
      <c r="L51" s="187" t="s">
        <v>943</v>
      </c>
      <c r="M51" s="63">
        <v>0</v>
      </c>
      <c r="N51" s="64">
        <v>0</v>
      </c>
      <c r="O51" s="64">
        <v>4.0000000000000001E-3</v>
      </c>
      <c r="P51" s="64">
        <v>0.17241379310344829</v>
      </c>
      <c r="Q51" s="65">
        <v>0.2857142857142857</v>
      </c>
      <c r="R51" s="59">
        <v>25</v>
      </c>
      <c r="S51" s="60">
        <v>82</v>
      </c>
      <c r="T51" s="60">
        <v>250</v>
      </c>
      <c r="U51" s="60">
        <v>87</v>
      </c>
      <c r="V51" s="62">
        <v>49</v>
      </c>
      <c r="W51" s="192">
        <v>1.80538E-4</v>
      </c>
      <c r="X51" s="193">
        <v>0</v>
      </c>
      <c r="Y51" s="193">
        <v>4.0916500000000002E-4</v>
      </c>
      <c r="Z51" s="193">
        <v>0</v>
      </c>
      <c r="AA51" s="193">
        <v>4.5091899999999997E-3</v>
      </c>
      <c r="AB51" s="193">
        <v>0.181727</v>
      </c>
      <c r="AC51" s="193">
        <v>0.25092900000000001</v>
      </c>
      <c r="AD51" s="59">
        <v>5538</v>
      </c>
      <c r="AE51" s="60">
        <v>6732</v>
      </c>
      <c r="AF51" s="60">
        <v>4888</v>
      </c>
      <c r="AG51" s="60">
        <v>5219</v>
      </c>
      <c r="AH51" s="60">
        <v>5766</v>
      </c>
      <c r="AI51" s="60">
        <v>7005</v>
      </c>
      <c r="AJ51" s="60">
        <v>4037</v>
      </c>
      <c r="AK51" s="190"/>
      <c r="AL51" s="116"/>
      <c r="AM51" s="116"/>
      <c r="AN51" s="116"/>
      <c r="AO51" s="116"/>
      <c r="AP51" s="116"/>
      <c r="AQ51" s="187"/>
      <c r="AS51" s="24"/>
    </row>
    <row r="52" spans="1:45" x14ac:dyDescent="0.2">
      <c r="A52" s="182" t="s">
        <v>855</v>
      </c>
      <c r="B52" s="191" t="s">
        <v>2771</v>
      </c>
      <c r="C52" s="184" t="s">
        <v>2773</v>
      </c>
      <c r="D52" s="59" t="s">
        <v>119</v>
      </c>
      <c r="E52" s="60" t="s">
        <v>944</v>
      </c>
      <c r="F52" s="185" t="s">
        <v>38</v>
      </c>
      <c r="G52" s="186">
        <v>9</v>
      </c>
      <c r="H52" s="185">
        <v>131386664</v>
      </c>
      <c r="I52" s="185">
        <v>131386664</v>
      </c>
      <c r="J52" s="185" t="s">
        <v>59</v>
      </c>
      <c r="K52" s="185" t="s">
        <v>40</v>
      </c>
      <c r="L52" s="187" t="s">
        <v>945</v>
      </c>
      <c r="M52" s="63">
        <v>0</v>
      </c>
      <c r="N52" s="64">
        <v>0.4375</v>
      </c>
      <c r="O52" s="64">
        <v>0.39393939393939392</v>
      </c>
      <c r="P52" s="64">
        <v>0.32835820895522388</v>
      </c>
      <c r="Q52" s="65">
        <v>0.26315789473684209</v>
      </c>
      <c r="R52" s="59">
        <v>39</v>
      </c>
      <c r="S52" s="60">
        <v>80</v>
      </c>
      <c r="T52" s="60">
        <v>198</v>
      </c>
      <c r="U52" s="60">
        <v>67</v>
      </c>
      <c r="V52" s="62">
        <v>38</v>
      </c>
      <c r="W52" s="192">
        <v>0.20910500000000001</v>
      </c>
      <c r="X52" s="193">
        <v>0.30036200000000002</v>
      </c>
      <c r="Y52" s="193">
        <v>5.9919100000000003E-2</v>
      </c>
      <c r="Z52" s="193">
        <v>8.2041199999999995E-2</v>
      </c>
      <c r="AA52" s="193">
        <v>0.385967</v>
      </c>
      <c r="AB52" s="193">
        <v>0.27028400000000002</v>
      </c>
      <c r="AC52" s="193">
        <v>0.291356</v>
      </c>
      <c r="AD52" s="59">
        <v>5666</v>
      </c>
      <c r="AE52" s="60">
        <v>17702</v>
      </c>
      <c r="AF52" s="60">
        <v>16322</v>
      </c>
      <c r="AG52" s="60">
        <v>15736</v>
      </c>
      <c r="AH52" s="60">
        <v>14224</v>
      </c>
      <c r="AI52" s="60">
        <v>15702</v>
      </c>
      <c r="AJ52" s="60">
        <v>12610</v>
      </c>
      <c r="AK52" s="190" t="s">
        <v>59</v>
      </c>
      <c r="AL52" s="194" t="s">
        <v>93</v>
      </c>
      <c r="AM52" s="116"/>
      <c r="AN52" s="194" t="s">
        <v>93</v>
      </c>
      <c r="AO52" s="194" t="s">
        <v>93</v>
      </c>
      <c r="AP52" s="194" t="s">
        <v>93</v>
      </c>
      <c r="AQ52" s="218" t="s">
        <v>93</v>
      </c>
      <c r="AS52" s="24"/>
    </row>
    <row r="53" spans="1:45" x14ac:dyDescent="0.2">
      <c r="A53" s="182" t="s">
        <v>62</v>
      </c>
      <c r="B53" s="191" t="s">
        <v>62</v>
      </c>
      <c r="C53" s="184" t="s">
        <v>62</v>
      </c>
      <c r="D53" s="59" t="s">
        <v>119</v>
      </c>
      <c r="E53" s="60" t="s">
        <v>946</v>
      </c>
      <c r="F53" s="185" t="s">
        <v>38</v>
      </c>
      <c r="G53" s="186">
        <v>10</v>
      </c>
      <c r="H53" s="185">
        <v>58120990</v>
      </c>
      <c r="I53" s="185">
        <v>58120990</v>
      </c>
      <c r="J53" s="185" t="s">
        <v>40</v>
      </c>
      <c r="K53" s="185" t="s">
        <v>46</v>
      </c>
      <c r="L53" s="187" t="s">
        <v>947</v>
      </c>
      <c r="M53" s="63">
        <v>0</v>
      </c>
      <c r="N53" s="64">
        <v>0</v>
      </c>
      <c r="O53" s="64">
        <v>0.50246305418719217</v>
      </c>
      <c r="P53" s="64">
        <v>0.40845070422535212</v>
      </c>
      <c r="Q53" s="65">
        <v>0.5074626865671642</v>
      </c>
      <c r="R53" s="59">
        <v>31</v>
      </c>
      <c r="S53" s="60">
        <v>79</v>
      </c>
      <c r="T53" s="60">
        <v>203</v>
      </c>
      <c r="U53" s="60">
        <v>71</v>
      </c>
      <c r="V53" s="62">
        <v>67</v>
      </c>
      <c r="W53" s="192">
        <v>2.53959E-3</v>
      </c>
      <c r="X53" s="193">
        <v>5.2003099999999997E-3</v>
      </c>
      <c r="Y53" s="193">
        <v>7.78635E-3</v>
      </c>
      <c r="Z53" s="193">
        <v>1.8651399999999999E-3</v>
      </c>
      <c r="AA53" s="193">
        <v>0.56971300000000002</v>
      </c>
      <c r="AB53" s="193">
        <v>0.38422899999999999</v>
      </c>
      <c r="AC53" s="193">
        <v>0.39696999999999999</v>
      </c>
      <c r="AD53" s="59">
        <v>6693</v>
      </c>
      <c r="AE53" s="60">
        <v>15576</v>
      </c>
      <c r="AF53" s="60">
        <v>13742</v>
      </c>
      <c r="AG53" s="60">
        <v>13940</v>
      </c>
      <c r="AH53" s="60">
        <v>13570</v>
      </c>
      <c r="AI53" s="60">
        <v>14926</v>
      </c>
      <c r="AJ53" s="60">
        <v>12210</v>
      </c>
      <c r="AK53" s="190"/>
      <c r="AL53" s="116" t="s">
        <v>40</v>
      </c>
      <c r="AM53" s="116" t="s">
        <v>40</v>
      </c>
      <c r="AN53" s="116" t="s">
        <v>40</v>
      </c>
      <c r="AO53" s="194" t="s">
        <v>48</v>
      </c>
      <c r="AP53" s="194" t="s">
        <v>48</v>
      </c>
      <c r="AQ53" s="218" t="s">
        <v>48</v>
      </c>
      <c r="AS53" s="24"/>
    </row>
    <row r="54" spans="1:45" x14ac:dyDescent="0.2">
      <c r="A54" s="182" t="s">
        <v>855</v>
      </c>
      <c r="B54" s="191" t="s">
        <v>119</v>
      </c>
      <c r="C54" s="184" t="s">
        <v>119</v>
      </c>
      <c r="D54" s="59" t="s">
        <v>119</v>
      </c>
      <c r="E54" s="60" t="s">
        <v>1060</v>
      </c>
      <c r="F54" s="185" t="s">
        <v>38</v>
      </c>
      <c r="G54" s="186">
        <v>11</v>
      </c>
      <c r="H54" s="185">
        <v>1629390</v>
      </c>
      <c r="I54" s="185">
        <v>1629390</v>
      </c>
      <c r="J54" s="185" t="s">
        <v>39</v>
      </c>
      <c r="K54" s="185" t="s">
        <v>40</v>
      </c>
      <c r="L54" s="187" t="s">
        <v>1061</v>
      </c>
      <c r="M54" s="63">
        <v>0</v>
      </c>
      <c r="N54" s="64">
        <v>0.28333333333333333</v>
      </c>
      <c r="O54" s="64">
        <v>0.67871485943775101</v>
      </c>
      <c r="P54" s="64">
        <v>0.5337078651685393</v>
      </c>
      <c r="Q54" s="65">
        <v>0.58823529411764708</v>
      </c>
      <c r="R54" s="59">
        <v>27</v>
      </c>
      <c r="S54" s="60">
        <v>60</v>
      </c>
      <c r="T54" s="60">
        <v>249</v>
      </c>
      <c r="U54" s="60">
        <v>178</v>
      </c>
      <c r="V54" s="62">
        <v>51</v>
      </c>
      <c r="W54" s="192"/>
      <c r="X54" s="193"/>
      <c r="Y54" s="193"/>
      <c r="Z54" s="193"/>
      <c r="AA54" s="193"/>
      <c r="AB54" s="199"/>
      <c r="AC54" s="193"/>
      <c r="AD54" s="59"/>
      <c r="AE54" s="60"/>
      <c r="AF54" s="60"/>
      <c r="AG54" s="60"/>
      <c r="AH54" s="60"/>
      <c r="AI54" s="60"/>
      <c r="AJ54" s="60"/>
      <c r="AK54" s="190"/>
      <c r="AL54" s="116"/>
      <c r="AM54" s="116"/>
      <c r="AN54" s="116"/>
      <c r="AO54" s="116"/>
      <c r="AP54" s="116"/>
      <c r="AQ54" s="187"/>
      <c r="AS54" s="24"/>
    </row>
    <row r="55" spans="1:45" x14ac:dyDescent="0.2">
      <c r="A55" s="182" t="s">
        <v>30</v>
      </c>
      <c r="B55" s="191" t="s">
        <v>30</v>
      </c>
      <c r="C55" s="184" t="s">
        <v>30</v>
      </c>
      <c r="D55" s="59" t="s">
        <v>119</v>
      </c>
      <c r="E55" s="60" t="s">
        <v>948</v>
      </c>
      <c r="F55" s="185" t="s">
        <v>38</v>
      </c>
      <c r="G55" s="186">
        <v>11</v>
      </c>
      <c r="H55" s="185">
        <v>8478914</v>
      </c>
      <c r="I55" s="185">
        <v>8478914</v>
      </c>
      <c r="J55" s="185" t="s">
        <v>40</v>
      </c>
      <c r="K55" s="185" t="s">
        <v>46</v>
      </c>
      <c r="L55" s="187" t="s">
        <v>949</v>
      </c>
      <c r="M55" s="63">
        <v>0</v>
      </c>
      <c r="N55" s="64">
        <v>0</v>
      </c>
      <c r="O55" s="64">
        <v>0.54545454545454541</v>
      </c>
      <c r="P55" s="64">
        <v>0</v>
      </c>
      <c r="Q55" s="65">
        <v>0</v>
      </c>
      <c r="R55" s="59">
        <v>19</v>
      </c>
      <c r="S55" s="60">
        <v>39</v>
      </c>
      <c r="T55" s="60">
        <v>33</v>
      </c>
      <c r="U55" s="60">
        <v>8</v>
      </c>
      <c r="V55" s="62">
        <v>14</v>
      </c>
      <c r="W55" s="192">
        <v>4.5832099999999999E-3</v>
      </c>
      <c r="X55" s="193">
        <v>3.1509099999999998E-3</v>
      </c>
      <c r="Y55" s="193">
        <v>1.9543E-3</v>
      </c>
      <c r="Z55" s="193">
        <v>4.5385800000000004E-3</v>
      </c>
      <c r="AA55" s="193">
        <v>0.52793900000000005</v>
      </c>
      <c r="AB55" s="193">
        <v>2.52725E-3</v>
      </c>
      <c r="AC55" s="193">
        <v>8.1991200000000001E-4</v>
      </c>
      <c r="AD55" s="59">
        <v>3490</v>
      </c>
      <c r="AE55" s="60">
        <v>12060</v>
      </c>
      <c r="AF55" s="60">
        <v>13304</v>
      </c>
      <c r="AG55" s="60">
        <v>15864</v>
      </c>
      <c r="AH55" s="60">
        <v>12420</v>
      </c>
      <c r="AI55" s="60">
        <v>12662</v>
      </c>
      <c r="AJ55" s="60">
        <v>17075</v>
      </c>
      <c r="AK55" s="190"/>
      <c r="AL55" s="116" t="s">
        <v>40</v>
      </c>
      <c r="AM55" s="116" t="s">
        <v>40</v>
      </c>
      <c r="AN55" s="116" t="s">
        <v>40</v>
      </c>
      <c r="AO55" s="194" t="s">
        <v>48</v>
      </c>
      <c r="AP55" s="116" t="s">
        <v>40</v>
      </c>
      <c r="AQ55" s="187" t="s">
        <v>40</v>
      </c>
      <c r="AS55" s="24"/>
    </row>
    <row r="56" spans="1:45" x14ac:dyDescent="0.2">
      <c r="A56" s="182" t="s">
        <v>30</v>
      </c>
      <c r="B56" s="191" t="s">
        <v>950</v>
      </c>
      <c r="C56" s="184" t="s">
        <v>30</v>
      </c>
      <c r="D56" s="59" t="s">
        <v>119</v>
      </c>
      <c r="E56" s="60" t="s">
        <v>951</v>
      </c>
      <c r="F56" s="116" t="s">
        <v>38</v>
      </c>
      <c r="G56" s="196">
        <v>11</v>
      </c>
      <c r="H56" s="116">
        <v>35338966</v>
      </c>
      <c r="I56" s="116">
        <v>35338966</v>
      </c>
      <c r="J56" s="185" t="s">
        <v>39</v>
      </c>
      <c r="K56" s="185" t="s">
        <v>59</v>
      </c>
      <c r="L56" s="187" t="s">
        <v>952</v>
      </c>
      <c r="M56" s="63">
        <v>0</v>
      </c>
      <c r="N56" s="64">
        <v>0</v>
      </c>
      <c r="O56" s="64">
        <v>0.23694779116465864</v>
      </c>
      <c r="P56" s="64">
        <v>0</v>
      </c>
      <c r="Q56" s="65">
        <v>0</v>
      </c>
      <c r="R56" s="59">
        <v>42</v>
      </c>
      <c r="S56" s="60">
        <v>84</v>
      </c>
      <c r="T56" s="60">
        <v>249</v>
      </c>
      <c r="U56" s="60">
        <v>88</v>
      </c>
      <c r="V56" s="62">
        <v>74</v>
      </c>
      <c r="W56" s="192">
        <v>2.9926000000000002E-3</v>
      </c>
      <c r="X56" s="193">
        <v>3.4743899999999999E-3</v>
      </c>
      <c r="Y56" s="193">
        <v>1.5100799999999999E-2</v>
      </c>
      <c r="Z56" s="193">
        <v>2.73164E-3</v>
      </c>
      <c r="AA56" s="193">
        <v>0.18086099999999999</v>
      </c>
      <c r="AB56" s="193">
        <v>1.5855299999999999E-3</v>
      </c>
      <c r="AC56" s="193">
        <v>1.5008599999999999E-3</v>
      </c>
      <c r="AD56" s="59">
        <v>6348</v>
      </c>
      <c r="AE56" s="60">
        <v>14391</v>
      </c>
      <c r="AF56" s="60">
        <v>12847</v>
      </c>
      <c r="AG56" s="60">
        <v>13545</v>
      </c>
      <c r="AH56" s="60">
        <v>15863</v>
      </c>
      <c r="AI56" s="60">
        <v>17029</v>
      </c>
      <c r="AJ56" s="60">
        <v>13992</v>
      </c>
      <c r="AK56" s="190" t="s">
        <v>39</v>
      </c>
      <c r="AL56" s="116" t="s">
        <v>39</v>
      </c>
      <c r="AM56" s="116" t="s">
        <v>39</v>
      </c>
      <c r="AN56" s="116" t="s">
        <v>39</v>
      </c>
      <c r="AO56" s="194" t="s">
        <v>79</v>
      </c>
      <c r="AP56" s="116" t="s">
        <v>39</v>
      </c>
      <c r="AQ56" s="187" t="s">
        <v>39</v>
      </c>
      <c r="AS56" s="24"/>
    </row>
    <row r="57" spans="1:45" x14ac:dyDescent="0.2">
      <c r="A57" s="182" t="s">
        <v>30</v>
      </c>
      <c r="B57" s="191" t="s">
        <v>30</v>
      </c>
      <c r="C57" s="184" t="s">
        <v>30</v>
      </c>
      <c r="D57" s="59" t="s">
        <v>119</v>
      </c>
      <c r="E57" s="60" t="s">
        <v>953</v>
      </c>
      <c r="F57" s="185" t="s">
        <v>103</v>
      </c>
      <c r="G57" s="186">
        <v>11</v>
      </c>
      <c r="H57" s="185">
        <v>44289112</v>
      </c>
      <c r="I57" s="185">
        <v>44289112</v>
      </c>
      <c r="J57" s="185" t="s">
        <v>40</v>
      </c>
      <c r="K57" s="185" t="s">
        <v>46</v>
      </c>
      <c r="L57" s="187" t="s">
        <v>954</v>
      </c>
      <c r="M57" s="63">
        <v>0</v>
      </c>
      <c r="N57" s="64">
        <v>0</v>
      </c>
      <c r="O57" s="64">
        <v>0.35599999999999998</v>
      </c>
      <c r="P57" s="64">
        <v>0</v>
      </c>
      <c r="Q57" s="65">
        <v>0</v>
      </c>
      <c r="R57" s="59">
        <v>43</v>
      </c>
      <c r="S57" s="60">
        <v>94</v>
      </c>
      <c r="T57" s="60">
        <v>250</v>
      </c>
      <c r="U57" s="60">
        <v>125</v>
      </c>
      <c r="V57" s="62">
        <v>70</v>
      </c>
      <c r="W57" s="192">
        <v>2.7180099999999999E-3</v>
      </c>
      <c r="X57" s="193">
        <v>1.5364700000000001E-3</v>
      </c>
      <c r="Y57" s="193">
        <v>4.1406100000000003E-3</v>
      </c>
      <c r="Z57" s="193">
        <v>2.51644E-3</v>
      </c>
      <c r="AA57" s="193">
        <v>0.34531899999999999</v>
      </c>
      <c r="AB57" s="193">
        <v>2.20872E-3</v>
      </c>
      <c r="AC57" s="193">
        <v>1.16114E-3</v>
      </c>
      <c r="AD57" s="59">
        <v>4414</v>
      </c>
      <c r="AE57" s="60">
        <v>12366</v>
      </c>
      <c r="AF57" s="60">
        <v>11834</v>
      </c>
      <c r="AG57" s="60">
        <v>12319</v>
      </c>
      <c r="AH57" s="60">
        <v>15574</v>
      </c>
      <c r="AI57" s="60">
        <v>16299</v>
      </c>
      <c r="AJ57" s="60">
        <v>15502</v>
      </c>
      <c r="AK57" s="190" t="s">
        <v>40</v>
      </c>
      <c r="AL57" s="116" t="s">
        <v>40</v>
      </c>
      <c r="AM57" s="116" t="s">
        <v>40</v>
      </c>
      <c r="AN57" s="116" t="s">
        <v>40</v>
      </c>
      <c r="AO57" s="194" t="s">
        <v>56</v>
      </c>
      <c r="AP57" s="116" t="s">
        <v>40</v>
      </c>
      <c r="AQ57" s="187" t="s">
        <v>40</v>
      </c>
      <c r="AS57" s="24"/>
    </row>
    <row r="58" spans="1:45" x14ac:dyDescent="0.2">
      <c r="A58" s="182" t="s">
        <v>269</v>
      </c>
      <c r="B58" s="191" t="s">
        <v>62</v>
      </c>
      <c r="C58" s="184" t="s">
        <v>269</v>
      </c>
      <c r="D58" s="59" t="s">
        <v>119</v>
      </c>
      <c r="E58" s="60" t="s">
        <v>955</v>
      </c>
      <c r="F58" s="185" t="s">
        <v>50</v>
      </c>
      <c r="G58" s="186">
        <v>11</v>
      </c>
      <c r="H58" s="185">
        <v>46742354</v>
      </c>
      <c r="I58" s="185">
        <v>46742369</v>
      </c>
      <c r="J58" s="185" t="s">
        <v>956</v>
      </c>
      <c r="K58" s="185" t="s">
        <v>51</v>
      </c>
      <c r="L58" s="187" t="s">
        <v>957</v>
      </c>
      <c r="M58" s="63">
        <v>0</v>
      </c>
      <c r="N58" s="64">
        <v>0</v>
      </c>
      <c r="O58" s="64">
        <v>0</v>
      </c>
      <c r="P58" s="64">
        <v>0.14035087719298245</v>
      </c>
      <c r="Q58" s="65">
        <v>0.10344827586206896</v>
      </c>
      <c r="R58" s="59">
        <v>10</v>
      </c>
      <c r="S58" s="60">
        <v>59</v>
      </c>
      <c r="T58" s="60">
        <v>213</v>
      </c>
      <c r="U58" s="60">
        <v>57</v>
      </c>
      <c r="V58" s="62">
        <v>29</v>
      </c>
      <c r="W58" s="192">
        <v>0</v>
      </c>
      <c r="X58" s="193">
        <v>0</v>
      </c>
      <c r="Y58" s="193">
        <v>3.4153005464480874E-4</v>
      </c>
      <c r="Z58" s="193">
        <v>0</v>
      </c>
      <c r="AA58" s="193">
        <v>4.6728971962616821E-2</v>
      </c>
      <c r="AB58" s="193">
        <v>0.40461710314012661</v>
      </c>
      <c r="AC58" s="193">
        <v>0.4186768232472845</v>
      </c>
      <c r="AD58" s="59">
        <v>4120</v>
      </c>
      <c r="AE58" s="60">
        <v>11196</v>
      </c>
      <c r="AF58" s="60">
        <v>11712</v>
      </c>
      <c r="AG58" s="60">
        <v>13686</v>
      </c>
      <c r="AH58" s="60">
        <v>14552</v>
      </c>
      <c r="AI58" s="60">
        <v>16114</v>
      </c>
      <c r="AJ58" s="60">
        <v>14178</v>
      </c>
      <c r="AK58" s="190"/>
      <c r="AL58" s="116" t="s">
        <v>956</v>
      </c>
      <c r="AM58" s="116" t="s">
        <v>956</v>
      </c>
      <c r="AN58" s="116" t="s">
        <v>956</v>
      </c>
      <c r="AO58" s="116"/>
      <c r="AP58" s="194" t="s">
        <v>958</v>
      </c>
      <c r="AQ58" s="218" t="s">
        <v>958</v>
      </c>
      <c r="AS58" s="24"/>
    </row>
    <row r="59" spans="1:45" x14ac:dyDescent="0.2">
      <c r="A59" s="182" t="s">
        <v>30</v>
      </c>
      <c r="B59" s="191" t="s">
        <v>30</v>
      </c>
      <c r="C59" s="184" t="s">
        <v>30</v>
      </c>
      <c r="D59" s="59" t="s">
        <v>119</v>
      </c>
      <c r="E59" s="60" t="s">
        <v>959</v>
      </c>
      <c r="F59" s="185" t="s">
        <v>38</v>
      </c>
      <c r="G59" s="186">
        <v>11</v>
      </c>
      <c r="H59" s="185">
        <v>47381478</v>
      </c>
      <c r="I59" s="185">
        <v>47381478</v>
      </c>
      <c r="J59" s="185" t="s">
        <v>40</v>
      </c>
      <c r="K59" s="185" t="s">
        <v>46</v>
      </c>
      <c r="L59" s="187" t="s">
        <v>960</v>
      </c>
      <c r="M59" s="63">
        <v>0</v>
      </c>
      <c r="N59" s="64">
        <v>0</v>
      </c>
      <c r="O59" s="64">
        <v>0.28399999999999997</v>
      </c>
      <c r="P59" s="64">
        <v>0</v>
      </c>
      <c r="Q59" s="65">
        <v>0</v>
      </c>
      <c r="R59" s="59">
        <v>25</v>
      </c>
      <c r="S59" s="60">
        <v>44</v>
      </c>
      <c r="T59" s="60">
        <v>250</v>
      </c>
      <c r="U59" s="60">
        <v>134</v>
      </c>
      <c r="V59" s="62">
        <v>39</v>
      </c>
      <c r="W59" s="192">
        <v>5.1968500000000003E-3</v>
      </c>
      <c r="X59" s="193">
        <v>5.9829100000000001E-3</v>
      </c>
      <c r="Y59" s="193">
        <v>5.9678099999999996E-3</v>
      </c>
      <c r="Z59" s="193">
        <v>4.0439899999999999E-3</v>
      </c>
      <c r="AA59" s="193">
        <v>0.36955900000000003</v>
      </c>
      <c r="AB59" s="193">
        <v>5.7994099999999996E-3</v>
      </c>
      <c r="AC59" s="193">
        <v>3.4530899999999998E-3</v>
      </c>
      <c r="AD59" s="59">
        <v>6349</v>
      </c>
      <c r="AE59" s="60">
        <v>16380</v>
      </c>
      <c r="AF59" s="60">
        <v>12735</v>
      </c>
      <c r="AG59" s="60">
        <v>14095</v>
      </c>
      <c r="AH59" s="60">
        <v>16931</v>
      </c>
      <c r="AI59" s="60">
        <v>17588</v>
      </c>
      <c r="AJ59" s="60">
        <v>13611</v>
      </c>
      <c r="AK59" s="190" t="s">
        <v>40</v>
      </c>
      <c r="AL59" s="116" t="s">
        <v>40</v>
      </c>
      <c r="AM59" s="116" t="s">
        <v>40</v>
      </c>
      <c r="AN59" s="116" t="s">
        <v>40</v>
      </c>
      <c r="AO59" s="194" t="s">
        <v>48</v>
      </c>
      <c r="AP59" s="116" t="s">
        <v>40</v>
      </c>
      <c r="AQ59" s="187" t="s">
        <v>40</v>
      </c>
      <c r="AS59" s="24"/>
    </row>
    <row r="60" spans="1:45" x14ac:dyDescent="0.2">
      <c r="A60" s="182" t="s">
        <v>855</v>
      </c>
      <c r="B60" s="191" t="s">
        <v>2771</v>
      </c>
      <c r="C60" s="184" t="s">
        <v>871</v>
      </c>
      <c r="D60" s="59" t="s">
        <v>119</v>
      </c>
      <c r="E60" s="60" t="s">
        <v>961</v>
      </c>
      <c r="F60" s="185" t="s">
        <v>38</v>
      </c>
      <c r="G60" s="186">
        <v>11</v>
      </c>
      <c r="H60" s="185">
        <v>58206835</v>
      </c>
      <c r="I60" s="185">
        <v>58206835</v>
      </c>
      <c r="J60" s="185" t="s">
        <v>40</v>
      </c>
      <c r="K60" s="185" t="s">
        <v>46</v>
      </c>
      <c r="L60" s="187" t="s">
        <v>962</v>
      </c>
      <c r="M60" s="63">
        <v>0</v>
      </c>
      <c r="N60" s="64">
        <v>0.35135135135135137</v>
      </c>
      <c r="O60" s="64">
        <v>0.4838709677419355</v>
      </c>
      <c r="P60" s="64">
        <v>0.45454545454545453</v>
      </c>
      <c r="Q60" s="65">
        <v>0.2</v>
      </c>
      <c r="R60" s="59">
        <v>13</v>
      </c>
      <c r="S60" s="60">
        <v>37</v>
      </c>
      <c r="T60" s="60">
        <v>31</v>
      </c>
      <c r="U60" s="60">
        <v>11</v>
      </c>
      <c r="V60" s="62">
        <v>15</v>
      </c>
      <c r="W60" s="192">
        <v>0.22545799999999999</v>
      </c>
      <c r="X60" s="193">
        <v>0.244143</v>
      </c>
      <c r="Y60" s="193">
        <v>0.15809100000000001</v>
      </c>
      <c r="Z60" s="193">
        <v>8.6703699999999995E-2</v>
      </c>
      <c r="AA60" s="193">
        <v>0.33142700000000003</v>
      </c>
      <c r="AB60" s="193">
        <v>0.25353599999999998</v>
      </c>
      <c r="AC60" s="193">
        <v>0.23804900000000001</v>
      </c>
      <c r="AD60" s="59">
        <v>2780</v>
      </c>
      <c r="AE60" s="60">
        <v>8708</v>
      </c>
      <c r="AF60" s="60">
        <v>5092</v>
      </c>
      <c r="AG60" s="60">
        <v>7912</v>
      </c>
      <c r="AH60" s="60">
        <v>8394</v>
      </c>
      <c r="AI60" s="60">
        <v>8413</v>
      </c>
      <c r="AJ60" s="60">
        <v>9267</v>
      </c>
      <c r="AK60" s="190" t="s">
        <v>40</v>
      </c>
      <c r="AL60" s="194" t="s">
        <v>48</v>
      </c>
      <c r="AM60" s="194" t="s">
        <v>48</v>
      </c>
      <c r="AN60" s="116"/>
      <c r="AO60" s="194" t="s">
        <v>48</v>
      </c>
      <c r="AP60" s="194" t="s">
        <v>48</v>
      </c>
      <c r="AQ60" s="218" t="s">
        <v>48</v>
      </c>
      <c r="AS60" s="24"/>
    </row>
    <row r="61" spans="1:45" x14ac:dyDescent="0.2">
      <c r="A61" s="182" t="s">
        <v>30</v>
      </c>
      <c r="B61" s="191" t="s">
        <v>30</v>
      </c>
      <c r="C61" s="184" t="s">
        <v>30</v>
      </c>
      <c r="D61" s="59" t="s">
        <v>119</v>
      </c>
      <c r="E61" s="60" t="s">
        <v>963</v>
      </c>
      <c r="F61" s="185" t="s">
        <v>38</v>
      </c>
      <c r="G61" s="186">
        <v>11</v>
      </c>
      <c r="H61" s="185">
        <v>59949055</v>
      </c>
      <c r="I61" s="185">
        <v>59949055</v>
      </c>
      <c r="J61" s="185" t="s">
        <v>39</v>
      </c>
      <c r="K61" s="185" t="s">
        <v>46</v>
      </c>
      <c r="L61" s="187" t="s">
        <v>964</v>
      </c>
      <c r="M61" s="63">
        <v>0</v>
      </c>
      <c r="N61" s="64">
        <v>0</v>
      </c>
      <c r="O61" s="64">
        <v>0.36</v>
      </c>
      <c r="P61" s="64">
        <v>0</v>
      </c>
      <c r="Q61" s="65">
        <v>0</v>
      </c>
      <c r="R61" s="59">
        <v>11</v>
      </c>
      <c r="S61" s="60">
        <v>19</v>
      </c>
      <c r="T61" s="60">
        <v>25</v>
      </c>
      <c r="U61" s="60">
        <v>14</v>
      </c>
      <c r="V61" s="62">
        <v>13</v>
      </c>
      <c r="W61" s="192">
        <v>5.4685599999999999E-3</v>
      </c>
      <c r="X61" s="193">
        <v>6.1162100000000002E-4</v>
      </c>
      <c r="Y61" s="193">
        <v>5.2779699999999999E-4</v>
      </c>
      <c r="Z61" s="193">
        <v>9.2031600000000002E-4</v>
      </c>
      <c r="AA61" s="193">
        <v>0.38923200000000002</v>
      </c>
      <c r="AB61" s="193">
        <v>1.0081599999999999E-3</v>
      </c>
      <c r="AC61" s="193">
        <v>1.5273000000000001E-4</v>
      </c>
      <c r="AD61" s="59">
        <v>4022</v>
      </c>
      <c r="AE61" s="60">
        <v>13080</v>
      </c>
      <c r="AF61" s="60">
        <v>11368</v>
      </c>
      <c r="AG61" s="60">
        <v>13039</v>
      </c>
      <c r="AH61" s="60">
        <v>12612</v>
      </c>
      <c r="AI61" s="60">
        <v>10911</v>
      </c>
      <c r="AJ61" s="60">
        <v>13095</v>
      </c>
      <c r="AK61" s="190" t="s">
        <v>39</v>
      </c>
      <c r="AL61" s="116" t="s">
        <v>39</v>
      </c>
      <c r="AM61" s="116" t="s">
        <v>39</v>
      </c>
      <c r="AN61" s="116" t="s">
        <v>39</v>
      </c>
      <c r="AO61" s="194" t="s">
        <v>65</v>
      </c>
      <c r="AP61" s="116" t="s">
        <v>39</v>
      </c>
      <c r="AQ61" s="187" t="s">
        <v>39</v>
      </c>
      <c r="AS61" s="24"/>
    </row>
    <row r="62" spans="1:45" x14ac:dyDescent="0.2">
      <c r="A62" s="182" t="s">
        <v>760</v>
      </c>
      <c r="B62" s="191" t="s">
        <v>862</v>
      </c>
      <c r="C62" s="184" t="s">
        <v>965</v>
      </c>
      <c r="D62" s="59" t="s">
        <v>119</v>
      </c>
      <c r="E62" s="60" t="s">
        <v>966</v>
      </c>
      <c r="F62" s="185" t="s">
        <v>38</v>
      </c>
      <c r="G62" s="186">
        <v>11</v>
      </c>
      <c r="H62" s="185">
        <v>64882800</v>
      </c>
      <c r="I62" s="185">
        <v>64882800</v>
      </c>
      <c r="J62" s="185" t="s">
        <v>46</v>
      </c>
      <c r="K62" s="185" t="s">
        <v>40</v>
      </c>
      <c r="L62" s="187" t="s">
        <v>967</v>
      </c>
      <c r="M62" s="63">
        <v>0</v>
      </c>
      <c r="N62" s="64">
        <v>0.1875</v>
      </c>
      <c r="O62" s="64">
        <v>0</v>
      </c>
      <c r="P62" s="64">
        <v>0</v>
      </c>
      <c r="Q62" s="65">
        <v>0</v>
      </c>
      <c r="R62" s="59">
        <v>16</v>
      </c>
      <c r="S62" s="60">
        <v>48</v>
      </c>
      <c r="T62" s="60">
        <v>173</v>
      </c>
      <c r="U62" s="60">
        <v>43</v>
      </c>
      <c r="V62" s="62">
        <v>33</v>
      </c>
      <c r="W62" s="192">
        <v>0.100233</v>
      </c>
      <c r="X62" s="193">
        <v>0.20849100000000001</v>
      </c>
      <c r="Y62" s="193">
        <v>5.6314900000000001E-2</v>
      </c>
      <c r="Z62" s="193">
        <v>7.5441599999999998E-2</v>
      </c>
      <c r="AA62" s="193">
        <v>2.5624599999999999E-3</v>
      </c>
      <c r="AB62" s="193">
        <v>1.92577E-3</v>
      </c>
      <c r="AC62" s="193">
        <v>1.2364800000000001E-3</v>
      </c>
      <c r="AD62" s="59">
        <v>4299</v>
      </c>
      <c r="AE62" s="60">
        <v>10552</v>
      </c>
      <c r="AF62" s="60">
        <v>9145</v>
      </c>
      <c r="AG62" s="60">
        <v>10021</v>
      </c>
      <c r="AH62" s="60">
        <v>10927</v>
      </c>
      <c r="AI62" s="60">
        <v>11424</v>
      </c>
      <c r="AJ62" s="60">
        <v>9705</v>
      </c>
      <c r="AK62" s="190"/>
      <c r="AL62" s="194" t="s">
        <v>48</v>
      </c>
      <c r="AM62" s="194" t="s">
        <v>48</v>
      </c>
      <c r="AN62" s="194" t="s">
        <v>48</v>
      </c>
      <c r="AO62" s="116" t="s">
        <v>46</v>
      </c>
      <c r="AP62" s="116" t="s">
        <v>46</v>
      </c>
      <c r="AQ62" s="187" t="s">
        <v>46</v>
      </c>
      <c r="AS62" s="24"/>
    </row>
    <row r="63" spans="1:45" x14ac:dyDescent="0.2">
      <c r="A63" s="182" t="s">
        <v>760</v>
      </c>
      <c r="B63" s="191" t="s">
        <v>862</v>
      </c>
      <c r="C63" s="184" t="s">
        <v>968</v>
      </c>
      <c r="D63" s="59" t="s">
        <v>119</v>
      </c>
      <c r="E63" s="60" t="s">
        <v>969</v>
      </c>
      <c r="F63" s="185" t="s">
        <v>38</v>
      </c>
      <c r="G63" s="186">
        <v>11</v>
      </c>
      <c r="H63" s="185">
        <v>66082575</v>
      </c>
      <c r="I63" s="185">
        <v>66082575</v>
      </c>
      <c r="J63" s="185" t="s">
        <v>39</v>
      </c>
      <c r="K63" s="185" t="s">
        <v>40</v>
      </c>
      <c r="L63" s="187" t="s">
        <v>970</v>
      </c>
      <c r="M63" s="63">
        <v>0</v>
      </c>
      <c r="N63" s="64">
        <v>0.20588235294117646</v>
      </c>
      <c r="O63" s="64">
        <v>0</v>
      </c>
      <c r="P63" s="64">
        <v>0</v>
      </c>
      <c r="Q63" s="65">
        <v>0</v>
      </c>
      <c r="R63" s="59">
        <v>35</v>
      </c>
      <c r="S63" s="60">
        <v>68</v>
      </c>
      <c r="T63" s="60">
        <v>250</v>
      </c>
      <c r="U63" s="60">
        <v>96</v>
      </c>
      <c r="V63" s="62">
        <v>61</v>
      </c>
      <c r="W63" s="192">
        <v>0.111813</v>
      </c>
      <c r="X63" s="193">
        <v>0.21149999999999999</v>
      </c>
      <c r="Y63" s="193">
        <v>3.6745199999999999E-2</v>
      </c>
      <c r="Z63" s="193">
        <v>8.1951099999999999E-2</v>
      </c>
      <c r="AA63" s="193">
        <v>5.6929099999999998E-4</v>
      </c>
      <c r="AB63" s="193">
        <v>3.53388E-4</v>
      </c>
      <c r="AC63" s="193">
        <v>4.6032000000000001E-4</v>
      </c>
      <c r="AD63" s="59">
        <v>5696</v>
      </c>
      <c r="AE63" s="60">
        <v>13669</v>
      </c>
      <c r="AF63" s="60">
        <v>12437</v>
      </c>
      <c r="AG63" s="60">
        <v>12239</v>
      </c>
      <c r="AH63" s="60">
        <v>12296</v>
      </c>
      <c r="AI63" s="60">
        <v>11319</v>
      </c>
      <c r="AJ63" s="60">
        <v>10862</v>
      </c>
      <c r="AK63" s="190" t="s">
        <v>39</v>
      </c>
      <c r="AL63" s="194" t="s">
        <v>42</v>
      </c>
      <c r="AM63" s="116"/>
      <c r="AN63" s="194" t="s">
        <v>42</v>
      </c>
      <c r="AO63" s="116" t="s">
        <v>39</v>
      </c>
      <c r="AP63" s="116" t="s">
        <v>39</v>
      </c>
      <c r="AQ63" s="187" t="s">
        <v>39</v>
      </c>
      <c r="AS63" s="24"/>
    </row>
    <row r="64" spans="1:45" x14ac:dyDescent="0.2">
      <c r="A64" s="182" t="s">
        <v>760</v>
      </c>
      <c r="B64" s="191" t="s">
        <v>862</v>
      </c>
      <c r="C64" s="184" t="s">
        <v>119</v>
      </c>
      <c r="D64" s="59" t="s">
        <v>119</v>
      </c>
      <c r="E64" s="60" t="s">
        <v>971</v>
      </c>
      <c r="F64" s="185" t="s">
        <v>38</v>
      </c>
      <c r="G64" s="186">
        <v>11</v>
      </c>
      <c r="H64" s="185">
        <v>66192177</v>
      </c>
      <c r="I64" s="185">
        <v>66192177</v>
      </c>
      <c r="J64" s="185" t="s">
        <v>39</v>
      </c>
      <c r="K64" s="185" t="s">
        <v>40</v>
      </c>
      <c r="L64" s="187" t="s">
        <v>972</v>
      </c>
      <c r="M64" s="63">
        <v>0</v>
      </c>
      <c r="N64" s="64">
        <v>8.0459770114942528E-2</v>
      </c>
      <c r="O64" s="64">
        <v>0</v>
      </c>
      <c r="P64" s="64">
        <v>0</v>
      </c>
      <c r="Q64" s="65">
        <v>0</v>
      </c>
      <c r="R64" s="59">
        <v>29</v>
      </c>
      <c r="S64" s="60">
        <v>87</v>
      </c>
      <c r="T64" s="60">
        <v>250</v>
      </c>
      <c r="U64" s="60">
        <v>139</v>
      </c>
      <c r="V64" s="62">
        <v>74</v>
      </c>
      <c r="W64" s="192">
        <v>0.10073799999999999</v>
      </c>
      <c r="X64" s="193">
        <v>0.179314</v>
      </c>
      <c r="Y64" s="193">
        <v>4.47807E-2</v>
      </c>
      <c r="Z64" s="193">
        <v>6.9263699999999997E-2</v>
      </c>
      <c r="AA64" s="193">
        <v>1.3784499999999999E-4</v>
      </c>
      <c r="AB64" s="193">
        <v>7.1571700000000005E-5</v>
      </c>
      <c r="AC64" s="193">
        <v>2.6184899999999998E-4</v>
      </c>
      <c r="AD64" s="59">
        <v>4337</v>
      </c>
      <c r="AE64" s="60">
        <v>11399</v>
      </c>
      <c r="AF64" s="60">
        <v>9848</v>
      </c>
      <c r="AG64" s="60">
        <v>11218</v>
      </c>
      <c r="AH64" s="60">
        <v>14509</v>
      </c>
      <c r="AI64" s="60">
        <v>13972</v>
      </c>
      <c r="AJ64" s="60">
        <v>11457</v>
      </c>
      <c r="AK64" s="190"/>
      <c r="AL64" s="116"/>
      <c r="AM64" s="116"/>
      <c r="AN64" s="116"/>
      <c r="AO64" s="116"/>
      <c r="AP64" s="116"/>
      <c r="AQ64" s="187"/>
      <c r="AS64" s="24"/>
    </row>
    <row r="65" spans="1:45" x14ac:dyDescent="0.2">
      <c r="A65" s="182" t="s">
        <v>855</v>
      </c>
      <c r="B65" s="191" t="s">
        <v>2771</v>
      </c>
      <c r="C65" s="184" t="s">
        <v>1050</v>
      </c>
      <c r="D65" s="59" t="s">
        <v>119</v>
      </c>
      <c r="E65" s="60" t="s">
        <v>973</v>
      </c>
      <c r="F65" s="185" t="s">
        <v>38</v>
      </c>
      <c r="G65" s="186">
        <v>12</v>
      </c>
      <c r="H65" s="185">
        <v>7015748</v>
      </c>
      <c r="I65" s="185">
        <v>7015748</v>
      </c>
      <c r="J65" s="185" t="s">
        <v>46</v>
      </c>
      <c r="K65" s="185" t="s">
        <v>40</v>
      </c>
      <c r="L65" s="187" t="s">
        <v>974</v>
      </c>
      <c r="M65" s="63">
        <v>0</v>
      </c>
      <c r="N65" s="64">
        <v>0.22727272727272727</v>
      </c>
      <c r="O65" s="64">
        <v>0.35766423357664234</v>
      </c>
      <c r="P65" s="64">
        <v>0.18032786885245902</v>
      </c>
      <c r="Q65" s="65">
        <v>0.375</v>
      </c>
      <c r="R65" s="59">
        <v>44</v>
      </c>
      <c r="S65" s="60">
        <v>88</v>
      </c>
      <c r="T65" s="60">
        <v>137</v>
      </c>
      <c r="U65" s="60">
        <v>61</v>
      </c>
      <c r="V65" s="62">
        <v>64</v>
      </c>
      <c r="W65" s="192">
        <v>0.25529299999999999</v>
      </c>
      <c r="X65" s="193">
        <v>0.19623499999999999</v>
      </c>
      <c r="Y65" s="193">
        <v>4.1924099999999999E-2</v>
      </c>
      <c r="Z65" s="193">
        <v>7.2901300000000002E-2</v>
      </c>
      <c r="AA65" s="193">
        <v>0.36975799999999998</v>
      </c>
      <c r="AB65" s="193">
        <v>0.25997599999999998</v>
      </c>
      <c r="AC65" s="193">
        <v>0.28327200000000002</v>
      </c>
      <c r="AD65" s="59">
        <v>7273</v>
      </c>
      <c r="AE65" s="60">
        <v>17423</v>
      </c>
      <c r="AF65" s="60">
        <v>15051</v>
      </c>
      <c r="AG65" s="60">
        <v>20370</v>
      </c>
      <c r="AH65" s="60">
        <v>19840</v>
      </c>
      <c r="AI65" s="60">
        <v>19898</v>
      </c>
      <c r="AJ65" s="60">
        <v>18657</v>
      </c>
      <c r="AK65" s="190" t="s">
        <v>46</v>
      </c>
      <c r="AL65" s="194" t="s">
        <v>48</v>
      </c>
      <c r="AM65" s="194" t="s">
        <v>48</v>
      </c>
      <c r="AN65" s="194" t="s">
        <v>48</v>
      </c>
      <c r="AO65" s="194" t="s">
        <v>48</v>
      </c>
      <c r="AP65" s="194" t="s">
        <v>48</v>
      </c>
      <c r="AQ65" s="218" t="s">
        <v>48</v>
      </c>
      <c r="AS65" s="24"/>
    </row>
    <row r="66" spans="1:45" x14ac:dyDescent="0.2">
      <c r="A66" s="182" t="s">
        <v>855</v>
      </c>
      <c r="B66" s="191" t="s">
        <v>119</v>
      </c>
      <c r="C66" s="184" t="s">
        <v>119</v>
      </c>
      <c r="D66" s="59" t="s">
        <v>119</v>
      </c>
      <c r="E66" s="60" t="s">
        <v>1062</v>
      </c>
      <c r="F66" s="185" t="s">
        <v>38</v>
      </c>
      <c r="G66" s="186">
        <v>12</v>
      </c>
      <c r="H66" s="185">
        <v>7947599</v>
      </c>
      <c r="I66" s="185">
        <v>7947599</v>
      </c>
      <c r="J66" s="185" t="s">
        <v>40</v>
      </c>
      <c r="K66" s="185" t="s">
        <v>46</v>
      </c>
      <c r="L66" s="187" t="s">
        <v>1063</v>
      </c>
      <c r="M66" s="63">
        <v>0</v>
      </c>
      <c r="N66" s="64">
        <v>4.5871559633027525E-2</v>
      </c>
      <c r="O66" s="64">
        <v>4.3062200956937802E-2</v>
      </c>
      <c r="P66" s="64">
        <v>1.3333333333333334E-2</v>
      </c>
      <c r="Q66" s="65">
        <v>5.0505050505050504E-2</v>
      </c>
      <c r="R66" s="59">
        <v>29</v>
      </c>
      <c r="S66" s="60">
        <v>109</v>
      </c>
      <c r="T66" s="60">
        <v>209</v>
      </c>
      <c r="U66" s="60">
        <v>75</v>
      </c>
      <c r="V66" s="62">
        <v>99</v>
      </c>
      <c r="W66" s="192"/>
      <c r="X66" s="193"/>
      <c r="Y66" s="193"/>
      <c r="Z66" s="193"/>
      <c r="AA66" s="193"/>
      <c r="AB66" s="199"/>
      <c r="AC66" s="193"/>
      <c r="AD66" s="59"/>
      <c r="AE66" s="60"/>
      <c r="AF66" s="60"/>
      <c r="AG66" s="60"/>
      <c r="AH66" s="60"/>
      <c r="AI66" s="60"/>
      <c r="AJ66" s="60"/>
      <c r="AK66" s="190"/>
      <c r="AL66" s="116"/>
      <c r="AM66" s="116"/>
      <c r="AN66" s="116"/>
      <c r="AO66" s="116"/>
      <c r="AP66" s="116"/>
      <c r="AQ66" s="187"/>
      <c r="AS66" s="24"/>
    </row>
    <row r="67" spans="1:45" x14ac:dyDescent="0.2">
      <c r="A67" s="182" t="s">
        <v>855</v>
      </c>
      <c r="B67" s="191" t="s">
        <v>2771</v>
      </c>
      <c r="C67" s="184" t="s">
        <v>119</v>
      </c>
      <c r="D67" s="59" t="s">
        <v>119</v>
      </c>
      <c r="E67" s="60" t="s">
        <v>975</v>
      </c>
      <c r="F67" s="185" t="s">
        <v>38</v>
      </c>
      <c r="G67" s="186">
        <v>12</v>
      </c>
      <c r="H67" s="185">
        <v>27654981</v>
      </c>
      <c r="I67" s="185">
        <v>27654981</v>
      </c>
      <c r="J67" s="185" t="s">
        <v>40</v>
      </c>
      <c r="K67" s="185" t="s">
        <v>46</v>
      </c>
      <c r="L67" s="187" t="s">
        <v>976</v>
      </c>
      <c r="M67" s="63">
        <v>0</v>
      </c>
      <c r="N67" s="64">
        <v>0.12280701754385964</v>
      </c>
      <c r="O67" s="64">
        <v>0.30827067669172931</v>
      </c>
      <c r="P67" s="64">
        <v>0.21276595744680851</v>
      </c>
      <c r="Q67" s="65">
        <v>0.26229508196721313</v>
      </c>
      <c r="R67" s="59">
        <v>31</v>
      </c>
      <c r="S67" s="60">
        <v>114</v>
      </c>
      <c r="T67" s="60">
        <v>133</v>
      </c>
      <c r="U67" s="60">
        <v>47</v>
      </c>
      <c r="V67" s="62">
        <v>61</v>
      </c>
      <c r="W67" s="192">
        <v>0.28519</v>
      </c>
      <c r="X67" s="193">
        <v>0.284217</v>
      </c>
      <c r="Y67" s="193">
        <v>0.20313800000000001</v>
      </c>
      <c r="Z67" s="193">
        <v>0.10043100000000001</v>
      </c>
      <c r="AA67" s="193">
        <v>0.42426000000000003</v>
      </c>
      <c r="AB67" s="193">
        <v>0.31028899999999998</v>
      </c>
      <c r="AC67" s="193">
        <v>0.329625</v>
      </c>
      <c r="AD67" s="59">
        <v>11174</v>
      </c>
      <c r="AE67" s="60">
        <v>19946</v>
      </c>
      <c r="AF67" s="60">
        <v>24988</v>
      </c>
      <c r="AG67" s="60">
        <v>18341</v>
      </c>
      <c r="AH67" s="60">
        <v>15408</v>
      </c>
      <c r="AI67" s="60">
        <v>17806</v>
      </c>
      <c r="AJ67" s="60">
        <v>15193</v>
      </c>
      <c r="AK67" s="190"/>
      <c r="AL67" s="116"/>
      <c r="AM67" s="116"/>
      <c r="AN67" s="116"/>
      <c r="AO67" s="116"/>
      <c r="AP67" s="116"/>
      <c r="AQ67" s="187"/>
      <c r="AS67" s="24"/>
    </row>
    <row r="68" spans="1:45" x14ac:dyDescent="0.2">
      <c r="A68" s="182" t="s">
        <v>30</v>
      </c>
      <c r="B68" s="191" t="s">
        <v>30</v>
      </c>
      <c r="C68" s="184" t="s">
        <v>30</v>
      </c>
      <c r="D68" s="59" t="s">
        <v>119</v>
      </c>
      <c r="E68" s="60" t="s">
        <v>977</v>
      </c>
      <c r="F68" s="185" t="s">
        <v>38</v>
      </c>
      <c r="G68" s="186">
        <v>12</v>
      </c>
      <c r="H68" s="185">
        <v>50044604</v>
      </c>
      <c r="I68" s="185">
        <v>50044604</v>
      </c>
      <c r="J68" s="185" t="s">
        <v>40</v>
      </c>
      <c r="K68" s="185" t="s">
        <v>39</v>
      </c>
      <c r="L68" s="187" t="s">
        <v>978</v>
      </c>
      <c r="M68" s="63">
        <v>0</v>
      </c>
      <c r="N68" s="64">
        <v>0</v>
      </c>
      <c r="O68" s="64">
        <v>0.26515151515151514</v>
      </c>
      <c r="P68" s="64">
        <v>0</v>
      </c>
      <c r="Q68" s="65">
        <v>0</v>
      </c>
      <c r="R68" s="59">
        <v>17</v>
      </c>
      <c r="S68" s="60">
        <v>47</v>
      </c>
      <c r="T68" s="60">
        <v>132</v>
      </c>
      <c r="U68" s="60">
        <v>25</v>
      </c>
      <c r="V68" s="62">
        <v>26</v>
      </c>
      <c r="W68" s="192">
        <v>7.8155499999999997E-4</v>
      </c>
      <c r="X68" s="193">
        <v>7.4899400000000001E-4</v>
      </c>
      <c r="Y68" s="193">
        <v>5.2493400000000001E-4</v>
      </c>
      <c r="Z68" s="193">
        <v>5.5195899999999998E-4</v>
      </c>
      <c r="AA68" s="193">
        <v>0.27796700000000002</v>
      </c>
      <c r="AB68" s="193">
        <v>1.71125E-4</v>
      </c>
      <c r="AC68" s="193">
        <v>1.5719200000000001E-3</v>
      </c>
      <c r="AD68" s="59">
        <v>7676</v>
      </c>
      <c r="AE68" s="60">
        <v>21362</v>
      </c>
      <c r="AF68" s="60">
        <v>22860</v>
      </c>
      <c r="AG68" s="60">
        <v>19929</v>
      </c>
      <c r="AH68" s="60">
        <v>16171</v>
      </c>
      <c r="AI68" s="60">
        <v>17531</v>
      </c>
      <c r="AJ68" s="60">
        <v>15268</v>
      </c>
      <c r="AK68" s="190" t="s">
        <v>40</v>
      </c>
      <c r="AL68" s="116" t="s">
        <v>40</v>
      </c>
      <c r="AM68" s="116" t="s">
        <v>40</v>
      </c>
      <c r="AN68" s="116" t="s">
        <v>40</v>
      </c>
      <c r="AO68" s="194" t="s">
        <v>42</v>
      </c>
      <c r="AP68" s="116" t="s">
        <v>40</v>
      </c>
      <c r="AQ68" s="187" t="s">
        <v>40</v>
      </c>
      <c r="AS68" s="24"/>
    </row>
    <row r="69" spans="1:45" x14ac:dyDescent="0.2">
      <c r="A69" s="182" t="s">
        <v>855</v>
      </c>
      <c r="B69" s="191" t="s">
        <v>2771</v>
      </c>
      <c r="C69" s="184" t="s">
        <v>1050</v>
      </c>
      <c r="D69" s="59" t="s">
        <v>119</v>
      </c>
      <c r="E69" s="60" t="s">
        <v>979</v>
      </c>
      <c r="F69" s="185" t="s">
        <v>38</v>
      </c>
      <c r="G69" s="186">
        <v>12</v>
      </c>
      <c r="H69" s="185">
        <v>54910699</v>
      </c>
      <c r="I69" s="185">
        <v>54910699</v>
      </c>
      <c r="J69" s="185" t="s">
        <v>39</v>
      </c>
      <c r="K69" s="185" t="s">
        <v>59</v>
      </c>
      <c r="L69" s="187" t="s">
        <v>980</v>
      </c>
      <c r="M69" s="63">
        <v>0</v>
      </c>
      <c r="N69" s="64">
        <v>0.24561403508771928</v>
      </c>
      <c r="O69" s="64">
        <v>0.33783783783783783</v>
      </c>
      <c r="P69" s="64">
        <v>0.31818181818181818</v>
      </c>
      <c r="Q69" s="65">
        <v>0.17647058823529413</v>
      </c>
      <c r="R69" s="59">
        <v>32</v>
      </c>
      <c r="S69" s="60">
        <v>57</v>
      </c>
      <c r="T69" s="60">
        <v>148</v>
      </c>
      <c r="U69" s="60">
        <v>66</v>
      </c>
      <c r="V69" s="62">
        <v>34</v>
      </c>
      <c r="W69" s="192">
        <v>0.25222299999999997</v>
      </c>
      <c r="X69" s="193">
        <v>0.25413400000000003</v>
      </c>
      <c r="Y69" s="193">
        <v>0.16652500000000001</v>
      </c>
      <c r="Z69" s="193">
        <v>8.5647000000000001E-2</v>
      </c>
      <c r="AA69" s="193">
        <v>0.40589799999999998</v>
      </c>
      <c r="AB69" s="193">
        <v>0.26844600000000002</v>
      </c>
      <c r="AC69" s="193">
        <v>0.29657899999999998</v>
      </c>
      <c r="AD69" s="59">
        <v>5284</v>
      </c>
      <c r="AE69" s="60">
        <v>14091</v>
      </c>
      <c r="AF69" s="60">
        <v>11746</v>
      </c>
      <c r="AG69" s="60">
        <v>12318</v>
      </c>
      <c r="AH69" s="60">
        <v>13055</v>
      </c>
      <c r="AI69" s="60">
        <v>13973</v>
      </c>
      <c r="AJ69" s="60">
        <v>12688</v>
      </c>
      <c r="AK69" s="190" t="s">
        <v>39</v>
      </c>
      <c r="AL69" s="194" t="s">
        <v>61</v>
      </c>
      <c r="AM69" s="194" t="s">
        <v>61</v>
      </c>
      <c r="AN69" s="194" t="s">
        <v>61</v>
      </c>
      <c r="AO69" s="194" t="s">
        <v>61</v>
      </c>
      <c r="AP69" s="194" t="s">
        <v>61</v>
      </c>
      <c r="AQ69" s="218" t="s">
        <v>61</v>
      </c>
      <c r="AS69" s="24"/>
    </row>
    <row r="70" spans="1:45" x14ac:dyDescent="0.2">
      <c r="A70" s="182" t="s">
        <v>30</v>
      </c>
      <c r="B70" s="191" t="s">
        <v>30</v>
      </c>
      <c r="C70" s="184" t="s">
        <v>30</v>
      </c>
      <c r="D70" s="59" t="s">
        <v>119</v>
      </c>
      <c r="E70" s="60" t="s">
        <v>981</v>
      </c>
      <c r="F70" s="185" t="s">
        <v>38</v>
      </c>
      <c r="G70" s="186">
        <v>12</v>
      </c>
      <c r="H70" s="185">
        <v>56333940</v>
      </c>
      <c r="I70" s="185">
        <v>56333940</v>
      </c>
      <c r="J70" s="185" t="s">
        <v>39</v>
      </c>
      <c r="K70" s="185" t="s">
        <v>40</v>
      </c>
      <c r="L70" s="187" t="s">
        <v>982</v>
      </c>
      <c r="M70" s="63">
        <v>0</v>
      </c>
      <c r="N70" s="64">
        <v>0</v>
      </c>
      <c r="O70" s="64">
        <v>0.30674846625766872</v>
      </c>
      <c r="P70" s="64">
        <v>0</v>
      </c>
      <c r="Q70" s="65">
        <v>0</v>
      </c>
      <c r="R70" s="59">
        <v>33</v>
      </c>
      <c r="S70" s="60">
        <v>69</v>
      </c>
      <c r="T70" s="60">
        <v>163</v>
      </c>
      <c r="U70" s="60">
        <v>60</v>
      </c>
      <c r="V70" s="62">
        <v>43</v>
      </c>
      <c r="W70" s="192">
        <v>1.9142399999999999E-4</v>
      </c>
      <c r="X70" s="193">
        <v>7.2658599999999996E-5</v>
      </c>
      <c r="Y70" s="193">
        <v>0</v>
      </c>
      <c r="Z70" s="193">
        <v>2.7169E-4</v>
      </c>
      <c r="AA70" s="193">
        <v>0.35304099999999999</v>
      </c>
      <c r="AB70" s="193">
        <v>1.03185E-3</v>
      </c>
      <c r="AC70" s="193">
        <v>0</v>
      </c>
      <c r="AD70" s="59">
        <v>5223</v>
      </c>
      <c r="AE70" s="60">
        <v>13763</v>
      </c>
      <c r="AF70" s="60">
        <v>10111</v>
      </c>
      <c r="AG70" s="60">
        <v>11042</v>
      </c>
      <c r="AH70" s="60">
        <v>12432</v>
      </c>
      <c r="AI70" s="60">
        <v>14537</v>
      </c>
      <c r="AJ70" s="60">
        <v>11895</v>
      </c>
      <c r="AK70" s="190" t="s">
        <v>39</v>
      </c>
      <c r="AL70" s="116" t="s">
        <v>39</v>
      </c>
      <c r="AM70" s="116" t="s">
        <v>39</v>
      </c>
      <c r="AN70" s="116" t="s">
        <v>39</v>
      </c>
      <c r="AO70" s="194" t="s">
        <v>42</v>
      </c>
      <c r="AP70" s="116" t="s">
        <v>39</v>
      </c>
      <c r="AQ70" s="187" t="s">
        <v>39</v>
      </c>
      <c r="AS70" s="24"/>
    </row>
    <row r="71" spans="1:45" x14ac:dyDescent="0.2">
      <c r="A71" s="182" t="s">
        <v>269</v>
      </c>
      <c r="B71" s="191" t="s">
        <v>269</v>
      </c>
      <c r="C71" s="184" t="s">
        <v>269</v>
      </c>
      <c r="D71" s="59" t="s">
        <v>119</v>
      </c>
      <c r="E71" s="60" t="s">
        <v>983</v>
      </c>
      <c r="F71" s="116" t="s">
        <v>103</v>
      </c>
      <c r="G71" s="196">
        <v>12</v>
      </c>
      <c r="H71" s="116">
        <v>132329994</v>
      </c>
      <c r="I71" s="116">
        <v>132329994</v>
      </c>
      <c r="J71" s="185" t="s">
        <v>40</v>
      </c>
      <c r="K71" s="185" t="s">
        <v>59</v>
      </c>
      <c r="L71" s="187" t="s">
        <v>984</v>
      </c>
      <c r="M71" s="63">
        <v>0</v>
      </c>
      <c r="N71" s="64">
        <v>0</v>
      </c>
      <c r="O71" s="64">
        <v>4.7619047619047623E-3</v>
      </c>
      <c r="P71" s="64">
        <v>0.20175438596491227</v>
      </c>
      <c r="Q71" s="65">
        <v>0.20588235294117646</v>
      </c>
      <c r="R71" s="59">
        <v>15</v>
      </c>
      <c r="S71" s="60">
        <v>73</v>
      </c>
      <c r="T71" s="60">
        <v>210</v>
      </c>
      <c r="U71" s="60">
        <v>114</v>
      </c>
      <c r="V71" s="62">
        <v>34</v>
      </c>
      <c r="W71" s="192">
        <v>5.7449300000000003E-4</v>
      </c>
      <c r="X71" s="193">
        <v>4.2441799999999997E-4</v>
      </c>
      <c r="Y71" s="193">
        <v>1.63881E-4</v>
      </c>
      <c r="Z71" s="193">
        <v>2.5235500000000001E-4</v>
      </c>
      <c r="AA71" s="193">
        <v>7.1479600000000001E-3</v>
      </c>
      <c r="AB71" s="193">
        <v>0.21928600000000001</v>
      </c>
      <c r="AC71" s="193">
        <v>0.224305</v>
      </c>
      <c r="AD71" s="59">
        <v>5221</v>
      </c>
      <c r="AE71" s="60">
        <v>14137</v>
      </c>
      <c r="AF71" s="60">
        <v>12204</v>
      </c>
      <c r="AG71" s="60">
        <v>11888</v>
      </c>
      <c r="AH71" s="60">
        <v>13990</v>
      </c>
      <c r="AI71" s="60">
        <v>14757</v>
      </c>
      <c r="AJ71" s="60">
        <v>9603</v>
      </c>
      <c r="AK71" s="190" t="s">
        <v>40</v>
      </c>
      <c r="AL71" s="116" t="s">
        <v>40</v>
      </c>
      <c r="AM71" s="116" t="s">
        <v>40</v>
      </c>
      <c r="AN71" s="116" t="s">
        <v>40</v>
      </c>
      <c r="AO71" s="116" t="s">
        <v>40</v>
      </c>
      <c r="AP71" s="194" t="s">
        <v>93</v>
      </c>
      <c r="AQ71" s="218" t="s">
        <v>93</v>
      </c>
      <c r="AS71" s="24"/>
    </row>
    <row r="72" spans="1:45" x14ac:dyDescent="0.2">
      <c r="A72" s="182" t="s">
        <v>30</v>
      </c>
      <c r="B72" s="191" t="s">
        <v>30</v>
      </c>
      <c r="C72" s="184" t="s">
        <v>30</v>
      </c>
      <c r="D72" s="59" t="s">
        <v>119</v>
      </c>
      <c r="E72" s="60" t="s">
        <v>985</v>
      </c>
      <c r="F72" s="185" t="s">
        <v>38</v>
      </c>
      <c r="G72" s="186">
        <v>13</v>
      </c>
      <c r="H72" s="185">
        <v>28367866</v>
      </c>
      <c r="I72" s="185">
        <v>28367866</v>
      </c>
      <c r="J72" s="185" t="s">
        <v>40</v>
      </c>
      <c r="K72" s="185" t="s">
        <v>39</v>
      </c>
      <c r="L72" s="187" t="s">
        <v>986</v>
      </c>
      <c r="M72" s="63">
        <v>0</v>
      </c>
      <c r="N72" s="64">
        <v>0</v>
      </c>
      <c r="O72" s="64">
        <v>0.61538461538461542</v>
      </c>
      <c r="P72" s="64">
        <v>0</v>
      </c>
      <c r="Q72" s="65">
        <v>0</v>
      </c>
      <c r="R72" s="59">
        <v>12</v>
      </c>
      <c r="S72" s="60">
        <v>42</v>
      </c>
      <c r="T72" s="60">
        <v>208</v>
      </c>
      <c r="U72" s="60">
        <v>67</v>
      </c>
      <c r="V72" s="62">
        <v>27</v>
      </c>
      <c r="W72" s="192">
        <v>1.4220699999999999E-4</v>
      </c>
      <c r="X72" s="193">
        <v>2.7733100000000002E-4</v>
      </c>
      <c r="Y72" s="193">
        <v>5.5236399999999999E-5</v>
      </c>
      <c r="Z72" s="193">
        <v>1.6368399999999999E-4</v>
      </c>
      <c r="AA72" s="193">
        <v>0.54186800000000002</v>
      </c>
      <c r="AB72" s="193">
        <v>1.38518E-3</v>
      </c>
      <c r="AC72" s="193">
        <v>2.06083E-3</v>
      </c>
      <c r="AD72" s="59">
        <v>7031</v>
      </c>
      <c r="AE72" s="60">
        <v>18029</v>
      </c>
      <c r="AF72" s="60">
        <v>18104</v>
      </c>
      <c r="AG72" s="60">
        <v>18328</v>
      </c>
      <c r="AH72" s="60">
        <v>18654</v>
      </c>
      <c r="AI72" s="60">
        <v>20214</v>
      </c>
      <c r="AJ72" s="60">
        <v>16013</v>
      </c>
      <c r="AK72" s="190" t="s">
        <v>40</v>
      </c>
      <c r="AL72" s="116" t="s">
        <v>40</v>
      </c>
      <c r="AM72" s="116" t="s">
        <v>40</v>
      </c>
      <c r="AN72" s="116" t="s">
        <v>40</v>
      </c>
      <c r="AO72" s="194" t="s">
        <v>84</v>
      </c>
      <c r="AP72" s="116" t="s">
        <v>40</v>
      </c>
      <c r="AQ72" s="187" t="s">
        <v>40</v>
      </c>
      <c r="AS72" s="24"/>
    </row>
    <row r="73" spans="1:45" x14ac:dyDescent="0.2">
      <c r="A73" s="182" t="s">
        <v>855</v>
      </c>
      <c r="B73" s="191" t="s">
        <v>2771</v>
      </c>
      <c r="C73" s="184" t="s">
        <v>871</v>
      </c>
      <c r="D73" s="59" t="s">
        <v>119</v>
      </c>
      <c r="E73" s="60" t="s">
        <v>987</v>
      </c>
      <c r="F73" s="185" t="s">
        <v>38</v>
      </c>
      <c r="G73" s="186">
        <v>14</v>
      </c>
      <c r="H73" s="185">
        <v>24868559</v>
      </c>
      <c r="I73" s="185">
        <v>24868559</v>
      </c>
      <c r="J73" s="185" t="s">
        <v>40</v>
      </c>
      <c r="K73" s="185" t="s">
        <v>59</v>
      </c>
      <c r="L73" s="187" t="s">
        <v>988</v>
      </c>
      <c r="M73" s="63">
        <v>0</v>
      </c>
      <c r="N73" s="64">
        <v>0.26666666666666666</v>
      </c>
      <c r="O73" s="64">
        <v>0.29338842975206614</v>
      </c>
      <c r="P73" s="64">
        <v>0.22307692307692309</v>
      </c>
      <c r="Q73" s="65">
        <v>0.36559139784946237</v>
      </c>
      <c r="R73" s="59">
        <v>30</v>
      </c>
      <c r="S73" s="60">
        <v>75</v>
      </c>
      <c r="T73" s="60">
        <v>242</v>
      </c>
      <c r="U73" s="60">
        <v>130</v>
      </c>
      <c r="V73" s="62">
        <v>93</v>
      </c>
      <c r="W73" s="192">
        <v>0.236793</v>
      </c>
      <c r="X73" s="193">
        <v>0.26342199999999999</v>
      </c>
      <c r="Y73" s="193">
        <v>0.19073699999999999</v>
      </c>
      <c r="Z73" s="193">
        <v>7.4366000000000002E-2</v>
      </c>
      <c r="AA73" s="193">
        <v>0.39473399999999997</v>
      </c>
      <c r="AB73" s="193">
        <v>0.29890800000000001</v>
      </c>
      <c r="AC73" s="193">
        <v>0.31786799999999998</v>
      </c>
      <c r="AD73" s="59">
        <v>9028</v>
      </c>
      <c r="AE73" s="60">
        <v>21160</v>
      </c>
      <c r="AF73" s="60">
        <v>20793</v>
      </c>
      <c r="AG73" s="60">
        <v>19794</v>
      </c>
      <c r="AH73" s="60">
        <v>20396</v>
      </c>
      <c r="AI73" s="60">
        <v>22261</v>
      </c>
      <c r="AJ73" s="60">
        <v>18687</v>
      </c>
      <c r="AK73" s="190" t="s">
        <v>40</v>
      </c>
      <c r="AL73" s="194" t="s">
        <v>93</v>
      </c>
      <c r="AM73" s="194" t="s">
        <v>93</v>
      </c>
      <c r="AN73" s="116"/>
      <c r="AO73" s="194" t="s">
        <v>93</v>
      </c>
      <c r="AP73" s="194" t="s">
        <v>93</v>
      </c>
      <c r="AQ73" s="218" t="s">
        <v>93</v>
      </c>
      <c r="AS73" s="24"/>
    </row>
    <row r="74" spans="1:45" x14ac:dyDescent="0.2">
      <c r="A74" s="182" t="s">
        <v>31</v>
      </c>
      <c r="B74" s="191" t="s">
        <v>119</v>
      </c>
      <c r="C74" s="184" t="s">
        <v>119</v>
      </c>
      <c r="D74" s="59" t="s">
        <v>119</v>
      </c>
      <c r="E74" s="60" t="s">
        <v>1064</v>
      </c>
      <c r="F74" s="185" t="s">
        <v>50</v>
      </c>
      <c r="G74" s="186">
        <v>14</v>
      </c>
      <c r="H74" s="185">
        <v>36123676</v>
      </c>
      <c r="I74" s="185">
        <v>36123677</v>
      </c>
      <c r="J74" s="185" t="s">
        <v>473</v>
      </c>
      <c r="K74" s="185" t="s">
        <v>51</v>
      </c>
      <c r="L74" s="187" t="s">
        <v>1065</v>
      </c>
      <c r="M74" s="63">
        <v>0</v>
      </c>
      <c r="N74" s="64">
        <v>0</v>
      </c>
      <c r="O74" s="64">
        <v>0</v>
      </c>
      <c r="P74" s="64">
        <v>0.18181818181818182</v>
      </c>
      <c r="Q74" s="65">
        <v>0</v>
      </c>
      <c r="R74" s="59">
        <v>20</v>
      </c>
      <c r="S74" s="60">
        <v>45</v>
      </c>
      <c r="T74" s="60">
        <v>33</v>
      </c>
      <c r="U74" s="60">
        <v>11</v>
      </c>
      <c r="V74" s="62">
        <v>22</v>
      </c>
      <c r="W74" s="192"/>
      <c r="X74" s="193"/>
      <c r="Y74" s="193"/>
      <c r="Z74" s="193"/>
      <c r="AA74" s="193"/>
      <c r="AB74" s="199"/>
      <c r="AC74" s="193"/>
      <c r="AD74" s="200"/>
      <c r="AE74" s="60"/>
      <c r="AF74" s="60"/>
      <c r="AG74" s="60"/>
      <c r="AH74" s="60"/>
      <c r="AI74" s="60"/>
      <c r="AJ74" s="60"/>
      <c r="AK74" s="190"/>
      <c r="AL74" s="185"/>
      <c r="AM74" s="185"/>
      <c r="AN74" s="185"/>
      <c r="AO74" s="185"/>
      <c r="AP74" s="185"/>
      <c r="AQ74" s="197"/>
      <c r="AS74" s="24"/>
    </row>
    <row r="75" spans="1:45" x14ac:dyDescent="0.2">
      <c r="A75" s="182" t="s">
        <v>62</v>
      </c>
      <c r="B75" s="191" t="s">
        <v>62</v>
      </c>
      <c r="C75" s="184" t="s">
        <v>62</v>
      </c>
      <c r="D75" s="59" t="s">
        <v>119</v>
      </c>
      <c r="E75" s="60" t="s">
        <v>989</v>
      </c>
      <c r="F75" s="185" t="s">
        <v>38</v>
      </c>
      <c r="G75" s="186">
        <v>14</v>
      </c>
      <c r="H75" s="185">
        <v>65253529</v>
      </c>
      <c r="I75" s="185">
        <v>65253529</v>
      </c>
      <c r="J75" s="185" t="s">
        <v>39</v>
      </c>
      <c r="K75" s="185" t="s">
        <v>46</v>
      </c>
      <c r="L75" s="187" t="s">
        <v>990</v>
      </c>
      <c r="M75" s="63">
        <v>0</v>
      </c>
      <c r="N75" s="64">
        <v>0</v>
      </c>
      <c r="O75" s="64">
        <v>0.6071428571428571</v>
      </c>
      <c r="P75" s="64">
        <v>0.36363636363636365</v>
      </c>
      <c r="Q75" s="65">
        <v>0.625</v>
      </c>
      <c r="R75" s="59">
        <v>35</v>
      </c>
      <c r="S75" s="60">
        <v>41</v>
      </c>
      <c r="T75" s="60">
        <v>224</v>
      </c>
      <c r="U75" s="60">
        <v>88</v>
      </c>
      <c r="V75" s="62">
        <v>32</v>
      </c>
      <c r="W75" s="192">
        <v>5.7410200000000003E-3</v>
      </c>
      <c r="X75" s="193">
        <v>1.3456900000000001E-3</v>
      </c>
      <c r="Y75" s="193">
        <v>4.3946000000000002E-3</v>
      </c>
      <c r="Z75" s="193">
        <v>8.3178699999999996E-4</v>
      </c>
      <c r="AA75" s="193">
        <v>0.56973099999999999</v>
      </c>
      <c r="AB75" s="193">
        <v>0.395986</v>
      </c>
      <c r="AC75" s="193">
        <v>0.39423000000000002</v>
      </c>
      <c r="AD75" s="59">
        <v>4702</v>
      </c>
      <c r="AE75" s="60">
        <v>13376</v>
      </c>
      <c r="AF75" s="60">
        <v>15246</v>
      </c>
      <c r="AG75" s="60">
        <v>15629</v>
      </c>
      <c r="AH75" s="60">
        <v>17331</v>
      </c>
      <c r="AI75" s="60">
        <v>17935</v>
      </c>
      <c r="AJ75" s="60">
        <v>16082</v>
      </c>
      <c r="AK75" s="190" t="s">
        <v>39</v>
      </c>
      <c r="AL75" s="116" t="s">
        <v>39</v>
      </c>
      <c r="AM75" s="116" t="s">
        <v>39</v>
      </c>
      <c r="AN75" s="116" t="s">
        <v>39</v>
      </c>
      <c r="AO75" s="194" t="s">
        <v>65</v>
      </c>
      <c r="AP75" s="194" t="s">
        <v>65</v>
      </c>
      <c r="AQ75" s="218" t="s">
        <v>65</v>
      </c>
      <c r="AS75" s="24"/>
    </row>
    <row r="76" spans="1:45" x14ac:dyDescent="0.2">
      <c r="A76" s="182" t="s">
        <v>917</v>
      </c>
      <c r="B76" s="191" t="s">
        <v>30</v>
      </c>
      <c r="C76" s="184" t="s">
        <v>30</v>
      </c>
      <c r="D76" s="59" t="s">
        <v>119</v>
      </c>
      <c r="E76" s="60" t="s">
        <v>1056</v>
      </c>
      <c r="F76" s="185" t="s">
        <v>38</v>
      </c>
      <c r="G76" s="186">
        <v>14</v>
      </c>
      <c r="H76" s="185">
        <v>89151436</v>
      </c>
      <c r="I76" s="185">
        <v>89151436</v>
      </c>
      <c r="J76" s="185" t="s">
        <v>39</v>
      </c>
      <c r="K76" s="185" t="s">
        <v>46</v>
      </c>
      <c r="L76" s="187" t="s">
        <v>1057</v>
      </c>
      <c r="M76" s="63">
        <v>0</v>
      </c>
      <c r="N76" s="64">
        <v>2.8985507246376812E-2</v>
      </c>
      <c r="O76" s="64">
        <v>0.29166666666666669</v>
      </c>
      <c r="P76" s="64">
        <v>0</v>
      </c>
      <c r="Q76" s="65">
        <v>0</v>
      </c>
      <c r="R76" s="59">
        <v>26</v>
      </c>
      <c r="S76" s="60">
        <v>69</v>
      </c>
      <c r="T76" s="60">
        <v>48</v>
      </c>
      <c r="U76" s="60">
        <v>29</v>
      </c>
      <c r="V76" s="62">
        <v>39</v>
      </c>
      <c r="W76" s="192">
        <v>0</v>
      </c>
      <c r="X76" s="193">
        <v>0</v>
      </c>
      <c r="Y76" s="193">
        <v>0</v>
      </c>
      <c r="Z76" s="193">
        <v>0</v>
      </c>
      <c r="AA76" s="193">
        <v>0.24816199999999999</v>
      </c>
      <c r="AB76" s="193">
        <v>0</v>
      </c>
      <c r="AC76" s="193">
        <v>1.4322499999999999E-3</v>
      </c>
      <c r="AD76" s="59">
        <v>21</v>
      </c>
      <c r="AE76" s="60">
        <v>1209</v>
      </c>
      <c r="AF76" s="60">
        <v>1265</v>
      </c>
      <c r="AG76" s="60">
        <v>2551</v>
      </c>
      <c r="AH76" s="60">
        <v>1632</v>
      </c>
      <c r="AI76" s="60">
        <v>960</v>
      </c>
      <c r="AJ76" s="60">
        <v>3491</v>
      </c>
      <c r="AK76" s="190"/>
      <c r="AL76" s="116" t="s">
        <v>39</v>
      </c>
      <c r="AM76" s="116" t="s">
        <v>39</v>
      </c>
      <c r="AN76" s="116" t="s">
        <v>39</v>
      </c>
      <c r="AO76" s="194" t="s">
        <v>65</v>
      </c>
      <c r="AP76" s="116" t="s">
        <v>39</v>
      </c>
      <c r="AQ76" s="187" t="s">
        <v>39</v>
      </c>
      <c r="AS76" s="24"/>
    </row>
    <row r="77" spans="1:45" x14ac:dyDescent="0.2">
      <c r="A77" s="182" t="s">
        <v>62</v>
      </c>
      <c r="B77" s="191" t="s">
        <v>119</v>
      </c>
      <c r="C77" s="195" t="s">
        <v>119</v>
      </c>
      <c r="D77" s="59" t="s">
        <v>119</v>
      </c>
      <c r="E77" s="60" t="s">
        <v>1066</v>
      </c>
      <c r="F77" s="185" t="s">
        <v>134</v>
      </c>
      <c r="G77" s="186">
        <v>14</v>
      </c>
      <c r="H77" s="185">
        <v>96706845</v>
      </c>
      <c r="I77" s="185">
        <v>96706845</v>
      </c>
      <c r="J77" s="185" t="s">
        <v>51</v>
      </c>
      <c r="K77" s="185" t="s">
        <v>39</v>
      </c>
      <c r="L77" s="187" t="s">
        <v>1067</v>
      </c>
      <c r="M77" s="63">
        <v>0</v>
      </c>
      <c r="N77" s="64">
        <v>0</v>
      </c>
      <c r="O77" s="64">
        <v>0.42335766423357662</v>
      </c>
      <c r="P77" s="64">
        <v>0.30555555555555558</v>
      </c>
      <c r="Q77" s="65">
        <v>0.44155844155844154</v>
      </c>
      <c r="R77" s="59">
        <v>25</v>
      </c>
      <c r="S77" s="60">
        <v>47</v>
      </c>
      <c r="T77" s="60">
        <v>548</v>
      </c>
      <c r="U77" s="60">
        <v>108</v>
      </c>
      <c r="V77" s="62">
        <v>77</v>
      </c>
      <c r="W77" s="192"/>
      <c r="X77" s="193"/>
      <c r="Y77" s="193"/>
      <c r="Z77" s="193"/>
      <c r="AA77" s="193"/>
      <c r="AB77" s="199"/>
      <c r="AC77" s="193"/>
      <c r="AD77" s="200"/>
      <c r="AE77" s="60"/>
      <c r="AF77" s="60"/>
      <c r="AG77" s="60"/>
      <c r="AH77" s="60"/>
      <c r="AI77" s="60"/>
      <c r="AJ77" s="60"/>
      <c r="AK77" s="190"/>
      <c r="AL77" s="116"/>
      <c r="AM77" s="116"/>
      <c r="AN77" s="116"/>
      <c r="AO77" s="116"/>
      <c r="AP77" s="116"/>
      <c r="AQ77" s="187"/>
      <c r="AS77" s="24"/>
    </row>
    <row r="78" spans="1:45" x14ac:dyDescent="0.2">
      <c r="A78" s="182" t="s">
        <v>760</v>
      </c>
      <c r="B78" s="191" t="s">
        <v>862</v>
      </c>
      <c r="C78" s="184" t="s">
        <v>760</v>
      </c>
      <c r="D78" s="59" t="s">
        <v>119</v>
      </c>
      <c r="E78" s="60" t="s">
        <v>991</v>
      </c>
      <c r="F78" s="116" t="s">
        <v>38</v>
      </c>
      <c r="G78" s="196">
        <v>15</v>
      </c>
      <c r="H78" s="116">
        <v>22842179</v>
      </c>
      <c r="I78" s="116">
        <v>22842179</v>
      </c>
      <c r="J78" s="185" t="s">
        <v>40</v>
      </c>
      <c r="K78" s="185" t="s">
        <v>39</v>
      </c>
      <c r="L78" s="187" t="s">
        <v>992</v>
      </c>
      <c r="M78" s="63">
        <v>0</v>
      </c>
      <c r="N78" s="64">
        <v>0.16279069767441862</v>
      </c>
      <c r="O78" s="64">
        <v>0</v>
      </c>
      <c r="P78" s="64">
        <v>0</v>
      </c>
      <c r="Q78" s="65">
        <v>0</v>
      </c>
      <c r="R78" s="59">
        <v>12</v>
      </c>
      <c r="S78" s="60">
        <v>43</v>
      </c>
      <c r="T78" s="60">
        <v>30</v>
      </c>
      <c r="U78" s="60">
        <v>17</v>
      </c>
      <c r="V78" s="62">
        <v>21</v>
      </c>
      <c r="W78" s="192">
        <v>2.7382E-2</v>
      </c>
      <c r="X78" s="193">
        <v>0.11697100000000001</v>
      </c>
      <c r="Y78" s="193">
        <v>3.8822599999999999E-2</v>
      </c>
      <c r="Z78" s="193">
        <v>8.1654599999999994E-2</v>
      </c>
      <c r="AA78" s="193">
        <v>1.4425899999999999E-4</v>
      </c>
      <c r="AB78" s="193">
        <v>1.9819E-4</v>
      </c>
      <c r="AC78" s="193">
        <v>1.96066E-4</v>
      </c>
      <c r="AD78" s="59">
        <v>4491</v>
      </c>
      <c r="AE78" s="60">
        <v>15132</v>
      </c>
      <c r="AF78" s="60">
        <v>13317</v>
      </c>
      <c r="AG78" s="60">
        <v>14892</v>
      </c>
      <c r="AH78" s="60">
        <v>13864</v>
      </c>
      <c r="AI78" s="60">
        <v>15137</v>
      </c>
      <c r="AJ78" s="60">
        <v>15301</v>
      </c>
      <c r="AK78" s="190"/>
      <c r="AL78" s="194" t="s">
        <v>84</v>
      </c>
      <c r="AM78" s="116"/>
      <c r="AN78" s="116"/>
      <c r="AO78" s="116" t="s">
        <v>40</v>
      </c>
      <c r="AP78" s="116" t="s">
        <v>40</v>
      </c>
      <c r="AQ78" s="187" t="s">
        <v>40</v>
      </c>
      <c r="AS78" s="24"/>
    </row>
    <row r="79" spans="1:45" x14ac:dyDescent="0.2">
      <c r="A79" s="182" t="s">
        <v>760</v>
      </c>
      <c r="B79" s="191" t="s">
        <v>862</v>
      </c>
      <c r="C79" s="184" t="s">
        <v>965</v>
      </c>
      <c r="D79" s="59" t="s">
        <v>119</v>
      </c>
      <c r="E79" s="60" t="s">
        <v>993</v>
      </c>
      <c r="F79" s="116" t="s">
        <v>38</v>
      </c>
      <c r="G79" s="186">
        <v>15</v>
      </c>
      <c r="H79" s="185">
        <v>51745775</v>
      </c>
      <c r="I79" s="185">
        <v>51745775</v>
      </c>
      <c r="J79" s="185" t="s">
        <v>39</v>
      </c>
      <c r="K79" s="185" t="s">
        <v>46</v>
      </c>
      <c r="L79" s="187" t="s">
        <v>994</v>
      </c>
      <c r="M79" s="63">
        <v>0</v>
      </c>
      <c r="N79" s="64">
        <v>0.12857142857142856</v>
      </c>
      <c r="O79" s="64">
        <v>0</v>
      </c>
      <c r="P79" s="64">
        <v>0</v>
      </c>
      <c r="Q79" s="65">
        <v>0</v>
      </c>
      <c r="R79" s="59">
        <v>19</v>
      </c>
      <c r="S79" s="60">
        <v>70</v>
      </c>
      <c r="T79" s="60">
        <v>55</v>
      </c>
      <c r="U79" s="60">
        <v>25</v>
      </c>
      <c r="V79" s="62">
        <v>41</v>
      </c>
      <c r="W79" s="192">
        <v>0.22978599999999999</v>
      </c>
      <c r="X79" s="193">
        <v>0.26655200000000001</v>
      </c>
      <c r="Y79" s="193">
        <v>0.195468</v>
      </c>
      <c r="Z79" s="193">
        <v>7.1329199999999995E-2</v>
      </c>
      <c r="AA79" s="193">
        <v>4.6778199999999997E-4</v>
      </c>
      <c r="AB79" s="193">
        <v>5.1405099999999996E-4</v>
      </c>
      <c r="AC79" s="193">
        <v>4.7769199999999999E-4</v>
      </c>
      <c r="AD79" s="59">
        <v>6257</v>
      </c>
      <c r="AE79" s="60">
        <v>16327</v>
      </c>
      <c r="AF79" s="60">
        <v>18049</v>
      </c>
      <c r="AG79" s="60">
        <v>17973</v>
      </c>
      <c r="AH79" s="60">
        <v>17102</v>
      </c>
      <c r="AI79" s="60">
        <v>17508</v>
      </c>
      <c r="AJ79" s="60">
        <v>20934</v>
      </c>
      <c r="AK79" s="190" t="s">
        <v>39</v>
      </c>
      <c r="AL79" s="194" t="s">
        <v>65</v>
      </c>
      <c r="AM79" s="194" t="s">
        <v>65</v>
      </c>
      <c r="AN79" s="194" t="s">
        <v>65</v>
      </c>
      <c r="AO79" s="116" t="s">
        <v>39</v>
      </c>
      <c r="AP79" s="116" t="s">
        <v>39</v>
      </c>
      <c r="AQ79" s="187" t="s">
        <v>39</v>
      </c>
      <c r="AS79" s="24"/>
    </row>
    <row r="80" spans="1:45" x14ac:dyDescent="0.2">
      <c r="A80" s="182" t="s">
        <v>760</v>
      </c>
      <c r="B80" s="191" t="s">
        <v>862</v>
      </c>
      <c r="C80" s="184" t="s">
        <v>760</v>
      </c>
      <c r="D80" s="59" t="s">
        <v>119</v>
      </c>
      <c r="E80" s="60" t="s">
        <v>995</v>
      </c>
      <c r="F80" s="185" t="s">
        <v>38</v>
      </c>
      <c r="G80" s="186">
        <v>16</v>
      </c>
      <c r="H80" s="185">
        <v>2329041</v>
      </c>
      <c r="I80" s="185">
        <v>2329041</v>
      </c>
      <c r="J80" s="185" t="s">
        <v>40</v>
      </c>
      <c r="K80" s="185" t="s">
        <v>46</v>
      </c>
      <c r="L80" s="187" t="s">
        <v>996</v>
      </c>
      <c r="M80" s="63">
        <v>0</v>
      </c>
      <c r="N80" s="64">
        <v>0.14754098360655737</v>
      </c>
      <c r="O80" s="64">
        <v>0</v>
      </c>
      <c r="P80" s="64">
        <v>0</v>
      </c>
      <c r="Q80" s="65">
        <v>0</v>
      </c>
      <c r="R80" s="59">
        <v>33</v>
      </c>
      <c r="S80" s="60">
        <v>61</v>
      </c>
      <c r="T80" s="60">
        <v>250</v>
      </c>
      <c r="U80" s="60">
        <v>181</v>
      </c>
      <c r="V80" s="62">
        <v>59</v>
      </c>
      <c r="W80" s="192">
        <v>8.2979499999999998E-2</v>
      </c>
      <c r="X80" s="193">
        <v>0.12903899999999999</v>
      </c>
      <c r="Y80" s="193">
        <v>1.72111E-2</v>
      </c>
      <c r="Z80" s="193">
        <v>1.40287E-2</v>
      </c>
      <c r="AA80" s="193">
        <v>3.8677500000000001E-3</v>
      </c>
      <c r="AB80" s="193">
        <v>4.8663100000000004E-3</v>
      </c>
      <c r="AC80" s="193">
        <v>3.2731100000000001E-3</v>
      </c>
      <c r="AD80" s="59">
        <v>5651</v>
      </c>
      <c r="AE80" s="60">
        <v>14019</v>
      </c>
      <c r="AF80" s="60">
        <v>11969</v>
      </c>
      <c r="AG80" s="60">
        <v>15397</v>
      </c>
      <c r="AH80" s="60">
        <v>18874</v>
      </c>
      <c r="AI80" s="60">
        <v>18700</v>
      </c>
      <c r="AJ80" s="60">
        <v>15276</v>
      </c>
      <c r="AK80" s="190" t="s">
        <v>40</v>
      </c>
      <c r="AL80" s="194" t="s">
        <v>48</v>
      </c>
      <c r="AM80" s="116" t="s">
        <v>40</v>
      </c>
      <c r="AN80" s="116" t="s">
        <v>40</v>
      </c>
      <c r="AO80" s="116" t="s">
        <v>40</v>
      </c>
      <c r="AP80" s="116" t="s">
        <v>40</v>
      </c>
      <c r="AQ80" s="187" t="s">
        <v>40</v>
      </c>
      <c r="AS80" s="24"/>
    </row>
    <row r="81" spans="1:45" x14ac:dyDescent="0.2">
      <c r="A81" s="182" t="s">
        <v>917</v>
      </c>
      <c r="B81" s="191" t="s">
        <v>1078</v>
      </c>
      <c r="C81" s="184" t="s">
        <v>997</v>
      </c>
      <c r="D81" s="59" t="s">
        <v>119</v>
      </c>
      <c r="E81" s="60" t="s">
        <v>998</v>
      </c>
      <c r="F81" s="185" t="s">
        <v>50</v>
      </c>
      <c r="G81" s="186">
        <v>16</v>
      </c>
      <c r="H81" s="185">
        <v>2503246</v>
      </c>
      <c r="I81" s="185">
        <v>2503247</v>
      </c>
      <c r="J81" s="185" t="s">
        <v>61</v>
      </c>
      <c r="K81" s="185" t="s">
        <v>51</v>
      </c>
      <c r="L81" s="187" t="s">
        <v>999</v>
      </c>
      <c r="M81" s="63">
        <v>0</v>
      </c>
      <c r="N81" s="64">
        <v>0.125</v>
      </c>
      <c r="O81" s="64">
        <v>0.12333333333333334</v>
      </c>
      <c r="P81" s="64">
        <v>0</v>
      </c>
      <c r="Q81" s="65">
        <v>0</v>
      </c>
      <c r="R81" s="59">
        <v>16</v>
      </c>
      <c r="S81" s="60">
        <v>48</v>
      </c>
      <c r="T81" s="60">
        <v>300</v>
      </c>
      <c r="U81" s="60">
        <v>50</v>
      </c>
      <c r="V81" s="62">
        <v>35</v>
      </c>
      <c r="W81" s="192">
        <f>1054/AD81</f>
        <v>0.18153634171546676</v>
      </c>
      <c r="X81" s="193">
        <v>0.12402391410444119</v>
      </c>
      <c r="Y81" s="193">
        <v>0.1354032203274679</v>
      </c>
      <c r="Z81" s="193">
        <v>6.3859649122807016E-3</v>
      </c>
      <c r="AA81" s="193">
        <v>0.21779197640842907</v>
      </c>
      <c r="AB81" s="193">
        <v>3.6218761318362912E-4</v>
      </c>
      <c r="AC81" s="193">
        <v>1.0009294344748695E-3</v>
      </c>
      <c r="AD81" s="59">
        <f>1054+4752</f>
        <v>5806</v>
      </c>
      <c r="AE81" s="60">
        <v>16392</v>
      </c>
      <c r="AF81" s="60">
        <v>14719</v>
      </c>
      <c r="AG81" s="60">
        <v>14250</v>
      </c>
      <c r="AH81" s="60">
        <v>16277</v>
      </c>
      <c r="AI81" s="60">
        <v>16566</v>
      </c>
      <c r="AJ81" s="60">
        <v>13987</v>
      </c>
      <c r="AK81" s="190"/>
      <c r="AL81" s="194" t="s">
        <v>1000</v>
      </c>
      <c r="AM81" s="194" t="s">
        <v>1000</v>
      </c>
      <c r="AN81" s="116" t="s">
        <v>61</v>
      </c>
      <c r="AO81" s="194" t="s">
        <v>1000</v>
      </c>
      <c r="AP81" s="116" t="s">
        <v>61</v>
      </c>
      <c r="AQ81" s="187" t="s">
        <v>61</v>
      </c>
      <c r="AS81" s="24"/>
    </row>
    <row r="82" spans="1:45" x14ac:dyDescent="0.2">
      <c r="A82" s="182" t="s">
        <v>760</v>
      </c>
      <c r="B82" s="191" t="s">
        <v>862</v>
      </c>
      <c r="C82" s="184" t="s">
        <v>965</v>
      </c>
      <c r="D82" s="59" t="s">
        <v>119</v>
      </c>
      <c r="E82" s="60" t="s">
        <v>1001</v>
      </c>
      <c r="F82" s="116" t="s">
        <v>38</v>
      </c>
      <c r="G82" s="186">
        <v>16</v>
      </c>
      <c r="H82" s="185">
        <v>3598187</v>
      </c>
      <c r="I82" s="185">
        <v>3598187</v>
      </c>
      <c r="J82" s="185" t="s">
        <v>39</v>
      </c>
      <c r="K82" s="185" t="s">
        <v>46</v>
      </c>
      <c r="L82" s="187" t="s">
        <v>1002</v>
      </c>
      <c r="M82" s="63">
        <v>0</v>
      </c>
      <c r="N82" s="64">
        <v>0.25</v>
      </c>
      <c r="O82" s="64">
        <v>0</v>
      </c>
      <c r="P82" s="64">
        <v>0</v>
      </c>
      <c r="Q82" s="65">
        <v>0</v>
      </c>
      <c r="R82" s="59">
        <v>41</v>
      </c>
      <c r="S82" s="60">
        <v>124</v>
      </c>
      <c r="T82" s="60">
        <v>249</v>
      </c>
      <c r="U82" s="60">
        <v>137</v>
      </c>
      <c r="V82" s="62">
        <v>78</v>
      </c>
      <c r="W82" s="192">
        <v>9.1191099999999997E-2</v>
      </c>
      <c r="X82" s="193">
        <v>0.18298700000000001</v>
      </c>
      <c r="Y82" s="193">
        <v>3.7838799999999999E-2</v>
      </c>
      <c r="Z82" s="193">
        <v>7.3387400000000005E-2</v>
      </c>
      <c r="AA82" s="193">
        <v>3.9377800000000001E-4</v>
      </c>
      <c r="AB82" s="193">
        <v>3.05328E-4</v>
      </c>
      <c r="AC82" s="193">
        <v>3.1021199999999998E-4</v>
      </c>
      <c r="AD82" s="59">
        <v>6447</v>
      </c>
      <c r="AE82" s="60">
        <v>13766</v>
      </c>
      <c r="AF82" s="60">
        <v>10809</v>
      </c>
      <c r="AG82" s="60">
        <v>16774</v>
      </c>
      <c r="AH82" s="60">
        <v>20316</v>
      </c>
      <c r="AI82" s="60">
        <v>19651</v>
      </c>
      <c r="AJ82" s="60">
        <v>16118</v>
      </c>
      <c r="AK82" s="190" t="s">
        <v>39</v>
      </c>
      <c r="AL82" s="194" t="s">
        <v>65</v>
      </c>
      <c r="AM82" s="194" t="s">
        <v>65</v>
      </c>
      <c r="AN82" s="194" t="s">
        <v>65</v>
      </c>
      <c r="AO82" s="116" t="s">
        <v>39</v>
      </c>
      <c r="AP82" s="116" t="s">
        <v>39</v>
      </c>
      <c r="AQ82" s="187" t="s">
        <v>39</v>
      </c>
      <c r="AS82" s="24"/>
    </row>
    <row r="83" spans="1:45" x14ac:dyDescent="0.2">
      <c r="A83" s="182" t="s">
        <v>30</v>
      </c>
      <c r="B83" s="191" t="s">
        <v>30</v>
      </c>
      <c r="C83" s="184" t="s">
        <v>30</v>
      </c>
      <c r="D83" s="59" t="s">
        <v>119</v>
      </c>
      <c r="E83" s="60" t="s">
        <v>1003</v>
      </c>
      <c r="F83" s="185" t="s">
        <v>38</v>
      </c>
      <c r="G83" s="186">
        <v>16</v>
      </c>
      <c r="H83" s="185">
        <v>28917352</v>
      </c>
      <c r="I83" s="185">
        <v>28917352</v>
      </c>
      <c r="J83" s="185" t="s">
        <v>40</v>
      </c>
      <c r="K83" s="185" t="s">
        <v>46</v>
      </c>
      <c r="L83" s="187" t="s">
        <v>1004</v>
      </c>
      <c r="M83" s="63">
        <v>0</v>
      </c>
      <c r="N83" s="64">
        <v>0</v>
      </c>
      <c r="O83" s="64">
        <v>0.20952380952380953</v>
      </c>
      <c r="P83" s="64">
        <v>0</v>
      </c>
      <c r="Q83" s="65">
        <v>0</v>
      </c>
      <c r="R83" s="59">
        <v>28</v>
      </c>
      <c r="S83" s="60">
        <v>27</v>
      </c>
      <c r="T83" s="60">
        <v>210</v>
      </c>
      <c r="U83" s="60">
        <v>89</v>
      </c>
      <c r="V83" s="62">
        <v>13</v>
      </c>
      <c r="W83" s="192">
        <v>4.2623000000000001E-3</v>
      </c>
      <c r="X83" s="193">
        <v>1.40784E-3</v>
      </c>
      <c r="Y83" s="193">
        <v>1.8853699999999999E-3</v>
      </c>
      <c r="Z83" s="193">
        <v>2.2962099999999999E-3</v>
      </c>
      <c r="AA83" s="193">
        <v>0.25565500000000002</v>
      </c>
      <c r="AB83" s="193">
        <v>2.2152299999999999E-3</v>
      </c>
      <c r="AC83" s="193">
        <v>5.6485399999999996E-3</v>
      </c>
      <c r="AD83" s="59">
        <v>3049</v>
      </c>
      <c r="AE83" s="60">
        <v>9234</v>
      </c>
      <c r="AF83" s="60">
        <v>5304</v>
      </c>
      <c r="AG83" s="60">
        <v>6097</v>
      </c>
      <c r="AH83" s="60">
        <v>7913</v>
      </c>
      <c r="AI83" s="60">
        <v>8577</v>
      </c>
      <c r="AJ83" s="60">
        <v>4780</v>
      </c>
      <c r="AK83" s="190" t="s">
        <v>40</v>
      </c>
      <c r="AL83" s="116" t="s">
        <v>40</v>
      </c>
      <c r="AM83" s="116" t="s">
        <v>40</v>
      </c>
      <c r="AN83" s="116" t="s">
        <v>40</v>
      </c>
      <c r="AO83" s="194" t="s">
        <v>56</v>
      </c>
      <c r="AP83" s="116" t="s">
        <v>40</v>
      </c>
      <c r="AQ83" s="187" t="s">
        <v>40</v>
      </c>
    </row>
    <row r="84" spans="1:45" x14ac:dyDescent="0.2">
      <c r="A84" s="182" t="s">
        <v>855</v>
      </c>
      <c r="B84" s="191" t="s">
        <v>2771</v>
      </c>
      <c r="C84" s="184" t="s">
        <v>1050</v>
      </c>
      <c r="D84" s="59" t="s">
        <v>119</v>
      </c>
      <c r="E84" s="60" t="s">
        <v>1005</v>
      </c>
      <c r="F84" s="185" t="s">
        <v>38</v>
      </c>
      <c r="G84" s="186">
        <v>16</v>
      </c>
      <c r="H84" s="185">
        <v>81301622</v>
      </c>
      <c r="I84" s="185">
        <v>81301622</v>
      </c>
      <c r="J84" s="185" t="s">
        <v>40</v>
      </c>
      <c r="K84" s="185" t="s">
        <v>59</v>
      </c>
      <c r="L84" s="187" t="s">
        <v>1006</v>
      </c>
      <c r="M84" s="63">
        <v>0</v>
      </c>
      <c r="N84" s="64">
        <v>0.2</v>
      </c>
      <c r="O84" s="64">
        <v>0.63013698630136983</v>
      </c>
      <c r="P84" s="64">
        <v>0.42105263157894735</v>
      </c>
      <c r="Q84" s="65">
        <v>0.3</v>
      </c>
      <c r="R84" s="59">
        <v>25</v>
      </c>
      <c r="S84" s="60">
        <v>40</v>
      </c>
      <c r="T84" s="60">
        <v>73</v>
      </c>
      <c r="U84" s="60">
        <v>19</v>
      </c>
      <c r="V84" s="62">
        <v>10</v>
      </c>
      <c r="W84" s="192">
        <v>0.37094700000000003</v>
      </c>
      <c r="X84" s="193">
        <v>0.29470099999999999</v>
      </c>
      <c r="Y84" s="193">
        <v>0.20538600000000001</v>
      </c>
      <c r="Z84" s="193">
        <v>9.1123899999999994E-2</v>
      </c>
      <c r="AA84" s="193">
        <v>0.55381899999999995</v>
      </c>
      <c r="AB84" s="193">
        <v>0.33868799999999999</v>
      </c>
      <c r="AC84" s="193">
        <v>0.37986799999999998</v>
      </c>
      <c r="AD84" s="59">
        <v>3978</v>
      </c>
      <c r="AE84" s="60">
        <v>10984</v>
      </c>
      <c r="AF84" s="60">
        <v>9952</v>
      </c>
      <c r="AG84" s="60">
        <v>11852</v>
      </c>
      <c r="AH84" s="60">
        <v>10749</v>
      </c>
      <c r="AI84" s="60">
        <v>11828</v>
      </c>
      <c r="AJ84" s="60">
        <v>9885</v>
      </c>
      <c r="AK84" s="190" t="s">
        <v>40</v>
      </c>
      <c r="AL84" s="194" t="s">
        <v>93</v>
      </c>
      <c r="AM84" s="194" t="s">
        <v>93</v>
      </c>
      <c r="AN84" s="194" t="s">
        <v>93</v>
      </c>
      <c r="AO84" s="194" t="s">
        <v>93</v>
      </c>
      <c r="AP84" s="194" t="s">
        <v>93</v>
      </c>
      <c r="AQ84" s="218" t="s">
        <v>93</v>
      </c>
    </row>
    <row r="85" spans="1:45" x14ac:dyDescent="0.2">
      <c r="A85" s="182" t="s">
        <v>760</v>
      </c>
      <c r="B85" s="191" t="s">
        <v>862</v>
      </c>
      <c r="C85" s="184" t="s">
        <v>119</v>
      </c>
      <c r="D85" s="59" t="s">
        <v>119</v>
      </c>
      <c r="E85" s="60" t="s">
        <v>1007</v>
      </c>
      <c r="F85" s="185" t="s">
        <v>38</v>
      </c>
      <c r="G85" s="186">
        <v>16</v>
      </c>
      <c r="H85" s="185">
        <v>84199517</v>
      </c>
      <c r="I85" s="185">
        <v>84199517</v>
      </c>
      <c r="J85" s="185" t="s">
        <v>39</v>
      </c>
      <c r="K85" s="185" t="s">
        <v>46</v>
      </c>
      <c r="L85" s="187" t="s">
        <v>1008</v>
      </c>
      <c r="M85" s="63">
        <v>0</v>
      </c>
      <c r="N85" s="64">
        <v>0.16129032258064516</v>
      </c>
      <c r="O85" s="64">
        <v>0</v>
      </c>
      <c r="P85" s="64">
        <v>0</v>
      </c>
      <c r="Q85" s="65">
        <v>0</v>
      </c>
      <c r="R85" s="59">
        <v>14</v>
      </c>
      <c r="S85" s="60">
        <v>31</v>
      </c>
      <c r="T85" s="60">
        <v>79</v>
      </c>
      <c r="U85" s="60">
        <v>28</v>
      </c>
      <c r="V85" s="62">
        <v>17</v>
      </c>
      <c r="W85" s="192">
        <v>7.4480900000000003E-2</v>
      </c>
      <c r="X85" s="193">
        <v>0.122072</v>
      </c>
      <c r="Y85" s="193">
        <v>1.28676E-2</v>
      </c>
      <c r="Z85" s="193">
        <v>7.1682599999999999E-2</v>
      </c>
      <c r="AA85" s="193">
        <v>1.01823E-4</v>
      </c>
      <c r="AB85" s="193">
        <v>1.0174E-4</v>
      </c>
      <c r="AC85" s="193">
        <v>0</v>
      </c>
      <c r="AD85" s="59">
        <v>9102</v>
      </c>
      <c r="AE85" s="60">
        <v>6873</v>
      </c>
      <c r="AF85" s="60">
        <v>4352</v>
      </c>
      <c r="AG85" s="60">
        <v>7310</v>
      </c>
      <c r="AH85" s="60">
        <v>9821</v>
      </c>
      <c r="AI85" s="60">
        <v>9829</v>
      </c>
      <c r="AJ85" s="60">
        <v>6063</v>
      </c>
      <c r="AK85" s="190"/>
      <c r="AL85" s="116"/>
      <c r="AM85" s="116"/>
      <c r="AN85" s="116"/>
      <c r="AO85" s="116"/>
      <c r="AP85" s="116"/>
      <c r="AQ85" s="187"/>
    </row>
    <row r="86" spans="1:45" x14ac:dyDescent="0.2">
      <c r="A86" s="182" t="s">
        <v>855</v>
      </c>
      <c r="B86" s="191" t="s">
        <v>62</v>
      </c>
      <c r="C86" s="184" t="s">
        <v>62</v>
      </c>
      <c r="D86" s="59" t="s">
        <v>119</v>
      </c>
      <c r="E86" s="60" t="s">
        <v>1009</v>
      </c>
      <c r="F86" s="185" t="s">
        <v>38</v>
      </c>
      <c r="G86" s="186">
        <v>16</v>
      </c>
      <c r="H86" s="185">
        <v>88497474</v>
      </c>
      <c r="I86" s="185">
        <v>88497474</v>
      </c>
      <c r="J86" s="185" t="s">
        <v>39</v>
      </c>
      <c r="K86" s="185" t="s">
        <v>40</v>
      </c>
      <c r="L86" s="187" t="s">
        <v>1010</v>
      </c>
      <c r="M86" s="63">
        <v>0</v>
      </c>
      <c r="N86" s="64">
        <v>5.7142857142857141E-2</v>
      </c>
      <c r="O86" s="64">
        <v>0.38461538461538464</v>
      </c>
      <c r="P86" s="64">
        <v>0.37037037037037035</v>
      </c>
      <c r="Q86" s="65">
        <v>0.31578947368421051</v>
      </c>
      <c r="R86" s="59">
        <v>22</v>
      </c>
      <c r="S86" s="60">
        <v>35</v>
      </c>
      <c r="T86" s="60">
        <v>234</v>
      </c>
      <c r="U86" s="60">
        <v>81</v>
      </c>
      <c r="V86" s="62">
        <v>19</v>
      </c>
      <c r="W86" s="192">
        <v>1.34409E-3</v>
      </c>
      <c r="X86" s="193">
        <v>1.51103E-3</v>
      </c>
      <c r="Y86" s="193">
        <v>1.3171E-2</v>
      </c>
      <c r="Z86" s="193">
        <v>4.2413599999999996E-3</v>
      </c>
      <c r="AA86" s="193">
        <v>0.54169699999999998</v>
      </c>
      <c r="AB86" s="193">
        <v>0.47267700000000001</v>
      </c>
      <c r="AC86" s="193">
        <v>0.492867</v>
      </c>
      <c r="AD86" s="59">
        <v>5207</v>
      </c>
      <c r="AE86" s="60">
        <v>13236</v>
      </c>
      <c r="AF86" s="60">
        <v>12072</v>
      </c>
      <c r="AG86" s="60">
        <v>12496</v>
      </c>
      <c r="AH86" s="60">
        <v>16548</v>
      </c>
      <c r="AI86" s="60">
        <v>17970</v>
      </c>
      <c r="AJ86" s="60">
        <v>12127</v>
      </c>
      <c r="AK86" s="190" t="s">
        <v>39</v>
      </c>
      <c r="AL86" s="116" t="s">
        <v>39</v>
      </c>
      <c r="AM86" s="116" t="s">
        <v>39</v>
      </c>
      <c r="AN86" s="116" t="s">
        <v>39</v>
      </c>
      <c r="AO86" s="194" t="s">
        <v>84</v>
      </c>
      <c r="AP86" s="194" t="s">
        <v>84</v>
      </c>
      <c r="AQ86" s="218" t="s">
        <v>84</v>
      </c>
    </row>
    <row r="87" spans="1:45" x14ac:dyDescent="0.2">
      <c r="A87" s="182" t="s">
        <v>760</v>
      </c>
      <c r="B87" s="191" t="s">
        <v>862</v>
      </c>
      <c r="C87" s="184" t="s">
        <v>760</v>
      </c>
      <c r="D87" s="59" t="s">
        <v>119</v>
      </c>
      <c r="E87" s="60" t="s">
        <v>1011</v>
      </c>
      <c r="F87" s="116" t="s">
        <v>38</v>
      </c>
      <c r="G87" s="186">
        <v>17</v>
      </c>
      <c r="H87" s="185">
        <v>32964290</v>
      </c>
      <c r="I87" s="185">
        <v>32964290</v>
      </c>
      <c r="J87" s="185" t="s">
        <v>40</v>
      </c>
      <c r="K87" s="185" t="s">
        <v>46</v>
      </c>
      <c r="L87" s="187" t="s">
        <v>1012</v>
      </c>
      <c r="M87" s="63">
        <v>0</v>
      </c>
      <c r="N87" s="64">
        <v>0.2857142857142857</v>
      </c>
      <c r="O87" s="64">
        <v>0</v>
      </c>
      <c r="P87" s="64">
        <v>0</v>
      </c>
      <c r="Q87" s="65">
        <v>0</v>
      </c>
      <c r="R87" s="59">
        <v>29</v>
      </c>
      <c r="S87" s="60">
        <v>91</v>
      </c>
      <c r="T87" s="60">
        <v>250</v>
      </c>
      <c r="U87" s="60">
        <v>127</v>
      </c>
      <c r="V87" s="62">
        <v>55</v>
      </c>
      <c r="W87" s="192">
        <v>0.124289</v>
      </c>
      <c r="X87" s="193">
        <v>0.24220900000000001</v>
      </c>
      <c r="Y87" s="193">
        <v>4.2520200000000001E-2</v>
      </c>
      <c r="Z87" s="193">
        <v>5.55188E-2</v>
      </c>
      <c r="AA87" s="193">
        <v>3.9984E-3</v>
      </c>
      <c r="AB87" s="193">
        <v>3.0771399999999999E-3</v>
      </c>
      <c r="AC87" s="193">
        <v>7.2599000000000003E-4</v>
      </c>
      <c r="AD87" s="59">
        <v>4746</v>
      </c>
      <c r="AE87" s="60">
        <v>12097</v>
      </c>
      <c r="AF87" s="60">
        <v>8396</v>
      </c>
      <c r="AG87" s="60">
        <v>9078</v>
      </c>
      <c r="AH87" s="60">
        <v>12505</v>
      </c>
      <c r="AI87" s="60">
        <v>14299</v>
      </c>
      <c r="AJ87" s="60">
        <v>9642</v>
      </c>
      <c r="AK87" s="190" t="s">
        <v>40</v>
      </c>
      <c r="AL87" s="194" t="s">
        <v>48</v>
      </c>
      <c r="AM87" s="116"/>
      <c r="AN87" s="116"/>
      <c r="AO87" s="116" t="s">
        <v>40</v>
      </c>
      <c r="AP87" s="116" t="s">
        <v>40</v>
      </c>
      <c r="AQ87" s="187" t="s">
        <v>40</v>
      </c>
    </row>
    <row r="88" spans="1:45" x14ac:dyDescent="0.2">
      <c r="A88" s="182" t="s">
        <v>269</v>
      </c>
      <c r="B88" s="191" t="s">
        <v>269</v>
      </c>
      <c r="C88" s="184" t="s">
        <v>269</v>
      </c>
      <c r="D88" s="59" t="s">
        <v>119</v>
      </c>
      <c r="E88" s="60" t="s">
        <v>1013</v>
      </c>
      <c r="F88" s="185" t="s">
        <v>38</v>
      </c>
      <c r="G88" s="186">
        <v>17</v>
      </c>
      <c r="H88" s="185">
        <v>39165209</v>
      </c>
      <c r="I88" s="185">
        <v>39165209</v>
      </c>
      <c r="J88" s="185" t="s">
        <v>59</v>
      </c>
      <c r="K88" s="185" t="s">
        <v>39</v>
      </c>
      <c r="L88" s="187" t="s">
        <v>1014</v>
      </c>
      <c r="M88" s="63">
        <v>0</v>
      </c>
      <c r="N88" s="64">
        <v>0</v>
      </c>
      <c r="O88" s="64">
        <v>0</v>
      </c>
      <c r="P88" s="64">
        <v>0.15555555555555556</v>
      </c>
      <c r="Q88" s="65">
        <v>0.33149171270718231</v>
      </c>
      <c r="R88" s="59">
        <v>36</v>
      </c>
      <c r="S88" s="60">
        <v>120</v>
      </c>
      <c r="T88" s="60">
        <v>250</v>
      </c>
      <c r="U88" s="60">
        <v>180</v>
      </c>
      <c r="V88" s="62">
        <v>181</v>
      </c>
      <c r="W88" s="192">
        <v>3.4470899999999999E-3</v>
      </c>
      <c r="X88" s="193">
        <v>4.5188700000000004E-3</v>
      </c>
      <c r="Y88" s="193">
        <v>3.4523100000000001E-3</v>
      </c>
      <c r="Z88" s="193">
        <v>4.9171800000000002E-3</v>
      </c>
      <c r="AA88" s="193">
        <v>8.3588299999999994E-3</v>
      </c>
      <c r="AB88" s="193">
        <v>0.19814599999999999</v>
      </c>
      <c r="AC88" s="193">
        <v>0.19691500000000001</v>
      </c>
      <c r="AD88" s="59">
        <v>5801</v>
      </c>
      <c r="AE88" s="60">
        <v>15048</v>
      </c>
      <c r="AF88" s="60">
        <v>16221</v>
      </c>
      <c r="AG88" s="60">
        <v>15456</v>
      </c>
      <c r="AH88" s="60">
        <v>18304</v>
      </c>
      <c r="AI88" s="60">
        <v>17477</v>
      </c>
      <c r="AJ88" s="60">
        <v>18475</v>
      </c>
      <c r="AK88" s="190" t="s">
        <v>59</v>
      </c>
      <c r="AL88" s="116" t="s">
        <v>59</v>
      </c>
      <c r="AM88" s="116" t="s">
        <v>59</v>
      </c>
      <c r="AN88" s="116" t="s">
        <v>59</v>
      </c>
      <c r="AO88" s="116" t="s">
        <v>59</v>
      </c>
      <c r="AP88" s="194" t="s">
        <v>61</v>
      </c>
      <c r="AQ88" s="218" t="s">
        <v>61</v>
      </c>
    </row>
    <row r="89" spans="1:45" x14ac:dyDescent="0.2">
      <c r="A89" s="182" t="s">
        <v>855</v>
      </c>
      <c r="B89" s="191" t="s">
        <v>2771</v>
      </c>
      <c r="C89" s="184" t="s">
        <v>1050</v>
      </c>
      <c r="D89" s="59" t="s">
        <v>119</v>
      </c>
      <c r="E89" s="60" t="s">
        <v>1015</v>
      </c>
      <c r="F89" s="185" t="s">
        <v>38</v>
      </c>
      <c r="G89" s="186">
        <v>17</v>
      </c>
      <c r="H89" s="185">
        <v>39594525</v>
      </c>
      <c r="I89" s="185">
        <v>39594525</v>
      </c>
      <c r="J89" s="185" t="s">
        <v>39</v>
      </c>
      <c r="K89" s="185" t="s">
        <v>59</v>
      </c>
      <c r="L89" s="187" t="s">
        <v>1016</v>
      </c>
      <c r="M89" s="63">
        <v>0</v>
      </c>
      <c r="N89" s="64">
        <v>0.39705882352941174</v>
      </c>
      <c r="O89" s="64">
        <v>0.5587044534412956</v>
      </c>
      <c r="P89" s="64">
        <v>0.34375</v>
      </c>
      <c r="Q89" s="65">
        <v>0.5357142857142857</v>
      </c>
      <c r="R89" s="59">
        <v>20</v>
      </c>
      <c r="S89" s="60">
        <v>68</v>
      </c>
      <c r="T89" s="60">
        <v>247</v>
      </c>
      <c r="U89" s="60">
        <v>96</v>
      </c>
      <c r="V89" s="62">
        <v>56</v>
      </c>
      <c r="W89" s="192">
        <v>0.33641700000000002</v>
      </c>
      <c r="X89" s="193">
        <v>0.37855299999999997</v>
      </c>
      <c r="Y89" s="193">
        <v>0.188475</v>
      </c>
      <c r="Z89" s="193">
        <v>0.15896199999999999</v>
      </c>
      <c r="AA89" s="193">
        <v>0.495201</v>
      </c>
      <c r="AB89" s="193">
        <v>0.44231999999999999</v>
      </c>
      <c r="AC89" s="193">
        <v>0.43463099999999999</v>
      </c>
      <c r="AD89" s="59">
        <v>5944</v>
      </c>
      <c r="AE89" s="60">
        <v>16431</v>
      </c>
      <c r="AF89" s="60">
        <v>13015</v>
      </c>
      <c r="AG89" s="60">
        <v>14060</v>
      </c>
      <c r="AH89" s="60">
        <v>16254</v>
      </c>
      <c r="AI89" s="60">
        <v>16947</v>
      </c>
      <c r="AJ89" s="60">
        <v>13768</v>
      </c>
      <c r="AK89" s="190" t="s">
        <v>39</v>
      </c>
      <c r="AL89" s="194" t="s">
        <v>79</v>
      </c>
      <c r="AM89" s="194" t="s">
        <v>79</v>
      </c>
      <c r="AN89" s="194" t="s">
        <v>79</v>
      </c>
      <c r="AO89" s="194" t="s">
        <v>79</v>
      </c>
      <c r="AP89" s="194" t="s">
        <v>79</v>
      </c>
      <c r="AQ89" s="218" t="s">
        <v>79</v>
      </c>
    </row>
    <row r="90" spans="1:45" x14ac:dyDescent="0.2">
      <c r="A90" s="182" t="s">
        <v>269</v>
      </c>
      <c r="B90" s="191" t="s">
        <v>269</v>
      </c>
      <c r="C90" s="184" t="s">
        <v>269</v>
      </c>
      <c r="D90" s="59" t="s">
        <v>119</v>
      </c>
      <c r="E90" s="60" t="s">
        <v>1017</v>
      </c>
      <c r="F90" s="116" t="s">
        <v>38</v>
      </c>
      <c r="G90" s="196">
        <v>17</v>
      </c>
      <c r="H90" s="116">
        <v>66268794</v>
      </c>
      <c r="I90" s="116">
        <v>66268794</v>
      </c>
      <c r="J90" s="185" t="s">
        <v>46</v>
      </c>
      <c r="K90" s="185" t="s">
        <v>59</v>
      </c>
      <c r="L90" s="187" t="s">
        <v>1018</v>
      </c>
      <c r="M90" s="63">
        <v>0</v>
      </c>
      <c r="N90" s="64">
        <v>0</v>
      </c>
      <c r="O90" s="64">
        <v>0</v>
      </c>
      <c r="P90" s="64">
        <v>0.18421052631578946</v>
      </c>
      <c r="Q90" s="65">
        <v>0.16901408450704225</v>
      </c>
      <c r="R90" s="59">
        <v>35</v>
      </c>
      <c r="S90" s="60">
        <v>128</v>
      </c>
      <c r="T90" s="60">
        <v>187</v>
      </c>
      <c r="U90" s="60">
        <v>76</v>
      </c>
      <c r="V90" s="62">
        <v>71</v>
      </c>
      <c r="W90" s="192">
        <v>1.4923099999999999E-4</v>
      </c>
      <c r="X90" s="193">
        <v>1.65938E-4</v>
      </c>
      <c r="Y90" s="193">
        <v>0</v>
      </c>
      <c r="Z90" s="193">
        <v>1.2912399999999999E-4</v>
      </c>
      <c r="AA90" s="193">
        <v>5.1889400000000004E-3</v>
      </c>
      <c r="AB90" s="193">
        <v>0.17138200000000001</v>
      </c>
      <c r="AC90" s="193">
        <v>0.14615800000000001</v>
      </c>
      <c r="AD90" s="59">
        <v>6700</v>
      </c>
      <c r="AE90" s="60">
        <v>18079</v>
      </c>
      <c r="AF90" s="60">
        <v>15366</v>
      </c>
      <c r="AG90" s="60">
        <v>15489</v>
      </c>
      <c r="AH90" s="60">
        <v>16381</v>
      </c>
      <c r="AI90" s="60">
        <v>17073</v>
      </c>
      <c r="AJ90" s="60">
        <v>16229</v>
      </c>
      <c r="AK90" s="190" t="s">
        <v>46</v>
      </c>
      <c r="AL90" s="116" t="s">
        <v>46</v>
      </c>
      <c r="AM90" s="116" t="s">
        <v>46</v>
      </c>
      <c r="AN90" s="116" t="s">
        <v>46</v>
      </c>
      <c r="AO90" s="116" t="s">
        <v>46</v>
      </c>
      <c r="AP90" s="194" t="s">
        <v>150</v>
      </c>
      <c r="AQ90" s="218" t="s">
        <v>150</v>
      </c>
    </row>
    <row r="91" spans="1:45" x14ac:dyDescent="0.2">
      <c r="A91" s="182" t="s">
        <v>30</v>
      </c>
      <c r="B91" s="191" t="s">
        <v>30</v>
      </c>
      <c r="C91" s="184" t="s">
        <v>30</v>
      </c>
      <c r="D91" s="59" t="s">
        <v>119</v>
      </c>
      <c r="E91" s="60" t="s">
        <v>1019</v>
      </c>
      <c r="F91" s="185" t="s">
        <v>38</v>
      </c>
      <c r="G91" s="186">
        <v>17</v>
      </c>
      <c r="H91" s="185">
        <v>80320387</v>
      </c>
      <c r="I91" s="185">
        <v>80320387</v>
      </c>
      <c r="J91" s="185" t="s">
        <v>39</v>
      </c>
      <c r="K91" s="185" t="s">
        <v>40</v>
      </c>
      <c r="L91" s="187" t="s">
        <v>1020</v>
      </c>
      <c r="M91" s="63">
        <v>0</v>
      </c>
      <c r="N91" s="64">
        <v>0</v>
      </c>
      <c r="O91" s="64">
        <v>0.15662650602409639</v>
      </c>
      <c r="P91" s="64">
        <v>0</v>
      </c>
      <c r="Q91" s="65">
        <v>0</v>
      </c>
      <c r="R91" s="59">
        <v>34</v>
      </c>
      <c r="S91" s="60">
        <v>92</v>
      </c>
      <c r="T91" s="60">
        <v>249</v>
      </c>
      <c r="U91" s="60">
        <v>116</v>
      </c>
      <c r="V91" s="62">
        <v>56</v>
      </c>
      <c r="W91" s="192">
        <v>0</v>
      </c>
      <c r="X91" s="193">
        <v>4.8860899999999998E-4</v>
      </c>
      <c r="Y91" s="193">
        <v>1.4035100000000001E-4</v>
      </c>
      <c r="Z91" s="193">
        <v>2.9585800000000003E-4</v>
      </c>
      <c r="AA91" s="193">
        <v>0.21247099999999999</v>
      </c>
      <c r="AB91" s="193">
        <v>3.4397399999999998E-4</v>
      </c>
      <c r="AC91" s="193">
        <v>1.6187800000000001E-4</v>
      </c>
      <c r="AD91" s="59">
        <v>5602</v>
      </c>
      <c r="AE91" s="60">
        <v>16373</v>
      </c>
      <c r="AF91" s="60">
        <v>14250</v>
      </c>
      <c r="AG91" s="60">
        <v>13520</v>
      </c>
      <c r="AH91" s="60">
        <v>15268</v>
      </c>
      <c r="AI91" s="60">
        <v>14536</v>
      </c>
      <c r="AJ91" s="60">
        <v>12355</v>
      </c>
      <c r="AK91" s="190" t="s">
        <v>39</v>
      </c>
      <c r="AL91" s="116" t="s">
        <v>39</v>
      </c>
      <c r="AM91" s="116" t="s">
        <v>39</v>
      </c>
      <c r="AN91" s="116" t="s">
        <v>39</v>
      </c>
      <c r="AO91" s="194" t="s">
        <v>84</v>
      </c>
      <c r="AP91" s="116" t="s">
        <v>39</v>
      </c>
      <c r="AQ91" s="187" t="s">
        <v>39</v>
      </c>
    </row>
    <row r="92" spans="1:45" x14ac:dyDescent="0.2">
      <c r="A92" s="182" t="s">
        <v>62</v>
      </c>
      <c r="B92" s="191" t="s">
        <v>62</v>
      </c>
      <c r="C92" s="184" t="s">
        <v>269</v>
      </c>
      <c r="D92" s="59" t="s">
        <v>119</v>
      </c>
      <c r="E92" s="60" t="s">
        <v>1021</v>
      </c>
      <c r="F92" s="185" t="s">
        <v>50</v>
      </c>
      <c r="G92" s="186">
        <v>18</v>
      </c>
      <c r="H92" s="185">
        <v>8784071</v>
      </c>
      <c r="I92" s="185">
        <v>8784071</v>
      </c>
      <c r="J92" s="185" t="s">
        <v>40</v>
      </c>
      <c r="K92" s="185" t="s">
        <v>51</v>
      </c>
      <c r="L92" s="187" t="s">
        <v>1022</v>
      </c>
      <c r="M92" s="63">
        <v>0</v>
      </c>
      <c r="N92" s="64">
        <v>0</v>
      </c>
      <c r="O92" s="64">
        <v>1.6697588126159554E-2</v>
      </c>
      <c r="P92" s="64">
        <v>0.17575757575757575</v>
      </c>
      <c r="Q92" s="65">
        <v>0.21212121212121213</v>
      </c>
      <c r="R92" s="59">
        <v>26</v>
      </c>
      <c r="S92" s="60">
        <v>68</v>
      </c>
      <c r="T92" s="60">
        <v>539</v>
      </c>
      <c r="U92" s="60">
        <v>165</v>
      </c>
      <c r="V92" s="62">
        <v>66</v>
      </c>
      <c r="W92" s="192">
        <v>0</v>
      </c>
      <c r="X92" s="193">
        <v>0</v>
      </c>
      <c r="Y92" s="193">
        <v>2.3255813953488373E-4</v>
      </c>
      <c r="Z92" s="193">
        <v>3.3778078027360244E-4</v>
      </c>
      <c r="AA92" s="193">
        <v>1.4782973369679177E-2</v>
      </c>
      <c r="AB92" s="193">
        <v>0.27140737600678255</v>
      </c>
      <c r="AC92" s="193">
        <v>0.27764842840512222</v>
      </c>
      <c r="AD92" s="59">
        <f>885</f>
        <v>885</v>
      </c>
      <c r="AE92" s="60">
        <v>6953</v>
      </c>
      <c r="AF92" s="60">
        <v>4300</v>
      </c>
      <c r="AG92" s="60">
        <v>5921</v>
      </c>
      <c r="AH92" s="60">
        <v>9538</v>
      </c>
      <c r="AI92" s="60">
        <v>9436</v>
      </c>
      <c r="AJ92" s="60">
        <v>5154</v>
      </c>
      <c r="AK92" s="190"/>
      <c r="AL92" s="116" t="s">
        <v>40</v>
      </c>
      <c r="AM92" s="116" t="s">
        <v>40</v>
      </c>
      <c r="AN92" s="116" t="s">
        <v>40</v>
      </c>
      <c r="AO92" s="116"/>
      <c r="AP92" s="194" t="s">
        <v>378</v>
      </c>
      <c r="AQ92" s="218" t="s">
        <v>378</v>
      </c>
    </row>
    <row r="93" spans="1:45" x14ac:dyDescent="0.2">
      <c r="A93" s="182" t="s">
        <v>269</v>
      </c>
      <c r="B93" s="191" t="s">
        <v>269</v>
      </c>
      <c r="C93" s="184" t="s">
        <v>269</v>
      </c>
      <c r="D93" s="59" t="s">
        <v>119</v>
      </c>
      <c r="E93" s="60" t="s">
        <v>1023</v>
      </c>
      <c r="F93" s="116" t="s">
        <v>38</v>
      </c>
      <c r="G93" s="196">
        <v>19</v>
      </c>
      <c r="H93" s="116">
        <v>1816124</v>
      </c>
      <c r="I93" s="116">
        <v>1816124</v>
      </c>
      <c r="J93" s="185" t="s">
        <v>39</v>
      </c>
      <c r="K93" s="185" t="s">
        <v>40</v>
      </c>
      <c r="L93" s="187" t="s">
        <v>1024</v>
      </c>
      <c r="M93" s="63">
        <v>0</v>
      </c>
      <c r="N93" s="64">
        <v>0</v>
      </c>
      <c r="O93" s="64">
        <v>1.2048192771084338E-2</v>
      </c>
      <c r="P93" s="64">
        <v>0.21199999999999999</v>
      </c>
      <c r="Q93" s="65">
        <v>0.33333333333333331</v>
      </c>
      <c r="R93" s="59">
        <v>53</v>
      </c>
      <c r="S93" s="60">
        <v>112</v>
      </c>
      <c r="T93" s="60">
        <v>249</v>
      </c>
      <c r="U93" s="60">
        <v>250</v>
      </c>
      <c r="V93" s="62">
        <v>90</v>
      </c>
      <c r="W93" s="192">
        <v>6.4599500000000001E-4</v>
      </c>
      <c r="X93" s="193">
        <v>3.3590900000000001E-4</v>
      </c>
      <c r="Y93" s="193">
        <v>3.1052E-4</v>
      </c>
      <c r="Z93" s="193">
        <v>1.51805E-3</v>
      </c>
      <c r="AA93" s="193">
        <v>6.6433600000000001E-3</v>
      </c>
      <c r="AB93" s="193">
        <v>0.20908399999999999</v>
      </c>
      <c r="AC93" s="193">
        <v>0.18867900000000001</v>
      </c>
      <c r="AD93" s="59">
        <v>7739</v>
      </c>
      <c r="AE93" s="60">
        <v>17862</v>
      </c>
      <c r="AF93" s="60">
        <v>16102</v>
      </c>
      <c r="AG93" s="60">
        <v>15151</v>
      </c>
      <c r="AH93" s="60">
        <v>17160</v>
      </c>
      <c r="AI93" s="60">
        <v>17988</v>
      </c>
      <c r="AJ93" s="60">
        <v>13727</v>
      </c>
      <c r="AK93" s="190" t="s">
        <v>39</v>
      </c>
      <c r="AL93" s="116" t="s">
        <v>39</v>
      </c>
      <c r="AM93" s="116" t="s">
        <v>39</v>
      </c>
      <c r="AN93" s="116" t="s">
        <v>39</v>
      </c>
      <c r="AO93" s="116" t="s">
        <v>39</v>
      </c>
      <c r="AP93" s="194" t="s">
        <v>42</v>
      </c>
      <c r="AQ93" s="218" t="s">
        <v>42</v>
      </c>
    </row>
    <row r="94" spans="1:45" x14ac:dyDescent="0.2">
      <c r="A94" s="182" t="s">
        <v>855</v>
      </c>
      <c r="B94" s="191" t="s">
        <v>2265</v>
      </c>
      <c r="C94" s="195" t="s">
        <v>119</v>
      </c>
      <c r="D94" s="59" t="s">
        <v>119</v>
      </c>
      <c r="E94" s="60" t="s">
        <v>697</v>
      </c>
      <c r="F94" s="185" t="s">
        <v>38</v>
      </c>
      <c r="G94" s="186">
        <v>19</v>
      </c>
      <c r="H94" s="185">
        <v>1881453</v>
      </c>
      <c r="I94" s="185">
        <v>1881453</v>
      </c>
      <c r="J94" s="185" t="s">
        <v>46</v>
      </c>
      <c r="K94" s="185" t="s">
        <v>39</v>
      </c>
      <c r="L94" s="187" t="s">
        <v>698</v>
      </c>
      <c r="M94" s="63">
        <v>0</v>
      </c>
      <c r="N94" s="64">
        <v>0.23636363636363636</v>
      </c>
      <c r="O94" s="64">
        <v>0.14693877551020409</v>
      </c>
      <c r="P94" s="64">
        <v>0.15748031496062992</v>
      </c>
      <c r="Q94" s="65">
        <v>0.12</v>
      </c>
      <c r="R94" s="59">
        <v>17</v>
      </c>
      <c r="S94" s="60">
        <v>55</v>
      </c>
      <c r="T94" s="60">
        <v>245</v>
      </c>
      <c r="U94" s="60">
        <v>127</v>
      </c>
      <c r="V94" s="62">
        <v>25</v>
      </c>
      <c r="W94" s="192">
        <v>6.3423900000000005E-2</v>
      </c>
      <c r="X94" s="193">
        <v>5.7692300000000002E-2</v>
      </c>
      <c r="Y94" s="193">
        <v>0</v>
      </c>
      <c r="Z94" s="193">
        <v>0</v>
      </c>
      <c r="AA94" s="193">
        <v>2.1650900000000001E-2</v>
      </c>
      <c r="AB94" s="193">
        <v>3.3461999999999999E-2</v>
      </c>
      <c r="AC94" s="193">
        <v>7.2847700000000001E-2</v>
      </c>
      <c r="AD94" s="59">
        <v>4193</v>
      </c>
      <c r="AE94" s="60">
        <v>208</v>
      </c>
      <c r="AF94" s="60">
        <v>83</v>
      </c>
      <c r="AG94" s="60">
        <v>107</v>
      </c>
      <c r="AH94" s="60">
        <v>739</v>
      </c>
      <c r="AI94" s="60">
        <v>777</v>
      </c>
      <c r="AJ94" s="60">
        <v>151</v>
      </c>
      <c r="AK94" s="190"/>
      <c r="AL94" s="116"/>
      <c r="AM94" s="116"/>
      <c r="AN94" s="116"/>
      <c r="AO94" s="116"/>
      <c r="AP94" s="116"/>
      <c r="AQ94" s="187"/>
    </row>
    <row r="95" spans="1:45" x14ac:dyDescent="0.2">
      <c r="A95" s="182" t="s">
        <v>855</v>
      </c>
      <c r="B95" s="191" t="s">
        <v>2771</v>
      </c>
      <c r="C95" s="184" t="s">
        <v>871</v>
      </c>
      <c r="D95" s="59" t="s">
        <v>119</v>
      </c>
      <c r="E95" s="60" t="s">
        <v>1025</v>
      </c>
      <c r="F95" s="185" t="s">
        <v>38</v>
      </c>
      <c r="G95" s="186">
        <v>19</v>
      </c>
      <c r="H95" s="185">
        <v>47177982</v>
      </c>
      <c r="I95" s="185">
        <v>47177982</v>
      </c>
      <c r="J95" s="185" t="s">
        <v>40</v>
      </c>
      <c r="K95" s="185" t="s">
        <v>46</v>
      </c>
      <c r="L95" s="187" t="s">
        <v>1026</v>
      </c>
      <c r="M95" s="63">
        <v>0</v>
      </c>
      <c r="N95" s="64">
        <v>0.22794117647058823</v>
      </c>
      <c r="O95" s="64">
        <v>0.36546184738955823</v>
      </c>
      <c r="P95" s="64">
        <v>0.24242424242424243</v>
      </c>
      <c r="Q95" s="65">
        <v>0.16250000000000001</v>
      </c>
      <c r="R95" s="59">
        <v>45</v>
      </c>
      <c r="S95" s="60">
        <v>136</v>
      </c>
      <c r="T95" s="60">
        <v>249</v>
      </c>
      <c r="U95" s="60">
        <v>165</v>
      </c>
      <c r="V95" s="62">
        <v>80</v>
      </c>
      <c r="W95" s="192">
        <v>0.24246200000000001</v>
      </c>
      <c r="X95" s="193">
        <v>0.23586599999999999</v>
      </c>
      <c r="Y95" s="193">
        <v>0.16359799999999999</v>
      </c>
      <c r="Z95" s="193">
        <v>7.8419000000000003E-2</v>
      </c>
      <c r="AA95" s="193">
        <v>0.357792</v>
      </c>
      <c r="AB95" s="193">
        <v>0.25792799999999999</v>
      </c>
      <c r="AC95" s="193">
        <v>0.26075300000000001</v>
      </c>
      <c r="AD95" s="59">
        <v>4874</v>
      </c>
      <c r="AE95" s="60">
        <v>12859</v>
      </c>
      <c r="AF95" s="60">
        <v>9994</v>
      </c>
      <c r="AG95" s="60">
        <v>11107</v>
      </c>
      <c r="AH95" s="60">
        <v>12865</v>
      </c>
      <c r="AI95" s="60">
        <v>14221</v>
      </c>
      <c r="AJ95" s="60">
        <v>10857</v>
      </c>
      <c r="AK95" s="190" t="s">
        <v>40</v>
      </c>
      <c r="AL95" s="194" t="s">
        <v>48</v>
      </c>
      <c r="AM95" s="194" t="s">
        <v>48</v>
      </c>
      <c r="AN95" s="116"/>
      <c r="AO95" s="194" t="s">
        <v>48</v>
      </c>
      <c r="AP95" s="194" t="s">
        <v>48</v>
      </c>
      <c r="AQ95" s="218" t="s">
        <v>48</v>
      </c>
    </row>
    <row r="96" spans="1:45" x14ac:dyDescent="0.2">
      <c r="A96" s="182" t="s">
        <v>99</v>
      </c>
      <c r="B96" s="191" t="s">
        <v>1583</v>
      </c>
      <c r="C96" s="184" t="s">
        <v>62</v>
      </c>
      <c r="D96" s="59" t="s">
        <v>119</v>
      </c>
      <c r="E96" s="60" t="s">
        <v>1027</v>
      </c>
      <c r="F96" s="185" t="s">
        <v>38</v>
      </c>
      <c r="G96" s="186">
        <v>19</v>
      </c>
      <c r="H96" s="185">
        <v>47878772</v>
      </c>
      <c r="I96" s="185">
        <v>47878772</v>
      </c>
      <c r="J96" s="185" t="s">
        <v>59</v>
      </c>
      <c r="K96" s="185" t="s">
        <v>40</v>
      </c>
      <c r="L96" s="187" t="s">
        <v>1028</v>
      </c>
      <c r="M96" s="63">
        <v>0</v>
      </c>
      <c r="N96" s="64">
        <v>0</v>
      </c>
      <c r="O96" s="64">
        <v>0.37956204379562042</v>
      </c>
      <c r="P96" s="64">
        <v>0.26666666666666666</v>
      </c>
      <c r="Q96" s="65">
        <v>0</v>
      </c>
      <c r="R96" s="59">
        <v>12</v>
      </c>
      <c r="S96" s="60">
        <v>12</v>
      </c>
      <c r="T96" s="60">
        <v>137</v>
      </c>
      <c r="U96" s="60">
        <v>60</v>
      </c>
      <c r="V96" s="62">
        <v>7</v>
      </c>
      <c r="W96" s="192">
        <v>1.2703300000000001E-2</v>
      </c>
      <c r="X96" s="193">
        <v>2.0360899999999999E-3</v>
      </c>
      <c r="Y96" s="193">
        <v>2.57158E-3</v>
      </c>
      <c r="Z96" s="193">
        <v>1.82708E-3</v>
      </c>
      <c r="AA96" s="193">
        <v>0.37909100000000001</v>
      </c>
      <c r="AB96" s="193">
        <v>0.27346599999999999</v>
      </c>
      <c r="AC96" s="193">
        <v>0.27973199999999998</v>
      </c>
      <c r="AD96" s="59">
        <v>6454</v>
      </c>
      <c r="AE96" s="60">
        <v>14243</v>
      </c>
      <c r="AF96" s="60">
        <v>11666</v>
      </c>
      <c r="AG96" s="60">
        <v>16967</v>
      </c>
      <c r="AH96" s="60">
        <v>19312</v>
      </c>
      <c r="AI96" s="60">
        <v>19688</v>
      </c>
      <c r="AJ96" s="60">
        <v>13588</v>
      </c>
      <c r="AK96" s="190" t="s">
        <v>59</v>
      </c>
      <c r="AL96" s="116" t="s">
        <v>59</v>
      </c>
      <c r="AM96" s="116" t="s">
        <v>59</v>
      </c>
      <c r="AN96" s="116" t="s">
        <v>59</v>
      </c>
      <c r="AO96" s="194" t="s">
        <v>93</v>
      </c>
      <c r="AP96" s="194" t="s">
        <v>93</v>
      </c>
      <c r="AQ96" s="218" t="s">
        <v>93</v>
      </c>
    </row>
    <row r="97" spans="1:43" x14ac:dyDescent="0.2">
      <c r="A97" s="182" t="s">
        <v>30</v>
      </c>
      <c r="B97" s="191" t="s">
        <v>30</v>
      </c>
      <c r="C97" s="184" t="s">
        <v>30</v>
      </c>
      <c r="D97" s="59" t="s">
        <v>119</v>
      </c>
      <c r="E97" s="60" t="s">
        <v>743</v>
      </c>
      <c r="F97" s="185" t="s">
        <v>38</v>
      </c>
      <c r="G97" s="186">
        <v>19</v>
      </c>
      <c r="H97" s="185">
        <v>58439122</v>
      </c>
      <c r="I97" s="185">
        <v>58439122</v>
      </c>
      <c r="J97" s="185" t="s">
        <v>39</v>
      </c>
      <c r="K97" s="185" t="s">
        <v>59</v>
      </c>
      <c r="L97" s="187" t="s">
        <v>1029</v>
      </c>
      <c r="M97" s="63">
        <v>0</v>
      </c>
      <c r="N97" s="64">
        <v>0</v>
      </c>
      <c r="O97" s="64">
        <v>0.25333333333333335</v>
      </c>
      <c r="P97" s="64">
        <v>0</v>
      </c>
      <c r="Q97" s="65">
        <v>0</v>
      </c>
      <c r="R97" s="59">
        <v>19</v>
      </c>
      <c r="S97" s="60">
        <v>67</v>
      </c>
      <c r="T97" s="60">
        <v>150</v>
      </c>
      <c r="U97" s="60">
        <v>67</v>
      </c>
      <c r="V97" s="62">
        <v>73</v>
      </c>
      <c r="W97" s="192">
        <v>5.1555299999999997E-4</v>
      </c>
      <c r="X97" s="193">
        <v>4.8701300000000003E-3</v>
      </c>
      <c r="Y97" s="193">
        <v>4.1652E-3</v>
      </c>
      <c r="Z97" s="193">
        <v>3.7350899999999999E-3</v>
      </c>
      <c r="AA97" s="193">
        <v>0.24368699999999999</v>
      </c>
      <c r="AB97" s="193">
        <v>4.5090800000000004E-3</v>
      </c>
      <c r="AC97" s="193">
        <v>1.3837299999999999E-3</v>
      </c>
      <c r="AD97" s="59">
        <v>5818</v>
      </c>
      <c r="AE97" s="60">
        <v>17248</v>
      </c>
      <c r="AF97" s="60">
        <v>17046</v>
      </c>
      <c r="AG97" s="60">
        <v>17938</v>
      </c>
      <c r="AH97" s="60">
        <v>16394</v>
      </c>
      <c r="AI97" s="60">
        <v>15746</v>
      </c>
      <c r="AJ97" s="60">
        <v>13731</v>
      </c>
      <c r="AK97" s="190" t="s">
        <v>39</v>
      </c>
      <c r="AL97" s="116" t="s">
        <v>39</v>
      </c>
      <c r="AM97" s="116" t="s">
        <v>39</v>
      </c>
      <c r="AN97" s="116" t="s">
        <v>39</v>
      </c>
      <c r="AO97" s="194" t="s">
        <v>61</v>
      </c>
      <c r="AP97" s="116" t="s">
        <v>39</v>
      </c>
      <c r="AQ97" s="187" t="s">
        <v>39</v>
      </c>
    </row>
    <row r="98" spans="1:43" x14ac:dyDescent="0.2">
      <c r="A98" s="182" t="s">
        <v>62</v>
      </c>
      <c r="B98" s="191" t="s">
        <v>62</v>
      </c>
      <c r="C98" s="184" t="s">
        <v>62</v>
      </c>
      <c r="D98" s="59" t="s">
        <v>119</v>
      </c>
      <c r="E98" s="60" t="s">
        <v>1030</v>
      </c>
      <c r="F98" s="185" t="s">
        <v>38</v>
      </c>
      <c r="G98" s="186">
        <v>20</v>
      </c>
      <c r="H98" s="185">
        <v>32677565</v>
      </c>
      <c r="I98" s="185">
        <v>32677565</v>
      </c>
      <c r="J98" s="185" t="s">
        <v>40</v>
      </c>
      <c r="K98" s="185" t="s">
        <v>39</v>
      </c>
      <c r="L98" s="187" t="s">
        <v>1031</v>
      </c>
      <c r="M98" s="63">
        <v>0</v>
      </c>
      <c r="N98" s="64">
        <v>0</v>
      </c>
      <c r="O98" s="64">
        <v>0.30769230769230771</v>
      </c>
      <c r="P98" s="64">
        <v>0.23333333333333334</v>
      </c>
      <c r="Q98" s="65">
        <v>0.33333333333333331</v>
      </c>
      <c r="R98" s="59">
        <v>13</v>
      </c>
      <c r="S98" s="60">
        <v>62</v>
      </c>
      <c r="T98" s="60">
        <v>78</v>
      </c>
      <c r="U98" s="60">
        <v>30</v>
      </c>
      <c r="V98" s="62">
        <v>45</v>
      </c>
      <c r="W98" s="192">
        <v>1.5661700000000001E-4</v>
      </c>
      <c r="X98" s="193">
        <v>8.8587799999999999E-4</v>
      </c>
      <c r="Y98" s="193">
        <v>3.7471800000000001E-3</v>
      </c>
      <c r="Z98" s="193">
        <v>7.96541E-4</v>
      </c>
      <c r="AA98" s="193">
        <v>0.30487999999999998</v>
      </c>
      <c r="AB98" s="193">
        <v>0.20862600000000001</v>
      </c>
      <c r="AC98" s="193">
        <v>0.22459100000000001</v>
      </c>
      <c r="AD98" s="59">
        <v>6384</v>
      </c>
      <c r="AE98" s="60">
        <v>19190</v>
      </c>
      <c r="AF98" s="60">
        <v>18147</v>
      </c>
      <c r="AG98" s="60">
        <v>17576</v>
      </c>
      <c r="AH98" s="60">
        <v>14960</v>
      </c>
      <c r="AI98" s="60">
        <v>16949</v>
      </c>
      <c r="AJ98" s="60">
        <v>16559</v>
      </c>
      <c r="AK98" s="190" t="s">
        <v>40</v>
      </c>
      <c r="AL98" s="116" t="s">
        <v>40</v>
      </c>
      <c r="AM98" s="116" t="s">
        <v>40</v>
      </c>
      <c r="AN98" s="116" t="s">
        <v>40</v>
      </c>
      <c r="AO98" s="194" t="s">
        <v>42</v>
      </c>
      <c r="AP98" s="194" t="s">
        <v>42</v>
      </c>
      <c r="AQ98" s="218" t="s">
        <v>42</v>
      </c>
    </row>
    <row r="99" spans="1:43" x14ac:dyDescent="0.2">
      <c r="A99" s="182" t="s">
        <v>767</v>
      </c>
      <c r="B99" s="191" t="s">
        <v>2771</v>
      </c>
      <c r="C99" s="184" t="s">
        <v>2772</v>
      </c>
      <c r="D99" s="59" t="s">
        <v>119</v>
      </c>
      <c r="E99" s="60" t="s">
        <v>1032</v>
      </c>
      <c r="F99" s="185" t="s">
        <v>38</v>
      </c>
      <c r="G99" s="186">
        <v>20</v>
      </c>
      <c r="H99" s="185">
        <v>60791213</v>
      </c>
      <c r="I99" s="185">
        <v>60791213</v>
      </c>
      <c r="J99" s="185" t="s">
        <v>40</v>
      </c>
      <c r="K99" s="185" t="s">
        <v>59</v>
      </c>
      <c r="L99" s="187" t="s">
        <v>1033</v>
      </c>
      <c r="M99" s="63">
        <v>0</v>
      </c>
      <c r="N99" s="64">
        <v>0.16216216216216217</v>
      </c>
      <c r="O99" s="64">
        <v>0.19600000000000001</v>
      </c>
      <c r="P99" s="64">
        <v>6.0869565217391307E-2</v>
      </c>
      <c r="Q99" s="65">
        <v>0</v>
      </c>
      <c r="R99" s="59">
        <v>17</v>
      </c>
      <c r="S99" s="60">
        <v>74</v>
      </c>
      <c r="T99" s="60">
        <v>250</v>
      </c>
      <c r="U99" s="60">
        <v>115</v>
      </c>
      <c r="V99" s="62">
        <v>43</v>
      </c>
      <c r="W99" s="192">
        <v>0.180755</v>
      </c>
      <c r="X99" s="193">
        <v>0.180843</v>
      </c>
      <c r="Y99" s="193">
        <v>4.85178E-2</v>
      </c>
      <c r="Z99" s="193">
        <v>8.1116499999999994E-2</v>
      </c>
      <c r="AA99" s="193">
        <v>0.22999900000000001</v>
      </c>
      <c r="AB99" s="193">
        <v>3.59101E-2</v>
      </c>
      <c r="AC99" s="193">
        <v>6.6211699999999998E-2</v>
      </c>
      <c r="AD99" s="59">
        <v>7523</v>
      </c>
      <c r="AE99" s="60">
        <v>19022</v>
      </c>
      <c r="AF99" s="60">
        <v>18014</v>
      </c>
      <c r="AG99" s="60">
        <v>16014</v>
      </c>
      <c r="AH99" s="60">
        <v>17687</v>
      </c>
      <c r="AI99" s="60">
        <v>17878</v>
      </c>
      <c r="AJ99" s="60">
        <v>14212</v>
      </c>
      <c r="AK99" s="190" t="s">
        <v>40</v>
      </c>
      <c r="AL99" s="194" t="s">
        <v>93</v>
      </c>
      <c r="AM99" s="116" t="s">
        <v>40</v>
      </c>
      <c r="AN99" s="194" t="s">
        <v>93</v>
      </c>
      <c r="AO99" s="194" t="s">
        <v>93</v>
      </c>
      <c r="AP99" s="116" t="s">
        <v>40</v>
      </c>
      <c r="AQ99" s="187" t="s">
        <v>40</v>
      </c>
    </row>
    <row r="100" spans="1:43" x14ac:dyDescent="0.2">
      <c r="A100" s="182" t="s">
        <v>564</v>
      </c>
      <c r="B100" s="191" t="s">
        <v>269</v>
      </c>
      <c r="C100" s="184" t="s">
        <v>269</v>
      </c>
      <c r="D100" s="59" t="s">
        <v>119</v>
      </c>
      <c r="E100" s="60" t="s">
        <v>1034</v>
      </c>
      <c r="F100" s="116" t="s">
        <v>38</v>
      </c>
      <c r="G100" s="196">
        <v>21</v>
      </c>
      <c r="H100" s="116">
        <v>37605234</v>
      </c>
      <c r="I100" s="116">
        <v>37605234</v>
      </c>
      <c r="J100" s="185" t="s">
        <v>39</v>
      </c>
      <c r="K100" s="185" t="s">
        <v>59</v>
      </c>
      <c r="L100" s="187" t="s">
        <v>1035</v>
      </c>
      <c r="M100" s="63">
        <v>0</v>
      </c>
      <c r="N100" s="64">
        <v>1.2345679012345678E-2</v>
      </c>
      <c r="O100" s="64">
        <v>0</v>
      </c>
      <c r="P100" s="64">
        <v>0.14925373134328357</v>
      </c>
      <c r="Q100" s="65">
        <v>0.30434782608695654</v>
      </c>
      <c r="R100" s="59">
        <v>20</v>
      </c>
      <c r="S100" s="60">
        <v>81</v>
      </c>
      <c r="T100" s="60">
        <v>111</v>
      </c>
      <c r="U100" s="60">
        <v>67</v>
      </c>
      <c r="V100" s="62">
        <v>46</v>
      </c>
      <c r="W100" s="192">
        <v>4.0035599999999998E-3</v>
      </c>
      <c r="X100" s="193">
        <v>4.0781100000000002E-3</v>
      </c>
      <c r="Y100" s="193">
        <v>4.6072800000000001E-3</v>
      </c>
      <c r="Z100" s="193">
        <v>4.55967E-3</v>
      </c>
      <c r="AA100" s="193">
        <v>7.6645400000000001E-3</v>
      </c>
      <c r="AB100" s="193">
        <v>0.18804999999999999</v>
      </c>
      <c r="AC100" s="193">
        <v>0.208983</v>
      </c>
      <c r="AD100" s="59">
        <v>4495</v>
      </c>
      <c r="AE100" s="60">
        <v>12751</v>
      </c>
      <c r="AF100" s="60">
        <v>13674</v>
      </c>
      <c r="AG100" s="60">
        <v>15352</v>
      </c>
      <c r="AH100" s="60">
        <v>18005</v>
      </c>
      <c r="AI100" s="60">
        <v>16921</v>
      </c>
      <c r="AJ100" s="60">
        <v>19571</v>
      </c>
      <c r="AK100" s="190"/>
      <c r="AL100" s="116" t="s">
        <v>39</v>
      </c>
      <c r="AM100" s="116" t="s">
        <v>39</v>
      </c>
      <c r="AN100" s="116" t="s">
        <v>39</v>
      </c>
      <c r="AO100" s="116" t="s">
        <v>39</v>
      </c>
      <c r="AP100" s="194" t="s">
        <v>61</v>
      </c>
      <c r="AQ100" s="218" t="s">
        <v>61</v>
      </c>
    </row>
    <row r="101" spans="1:43" x14ac:dyDescent="0.2">
      <c r="A101" s="182" t="s">
        <v>62</v>
      </c>
      <c r="B101" s="191" t="s">
        <v>62</v>
      </c>
      <c r="C101" s="184" t="s">
        <v>62</v>
      </c>
      <c r="D101" s="59" t="s">
        <v>119</v>
      </c>
      <c r="E101" s="60" t="s">
        <v>1036</v>
      </c>
      <c r="F101" s="185" t="s">
        <v>38</v>
      </c>
      <c r="G101" s="186">
        <v>21</v>
      </c>
      <c r="H101" s="185">
        <v>43161167</v>
      </c>
      <c r="I101" s="185">
        <v>43161167</v>
      </c>
      <c r="J101" s="185" t="s">
        <v>59</v>
      </c>
      <c r="K101" s="185" t="s">
        <v>46</v>
      </c>
      <c r="L101" s="187" t="s">
        <v>1037</v>
      </c>
      <c r="M101" s="63">
        <v>0</v>
      </c>
      <c r="N101" s="64">
        <v>0</v>
      </c>
      <c r="O101" s="64">
        <v>0.42723004694835681</v>
      </c>
      <c r="P101" s="64">
        <v>0.17333333333333334</v>
      </c>
      <c r="Q101" s="65">
        <v>0.18181818181818182</v>
      </c>
      <c r="R101" s="59">
        <v>30</v>
      </c>
      <c r="S101" s="60">
        <v>56</v>
      </c>
      <c r="T101" s="60">
        <v>213</v>
      </c>
      <c r="U101" s="60">
        <v>150</v>
      </c>
      <c r="V101" s="62">
        <v>33</v>
      </c>
      <c r="W101" s="192">
        <v>3.8365600000000001E-4</v>
      </c>
      <c r="X101" s="193">
        <v>1.0373400000000001E-3</v>
      </c>
      <c r="Y101" s="193">
        <v>4.43334E-3</v>
      </c>
      <c r="Z101" s="193">
        <v>9.7869499999999991E-4</v>
      </c>
      <c r="AA101" s="193">
        <v>0.36291699999999999</v>
      </c>
      <c r="AB101" s="193">
        <v>0.22146199999999999</v>
      </c>
      <c r="AC101" s="193">
        <v>0.23250699999999999</v>
      </c>
      <c r="AD101" s="59">
        <v>5212</v>
      </c>
      <c r="AE101" s="60">
        <v>15424</v>
      </c>
      <c r="AF101" s="60">
        <v>12406</v>
      </c>
      <c r="AG101" s="60">
        <v>13283</v>
      </c>
      <c r="AH101" s="60">
        <v>15301</v>
      </c>
      <c r="AI101" s="60">
        <v>17687</v>
      </c>
      <c r="AJ101" s="60">
        <v>12262</v>
      </c>
      <c r="AK101" s="190" t="s">
        <v>59</v>
      </c>
      <c r="AL101" s="116" t="s">
        <v>59</v>
      </c>
      <c r="AM101" s="116" t="s">
        <v>59</v>
      </c>
      <c r="AN101" s="116" t="s">
        <v>59</v>
      </c>
      <c r="AO101" s="194" t="s">
        <v>150</v>
      </c>
      <c r="AP101" s="194" t="s">
        <v>150</v>
      </c>
      <c r="AQ101" s="218" t="s">
        <v>150</v>
      </c>
    </row>
    <row r="102" spans="1:43" x14ac:dyDescent="0.2">
      <c r="A102" s="182" t="s">
        <v>30</v>
      </c>
      <c r="B102" s="191" t="s">
        <v>30</v>
      </c>
      <c r="C102" s="184" t="s">
        <v>30</v>
      </c>
      <c r="D102" s="59" t="s">
        <v>119</v>
      </c>
      <c r="E102" s="60" t="s">
        <v>1038</v>
      </c>
      <c r="F102" s="185" t="s">
        <v>38</v>
      </c>
      <c r="G102" s="186">
        <v>23</v>
      </c>
      <c r="H102" s="185">
        <v>25025555</v>
      </c>
      <c r="I102" s="185">
        <v>25025555</v>
      </c>
      <c r="J102" s="185" t="s">
        <v>46</v>
      </c>
      <c r="K102" s="185" t="s">
        <v>59</v>
      </c>
      <c r="L102" s="187" t="s">
        <v>1039</v>
      </c>
      <c r="M102" s="63">
        <v>0</v>
      </c>
      <c r="N102" s="64">
        <v>0</v>
      </c>
      <c r="O102" s="64">
        <v>0.2792207792207792</v>
      </c>
      <c r="P102" s="64">
        <v>0</v>
      </c>
      <c r="Q102" s="65">
        <v>0</v>
      </c>
      <c r="R102" s="59">
        <v>13</v>
      </c>
      <c r="S102" s="60">
        <v>14</v>
      </c>
      <c r="T102" s="60">
        <v>154</v>
      </c>
      <c r="U102" s="60">
        <v>74</v>
      </c>
      <c r="V102" s="62">
        <v>19</v>
      </c>
      <c r="W102" s="192">
        <v>1.13287E-3</v>
      </c>
      <c r="X102" s="193">
        <v>4.4326199999999999E-4</v>
      </c>
      <c r="Y102" s="193">
        <v>1.3317400000000001E-4</v>
      </c>
      <c r="Z102" s="193">
        <v>3.0389000000000002E-4</v>
      </c>
      <c r="AA102" s="193">
        <v>0.30668600000000001</v>
      </c>
      <c r="AB102" s="193">
        <v>1.0032699999999999E-3</v>
      </c>
      <c r="AC102" s="193">
        <v>9.2592599999999998E-4</v>
      </c>
      <c r="AD102" s="59">
        <v>6178</v>
      </c>
      <c r="AE102" s="60">
        <v>15792</v>
      </c>
      <c r="AF102" s="60">
        <v>15018</v>
      </c>
      <c r="AG102" s="60">
        <v>19744</v>
      </c>
      <c r="AH102" s="60">
        <v>18338</v>
      </c>
      <c r="AI102" s="60">
        <v>18938</v>
      </c>
      <c r="AJ102" s="60">
        <v>17280</v>
      </c>
      <c r="AK102" s="190" t="s">
        <v>46</v>
      </c>
      <c r="AL102" s="116" t="s">
        <v>46</v>
      </c>
      <c r="AM102" s="116" t="s">
        <v>46</v>
      </c>
      <c r="AN102" s="116" t="s">
        <v>46</v>
      </c>
      <c r="AO102" s="194" t="s">
        <v>150</v>
      </c>
      <c r="AP102" s="116" t="s">
        <v>46</v>
      </c>
      <c r="AQ102" s="187" t="s">
        <v>46</v>
      </c>
    </row>
    <row r="103" spans="1:43" x14ac:dyDescent="0.2">
      <c r="A103" s="182" t="s">
        <v>30</v>
      </c>
      <c r="B103" s="191" t="s">
        <v>30</v>
      </c>
      <c r="C103" s="184" t="s">
        <v>30</v>
      </c>
      <c r="D103" s="59" t="s">
        <v>119</v>
      </c>
      <c r="E103" s="60" t="s">
        <v>1040</v>
      </c>
      <c r="F103" s="185" t="s">
        <v>38</v>
      </c>
      <c r="G103" s="186">
        <v>23</v>
      </c>
      <c r="H103" s="185">
        <v>49851480</v>
      </c>
      <c r="I103" s="185">
        <v>49851480</v>
      </c>
      <c r="J103" s="185" t="s">
        <v>46</v>
      </c>
      <c r="K103" s="185" t="s">
        <v>39</v>
      </c>
      <c r="L103" s="187" t="s">
        <v>1041</v>
      </c>
      <c r="M103" s="63">
        <v>0</v>
      </c>
      <c r="N103" s="64">
        <v>0</v>
      </c>
      <c r="O103" s="64">
        <v>0.17333333333333334</v>
      </c>
      <c r="P103" s="64">
        <v>0</v>
      </c>
      <c r="Q103" s="65">
        <v>0</v>
      </c>
      <c r="R103" s="59">
        <v>15</v>
      </c>
      <c r="S103" s="60">
        <v>20</v>
      </c>
      <c r="T103" s="60">
        <v>75</v>
      </c>
      <c r="U103" s="60">
        <v>30</v>
      </c>
      <c r="V103" s="62">
        <v>19</v>
      </c>
      <c r="W103" s="192">
        <v>0</v>
      </c>
      <c r="X103" s="193">
        <v>7.9371399999999997E-5</v>
      </c>
      <c r="Y103" s="193">
        <v>2.12993E-4</v>
      </c>
      <c r="Z103" s="193">
        <v>3.2586600000000001E-4</v>
      </c>
      <c r="AA103" s="193">
        <v>0.18431900000000001</v>
      </c>
      <c r="AB103" s="193">
        <v>2.5125599999999999E-4</v>
      </c>
      <c r="AC103" s="193">
        <v>0</v>
      </c>
      <c r="AD103" s="59">
        <v>1070</v>
      </c>
      <c r="AE103" s="60">
        <v>12599</v>
      </c>
      <c r="AF103" s="60">
        <v>9390</v>
      </c>
      <c r="AG103" s="60">
        <v>12275</v>
      </c>
      <c r="AH103" s="60">
        <v>12614</v>
      </c>
      <c r="AI103" s="60">
        <v>11940</v>
      </c>
      <c r="AJ103" s="60">
        <v>12977</v>
      </c>
      <c r="AK103" s="190"/>
      <c r="AL103" s="116" t="s">
        <v>46</v>
      </c>
      <c r="AM103" s="116" t="s">
        <v>46</v>
      </c>
      <c r="AN103" s="116" t="s">
        <v>46</v>
      </c>
      <c r="AO103" s="194" t="s">
        <v>65</v>
      </c>
      <c r="AP103" s="116" t="s">
        <v>46</v>
      </c>
      <c r="AQ103" s="187" t="s">
        <v>46</v>
      </c>
    </row>
    <row r="104" spans="1:43" ht="17" thickBot="1" x14ac:dyDescent="0.25">
      <c r="A104" s="201" t="s">
        <v>760</v>
      </c>
      <c r="B104" s="202" t="s">
        <v>862</v>
      </c>
      <c r="C104" s="202" t="s">
        <v>760</v>
      </c>
      <c r="D104" s="95" t="s">
        <v>119</v>
      </c>
      <c r="E104" s="96" t="s">
        <v>1042</v>
      </c>
      <c r="F104" s="209" t="s">
        <v>38</v>
      </c>
      <c r="G104" s="291">
        <v>23</v>
      </c>
      <c r="H104" s="209">
        <v>69615803</v>
      </c>
      <c r="I104" s="209">
        <v>69615803</v>
      </c>
      <c r="J104" s="203" t="s">
        <v>40</v>
      </c>
      <c r="K104" s="203" t="s">
        <v>46</v>
      </c>
      <c r="L104" s="205" t="s">
        <v>1043</v>
      </c>
      <c r="M104" s="99">
        <v>0</v>
      </c>
      <c r="N104" s="100">
        <v>0.34693877551020408</v>
      </c>
      <c r="O104" s="100">
        <v>0</v>
      </c>
      <c r="P104" s="100">
        <v>0</v>
      </c>
      <c r="Q104" s="101">
        <v>0</v>
      </c>
      <c r="R104" s="95">
        <v>14</v>
      </c>
      <c r="S104" s="96">
        <v>49</v>
      </c>
      <c r="T104" s="96">
        <v>43</v>
      </c>
      <c r="U104" s="96">
        <v>19</v>
      </c>
      <c r="V104" s="98">
        <v>38</v>
      </c>
      <c r="W104" s="206">
        <v>0.18446599999999999</v>
      </c>
      <c r="X104" s="207">
        <v>0.25401499999999999</v>
      </c>
      <c r="Y104" s="207">
        <v>2.9707000000000001E-2</v>
      </c>
      <c r="Z104" s="207">
        <v>6.7801899999999998E-2</v>
      </c>
      <c r="AA104" s="207">
        <v>2.90507E-3</v>
      </c>
      <c r="AB104" s="207">
        <v>2.9874400000000001E-3</v>
      </c>
      <c r="AC104" s="207">
        <v>3.4242999999999999E-3</v>
      </c>
      <c r="AD104" s="95">
        <v>3295</v>
      </c>
      <c r="AE104" s="96">
        <v>11645</v>
      </c>
      <c r="AF104" s="96">
        <v>12152</v>
      </c>
      <c r="AG104" s="96">
        <v>12802</v>
      </c>
      <c r="AH104" s="96">
        <v>10671</v>
      </c>
      <c r="AI104" s="96">
        <v>11381</v>
      </c>
      <c r="AJ104" s="96">
        <v>9637</v>
      </c>
      <c r="AK104" s="208"/>
      <c r="AL104" s="303" t="s">
        <v>48</v>
      </c>
      <c r="AM104" s="209" t="s">
        <v>40</v>
      </c>
      <c r="AN104" s="209"/>
      <c r="AO104" s="209" t="s">
        <v>40</v>
      </c>
      <c r="AP104" s="209" t="s">
        <v>40</v>
      </c>
      <c r="AQ104" s="205" t="s">
        <v>40</v>
      </c>
    </row>
    <row r="105" spans="1:43" x14ac:dyDescent="0.2">
      <c r="AD105" s="5"/>
      <c r="AE105" s="5"/>
      <c r="AF105" s="5"/>
      <c r="AG105" s="5"/>
      <c r="AH105" s="5"/>
      <c r="AI105" s="5"/>
      <c r="AJ105" s="5"/>
    </row>
  </sheetData>
  <autoFilter ref="A2:AQ2">
    <sortState ref="A3:AQ104">
      <sortCondition ref="G2:G104"/>
    </sortState>
  </autoFilter>
  <mergeCells count="5">
    <mergeCell ref="A1:C1"/>
    <mergeCell ref="D1:L1"/>
    <mergeCell ref="M1:V1"/>
    <mergeCell ref="W1:AJ1"/>
    <mergeCell ref="AK1:AQ1"/>
  </mergeCells>
  <conditionalFormatting sqref="M1:Q1048576">
    <cfRule type="colorScale" priority="4">
      <colorScale>
        <cfvo type="min"/>
        <cfvo type="max"/>
        <color theme="0"/>
        <color theme="3" tint="0.39997558519241921"/>
      </colorScale>
    </cfRule>
  </conditionalFormatting>
  <conditionalFormatting sqref="R1:V1048576">
    <cfRule type="colorScale" priority="3">
      <colorScale>
        <cfvo type="min"/>
        <cfvo type="max"/>
        <color theme="0"/>
        <color rgb="FFFFFF00"/>
      </colorScale>
    </cfRule>
  </conditionalFormatting>
  <conditionalFormatting sqref="W1:AC1048576">
    <cfRule type="colorScale" priority="22">
      <colorScale>
        <cfvo type="min"/>
        <cfvo type="max"/>
        <color theme="0"/>
        <color theme="3" tint="0.39997558519241921"/>
      </colorScale>
    </cfRule>
  </conditionalFormatting>
  <conditionalFormatting sqref="AD1:AJ1048576">
    <cfRule type="colorScale" priority="24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3"/>
  <sheetViews>
    <sheetView workbookViewId="0">
      <selection sqref="A1:C1"/>
    </sheetView>
  </sheetViews>
  <sheetFormatPr baseColWidth="10" defaultRowHeight="16" x14ac:dyDescent="0.2"/>
  <cols>
    <col min="1" max="3" width="16.5" style="24" customWidth="1"/>
    <col min="4" max="12" width="11.83203125" style="24" customWidth="1"/>
    <col min="13" max="24" width="6.83203125" style="24" customWidth="1"/>
    <col min="25" max="31" width="9.5" style="29" customWidth="1"/>
    <col min="32" max="38" width="9.5" style="24" customWidth="1"/>
    <col min="39" max="46" width="6.83203125" style="24" customWidth="1"/>
    <col min="47" max="16384" width="10.83203125" style="24"/>
  </cols>
  <sheetData>
    <row r="1" spans="1:60" s="3" customFormat="1" ht="36" customHeight="1" thickBot="1" x14ac:dyDescent="0.25">
      <c r="A1" s="319" t="s">
        <v>0</v>
      </c>
      <c r="B1" s="320"/>
      <c r="C1" s="321"/>
      <c r="D1" s="319" t="s">
        <v>1</v>
      </c>
      <c r="E1" s="320"/>
      <c r="F1" s="320"/>
      <c r="G1" s="320"/>
      <c r="H1" s="320"/>
      <c r="I1" s="320"/>
      <c r="J1" s="320"/>
      <c r="K1" s="320"/>
      <c r="L1" s="321"/>
      <c r="M1" s="319" t="s">
        <v>2</v>
      </c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1"/>
      <c r="Y1" s="311" t="s">
        <v>3</v>
      </c>
      <c r="Z1" s="314"/>
      <c r="AA1" s="314"/>
      <c r="AB1" s="314"/>
      <c r="AC1" s="314"/>
      <c r="AD1" s="314"/>
      <c r="AE1" s="314"/>
      <c r="AF1" s="314"/>
      <c r="AG1" s="314"/>
      <c r="AH1" s="314"/>
      <c r="AI1" s="314"/>
      <c r="AJ1" s="314"/>
      <c r="AK1" s="314"/>
      <c r="AL1" s="314"/>
      <c r="AM1" s="319" t="s">
        <v>4</v>
      </c>
      <c r="AN1" s="320"/>
      <c r="AO1" s="320"/>
      <c r="AP1" s="320"/>
      <c r="AQ1" s="320"/>
      <c r="AR1" s="320"/>
      <c r="AS1" s="320"/>
      <c r="AT1" s="321"/>
    </row>
    <row r="2" spans="1:60" s="28" customFormat="1" ht="36" customHeight="1" thickBot="1" x14ac:dyDescent="0.25">
      <c r="A2" s="152" t="s">
        <v>2</v>
      </c>
      <c r="B2" s="152" t="s">
        <v>3</v>
      </c>
      <c r="C2" s="152" t="s">
        <v>4</v>
      </c>
      <c r="D2" s="153" t="s">
        <v>5</v>
      </c>
      <c r="E2" s="154" t="s">
        <v>6</v>
      </c>
      <c r="F2" s="154" t="s">
        <v>7</v>
      </c>
      <c r="G2" s="154" t="s">
        <v>8</v>
      </c>
      <c r="H2" s="154" t="s">
        <v>9</v>
      </c>
      <c r="I2" s="154" t="s">
        <v>10</v>
      </c>
      <c r="J2" s="154" t="s">
        <v>11</v>
      </c>
      <c r="K2" s="154" t="s">
        <v>12</v>
      </c>
      <c r="L2" s="155" t="s">
        <v>13</v>
      </c>
      <c r="M2" s="46" t="s">
        <v>14</v>
      </c>
      <c r="N2" s="47" t="s">
        <v>417</v>
      </c>
      <c r="O2" s="47" t="s">
        <v>418</v>
      </c>
      <c r="P2" s="47" t="s">
        <v>419</v>
      </c>
      <c r="Q2" s="47" t="s">
        <v>16</v>
      </c>
      <c r="R2" s="47" t="s">
        <v>17</v>
      </c>
      <c r="S2" s="49" t="s">
        <v>19</v>
      </c>
      <c r="T2" s="50" t="s">
        <v>423</v>
      </c>
      <c r="U2" s="50" t="s">
        <v>424</v>
      </c>
      <c r="V2" s="50" t="s">
        <v>425</v>
      </c>
      <c r="W2" s="50" t="s">
        <v>21</v>
      </c>
      <c r="X2" s="50" t="s">
        <v>22</v>
      </c>
      <c r="Y2" s="179" t="s">
        <v>417</v>
      </c>
      <c r="Z2" s="180" t="s">
        <v>418</v>
      </c>
      <c r="AA2" s="180" t="s">
        <v>419</v>
      </c>
      <c r="AB2" s="180" t="s">
        <v>420</v>
      </c>
      <c r="AC2" s="180" t="s">
        <v>16</v>
      </c>
      <c r="AD2" s="180" t="s">
        <v>17</v>
      </c>
      <c r="AE2" s="180" t="s">
        <v>18</v>
      </c>
      <c r="AF2" s="179" t="s">
        <v>423</v>
      </c>
      <c r="AG2" s="180" t="s">
        <v>424</v>
      </c>
      <c r="AH2" s="180" t="s">
        <v>425</v>
      </c>
      <c r="AI2" s="180" t="s">
        <v>426</v>
      </c>
      <c r="AJ2" s="180" t="s">
        <v>21</v>
      </c>
      <c r="AK2" s="180" t="s">
        <v>22</v>
      </c>
      <c r="AL2" s="180" t="s">
        <v>23</v>
      </c>
      <c r="AM2" s="153" t="s">
        <v>28</v>
      </c>
      <c r="AN2" s="154" t="s">
        <v>759</v>
      </c>
      <c r="AO2" s="154" t="s">
        <v>760</v>
      </c>
      <c r="AP2" s="154" t="s">
        <v>849</v>
      </c>
      <c r="AQ2" s="154" t="s">
        <v>850</v>
      </c>
      <c r="AR2" s="154" t="s">
        <v>30</v>
      </c>
      <c r="AS2" s="154" t="s">
        <v>31</v>
      </c>
      <c r="AT2" s="155" t="s">
        <v>32</v>
      </c>
    </row>
    <row r="3" spans="1:60" x14ac:dyDescent="0.2">
      <c r="A3" s="77" t="s">
        <v>1068</v>
      </c>
      <c r="B3" s="184" t="s">
        <v>2771</v>
      </c>
      <c r="C3" s="58" t="s">
        <v>119</v>
      </c>
      <c r="D3" s="210" t="s">
        <v>119</v>
      </c>
      <c r="E3" s="185" t="s">
        <v>1069</v>
      </c>
      <c r="F3" s="185" t="s">
        <v>38</v>
      </c>
      <c r="G3" s="185">
        <v>1</v>
      </c>
      <c r="H3" s="185">
        <v>11313898</v>
      </c>
      <c r="I3" s="185">
        <v>11313898</v>
      </c>
      <c r="J3" s="185" t="s">
        <v>39</v>
      </c>
      <c r="K3" s="185" t="s">
        <v>40</v>
      </c>
      <c r="L3" s="197" t="s">
        <v>1070</v>
      </c>
      <c r="M3" s="211">
        <v>0</v>
      </c>
      <c r="N3" s="170">
        <v>0.10638297872340426</v>
      </c>
      <c r="O3" s="170">
        <v>0</v>
      </c>
      <c r="P3" s="170">
        <v>0.15909090909090909</v>
      </c>
      <c r="Q3" s="170">
        <v>0.27586206896551724</v>
      </c>
      <c r="R3" s="173">
        <v>0</v>
      </c>
      <c r="S3" s="198">
        <v>40</v>
      </c>
      <c r="T3" s="185">
        <v>47</v>
      </c>
      <c r="U3" s="185">
        <v>45</v>
      </c>
      <c r="V3" s="185">
        <v>44</v>
      </c>
      <c r="W3" s="185">
        <v>29</v>
      </c>
      <c r="X3" s="185">
        <v>23</v>
      </c>
      <c r="Y3" s="212">
        <v>7.0453799999999997E-2</v>
      </c>
      <c r="Z3" s="213">
        <v>4.8535799999999997E-2</v>
      </c>
      <c r="AA3" s="213">
        <v>0.13425100000000001</v>
      </c>
      <c r="AB3" s="213">
        <v>0.12209200000000001</v>
      </c>
      <c r="AC3" s="213">
        <v>0.1148</v>
      </c>
      <c r="AD3" s="213">
        <v>5.3321500000000001E-2</v>
      </c>
      <c r="AE3" s="213">
        <v>0.27291399999999999</v>
      </c>
      <c r="AF3" s="297">
        <v>14435</v>
      </c>
      <c r="AG3" s="214">
        <v>22128</v>
      </c>
      <c r="AH3" s="214">
        <v>13877</v>
      </c>
      <c r="AI3" s="214">
        <v>14014</v>
      </c>
      <c r="AJ3" s="214">
        <v>11385</v>
      </c>
      <c r="AK3" s="214">
        <v>9002</v>
      </c>
      <c r="AL3" s="214">
        <v>13147</v>
      </c>
      <c r="AM3" s="198" t="s">
        <v>39</v>
      </c>
      <c r="AN3" s="185"/>
      <c r="AO3" s="185" t="s">
        <v>39</v>
      </c>
      <c r="AP3" s="185"/>
      <c r="AQ3" s="185"/>
      <c r="AR3" s="185"/>
      <c r="AS3" s="185" t="s">
        <v>39</v>
      </c>
      <c r="AT3" s="197"/>
    </row>
    <row r="4" spans="1:60" x14ac:dyDescent="0.2">
      <c r="A4" s="77" t="s">
        <v>1071</v>
      </c>
      <c r="B4" s="184" t="s">
        <v>2771</v>
      </c>
      <c r="C4" s="77" t="s">
        <v>2776</v>
      </c>
      <c r="D4" s="210" t="s">
        <v>119</v>
      </c>
      <c r="E4" s="185" t="s">
        <v>1072</v>
      </c>
      <c r="F4" s="185" t="s">
        <v>38</v>
      </c>
      <c r="G4" s="185">
        <v>1</v>
      </c>
      <c r="H4" s="185">
        <v>11850928</v>
      </c>
      <c r="I4" s="185">
        <v>11850928</v>
      </c>
      <c r="J4" s="185" t="s">
        <v>40</v>
      </c>
      <c r="K4" s="185" t="s">
        <v>46</v>
      </c>
      <c r="L4" s="197" t="s">
        <v>1073</v>
      </c>
      <c r="M4" s="211">
        <v>0</v>
      </c>
      <c r="N4" s="170">
        <v>0.16296296296296298</v>
      </c>
      <c r="O4" s="170">
        <v>0.10619469026548672</v>
      </c>
      <c r="P4" s="170">
        <v>0.11538461538461539</v>
      </c>
      <c r="Q4" s="170">
        <v>0.2839506172839506</v>
      </c>
      <c r="R4" s="173">
        <v>0.11206896551724138</v>
      </c>
      <c r="S4" s="198">
        <v>99</v>
      </c>
      <c r="T4" s="185">
        <v>135</v>
      </c>
      <c r="U4" s="185">
        <v>113</v>
      </c>
      <c r="V4" s="185">
        <v>104</v>
      </c>
      <c r="W4" s="185">
        <v>81</v>
      </c>
      <c r="X4" s="185">
        <v>116</v>
      </c>
      <c r="Y4" s="216">
        <v>0.16073399999999999</v>
      </c>
      <c r="Z4" s="217">
        <v>0.15882099999999999</v>
      </c>
      <c r="AA4" s="217">
        <v>0.14799300000000001</v>
      </c>
      <c r="AB4" s="217">
        <v>0.17551700000000001</v>
      </c>
      <c r="AC4" s="217">
        <v>0.28439500000000001</v>
      </c>
      <c r="AD4" s="217">
        <v>0.16985500000000001</v>
      </c>
      <c r="AE4" s="217">
        <v>0.27105000000000001</v>
      </c>
      <c r="AF4" s="198">
        <v>11771</v>
      </c>
      <c r="AG4" s="185">
        <v>18927</v>
      </c>
      <c r="AH4" s="185">
        <v>11683</v>
      </c>
      <c r="AI4" s="185">
        <v>12033</v>
      </c>
      <c r="AJ4" s="185">
        <v>10176</v>
      </c>
      <c r="AK4" s="185">
        <v>7371</v>
      </c>
      <c r="AL4" s="185">
        <v>11330</v>
      </c>
      <c r="AM4" s="198" t="s">
        <v>40</v>
      </c>
      <c r="AN4" s="194" t="s">
        <v>48</v>
      </c>
      <c r="AO4" s="194" t="s">
        <v>48</v>
      </c>
      <c r="AP4" s="194" t="s">
        <v>48</v>
      </c>
      <c r="AQ4" s="194" t="s">
        <v>48</v>
      </c>
      <c r="AR4" s="194" t="s">
        <v>48</v>
      </c>
      <c r="AS4" s="194" t="s">
        <v>48</v>
      </c>
      <c r="AT4" s="218" t="s">
        <v>48</v>
      </c>
    </row>
    <row r="5" spans="1:60" x14ac:dyDescent="0.2">
      <c r="A5" s="77" t="s">
        <v>1071</v>
      </c>
      <c r="B5" s="184" t="s">
        <v>2771</v>
      </c>
      <c r="C5" s="219" t="s">
        <v>2776</v>
      </c>
      <c r="D5" s="210" t="s">
        <v>119</v>
      </c>
      <c r="E5" s="185" t="s">
        <v>1074</v>
      </c>
      <c r="F5" s="185" t="s">
        <v>38</v>
      </c>
      <c r="G5" s="185">
        <v>1</v>
      </c>
      <c r="H5" s="185">
        <v>53373550</v>
      </c>
      <c r="I5" s="185">
        <v>53373550</v>
      </c>
      <c r="J5" s="185" t="s">
        <v>39</v>
      </c>
      <c r="K5" s="185" t="s">
        <v>59</v>
      </c>
      <c r="L5" s="197" t="s">
        <v>1075</v>
      </c>
      <c r="M5" s="211">
        <v>0</v>
      </c>
      <c r="N5" s="170">
        <v>8.4507042253521125E-2</v>
      </c>
      <c r="O5" s="170">
        <v>0.140625</v>
      </c>
      <c r="P5" s="170">
        <v>8.771929824561403E-2</v>
      </c>
      <c r="Q5" s="170">
        <v>0.49019607843137253</v>
      </c>
      <c r="R5" s="173">
        <v>0.13750000000000001</v>
      </c>
      <c r="S5" s="198">
        <v>87</v>
      </c>
      <c r="T5" s="185">
        <v>71</v>
      </c>
      <c r="U5" s="185">
        <v>64</v>
      </c>
      <c r="V5" s="185">
        <v>57</v>
      </c>
      <c r="W5" s="185">
        <v>51</v>
      </c>
      <c r="X5" s="185">
        <v>80</v>
      </c>
      <c r="Y5" s="216">
        <v>0.14557300000000001</v>
      </c>
      <c r="Z5" s="217">
        <v>0.15193999999999999</v>
      </c>
      <c r="AA5" s="217">
        <v>0.141403</v>
      </c>
      <c r="AB5" s="217">
        <v>0.18468699999999999</v>
      </c>
      <c r="AC5" s="217">
        <v>0.26746900000000001</v>
      </c>
      <c r="AD5" s="217">
        <v>0.201296</v>
      </c>
      <c r="AE5" s="217">
        <v>0.24201500000000001</v>
      </c>
      <c r="AF5" s="198">
        <v>11939</v>
      </c>
      <c r="AG5" s="185">
        <v>18402</v>
      </c>
      <c r="AH5" s="185">
        <v>11301</v>
      </c>
      <c r="AI5" s="185">
        <v>11885</v>
      </c>
      <c r="AJ5" s="185">
        <v>12708</v>
      </c>
      <c r="AK5" s="185">
        <v>10805</v>
      </c>
      <c r="AL5" s="185">
        <v>10739</v>
      </c>
      <c r="AM5" s="198" t="s">
        <v>39</v>
      </c>
      <c r="AN5" s="194" t="s">
        <v>79</v>
      </c>
      <c r="AO5" s="194" t="s">
        <v>79</v>
      </c>
      <c r="AP5" s="194" t="s">
        <v>79</v>
      </c>
      <c r="AQ5" s="194" t="s">
        <v>79</v>
      </c>
      <c r="AR5" s="194" t="s">
        <v>79</v>
      </c>
      <c r="AS5" s="194" t="s">
        <v>79</v>
      </c>
      <c r="AT5" s="218" t="s">
        <v>79</v>
      </c>
    </row>
    <row r="6" spans="1:60" x14ac:dyDescent="0.2">
      <c r="A6" s="77" t="s">
        <v>1071</v>
      </c>
      <c r="B6" s="184" t="s">
        <v>2771</v>
      </c>
      <c r="C6" s="219" t="s">
        <v>2776</v>
      </c>
      <c r="D6" s="210" t="s">
        <v>119</v>
      </c>
      <c r="E6" s="185" t="s">
        <v>1076</v>
      </c>
      <c r="F6" s="185" t="s">
        <v>38</v>
      </c>
      <c r="G6" s="185">
        <v>1</v>
      </c>
      <c r="H6" s="185">
        <v>110655511</v>
      </c>
      <c r="I6" s="185">
        <v>110655511</v>
      </c>
      <c r="J6" s="185" t="s">
        <v>40</v>
      </c>
      <c r="K6" s="185" t="s">
        <v>39</v>
      </c>
      <c r="L6" s="197" t="s">
        <v>1077</v>
      </c>
      <c r="M6" s="211">
        <v>0</v>
      </c>
      <c r="N6" s="170">
        <v>0.23809523809523808</v>
      </c>
      <c r="O6" s="170">
        <v>0.15384615384615385</v>
      </c>
      <c r="P6" s="170">
        <v>7.407407407407407E-2</v>
      </c>
      <c r="Q6" s="170">
        <v>0.4</v>
      </c>
      <c r="R6" s="173">
        <v>5.8823529411764705E-2</v>
      </c>
      <c r="S6" s="198">
        <v>24</v>
      </c>
      <c r="T6" s="185">
        <v>42</v>
      </c>
      <c r="U6" s="185">
        <v>39</v>
      </c>
      <c r="V6" s="185">
        <v>27</v>
      </c>
      <c r="W6" s="185">
        <v>10</v>
      </c>
      <c r="X6" s="185">
        <v>17</v>
      </c>
      <c r="Y6" s="216">
        <v>0.19240699999999999</v>
      </c>
      <c r="Z6" s="217">
        <v>0.148923</v>
      </c>
      <c r="AA6" s="217">
        <v>0.15235899999999999</v>
      </c>
      <c r="AB6" s="217">
        <v>0.21967700000000001</v>
      </c>
      <c r="AC6" s="217">
        <v>0.34905999999999998</v>
      </c>
      <c r="AD6" s="217">
        <v>0.28078900000000001</v>
      </c>
      <c r="AE6" s="217">
        <v>0.306782</v>
      </c>
      <c r="AF6" s="198">
        <v>16647</v>
      </c>
      <c r="AG6" s="185">
        <v>25812</v>
      </c>
      <c r="AH6" s="185">
        <v>15306</v>
      </c>
      <c r="AI6" s="185">
        <v>15368</v>
      </c>
      <c r="AJ6" s="185">
        <v>19902</v>
      </c>
      <c r="AK6" s="185">
        <v>14502</v>
      </c>
      <c r="AL6" s="185">
        <v>19007</v>
      </c>
      <c r="AM6" s="198" t="s">
        <v>40</v>
      </c>
      <c r="AN6" s="194" t="s">
        <v>42</v>
      </c>
      <c r="AO6" s="194" t="s">
        <v>42</v>
      </c>
      <c r="AP6" s="194" t="s">
        <v>42</v>
      </c>
      <c r="AQ6" s="194" t="s">
        <v>42</v>
      </c>
      <c r="AR6" s="194" t="s">
        <v>42</v>
      </c>
      <c r="AS6" s="194" t="s">
        <v>42</v>
      </c>
      <c r="AT6" s="218" t="s">
        <v>42</v>
      </c>
    </row>
    <row r="7" spans="1:60" x14ac:dyDescent="0.2">
      <c r="A7" s="58" t="s">
        <v>1078</v>
      </c>
      <c r="B7" s="184" t="s">
        <v>2771</v>
      </c>
      <c r="C7" s="58" t="s">
        <v>2777</v>
      </c>
      <c r="D7" s="210" t="s">
        <v>119</v>
      </c>
      <c r="E7" s="60" t="s">
        <v>1079</v>
      </c>
      <c r="F7" s="60" t="s">
        <v>38</v>
      </c>
      <c r="G7" s="60">
        <v>1</v>
      </c>
      <c r="H7" s="60">
        <v>162557314</v>
      </c>
      <c r="I7" s="60">
        <v>162557314</v>
      </c>
      <c r="J7" s="60" t="s">
        <v>59</v>
      </c>
      <c r="K7" s="60" t="s">
        <v>40</v>
      </c>
      <c r="L7" s="62" t="s">
        <v>1080</v>
      </c>
      <c r="M7" s="63">
        <v>0</v>
      </c>
      <c r="N7" s="64">
        <v>9.6774193548387094E-2</v>
      </c>
      <c r="O7" s="64">
        <v>3.125E-2</v>
      </c>
      <c r="P7" s="64">
        <v>6.8965517241379309E-2</v>
      </c>
      <c r="Q7" s="64">
        <v>0.16666666666666666</v>
      </c>
      <c r="R7" s="65">
        <v>0</v>
      </c>
      <c r="S7" s="59">
        <v>23</v>
      </c>
      <c r="T7" s="60">
        <v>31</v>
      </c>
      <c r="U7" s="60">
        <v>32</v>
      </c>
      <c r="V7" s="60">
        <v>29</v>
      </c>
      <c r="W7" s="60">
        <v>12</v>
      </c>
      <c r="X7" s="60">
        <v>22</v>
      </c>
      <c r="Y7" s="216">
        <v>7.01156E-2</v>
      </c>
      <c r="Z7" s="217">
        <v>5.5238700000000002E-2</v>
      </c>
      <c r="AA7" s="217">
        <v>0.13116700000000001</v>
      </c>
      <c r="AB7" s="217">
        <v>0.113152</v>
      </c>
      <c r="AC7" s="217">
        <v>0.109609</v>
      </c>
      <c r="AD7" s="217">
        <v>0.18277599999999999</v>
      </c>
      <c r="AE7" s="217">
        <v>0.238042</v>
      </c>
      <c r="AF7" s="198">
        <v>14362</v>
      </c>
      <c r="AG7" s="185">
        <v>22792</v>
      </c>
      <c r="AH7" s="185">
        <v>14066</v>
      </c>
      <c r="AI7" s="185">
        <v>14370</v>
      </c>
      <c r="AJ7" s="185">
        <v>10282</v>
      </c>
      <c r="AK7" s="185">
        <v>9963</v>
      </c>
      <c r="AL7" s="185">
        <v>12523</v>
      </c>
      <c r="AM7" s="59" t="s">
        <v>59</v>
      </c>
      <c r="AN7" s="220" t="s">
        <v>93</v>
      </c>
      <c r="AO7" s="60"/>
      <c r="AP7" s="220" t="s">
        <v>93</v>
      </c>
      <c r="AQ7" s="220" t="s">
        <v>93</v>
      </c>
      <c r="AR7" s="220" t="s">
        <v>93</v>
      </c>
      <c r="AS7" s="220" t="s">
        <v>93</v>
      </c>
      <c r="AT7" s="299" t="s">
        <v>93</v>
      </c>
    </row>
    <row r="8" spans="1:60" s="23" customFormat="1" x14ac:dyDescent="0.2">
      <c r="A8" s="77" t="s">
        <v>1081</v>
      </c>
      <c r="B8" s="184" t="s">
        <v>2781</v>
      </c>
      <c r="C8" s="58" t="s">
        <v>1108</v>
      </c>
      <c r="D8" s="210" t="s">
        <v>119</v>
      </c>
      <c r="E8" s="185" t="s">
        <v>1082</v>
      </c>
      <c r="F8" s="185" t="s">
        <v>38</v>
      </c>
      <c r="G8" s="185">
        <v>1</v>
      </c>
      <c r="H8" s="185">
        <v>186045712</v>
      </c>
      <c r="I8" s="185">
        <v>186045712</v>
      </c>
      <c r="J8" s="185" t="s">
        <v>40</v>
      </c>
      <c r="K8" s="185" t="s">
        <v>46</v>
      </c>
      <c r="L8" s="197" t="s">
        <v>1083</v>
      </c>
      <c r="M8" s="211">
        <v>0</v>
      </c>
      <c r="N8" s="170">
        <v>0.14634146341463414</v>
      </c>
      <c r="O8" s="170">
        <v>7.3170731707317069E-2</v>
      </c>
      <c r="P8" s="170">
        <v>5.4054054054054057E-2</v>
      </c>
      <c r="Q8" s="170">
        <v>0</v>
      </c>
      <c r="R8" s="173">
        <v>0</v>
      </c>
      <c r="S8" s="198">
        <v>14</v>
      </c>
      <c r="T8" s="185">
        <v>41</v>
      </c>
      <c r="U8" s="185">
        <v>41</v>
      </c>
      <c r="V8" s="185">
        <v>37</v>
      </c>
      <c r="W8" s="185">
        <v>21</v>
      </c>
      <c r="X8" s="185">
        <v>38</v>
      </c>
      <c r="Y8" s="216">
        <v>7.4606099999999995E-2</v>
      </c>
      <c r="Z8" s="217">
        <v>7.0141999999999996E-2</v>
      </c>
      <c r="AA8" s="217">
        <v>1.32488E-2</v>
      </c>
      <c r="AB8" s="217">
        <v>5.0650199999999999E-2</v>
      </c>
      <c r="AC8" s="217">
        <v>4.20463E-3</v>
      </c>
      <c r="AD8" s="217">
        <v>2.97796E-3</v>
      </c>
      <c r="AE8" s="217">
        <v>3.6656100000000001E-3</v>
      </c>
      <c r="AF8" s="198">
        <v>9329</v>
      </c>
      <c r="AG8" s="185">
        <v>18377</v>
      </c>
      <c r="AH8" s="185">
        <v>8831</v>
      </c>
      <c r="AI8" s="185">
        <v>11688</v>
      </c>
      <c r="AJ8" s="185">
        <v>1427</v>
      </c>
      <c r="AK8" s="185">
        <v>3358</v>
      </c>
      <c r="AL8" s="185">
        <v>9821</v>
      </c>
      <c r="AM8" s="198" t="s">
        <v>40</v>
      </c>
      <c r="AN8" s="194" t="s">
        <v>48</v>
      </c>
      <c r="AO8" s="194" t="s">
        <v>48</v>
      </c>
      <c r="AP8" s="185" t="s">
        <v>40</v>
      </c>
      <c r="AQ8" s="185"/>
      <c r="AR8" s="185" t="s">
        <v>40</v>
      </c>
      <c r="AS8" s="185" t="s">
        <v>40</v>
      </c>
      <c r="AT8" s="197" t="s">
        <v>40</v>
      </c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G8" s="24"/>
      <c r="BH8" s="24"/>
    </row>
    <row r="9" spans="1:60" x14ac:dyDescent="0.2">
      <c r="A9" s="77" t="s">
        <v>1084</v>
      </c>
      <c r="B9" s="184" t="s">
        <v>2771</v>
      </c>
      <c r="C9" s="77" t="s">
        <v>2776</v>
      </c>
      <c r="D9" s="210" t="s">
        <v>119</v>
      </c>
      <c r="E9" s="185" t="s">
        <v>1085</v>
      </c>
      <c r="F9" s="185" t="s">
        <v>38</v>
      </c>
      <c r="G9" s="185">
        <v>1</v>
      </c>
      <c r="H9" s="185">
        <v>201029802</v>
      </c>
      <c r="I9" s="185">
        <v>201029802</v>
      </c>
      <c r="J9" s="185" t="s">
        <v>46</v>
      </c>
      <c r="K9" s="185" t="s">
        <v>59</v>
      </c>
      <c r="L9" s="197" t="s">
        <v>1086</v>
      </c>
      <c r="M9" s="211">
        <v>0</v>
      </c>
      <c r="N9" s="170">
        <v>2.564102564102564E-2</v>
      </c>
      <c r="O9" s="170">
        <v>0</v>
      </c>
      <c r="P9" s="170">
        <v>0.19444444444444445</v>
      </c>
      <c r="Q9" s="170">
        <v>4.5454545454545456E-2</v>
      </c>
      <c r="R9" s="173">
        <v>0.125</v>
      </c>
      <c r="S9" s="198">
        <v>29</v>
      </c>
      <c r="T9" s="185">
        <v>39</v>
      </c>
      <c r="U9" s="185">
        <v>39</v>
      </c>
      <c r="V9" s="185">
        <v>36</v>
      </c>
      <c r="W9" s="185">
        <v>22</v>
      </c>
      <c r="X9" s="185">
        <v>24</v>
      </c>
      <c r="Y9" s="216">
        <v>7.2869600000000007E-2</v>
      </c>
      <c r="Z9" s="217">
        <v>4.72705E-2</v>
      </c>
      <c r="AA9" s="217">
        <v>0.140351</v>
      </c>
      <c r="AB9" s="217">
        <v>0.13783200000000001</v>
      </c>
      <c r="AC9" s="217">
        <v>0.198796</v>
      </c>
      <c r="AD9" s="217">
        <v>0.18388199999999999</v>
      </c>
      <c r="AE9" s="217">
        <v>0.26035700000000001</v>
      </c>
      <c r="AF9" s="198">
        <v>13929</v>
      </c>
      <c r="AG9" s="185">
        <v>22678</v>
      </c>
      <c r="AH9" s="185">
        <v>13851</v>
      </c>
      <c r="AI9" s="185">
        <v>14242</v>
      </c>
      <c r="AJ9" s="185">
        <v>11796</v>
      </c>
      <c r="AK9" s="185">
        <v>9294</v>
      </c>
      <c r="AL9" s="185">
        <v>13397</v>
      </c>
      <c r="AM9" s="198" t="s">
        <v>46</v>
      </c>
      <c r="AN9" s="194" t="s">
        <v>150</v>
      </c>
      <c r="AO9" s="194" t="s">
        <v>150</v>
      </c>
      <c r="AP9" s="194" t="s">
        <v>150</v>
      </c>
      <c r="AQ9" s="194" t="s">
        <v>150</v>
      </c>
      <c r="AR9" s="194" t="s">
        <v>150</v>
      </c>
      <c r="AS9" s="194" t="s">
        <v>150</v>
      </c>
      <c r="AT9" s="218" t="s">
        <v>150</v>
      </c>
    </row>
    <row r="10" spans="1:60" x14ac:dyDescent="0.2">
      <c r="A10" s="77" t="s">
        <v>1071</v>
      </c>
      <c r="B10" s="184" t="s">
        <v>2771</v>
      </c>
      <c r="C10" s="219" t="s">
        <v>2776</v>
      </c>
      <c r="D10" s="210" t="s">
        <v>119</v>
      </c>
      <c r="E10" s="185" t="s">
        <v>1087</v>
      </c>
      <c r="F10" s="185" t="s">
        <v>38</v>
      </c>
      <c r="G10" s="185">
        <v>1</v>
      </c>
      <c r="H10" s="185">
        <v>203682345</v>
      </c>
      <c r="I10" s="185">
        <v>203682345</v>
      </c>
      <c r="J10" s="185" t="s">
        <v>40</v>
      </c>
      <c r="K10" s="185" t="s">
        <v>39</v>
      </c>
      <c r="L10" s="197" t="s">
        <v>1088</v>
      </c>
      <c r="M10" s="211">
        <v>0</v>
      </c>
      <c r="N10" s="170">
        <v>0.17391304347826086</v>
      </c>
      <c r="O10" s="170">
        <v>0.20338983050847459</v>
      </c>
      <c r="P10" s="170">
        <v>0.16326530612244897</v>
      </c>
      <c r="Q10" s="170">
        <v>0.13513513513513514</v>
      </c>
      <c r="R10" s="173">
        <v>0.2807017543859649</v>
      </c>
      <c r="S10" s="198">
        <v>73</v>
      </c>
      <c r="T10" s="185">
        <v>46</v>
      </c>
      <c r="U10" s="185">
        <v>59</v>
      </c>
      <c r="V10" s="185">
        <v>49</v>
      </c>
      <c r="W10" s="185">
        <v>37</v>
      </c>
      <c r="X10" s="185">
        <v>57</v>
      </c>
      <c r="Y10" s="216">
        <v>0.15048600000000001</v>
      </c>
      <c r="Z10" s="217">
        <v>0.12865599999999999</v>
      </c>
      <c r="AA10" s="217">
        <v>0.158499</v>
      </c>
      <c r="AB10" s="217">
        <v>0.17089199999999999</v>
      </c>
      <c r="AC10" s="217">
        <v>0.24902299999999999</v>
      </c>
      <c r="AD10" s="217">
        <v>0.16228999999999999</v>
      </c>
      <c r="AE10" s="217">
        <v>0.25687700000000002</v>
      </c>
      <c r="AF10" s="198">
        <v>18015</v>
      </c>
      <c r="AG10" s="185">
        <v>27492</v>
      </c>
      <c r="AH10" s="185">
        <v>18202</v>
      </c>
      <c r="AI10" s="185">
        <v>19878</v>
      </c>
      <c r="AJ10" s="185">
        <v>17906</v>
      </c>
      <c r="AK10" s="185">
        <v>10586</v>
      </c>
      <c r="AL10" s="185">
        <v>19776</v>
      </c>
      <c r="AM10" s="198" t="s">
        <v>40</v>
      </c>
      <c r="AN10" s="194" t="s">
        <v>42</v>
      </c>
      <c r="AO10" s="194" t="s">
        <v>42</v>
      </c>
      <c r="AP10" s="194" t="s">
        <v>42</v>
      </c>
      <c r="AQ10" s="194" t="s">
        <v>42</v>
      </c>
      <c r="AR10" s="194" t="s">
        <v>42</v>
      </c>
      <c r="AS10" s="194" t="s">
        <v>42</v>
      </c>
      <c r="AT10" s="218" t="s">
        <v>42</v>
      </c>
    </row>
    <row r="11" spans="1:60" x14ac:dyDescent="0.2">
      <c r="A11" s="77" t="s">
        <v>1081</v>
      </c>
      <c r="B11" s="184" t="s">
        <v>2781</v>
      </c>
      <c r="C11" s="77" t="s">
        <v>119</v>
      </c>
      <c r="D11" s="210" t="s">
        <v>119</v>
      </c>
      <c r="E11" s="185" t="s">
        <v>1089</v>
      </c>
      <c r="F11" s="185" t="s">
        <v>38</v>
      </c>
      <c r="G11" s="185">
        <v>2</v>
      </c>
      <c r="H11" s="185">
        <v>55077136</v>
      </c>
      <c r="I11" s="185">
        <v>55077136</v>
      </c>
      <c r="J11" s="185" t="s">
        <v>40</v>
      </c>
      <c r="K11" s="185" t="s">
        <v>46</v>
      </c>
      <c r="L11" s="197" t="s">
        <v>1090</v>
      </c>
      <c r="M11" s="211">
        <v>0</v>
      </c>
      <c r="N11" s="170">
        <v>0.05</v>
      </c>
      <c r="O11" s="170">
        <v>0.12962962962962962</v>
      </c>
      <c r="P11" s="170">
        <v>2.3809523809523808E-2</v>
      </c>
      <c r="Q11" s="170">
        <v>0</v>
      </c>
      <c r="R11" s="173">
        <v>0</v>
      </c>
      <c r="S11" s="198">
        <v>24</v>
      </c>
      <c r="T11" s="185">
        <v>40</v>
      </c>
      <c r="U11" s="185">
        <v>54</v>
      </c>
      <c r="V11" s="185">
        <v>42</v>
      </c>
      <c r="W11" s="185">
        <v>12</v>
      </c>
      <c r="X11" s="185">
        <v>25</v>
      </c>
      <c r="Y11" s="216">
        <v>7.0852200000000004E-2</v>
      </c>
      <c r="Z11" s="217">
        <v>6.0787500000000001E-2</v>
      </c>
      <c r="AA11" s="217">
        <v>1.36913E-2</v>
      </c>
      <c r="AB11" s="217">
        <v>3.2187599999999997E-2</v>
      </c>
      <c r="AC11" s="217">
        <v>6.8329299999999996E-4</v>
      </c>
      <c r="AD11" s="217">
        <v>0</v>
      </c>
      <c r="AE11" s="217">
        <v>1.04528E-3</v>
      </c>
      <c r="AF11" s="198">
        <v>15864</v>
      </c>
      <c r="AG11" s="185">
        <v>27226</v>
      </c>
      <c r="AH11" s="185">
        <v>16872</v>
      </c>
      <c r="AI11" s="185">
        <v>16932</v>
      </c>
      <c r="AJ11" s="185">
        <v>2927</v>
      </c>
      <c r="AK11" s="185">
        <v>6297</v>
      </c>
      <c r="AL11" s="185">
        <v>21047</v>
      </c>
      <c r="AM11" s="198"/>
      <c r="AN11" s="185"/>
      <c r="AO11" s="185"/>
      <c r="AP11" s="185"/>
      <c r="AQ11" s="185"/>
      <c r="AR11" s="185"/>
      <c r="AS11" s="185"/>
      <c r="AT11" s="197"/>
    </row>
    <row r="12" spans="1:60" x14ac:dyDescent="0.2">
      <c r="A12" s="77" t="s">
        <v>1071</v>
      </c>
      <c r="B12" s="184" t="s">
        <v>2771</v>
      </c>
      <c r="C12" s="58" t="s">
        <v>2776</v>
      </c>
      <c r="D12" s="210" t="s">
        <v>119</v>
      </c>
      <c r="E12" s="185" t="s">
        <v>1091</v>
      </c>
      <c r="F12" s="185" t="s">
        <v>38</v>
      </c>
      <c r="G12" s="185">
        <v>2</v>
      </c>
      <c r="H12" s="185">
        <v>88478332</v>
      </c>
      <c r="I12" s="185">
        <v>88478332</v>
      </c>
      <c r="J12" s="185" t="s">
        <v>39</v>
      </c>
      <c r="K12" s="185" t="s">
        <v>59</v>
      </c>
      <c r="L12" s="197" t="s">
        <v>1092</v>
      </c>
      <c r="M12" s="211">
        <v>0</v>
      </c>
      <c r="N12" s="170">
        <v>0.10714285714285714</v>
      </c>
      <c r="O12" s="170">
        <v>2.3255813953488372E-2</v>
      </c>
      <c r="P12" s="170">
        <v>0.14285714285714285</v>
      </c>
      <c r="Q12" s="170">
        <v>0.3</v>
      </c>
      <c r="R12" s="173">
        <v>6.4516129032258063E-2</v>
      </c>
      <c r="S12" s="198">
        <v>34</v>
      </c>
      <c r="T12" s="185">
        <v>28</v>
      </c>
      <c r="U12" s="185">
        <v>43</v>
      </c>
      <c r="V12" s="185">
        <v>14</v>
      </c>
      <c r="W12" s="185">
        <v>20</v>
      </c>
      <c r="X12" s="185">
        <v>31</v>
      </c>
      <c r="Y12" s="216">
        <v>6.2604699999999999E-2</v>
      </c>
      <c r="Z12" s="217">
        <v>5.3758100000000003E-2</v>
      </c>
      <c r="AA12" s="217">
        <v>0.13553599999999999</v>
      </c>
      <c r="AB12" s="217">
        <v>0.12592900000000001</v>
      </c>
      <c r="AC12" s="217">
        <v>0.17453299999999999</v>
      </c>
      <c r="AD12" s="217">
        <v>0.16617000000000001</v>
      </c>
      <c r="AE12" s="217">
        <v>0.27964299999999997</v>
      </c>
      <c r="AF12" s="198">
        <v>15526</v>
      </c>
      <c r="AG12" s="185">
        <v>26210</v>
      </c>
      <c r="AH12" s="185">
        <v>15708</v>
      </c>
      <c r="AI12" s="185">
        <v>15604</v>
      </c>
      <c r="AJ12" s="185">
        <v>30000</v>
      </c>
      <c r="AK12" s="185">
        <v>24487</v>
      </c>
      <c r="AL12" s="185">
        <v>18023</v>
      </c>
      <c r="AM12" s="198" t="s">
        <v>39</v>
      </c>
      <c r="AN12" s="194" t="s">
        <v>61</v>
      </c>
      <c r="AO12" s="194" t="s">
        <v>61</v>
      </c>
      <c r="AP12" s="194" t="s">
        <v>61</v>
      </c>
      <c r="AQ12" s="194" t="s">
        <v>61</v>
      </c>
      <c r="AR12" s="194" t="s">
        <v>61</v>
      </c>
      <c r="AS12" s="194" t="s">
        <v>61</v>
      </c>
      <c r="AT12" s="218" t="s">
        <v>61</v>
      </c>
    </row>
    <row r="13" spans="1:60" x14ac:dyDescent="0.2">
      <c r="A13" s="77" t="s">
        <v>1108</v>
      </c>
      <c r="B13" s="195" t="s">
        <v>1108</v>
      </c>
      <c r="C13" s="58" t="s">
        <v>1108</v>
      </c>
      <c r="D13" s="210" t="s">
        <v>119</v>
      </c>
      <c r="E13" s="185" t="s">
        <v>1158</v>
      </c>
      <c r="F13" s="185" t="s">
        <v>38</v>
      </c>
      <c r="G13" s="185">
        <v>2</v>
      </c>
      <c r="H13" s="185">
        <v>226447187</v>
      </c>
      <c r="I13" s="185">
        <v>226447187</v>
      </c>
      <c r="J13" s="185" t="s">
        <v>40</v>
      </c>
      <c r="K13" s="185" t="s">
        <v>46</v>
      </c>
      <c r="L13" s="197" t="s">
        <v>1159</v>
      </c>
      <c r="M13" s="211">
        <v>0</v>
      </c>
      <c r="N13" s="170">
        <v>0.15</v>
      </c>
      <c r="O13" s="170">
        <v>0.10526315789473684</v>
      </c>
      <c r="P13" s="170">
        <v>0</v>
      </c>
      <c r="Q13" s="170">
        <v>0</v>
      </c>
      <c r="R13" s="173">
        <v>0</v>
      </c>
      <c r="S13" s="198">
        <v>72</v>
      </c>
      <c r="T13" s="185">
        <v>40</v>
      </c>
      <c r="U13" s="185">
        <v>38</v>
      </c>
      <c r="V13" s="185">
        <v>27</v>
      </c>
      <c r="W13" s="185">
        <v>46</v>
      </c>
      <c r="X13" s="185">
        <v>46</v>
      </c>
      <c r="Y13" s="216">
        <v>3.7037E-2</v>
      </c>
      <c r="Z13" s="217">
        <v>4.2446900000000003E-2</v>
      </c>
      <c r="AA13" s="217">
        <v>3.9138899999999997E-3</v>
      </c>
      <c r="AB13" s="217">
        <v>2.3094700000000001E-3</v>
      </c>
      <c r="AC13" s="217">
        <v>0</v>
      </c>
      <c r="AD13" s="217">
        <v>0</v>
      </c>
      <c r="AE13" s="217">
        <v>0</v>
      </c>
      <c r="AF13" s="198">
        <v>891</v>
      </c>
      <c r="AG13" s="185">
        <v>801</v>
      </c>
      <c r="AH13" s="185">
        <v>511</v>
      </c>
      <c r="AI13" s="185">
        <v>433</v>
      </c>
      <c r="AJ13" s="185">
        <v>772</v>
      </c>
      <c r="AK13" s="185">
        <v>132</v>
      </c>
      <c r="AL13" s="185">
        <v>839</v>
      </c>
      <c r="AM13" s="198" t="s">
        <v>40</v>
      </c>
      <c r="AN13" s="194" t="s">
        <v>56</v>
      </c>
      <c r="AO13" s="194" t="s">
        <v>56</v>
      </c>
      <c r="AP13" s="185" t="s">
        <v>40</v>
      </c>
      <c r="AQ13" s="185"/>
      <c r="AR13" s="185" t="s">
        <v>40</v>
      </c>
      <c r="AS13" s="185" t="s">
        <v>40</v>
      </c>
      <c r="AT13" s="197" t="s">
        <v>40</v>
      </c>
    </row>
    <row r="14" spans="1:60" x14ac:dyDescent="0.2">
      <c r="A14" s="77" t="s">
        <v>31</v>
      </c>
      <c r="B14" s="184" t="s">
        <v>31</v>
      </c>
      <c r="C14" s="58" t="s">
        <v>31</v>
      </c>
      <c r="D14" s="210" t="s">
        <v>119</v>
      </c>
      <c r="E14" s="185" t="s">
        <v>1093</v>
      </c>
      <c r="F14" s="185" t="s">
        <v>38</v>
      </c>
      <c r="G14" s="185">
        <v>3</v>
      </c>
      <c r="H14" s="185">
        <v>17052314</v>
      </c>
      <c r="I14" s="185">
        <v>17052314</v>
      </c>
      <c r="J14" s="185" t="s">
        <v>59</v>
      </c>
      <c r="K14" s="185" t="s">
        <v>39</v>
      </c>
      <c r="L14" s="197" t="s">
        <v>1094</v>
      </c>
      <c r="M14" s="211">
        <v>0</v>
      </c>
      <c r="N14" s="170">
        <v>0</v>
      </c>
      <c r="O14" s="170">
        <v>0</v>
      </c>
      <c r="P14" s="170">
        <v>0</v>
      </c>
      <c r="Q14" s="170">
        <v>0</v>
      </c>
      <c r="R14" s="173">
        <v>0.21951219512195122</v>
      </c>
      <c r="S14" s="198">
        <v>20</v>
      </c>
      <c r="T14" s="185">
        <v>74</v>
      </c>
      <c r="U14" s="185">
        <v>75</v>
      </c>
      <c r="V14" s="185">
        <v>56</v>
      </c>
      <c r="W14" s="185">
        <v>21</v>
      </c>
      <c r="X14" s="185">
        <v>41</v>
      </c>
      <c r="Y14" s="216">
        <v>5.3432499999999999E-3</v>
      </c>
      <c r="Z14" s="217">
        <v>6.3446400000000003E-3</v>
      </c>
      <c r="AA14" s="217">
        <v>6.3860499999999999E-3</v>
      </c>
      <c r="AB14" s="217">
        <v>6.11189E-3</v>
      </c>
      <c r="AC14" s="217">
        <v>4.6250900000000001E-3</v>
      </c>
      <c r="AD14" s="217">
        <v>0.105103</v>
      </c>
      <c r="AE14" s="217">
        <v>7.0002399999999996E-3</v>
      </c>
      <c r="AF14" s="198">
        <v>14785</v>
      </c>
      <c r="AG14" s="185">
        <v>23642</v>
      </c>
      <c r="AH14" s="185">
        <v>14563</v>
      </c>
      <c r="AI14" s="185">
        <v>14889</v>
      </c>
      <c r="AJ14" s="185">
        <v>14270</v>
      </c>
      <c r="AK14" s="185">
        <v>9543</v>
      </c>
      <c r="AL14" s="185">
        <v>16428</v>
      </c>
      <c r="AM14" s="198" t="s">
        <v>59</v>
      </c>
      <c r="AN14" s="185" t="s">
        <v>59</v>
      </c>
      <c r="AO14" s="185" t="s">
        <v>59</v>
      </c>
      <c r="AP14" s="185" t="s">
        <v>59</v>
      </c>
      <c r="AQ14" s="185" t="s">
        <v>59</v>
      </c>
      <c r="AR14" s="185" t="s">
        <v>59</v>
      </c>
      <c r="AS14" s="194" t="s">
        <v>79</v>
      </c>
      <c r="AT14" s="197" t="s">
        <v>59</v>
      </c>
    </row>
    <row r="15" spans="1:60" s="1" customFormat="1" x14ac:dyDescent="0.2">
      <c r="A15" s="77" t="s">
        <v>1095</v>
      </c>
      <c r="B15" s="184" t="s">
        <v>2771</v>
      </c>
      <c r="C15" s="77" t="s">
        <v>2785</v>
      </c>
      <c r="D15" s="210" t="s">
        <v>119</v>
      </c>
      <c r="E15" s="185" t="s">
        <v>1096</v>
      </c>
      <c r="F15" s="185" t="s">
        <v>38</v>
      </c>
      <c r="G15" s="185">
        <v>3</v>
      </c>
      <c r="H15" s="185">
        <v>97467511</v>
      </c>
      <c r="I15" s="185">
        <v>97467511</v>
      </c>
      <c r="J15" s="185" t="s">
        <v>59</v>
      </c>
      <c r="K15" s="185" t="s">
        <v>39</v>
      </c>
      <c r="L15" s="197" t="s">
        <v>1097</v>
      </c>
      <c r="M15" s="211">
        <v>0</v>
      </c>
      <c r="N15" s="170">
        <v>0.21666666666666667</v>
      </c>
      <c r="O15" s="170">
        <v>5.4794520547945202E-2</v>
      </c>
      <c r="P15" s="170">
        <v>0.15254237288135594</v>
      </c>
      <c r="Q15" s="170">
        <v>0</v>
      </c>
      <c r="R15" s="173">
        <v>9.5238095238095233E-2</v>
      </c>
      <c r="S15" s="198">
        <v>21</v>
      </c>
      <c r="T15" s="185">
        <v>60</v>
      </c>
      <c r="U15" s="185">
        <v>73</v>
      </c>
      <c r="V15" s="185">
        <v>59</v>
      </c>
      <c r="W15" s="185">
        <v>12</v>
      </c>
      <c r="X15" s="185">
        <v>21</v>
      </c>
      <c r="Y15" s="216">
        <v>0.14480799999999999</v>
      </c>
      <c r="Z15" s="217">
        <v>0.1198</v>
      </c>
      <c r="AA15" s="217">
        <v>0.14273</v>
      </c>
      <c r="AB15" s="217">
        <v>0.16416700000000001</v>
      </c>
      <c r="AC15" s="217">
        <v>0.27126</v>
      </c>
      <c r="AD15" s="217">
        <v>6.8591399999999997E-2</v>
      </c>
      <c r="AE15" s="217">
        <v>0.21220600000000001</v>
      </c>
      <c r="AF15" s="198">
        <v>18086</v>
      </c>
      <c r="AG15" s="185">
        <v>30000</v>
      </c>
      <c r="AH15" s="185">
        <v>18041</v>
      </c>
      <c r="AI15" s="185">
        <v>18268</v>
      </c>
      <c r="AJ15" s="185">
        <v>14311</v>
      </c>
      <c r="AK15" s="185">
        <v>10322</v>
      </c>
      <c r="AL15" s="185">
        <v>17483</v>
      </c>
      <c r="AM15" s="198" t="s">
        <v>59</v>
      </c>
      <c r="AN15" s="194" t="s">
        <v>61</v>
      </c>
      <c r="AO15" s="194" t="s">
        <v>61</v>
      </c>
      <c r="AP15" s="194" t="s">
        <v>61</v>
      </c>
      <c r="AQ15" s="194" t="s">
        <v>61</v>
      </c>
      <c r="AR15" s="194" t="s">
        <v>61</v>
      </c>
      <c r="AS15" s="185"/>
      <c r="AT15" s="218" t="s">
        <v>61</v>
      </c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G15" s="24"/>
      <c r="BH15" s="24"/>
    </row>
    <row r="16" spans="1:60" x14ac:dyDescent="0.2">
      <c r="A16" s="77" t="s">
        <v>1108</v>
      </c>
      <c r="B16" s="184" t="s">
        <v>2784</v>
      </c>
      <c r="C16" s="58" t="s">
        <v>119</v>
      </c>
      <c r="D16" s="210" t="s">
        <v>119</v>
      </c>
      <c r="E16" s="185" t="s">
        <v>1172</v>
      </c>
      <c r="F16" s="185" t="s">
        <v>38</v>
      </c>
      <c r="G16" s="185">
        <v>3</v>
      </c>
      <c r="H16" s="185">
        <v>128126968</v>
      </c>
      <c r="I16" s="185">
        <v>128126968</v>
      </c>
      <c r="J16" s="185" t="s">
        <v>39</v>
      </c>
      <c r="K16" s="185" t="s">
        <v>59</v>
      </c>
      <c r="L16" s="197" t="s">
        <v>1173</v>
      </c>
      <c r="M16" s="211">
        <v>0</v>
      </c>
      <c r="N16" s="170">
        <v>0.16129032258064516</v>
      </c>
      <c r="O16" s="170">
        <v>0.1</v>
      </c>
      <c r="P16" s="170">
        <v>0</v>
      </c>
      <c r="Q16" s="170">
        <v>0</v>
      </c>
      <c r="R16" s="173">
        <v>0</v>
      </c>
      <c r="S16" s="198">
        <v>53</v>
      </c>
      <c r="T16" s="185">
        <v>31</v>
      </c>
      <c r="U16" s="185">
        <v>20</v>
      </c>
      <c r="V16" s="185">
        <v>22</v>
      </c>
      <c r="W16" s="185">
        <v>34</v>
      </c>
      <c r="X16" s="185">
        <v>38</v>
      </c>
      <c r="Y16" s="216">
        <v>0.140348</v>
      </c>
      <c r="Z16" s="217"/>
      <c r="AA16" s="217"/>
      <c r="AB16" s="217">
        <v>7.0479799999999995E-2</v>
      </c>
      <c r="AC16" s="217"/>
      <c r="AD16" s="217">
        <v>2.4038499999999999E-3</v>
      </c>
      <c r="AE16" s="217">
        <v>5.20683E-3</v>
      </c>
      <c r="AF16" s="198">
        <v>5465</v>
      </c>
      <c r="AG16" s="185"/>
      <c r="AH16" s="185"/>
      <c r="AI16" s="185">
        <v>3689</v>
      </c>
      <c r="AJ16" s="185"/>
      <c r="AK16" s="185">
        <v>2080</v>
      </c>
      <c r="AL16" s="185">
        <v>3457</v>
      </c>
      <c r="AM16" s="198"/>
      <c r="AN16" s="185"/>
      <c r="AO16" s="185"/>
      <c r="AP16" s="185"/>
      <c r="AQ16" s="185"/>
      <c r="AR16" s="185"/>
      <c r="AS16" s="185"/>
      <c r="AT16" s="197"/>
    </row>
    <row r="17" spans="1:60" x14ac:dyDescent="0.2">
      <c r="A17" s="77" t="s">
        <v>917</v>
      </c>
      <c r="B17" s="184"/>
      <c r="C17" s="58" t="s">
        <v>119</v>
      </c>
      <c r="D17" s="210" t="s">
        <v>119</v>
      </c>
      <c r="E17" s="185" t="s">
        <v>519</v>
      </c>
      <c r="F17" s="185" t="s">
        <v>38</v>
      </c>
      <c r="G17" s="185">
        <v>4</v>
      </c>
      <c r="H17" s="185">
        <v>5754768</v>
      </c>
      <c r="I17" s="185">
        <v>5754768</v>
      </c>
      <c r="J17" s="185" t="s">
        <v>40</v>
      </c>
      <c r="K17" s="185" t="s">
        <v>46</v>
      </c>
      <c r="L17" s="197" t="s">
        <v>1098</v>
      </c>
      <c r="M17" s="211">
        <v>0</v>
      </c>
      <c r="N17" s="170">
        <v>0</v>
      </c>
      <c r="O17" s="170">
        <v>4.1666666666666664E-2</v>
      </c>
      <c r="P17" s="170">
        <v>0</v>
      </c>
      <c r="Q17" s="170">
        <v>0.18181818181818182</v>
      </c>
      <c r="R17" s="173">
        <v>0</v>
      </c>
      <c r="S17" s="198">
        <v>31</v>
      </c>
      <c r="T17" s="185">
        <v>29</v>
      </c>
      <c r="U17" s="185">
        <v>24</v>
      </c>
      <c r="V17" s="185">
        <v>17</v>
      </c>
      <c r="W17" s="185">
        <v>11</v>
      </c>
      <c r="X17" s="185">
        <v>10</v>
      </c>
      <c r="Y17" s="216">
        <v>1.4507599999999999E-3</v>
      </c>
      <c r="Z17" s="217">
        <v>1.5880600000000001E-3</v>
      </c>
      <c r="AA17" s="217">
        <v>2.2956299999999999E-3</v>
      </c>
      <c r="AB17" s="217">
        <v>1.0231299999999999E-3</v>
      </c>
      <c r="AC17" s="217">
        <v>3.2919400000000001E-3</v>
      </c>
      <c r="AD17" s="217">
        <v>1.53589E-2</v>
      </c>
      <c r="AE17" s="217">
        <v>3.2141000000000001E-3</v>
      </c>
      <c r="AF17" s="198">
        <v>16543</v>
      </c>
      <c r="AG17" s="185">
        <v>25188</v>
      </c>
      <c r="AH17" s="185">
        <v>15682</v>
      </c>
      <c r="AI17" s="185">
        <v>17593</v>
      </c>
      <c r="AJ17" s="185">
        <v>17315</v>
      </c>
      <c r="AK17" s="185">
        <v>13152</v>
      </c>
      <c r="AL17" s="185">
        <v>19290</v>
      </c>
      <c r="AM17" s="198"/>
      <c r="AN17" s="185"/>
      <c r="AO17" s="185"/>
      <c r="AP17" s="185"/>
      <c r="AQ17" s="185"/>
      <c r="AR17" s="185"/>
      <c r="AS17" s="185"/>
      <c r="AT17" s="197"/>
    </row>
    <row r="18" spans="1:60" x14ac:dyDescent="0.2">
      <c r="A18" s="77" t="s">
        <v>1071</v>
      </c>
      <c r="B18" s="184" t="s">
        <v>2771</v>
      </c>
      <c r="C18" s="219" t="s">
        <v>2776</v>
      </c>
      <c r="D18" s="210" t="s">
        <v>119</v>
      </c>
      <c r="E18" s="185" t="s">
        <v>1099</v>
      </c>
      <c r="F18" s="185" t="s">
        <v>38</v>
      </c>
      <c r="G18" s="185">
        <v>5</v>
      </c>
      <c r="H18" s="185">
        <v>156641228</v>
      </c>
      <c r="I18" s="185">
        <v>156641228</v>
      </c>
      <c r="J18" s="185" t="s">
        <v>39</v>
      </c>
      <c r="K18" s="185" t="s">
        <v>46</v>
      </c>
      <c r="L18" s="197" t="s">
        <v>1100</v>
      </c>
      <c r="M18" s="211">
        <v>0</v>
      </c>
      <c r="N18" s="170">
        <v>0.1111111111111111</v>
      </c>
      <c r="O18" s="170">
        <v>0.11864406779661017</v>
      </c>
      <c r="P18" s="170">
        <v>0.17741935483870969</v>
      </c>
      <c r="Q18" s="170">
        <v>0.16666666666666666</v>
      </c>
      <c r="R18" s="173">
        <v>0.21428571428571427</v>
      </c>
      <c r="S18" s="198">
        <v>20</v>
      </c>
      <c r="T18" s="185">
        <v>45</v>
      </c>
      <c r="U18" s="185">
        <v>59</v>
      </c>
      <c r="V18" s="185">
        <v>62</v>
      </c>
      <c r="W18" s="185">
        <v>18</v>
      </c>
      <c r="X18" s="185">
        <v>42</v>
      </c>
      <c r="Y18" s="216">
        <v>0.113715</v>
      </c>
      <c r="Z18" s="217">
        <v>8.6857799999999999E-2</v>
      </c>
      <c r="AA18" s="217">
        <v>0.20594899999999999</v>
      </c>
      <c r="AB18" s="217">
        <v>0.19684299999999999</v>
      </c>
      <c r="AC18" s="217">
        <v>0.12926099999999999</v>
      </c>
      <c r="AD18" s="217">
        <v>0.23011000000000001</v>
      </c>
      <c r="AE18" s="217">
        <v>0.39674399999999999</v>
      </c>
      <c r="AF18" s="198">
        <v>15706</v>
      </c>
      <c r="AG18" s="185">
        <v>26434</v>
      </c>
      <c r="AH18" s="185">
        <v>16674</v>
      </c>
      <c r="AI18" s="185">
        <v>16536</v>
      </c>
      <c r="AJ18" s="185">
        <v>7744</v>
      </c>
      <c r="AK18" s="185">
        <v>11664</v>
      </c>
      <c r="AL18" s="185">
        <v>14866</v>
      </c>
      <c r="AM18" s="198" t="s">
        <v>39</v>
      </c>
      <c r="AN18" s="194" t="s">
        <v>65</v>
      </c>
      <c r="AO18" s="194" t="s">
        <v>65</v>
      </c>
      <c r="AP18" s="194" t="s">
        <v>65</v>
      </c>
      <c r="AQ18" s="194" t="s">
        <v>65</v>
      </c>
      <c r="AR18" s="194" t="s">
        <v>65</v>
      </c>
      <c r="AS18" s="194" t="s">
        <v>65</v>
      </c>
      <c r="AT18" s="218" t="s">
        <v>65</v>
      </c>
    </row>
    <row r="19" spans="1:60" x14ac:dyDescent="0.2">
      <c r="A19" s="77" t="s">
        <v>1095</v>
      </c>
      <c r="B19" s="184" t="s">
        <v>2782</v>
      </c>
      <c r="C19" s="77" t="s">
        <v>2778</v>
      </c>
      <c r="D19" s="210" t="s">
        <v>119</v>
      </c>
      <c r="E19" s="185" t="s">
        <v>1101</v>
      </c>
      <c r="F19" s="185" t="s">
        <v>134</v>
      </c>
      <c r="G19" s="185">
        <v>6</v>
      </c>
      <c r="H19" s="185">
        <v>7229595</v>
      </c>
      <c r="I19" s="185">
        <v>7229595</v>
      </c>
      <c r="J19" s="185" t="s">
        <v>51</v>
      </c>
      <c r="K19" s="185" t="s">
        <v>40</v>
      </c>
      <c r="L19" s="197" t="s">
        <v>1102</v>
      </c>
      <c r="M19" s="211">
        <v>0</v>
      </c>
      <c r="N19" s="170">
        <v>2.3809523809523808E-2</v>
      </c>
      <c r="O19" s="170">
        <v>1.4814814814814815E-2</v>
      </c>
      <c r="P19" s="170">
        <v>8.5714285714285715E-2</v>
      </c>
      <c r="Q19" s="170">
        <v>0</v>
      </c>
      <c r="R19" s="173">
        <v>7.2072072072072071E-2</v>
      </c>
      <c r="S19" s="198">
        <v>118</v>
      </c>
      <c r="T19" s="185">
        <v>126</v>
      </c>
      <c r="U19" s="185">
        <v>135</v>
      </c>
      <c r="V19" s="185">
        <v>105</v>
      </c>
      <c r="W19" s="185">
        <v>75</v>
      </c>
      <c r="X19" s="185">
        <v>111</v>
      </c>
      <c r="Y19" s="216">
        <v>4.2585292256777145E-2</v>
      </c>
      <c r="Z19" s="217">
        <v>3.555745303732618E-2</v>
      </c>
      <c r="AA19" s="217">
        <v>7.7632626305192673E-2</v>
      </c>
      <c r="AB19" s="217">
        <v>8.9278769283954881E-2</v>
      </c>
      <c r="AC19" s="217">
        <v>1.2506948304613673E-3</v>
      </c>
      <c r="AD19" s="217">
        <v>6.3128831484861245E-2</v>
      </c>
      <c r="AE19" s="217">
        <v>0.20197850422105693</v>
      </c>
      <c r="AF19" s="198">
        <v>20547</v>
      </c>
      <c r="AG19" s="185">
        <v>32792</v>
      </c>
      <c r="AH19" s="185">
        <v>21357</v>
      </c>
      <c r="AI19" s="185">
        <v>23141</v>
      </c>
      <c r="AJ19" s="185">
        <v>28784</v>
      </c>
      <c r="AK19" s="185">
        <v>21369</v>
      </c>
      <c r="AL19" s="185">
        <v>26889</v>
      </c>
      <c r="AM19" s="198" t="s">
        <v>137</v>
      </c>
      <c r="AN19" s="185" t="s">
        <v>137</v>
      </c>
      <c r="AO19" s="185" t="s">
        <v>137</v>
      </c>
      <c r="AP19" s="194" t="s">
        <v>378</v>
      </c>
      <c r="AQ19" s="194" t="s">
        <v>378</v>
      </c>
      <c r="AR19" s="185" t="s">
        <v>137</v>
      </c>
      <c r="AS19" s="194" t="s">
        <v>378</v>
      </c>
      <c r="AT19" s="218" t="s">
        <v>378</v>
      </c>
    </row>
    <row r="20" spans="1:60" x14ac:dyDescent="0.2">
      <c r="A20" s="77" t="s">
        <v>1071</v>
      </c>
      <c r="B20" s="184" t="s">
        <v>2771</v>
      </c>
      <c r="C20" s="77" t="s">
        <v>2779</v>
      </c>
      <c r="D20" s="210" t="s">
        <v>119</v>
      </c>
      <c r="E20" s="185" t="s">
        <v>1103</v>
      </c>
      <c r="F20" s="185" t="s">
        <v>38</v>
      </c>
      <c r="G20" s="185">
        <v>6</v>
      </c>
      <c r="H20" s="185">
        <v>31079766</v>
      </c>
      <c r="I20" s="185">
        <v>31079766</v>
      </c>
      <c r="J20" s="185" t="s">
        <v>39</v>
      </c>
      <c r="K20" s="185" t="s">
        <v>59</v>
      </c>
      <c r="L20" s="197" t="s">
        <v>1104</v>
      </c>
      <c r="M20" s="211">
        <v>0</v>
      </c>
      <c r="N20" s="170">
        <v>7.6086956521739135E-2</v>
      </c>
      <c r="O20" s="170">
        <v>8.1395348837209308E-2</v>
      </c>
      <c r="P20" s="170">
        <v>9.45945945945946E-2</v>
      </c>
      <c r="Q20" s="170">
        <v>0.26470588235294118</v>
      </c>
      <c r="R20" s="173">
        <v>0.125</v>
      </c>
      <c r="S20" s="198">
        <v>40</v>
      </c>
      <c r="T20" s="185">
        <v>92</v>
      </c>
      <c r="U20" s="185">
        <v>86</v>
      </c>
      <c r="V20" s="185">
        <v>74</v>
      </c>
      <c r="W20" s="185">
        <v>34</v>
      </c>
      <c r="X20" s="185">
        <v>32</v>
      </c>
      <c r="Y20" s="216">
        <v>5.8960699999999998E-2</v>
      </c>
      <c r="Z20" s="217">
        <v>4.7523299999999997E-2</v>
      </c>
      <c r="AA20" s="217">
        <v>0.128943</v>
      </c>
      <c r="AB20" s="217">
        <v>0.133268</v>
      </c>
      <c r="AC20" s="217">
        <v>0.13559299999999999</v>
      </c>
      <c r="AD20" s="217">
        <v>0.104932</v>
      </c>
      <c r="AE20" s="217">
        <v>0.25208799999999998</v>
      </c>
      <c r="AF20" s="198">
        <v>15010</v>
      </c>
      <c r="AG20" s="185">
        <v>22389</v>
      </c>
      <c r="AH20" s="185">
        <v>13665</v>
      </c>
      <c r="AI20" s="185">
        <v>14212</v>
      </c>
      <c r="AJ20" s="185">
        <v>12095</v>
      </c>
      <c r="AK20" s="185">
        <v>9368</v>
      </c>
      <c r="AL20" s="185">
        <v>13051</v>
      </c>
      <c r="AM20" s="198" t="s">
        <v>39</v>
      </c>
      <c r="AN20" s="185"/>
      <c r="AO20" s="185" t="s">
        <v>39</v>
      </c>
      <c r="AP20" s="194" t="s">
        <v>79</v>
      </c>
      <c r="AQ20" s="194" t="s">
        <v>79</v>
      </c>
      <c r="AR20" s="194" t="s">
        <v>79</v>
      </c>
      <c r="AS20" s="194" t="s">
        <v>79</v>
      </c>
      <c r="AT20" s="197"/>
    </row>
    <row r="21" spans="1:60" x14ac:dyDescent="0.2">
      <c r="A21" s="77" t="s">
        <v>1105</v>
      </c>
      <c r="B21" s="184" t="s">
        <v>2781</v>
      </c>
      <c r="C21" s="77" t="s">
        <v>119</v>
      </c>
      <c r="D21" s="210" t="s">
        <v>119</v>
      </c>
      <c r="E21" s="185" t="s">
        <v>1106</v>
      </c>
      <c r="F21" s="185" t="s">
        <v>38</v>
      </c>
      <c r="G21" s="185">
        <v>6</v>
      </c>
      <c r="H21" s="185">
        <v>33638955</v>
      </c>
      <c r="I21" s="185">
        <v>33638955</v>
      </c>
      <c r="J21" s="185" t="s">
        <v>39</v>
      </c>
      <c r="K21" s="185" t="s">
        <v>59</v>
      </c>
      <c r="L21" s="197" t="s">
        <v>1107</v>
      </c>
      <c r="M21" s="211">
        <v>0</v>
      </c>
      <c r="N21" s="170">
        <v>8.247422680412371E-2</v>
      </c>
      <c r="O21" s="170">
        <v>0.10227272727272728</v>
      </c>
      <c r="P21" s="170">
        <v>0</v>
      </c>
      <c r="Q21" s="170">
        <v>1.2195121951219513E-2</v>
      </c>
      <c r="R21" s="173">
        <v>0</v>
      </c>
      <c r="S21" s="198">
        <v>155</v>
      </c>
      <c r="T21" s="185">
        <v>97</v>
      </c>
      <c r="U21" s="185">
        <v>88</v>
      </c>
      <c r="V21" s="185">
        <v>56</v>
      </c>
      <c r="W21" s="185">
        <v>82</v>
      </c>
      <c r="X21" s="185">
        <v>119</v>
      </c>
      <c r="Y21" s="216">
        <v>0.13122300000000001</v>
      </c>
      <c r="Z21" s="217">
        <v>0.113346</v>
      </c>
      <c r="AA21" s="217">
        <v>2.0775600000000002E-2</v>
      </c>
      <c r="AB21" s="217">
        <v>6.7525299999999996E-2</v>
      </c>
      <c r="AC21" s="217">
        <v>1.0534699999999999E-2</v>
      </c>
      <c r="AD21" s="217">
        <v>3.9343599999999996E-3</v>
      </c>
      <c r="AE21" s="217">
        <v>3.5296899999999998E-3</v>
      </c>
      <c r="AF21" s="198">
        <v>14182</v>
      </c>
      <c r="AG21" s="185">
        <v>20433</v>
      </c>
      <c r="AH21" s="185">
        <v>12996</v>
      </c>
      <c r="AI21" s="185">
        <v>13121</v>
      </c>
      <c r="AJ21" s="185">
        <v>16232</v>
      </c>
      <c r="AK21" s="185">
        <v>10421</v>
      </c>
      <c r="AL21" s="185">
        <v>12749</v>
      </c>
      <c r="AM21" s="198"/>
      <c r="AN21" s="185"/>
      <c r="AO21" s="185"/>
      <c r="AP21" s="185"/>
      <c r="AQ21" s="185"/>
      <c r="AR21" s="185"/>
      <c r="AS21" s="185"/>
      <c r="AT21" s="197"/>
    </row>
    <row r="22" spans="1:60" x14ac:dyDescent="0.2">
      <c r="A22" s="77" t="s">
        <v>1108</v>
      </c>
      <c r="B22" s="184" t="s">
        <v>2781</v>
      </c>
      <c r="C22" s="77" t="s">
        <v>760</v>
      </c>
      <c r="D22" s="210" t="s">
        <v>119</v>
      </c>
      <c r="E22" s="185" t="s">
        <v>1109</v>
      </c>
      <c r="F22" s="185" t="s">
        <v>38</v>
      </c>
      <c r="G22" s="185">
        <v>6</v>
      </c>
      <c r="H22" s="185">
        <v>170871126</v>
      </c>
      <c r="I22" s="185">
        <v>170871126</v>
      </c>
      <c r="J22" s="185" t="s">
        <v>39</v>
      </c>
      <c r="K22" s="185" t="s">
        <v>59</v>
      </c>
      <c r="L22" s="197" t="s">
        <v>1110</v>
      </c>
      <c r="M22" s="211">
        <v>0</v>
      </c>
      <c r="N22" s="170">
        <v>0.109375</v>
      </c>
      <c r="O22" s="170">
        <v>5.1724137931034482E-2</v>
      </c>
      <c r="P22" s="170">
        <v>0</v>
      </c>
      <c r="Q22" s="170">
        <v>0</v>
      </c>
      <c r="R22" s="173">
        <v>0</v>
      </c>
      <c r="S22" s="198">
        <v>42</v>
      </c>
      <c r="T22" s="185">
        <v>64</v>
      </c>
      <c r="U22" s="185">
        <v>58</v>
      </c>
      <c r="V22" s="185">
        <v>46</v>
      </c>
      <c r="W22" s="185">
        <v>15</v>
      </c>
      <c r="X22" s="185">
        <v>34</v>
      </c>
      <c r="Y22" s="216">
        <v>0.11082699999999999</v>
      </c>
      <c r="Z22" s="217">
        <v>9.4164399999999995E-2</v>
      </c>
      <c r="AA22" s="217">
        <v>2.1633099999999999E-2</v>
      </c>
      <c r="AB22" s="217">
        <v>6.9920599999999999E-2</v>
      </c>
      <c r="AC22" s="217">
        <v>7.7109499999999996E-4</v>
      </c>
      <c r="AD22" s="217">
        <v>9.6553800000000005E-4</v>
      </c>
      <c r="AE22" s="217">
        <v>1.9346599999999999E-3</v>
      </c>
      <c r="AF22" s="198">
        <v>18019</v>
      </c>
      <c r="AG22" s="185">
        <v>28960</v>
      </c>
      <c r="AH22" s="185">
        <v>17843</v>
      </c>
      <c r="AI22" s="185">
        <v>19894</v>
      </c>
      <c r="AJ22" s="185">
        <v>18156</v>
      </c>
      <c r="AK22" s="185">
        <v>13464</v>
      </c>
      <c r="AL22" s="185">
        <v>18091</v>
      </c>
      <c r="AM22" s="198" t="s">
        <v>39</v>
      </c>
      <c r="AN22" s="185"/>
      <c r="AO22" s="194" t="s">
        <v>61</v>
      </c>
      <c r="AP22" s="185" t="s">
        <v>39</v>
      </c>
      <c r="AQ22" s="185"/>
      <c r="AR22" s="185" t="s">
        <v>39</v>
      </c>
      <c r="AS22" s="185" t="s">
        <v>39</v>
      </c>
      <c r="AT22" s="197" t="s">
        <v>39</v>
      </c>
    </row>
    <row r="23" spans="1:60" x14ac:dyDescent="0.2">
      <c r="A23" s="77" t="s">
        <v>1081</v>
      </c>
      <c r="B23" s="184" t="s">
        <v>2781</v>
      </c>
      <c r="C23" s="58" t="s">
        <v>2781</v>
      </c>
      <c r="D23" s="210" t="s">
        <v>119</v>
      </c>
      <c r="E23" s="185" t="s">
        <v>1111</v>
      </c>
      <c r="F23" s="185" t="s">
        <v>38</v>
      </c>
      <c r="G23" s="185">
        <v>7</v>
      </c>
      <c r="H23" s="185">
        <v>47851516</v>
      </c>
      <c r="I23" s="185">
        <v>47851516</v>
      </c>
      <c r="J23" s="185" t="s">
        <v>39</v>
      </c>
      <c r="K23" s="185" t="s">
        <v>59</v>
      </c>
      <c r="L23" s="197" t="s">
        <v>1112</v>
      </c>
      <c r="M23" s="211">
        <v>0</v>
      </c>
      <c r="N23" s="170">
        <v>0.13414634146341464</v>
      </c>
      <c r="O23" s="170">
        <v>7.3619631901840496E-2</v>
      </c>
      <c r="P23" s="170">
        <v>3.007518796992481E-2</v>
      </c>
      <c r="Q23" s="170">
        <v>0</v>
      </c>
      <c r="R23" s="173">
        <v>0</v>
      </c>
      <c r="S23" s="198">
        <v>116</v>
      </c>
      <c r="T23" s="185">
        <v>164</v>
      </c>
      <c r="U23" s="185">
        <v>163</v>
      </c>
      <c r="V23" s="185">
        <v>133</v>
      </c>
      <c r="W23" s="185">
        <v>73</v>
      </c>
      <c r="X23" s="185">
        <v>100</v>
      </c>
      <c r="Y23" s="216">
        <v>9.7528599999999993E-2</v>
      </c>
      <c r="Z23" s="217">
        <v>7.7044299999999996E-2</v>
      </c>
      <c r="AA23" s="217">
        <v>1.51144E-2</v>
      </c>
      <c r="AB23" s="217">
        <v>6.5668699999999997E-2</v>
      </c>
      <c r="AC23" s="217">
        <v>5.3267000000000002E-3</v>
      </c>
      <c r="AD23" s="217">
        <v>1.0241499999999999E-3</v>
      </c>
      <c r="AE23" s="217">
        <v>2.4865099999999999E-3</v>
      </c>
      <c r="AF23" s="198">
        <v>17318</v>
      </c>
      <c r="AG23" s="185">
        <v>27296</v>
      </c>
      <c r="AH23" s="185">
        <v>17136</v>
      </c>
      <c r="AI23" s="185">
        <v>17101</v>
      </c>
      <c r="AJ23" s="185">
        <v>16896</v>
      </c>
      <c r="AK23" s="185">
        <v>11717</v>
      </c>
      <c r="AL23" s="185">
        <v>16489</v>
      </c>
      <c r="AM23" s="198" t="s">
        <v>39</v>
      </c>
      <c r="AN23" s="194" t="s">
        <v>61</v>
      </c>
      <c r="AO23" s="194" t="s">
        <v>61</v>
      </c>
      <c r="AP23" s="185" t="s">
        <v>39</v>
      </c>
      <c r="AQ23" s="194" t="s">
        <v>61</v>
      </c>
      <c r="AR23" s="185" t="s">
        <v>39</v>
      </c>
      <c r="AS23" s="185" t="s">
        <v>39</v>
      </c>
      <c r="AT23" s="197" t="s">
        <v>39</v>
      </c>
    </row>
    <row r="24" spans="1:60" x14ac:dyDescent="0.2">
      <c r="A24" s="77" t="s">
        <v>1081</v>
      </c>
      <c r="B24" s="184" t="s">
        <v>2771</v>
      </c>
      <c r="C24" s="219" t="s">
        <v>2776</v>
      </c>
      <c r="D24" s="210" t="s">
        <v>119</v>
      </c>
      <c r="E24" s="185" t="s">
        <v>1113</v>
      </c>
      <c r="F24" s="185" t="s">
        <v>38</v>
      </c>
      <c r="G24" s="185">
        <v>7</v>
      </c>
      <c r="H24" s="185">
        <v>111977857</v>
      </c>
      <c r="I24" s="185">
        <v>111977857</v>
      </c>
      <c r="J24" s="185" t="s">
        <v>59</v>
      </c>
      <c r="K24" s="185" t="s">
        <v>40</v>
      </c>
      <c r="L24" s="197" t="s">
        <v>1114</v>
      </c>
      <c r="M24" s="211">
        <v>0</v>
      </c>
      <c r="N24" s="170">
        <v>0.17391304347826086</v>
      </c>
      <c r="O24" s="170">
        <v>4.0816326530612242E-2</v>
      </c>
      <c r="P24" s="170">
        <v>3.7735849056603772E-2</v>
      </c>
      <c r="Q24" s="170">
        <v>0</v>
      </c>
      <c r="R24" s="173">
        <v>0</v>
      </c>
      <c r="S24" s="198">
        <v>27</v>
      </c>
      <c r="T24" s="185">
        <v>46</v>
      </c>
      <c r="U24" s="185">
        <v>49</v>
      </c>
      <c r="V24" s="185">
        <v>53</v>
      </c>
      <c r="W24" s="185">
        <v>23</v>
      </c>
      <c r="X24" s="185">
        <v>36</v>
      </c>
      <c r="Y24" s="216">
        <v>0.112153</v>
      </c>
      <c r="Z24" s="217">
        <v>8.5014000000000006E-2</v>
      </c>
      <c r="AA24" s="217">
        <v>0.12026199999999999</v>
      </c>
      <c r="AB24" s="217">
        <v>0.13472400000000001</v>
      </c>
      <c r="AC24" s="217">
        <v>0.21745</v>
      </c>
      <c r="AD24" s="217">
        <v>0.16055900000000001</v>
      </c>
      <c r="AE24" s="217">
        <v>0.189447</v>
      </c>
      <c r="AF24" s="198">
        <v>14079</v>
      </c>
      <c r="AG24" s="185">
        <v>23255</v>
      </c>
      <c r="AH24" s="185">
        <v>14801</v>
      </c>
      <c r="AI24" s="185">
        <v>14912</v>
      </c>
      <c r="AJ24" s="185">
        <v>6682</v>
      </c>
      <c r="AK24" s="185">
        <v>5867</v>
      </c>
      <c r="AL24" s="185">
        <v>14062</v>
      </c>
      <c r="AM24" s="198" t="s">
        <v>59</v>
      </c>
      <c r="AN24" s="194" t="s">
        <v>93</v>
      </c>
      <c r="AO24" s="194" t="s">
        <v>93</v>
      </c>
      <c r="AP24" s="194" t="s">
        <v>93</v>
      </c>
      <c r="AQ24" s="194" t="s">
        <v>93</v>
      </c>
      <c r="AR24" s="194" t="s">
        <v>93</v>
      </c>
      <c r="AS24" s="194" t="s">
        <v>93</v>
      </c>
      <c r="AT24" s="218" t="s">
        <v>93</v>
      </c>
    </row>
    <row r="25" spans="1:60" x14ac:dyDescent="0.2">
      <c r="A25" s="77" t="s">
        <v>1071</v>
      </c>
      <c r="B25" s="184"/>
      <c r="C25" s="58" t="s">
        <v>119</v>
      </c>
      <c r="D25" s="210" t="s">
        <v>119</v>
      </c>
      <c r="E25" s="185" t="s">
        <v>565</v>
      </c>
      <c r="F25" s="185" t="s">
        <v>38</v>
      </c>
      <c r="G25" s="185">
        <v>7</v>
      </c>
      <c r="H25" s="185">
        <v>149503956</v>
      </c>
      <c r="I25" s="185">
        <v>149503956</v>
      </c>
      <c r="J25" s="185" t="s">
        <v>39</v>
      </c>
      <c r="K25" s="185" t="s">
        <v>46</v>
      </c>
      <c r="L25" s="197" t="s">
        <v>1174</v>
      </c>
      <c r="M25" s="211">
        <v>0</v>
      </c>
      <c r="N25" s="170">
        <v>3.2967032967032968E-2</v>
      </c>
      <c r="O25" s="170">
        <v>0.04</v>
      </c>
      <c r="P25" s="170">
        <v>0.14473684210526316</v>
      </c>
      <c r="Q25" s="170">
        <v>0.22727272727272727</v>
      </c>
      <c r="R25" s="173">
        <v>8.4112149532710276E-2</v>
      </c>
      <c r="S25" s="198">
        <v>146</v>
      </c>
      <c r="T25" s="185">
        <v>91</v>
      </c>
      <c r="U25" s="185">
        <v>75</v>
      </c>
      <c r="V25" s="185">
        <v>76</v>
      </c>
      <c r="W25" s="185">
        <v>88</v>
      </c>
      <c r="X25" s="185">
        <v>107</v>
      </c>
      <c r="Y25" s="216"/>
      <c r="Z25" s="217"/>
      <c r="AA25" s="217"/>
      <c r="AB25" s="217"/>
      <c r="AC25" s="217"/>
      <c r="AD25" s="217"/>
      <c r="AE25" s="217"/>
      <c r="AF25" s="198"/>
      <c r="AG25" s="185"/>
      <c r="AH25" s="185"/>
      <c r="AI25" s="185"/>
      <c r="AJ25" s="185"/>
      <c r="AK25" s="185"/>
      <c r="AL25" s="185"/>
      <c r="AM25" s="198"/>
      <c r="AN25" s="185"/>
      <c r="AO25" s="185"/>
      <c r="AP25" s="185"/>
      <c r="AQ25" s="185"/>
      <c r="AR25" s="185"/>
      <c r="AS25" s="185"/>
      <c r="AT25" s="197"/>
    </row>
    <row r="26" spans="1:60" x14ac:dyDescent="0.2">
      <c r="A26" s="77" t="s">
        <v>1071</v>
      </c>
      <c r="B26" s="184" t="s">
        <v>2771</v>
      </c>
      <c r="C26" s="219" t="s">
        <v>2776</v>
      </c>
      <c r="D26" s="210" t="s">
        <v>119</v>
      </c>
      <c r="E26" s="185" t="s">
        <v>1115</v>
      </c>
      <c r="F26" s="185" t="s">
        <v>38</v>
      </c>
      <c r="G26" s="185">
        <v>8</v>
      </c>
      <c r="H26" s="185">
        <v>23082398</v>
      </c>
      <c r="I26" s="185">
        <v>23082398</v>
      </c>
      <c r="J26" s="185" t="s">
        <v>39</v>
      </c>
      <c r="K26" s="185" t="s">
        <v>46</v>
      </c>
      <c r="L26" s="197" t="s">
        <v>1116</v>
      </c>
      <c r="M26" s="211">
        <v>0</v>
      </c>
      <c r="N26" s="170">
        <v>0.31707317073170732</v>
      </c>
      <c r="O26" s="170">
        <v>0.15789473684210525</v>
      </c>
      <c r="P26" s="170">
        <v>0.14285714285714285</v>
      </c>
      <c r="Q26" s="170">
        <v>0.41333333333333333</v>
      </c>
      <c r="R26" s="173">
        <v>0.14606741573033707</v>
      </c>
      <c r="S26" s="198">
        <v>138</v>
      </c>
      <c r="T26" s="185">
        <v>41</v>
      </c>
      <c r="U26" s="185">
        <v>38</v>
      </c>
      <c r="V26" s="185">
        <v>35</v>
      </c>
      <c r="W26" s="185">
        <v>75</v>
      </c>
      <c r="X26" s="185">
        <v>89</v>
      </c>
      <c r="Y26" s="216">
        <v>0.16553899999999999</v>
      </c>
      <c r="Z26" s="217">
        <v>0.175764</v>
      </c>
      <c r="AA26" s="217">
        <v>0.16601399999999999</v>
      </c>
      <c r="AB26" s="217">
        <v>0.22143399999999999</v>
      </c>
      <c r="AC26" s="217">
        <v>0.45767000000000002</v>
      </c>
      <c r="AD26" s="217">
        <v>0.215007</v>
      </c>
      <c r="AE26" s="217">
        <v>0.335648</v>
      </c>
      <c r="AF26" s="198">
        <v>14480</v>
      </c>
      <c r="AG26" s="185">
        <v>20738</v>
      </c>
      <c r="AH26" s="185">
        <v>13288</v>
      </c>
      <c r="AI26" s="185">
        <v>13679</v>
      </c>
      <c r="AJ26" s="185">
        <v>17600</v>
      </c>
      <c r="AK26" s="185">
        <v>13674</v>
      </c>
      <c r="AL26" s="185">
        <v>14259</v>
      </c>
      <c r="AM26" s="198" t="s">
        <v>39</v>
      </c>
      <c r="AN26" s="194" t="s">
        <v>65</v>
      </c>
      <c r="AO26" s="194" t="s">
        <v>65</v>
      </c>
      <c r="AP26" s="194" t="s">
        <v>65</v>
      </c>
      <c r="AQ26" s="194" t="s">
        <v>65</v>
      </c>
      <c r="AR26" s="194" t="s">
        <v>65</v>
      </c>
      <c r="AS26" s="194" t="s">
        <v>65</v>
      </c>
      <c r="AT26" s="218" t="s">
        <v>65</v>
      </c>
    </row>
    <row r="27" spans="1:60" x14ac:dyDescent="0.2">
      <c r="A27" s="77" t="s">
        <v>1117</v>
      </c>
      <c r="B27" s="184" t="s">
        <v>31</v>
      </c>
      <c r="C27" s="58" t="s">
        <v>31</v>
      </c>
      <c r="D27" s="210" t="s">
        <v>119</v>
      </c>
      <c r="E27" s="185" t="s">
        <v>1118</v>
      </c>
      <c r="F27" s="185" t="s">
        <v>38</v>
      </c>
      <c r="G27" s="185">
        <v>9</v>
      </c>
      <c r="H27" s="185">
        <v>26926508</v>
      </c>
      <c r="I27" s="185">
        <v>26926508</v>
      </c>
      <c r="J27" s="185" t="s">
        <v>40</v>
      </c>
      <c r="K27" s="185" t="s">
        <v>46</v>
      </c>
      <c r="L27" s="197" t="s">
        <v>1119</v>
      </c>
      <c r="M27" s="211">
        <v>0</v>
      </c>
      <c r="N27" s="170">
        <v>0</v>
      </c>
      <c r="O27" s="170">
        <v>0.01</v>
      </c>
      <c r="P27" s="170">
        <v>0</v>
      </c>
      <c r="Q27" s="170">
        <v>0</v>
      </c>
      <c r="R27" s="173">
        <v>0.2</v>
      </c>
      <c r="S27" s="198">
        <v>47</v>
      </c>
      <c r="T27" s="185">
        <v>86</v>
      </c>
      <c r="U27" s="185">
        <v>100</v>
      </c>
      <c r="V27" s="185">
        <v>85</v>
      </c>
      <c r="W27" s="185">
        <v>28</v>
      </c>
      <c r="X27" s="185">
        <v>35</v>
      </c>
      <c r="Y27" s="216">
        <v>1.94352E-3</v>
      </c>
      <c r="Z27" s="217">
        <v>1.1313499999999999E-3</v>
      </c>
      <c r="AA27" s="217">
        <v>1.92618E-3</v>
      </c>
      <c r="AB27" s="217">
        <v>8.0991799999999997E-4</v>
      </c>
      <c r="AC27" s="217">
        <v>0</v>
      </c>
      <c r="AD27" s="217">
        <v>0.154025</v>
      </c>
      <c r="AE27" s="217">
        <v>6.9866600000000002E-4</v>
      </c>
      <c r="AF27" s="198">
        <v>16465</v>
      </c>
      <c r="AG27" s="185">
        <v>25633</v>
      </c>
      <c r="AH27" s="185">
        <v>16094</v>
      </c>
      <c r="AI27" s="185">
        <v>16051</v>
      </c>
      <c r="AJ27" s="185">
        <v>8159</v>
      </c>
      <c r="AK27" s="185">
        <v>4733</v>
      </c>
      <c r="AL27" s="185">
        <v>14313</v>
      </c>
      <c r="AM27" s="198" t="s">
        <v>40</v>
      </c>
      <c r="AN27" s="185" t="s">
        <v>40</v>
      </c>
      <c r="AO27" s="185" t="s">
        <v>40</v>
      </c>
      <c r="AP27" s="185" t="s">
        <v>40</v>
      </c>
      <c r="AQ27" s="185" t="s">
        <v>40</v>
      </c>
      <c r="AR27" s="185" t="s">
        <v>40</v>
      </c>
      <c r="AS27" s="194" t="s">
        <v>48</v>
      </c>
      <c r="AT27" s="197" t="s">
        <v>40</v>
      </c>
    </row>
    <row r="28" spans="1:60" x14ac:dyDescent="0.2">
      <c r="A28" s="77" t="s">
        <v>840</v>
      </c>
      <c r="B28" s="184" t="s">
        <v>99</v>
      </c>
      <c r="C28" s="58" t="s">
        <v>99</v>
      </c>
      <c r="D28" s="210" t="s">
        <v>119</v>
      </c>
      <c r="E28" s="185" t="s">
        <v>1120</v>
      </c>
      <c r="F28" s="185" t="s">
        <v>38</v>
      </c>
      <c r="G28" s="185">
        <v>9</v>
      </c>
      <c r="H28" s="185">
        <v>124111453</v>
      </c>
      <c r="I28" s="185">
        <v>124111453</v>
      </c>
      <c r="J28" s="185" t="s">
        <v>40</v>
      </c>
      <c r="K28" s="185" t="s">
        <v>39</v>
      </c>
      <c r="L28" s="197" t="s">
        <v>1121</v>
      </c>
      <c r="M28" s="211">
        <v>0</v>
      </c>
      <c r="N28" s="170">
        <v>1.7857142857142856E-2</v>
      </c>
      <c r="O28" s="170">
        <v>0</v>
      </c>
      <c r="P28" s="170">
        <v>0</v>
      </c>
      <c r="Q28" s="170">
        <v>0</v>
      </c>
      <c r="R28" s="173">
        <v>0.14893617021276595</v>
      </c>
      <c r="S28" s="198">
        <v>46</v>
      </c>
      <c r="T28" s="185">
        <v>56</v>
      </c>
      <c r="U28" s="185">
        <v>57</v>
      </c>
      <c r="V28" s="185">
        <v>45</v>
      </c>
      <c r="W28" s="185">
        <v>34</v>
      </c>
      <c r="X28" s="185">
        <v>47</v>
      </c>
      <c r="Y28" s="216">
        <v>5.6811600000000002E-3</v>
      </c>
      <c r="Z28" s="217">
        <v>2.7122299999999998E-2</v>
      </c>
      <c r="AA28" s="217">
        <v>1.2300200000000001E-2</v>
      </c>
      <c r="AB28" s="217">
        <v>5.5539500000000002E-3</v>
      </c>
      <c r="AC28" s="217">
        <v>0.116729</v>
      </c>
      <c r="AD28" s="217">
        <v>4.7146899999999999E-2</v>
      </c>
      <c r="AE28" s="217">
        <v>4.0607099999999998E-4</v>
      </c>
      <c r="AF28" s="198">
        <v>17250</v>
      </c>
      <c r="AG28" s="185">
        <v>29791</v>
      </c>
      <c r="AH28" s="185">
        <v>17642</v>
      </c>
      <c r="AI28" s="185">
        <v>17285</v>
      </c>
      <c r="AJ28" s="185">
        <v>22094</v>
      </c>
      <c r="AK28" s="185">
        <v>19365</v>
      </c>
      <c r="AL28" s="185">
        <v>19701</v>
      </c>
      <c r="AM28" s="198" t="s">
        <v>40</v>
      </c>
      <c r="AN28" s="185" t="s">
        <v>40</v>
      </c>
      <c r="AO28" s="185" t="s">
        <v>40</v>
      </c>
      <c r="AP28" s="185" t="s">
        <v>40</v>
      </c>
      <c r="AQ28" s="185" t="s">
        <v>40</v>
      </c>
      <c r="AR28" s="194" t="s">
        <v>84</v>
      </c>
      <c r="AS28" s="194" t="s">
        <v>84</v>
      </c>
      <c r="AT28" s="197" t="s">
        <v>40</v>
      </c>
    </row>
    <row r="29" spans="1:60" x14ac:dyDescent="0.2">
      <c r="A29" s="77" t="s">
        <v>31</v>
      </c>
      <c r="B29" s="184" t="s">
        <v>31</v>
      </c>
      <c r="C29" s="58" t="s">
        <v>31</v>
      </c>
      <c r="D29" s="210" t="s">
        <v>119</v>
      </c>
      <c r="E29" s="185" t="s">
        <v>1160</v>
      </c>
      <c r="F29" s="185" t="s">
        <v>38</v>
      </c>
      <c r="G29" s="185">
        <v>10</v>
      </c>
      <c r="H29" s="185">
        <v>6255634</v>
      </c>
      <c r="I29" s="185">
        <v>6255634</v>
      </c>
      <c r="J29" s="185" t="s">
        <v>40</v>
      </c>
      <c r="K29" s="185" t="s">
        <v>59</v>
      </c>
      <c r="L29" s="197" t="s">
        <v>1161</v>
      </c>
      <c r="M29" s="211">
        <v>0</v>
      </c>
      <c r="N29" s="170">
        <v>0</v>
      </c>
      <c r="O29" s="170">
        <v>0</v>
      </c>
      <c r="P29" s="170">
        <v>0</v>
      </c>
      <c r="Q29" s="170">
        <v>0</v>
      </c>
      <c r="R29" s="173">
        <v>0.12605042016806722</v>
      </c>
      <c r="S29" s="198">
        <v>148</v>
      </c>
      <c r="T29" s="185">
        <v>159</v>
      </c>
      <c r="U29" s="185">
        <v>156</v>
      </c>
      <c r="V29" s="185">
        <v>121</v>
      </c>
      <c r="W29" s="185">
        <v>113</v>
      </c>
      <c r="X29" s="185">
        <v>119</v>
      </c>
      <c r="Y29" s="216">
        <v>6.1218199999999996E-4</v>
      </c>
      <c r="Z29" s="217">
        <v>5.3666399999999996E-4</v>
      </c>
      <c r="AA29" s="217">
        <v>3.8843999999999999E-4</v>
      </c>
      <c r="AB29" s="217">
        <v>9.8709199999999996E-4</v>
      </c>
      <c r="AC29" s="217">
        <v>9.5404699999999997E-4</v>
      </c>
      <c r="AD29" s="217">
        <v>5.6471100000000003E-2</v>
      </c>
      <c r="AE29" s="217">
        <v>6.1623799999999996E-4</v>
      </c>
      <c r="AF29" s="198">
        <v>13068</v>
      </c>
      <c r="AG29" s="185">
        <v>20497</v>
      </c>
      <c r="AH29" s="185">
        <v>12872</v>
      </c>
      <c r="AI29" s="185">
        <v>13170</v>
      </c>
      <c r="AJ29" s="185">
        <v>12578</v>
      </c>
      <c r="AK29" s="185">
        <v>8677</v>
      </c>
      <c r="AL29" s="185">
        <v>12982</v>
      </c>
      <c r="AM29" s="198" t="s">
        <v>40</v>
      </c>
      <c r="AN29" s="185" t="s">
        <v>40</v>
      </c>
      <c r="AO29" s="185" t="s">
        <v>40</v>
      </c>
      <c r="AP29" s="185" t="s">
        <v>40</v>
      </c>
      <c r="AQ29" s="185" t="s">
        <v>40</v>
      </c>
      <c r="AR29" s="185" t="s">
        <v>40</v>
      </c>
      <c r="AS29" s="194" t="s">
        <v>93</v>
      </c>
      <c r="AT29" s="197" t="s">
        <v>40</v>
      </c>
    </row>
    <row r="30" spans="1:60" x14ac:dyDescent="0.2">
      <c r="A30" s="77" t="s">
        <v>1071</v>
      </c>
      <c r="B30" s="184" t="s">
        <v>2783</v>
      </c>
      <c r="C30" s="219" t="s">
        <v>2776</v>
      </c>
      <c r="D30" s="210" t="s">
        <v>119</v>
      </c>
      <c r="E30" s="185" t="s">
        <v>1162</v>
      </c>
      <c r="F30" s="185" t="s">
        <v>38</v>
      </c>
      <c r="G30" s="185">
        <v>10</v>
      </c>
      <c r="H30" s="185">
        <v>89692891</v>
      </c>
      <c r="I30" s="185">
        <v>89692891</v>
      </c>
      <c r="J30" s="185" t="s">
        <v>46</v>
      </c>
      <c r="K30" s="185" t="s">
        <v>59</v>
      </c>
      <c r="L30" s="197" t="s">
        <v>1163</v>
      </c>
      <c r="M30" s="211">
        <v>0</v>
      </c>
      <c r="N30" s="170">
        <v>8.98876404494382E-2</v>
      </c>
      <c r="O30" s="170">
        <v>8.771929824561403E-2</v>
      </c>
      <c r="P30" s="170">
        <v>6.1728395061728392E-2</v>
      </c>
      <c r="Q30" s="170">
        <v>0.16129032258064516</v>
      </c>
      <c r="R30" s="173">
        <v>5.7142857142857141E-2</v>
      </c>
      <c r="S30" s="198">
        <v>37</v>
      </c>
      <c r="T30" s="185">
        <v>89</v>
      </c>
      <c r="U30" s="185">
        <v>114</v>
      </c>
      <c r="V30" s="185">
        <v>81</v>
      </c>
      <c r="W30" s="185">
        <v>31</v>
      </c>
      <c r="X30" s="185">
        <v>35</v>
      </c>
      <c r="Y30" s="216">
        <v>0.101274</v>
      </c>
      <c r="Z30" s="217">
        <v>0.103612</v>
      </c>
      <c r="AA30" s="217">
        <v>7.7571299999999996E-2</v>
      </c>
      <c r="AB30" s="217">
        <v>0.100679</v>
      </c>
      <c r="AC30" s="217">
        <v>0.136715</v>
      </c>
      <c r="AD30" s="217">
        <v>0.14577499999999999</v>
      </c>
      <c r="AE30" s="217">
        <v>7.12106E-4</v>
      </c>
      <c r="AF30" s="198">
        <v>7455</v>
      </c>
      <c r="AG30" s="185">
        <v>17942</v>
      </c>
      <c r="AH30" s="185">
        <v>9256</v>
      </c>
      <c r="AI30" s="185">
        <v>10896</v>
      </c>
      <c r="AJ30" s="185">
        <v>1163</v>
      </c>
      <c r="AK30" s="185">
        <v>2497</v>
      </c>
      <c r="AL30" s="185">
        <v>9830</v>
      </c>
      <c r="AM30" s="198" t="s">
        <v>46</v>
      </c>
      <c r="AN30" s="194" t="s">
        <v>160</v>
      </c>
      <c r="AO30" s="194" t="s">
        <v>160</v>
      </c>
      <c r="AP30" s="194" t="s">
        <v>160</v>
      </c>
      <c r="AQ30" s="194" t="s">
        <v>160</v>
      </c>
      <c r="AR30" s="194" t="s">
        <v>160</v>
      </c>
      <c r="AS30" s="194" t="s">
        <v>160</v>
      </c>
      <c r="AT30" s="197" t="s">
        <v>46</v>
      </c>
    </row>
    <row r="31" spans="1:60" x14ac:dyDescent="0.2">
      <c r="A31" s="77" t="s">
        <v>1071</v>
      </c>
      <c r="B31" s="184" t="s">
        <v>2771</v>
      </c>
      <c r="C31" s="77" t="s">
        <v>2776</v>
      </c>
      <c r="D31" s="210" t="s">
        <v>119</v>
      </c>
      <c r="E31" s="185" t="s">
        <v>1162</v>
      </c>
      <c r="F31" s="185" t="s">
        <v>50</v>
      </c>
      <c r="G31" s="185">
        <v>10</v>
      </c>
      <c r="H31" s="185">
        <v>89720799</v>
      </c>
      <c r="I31" s="185">
        <v>89720802</v>
      </c>
      <c r="J31" s="185" t="s">
        <v>1164</v>
      </c>
      <c r="K31" s="185" t="s">
        <v>51</v>
      </c>
      <c r="L31" s="197" t="s">
        <v>1165</v>
      </c>
      <c r="M31" s="211">
        <v>0</v>
      </c>
      <c r="N31" s="170">
        <v>0.1702127659574468</v>
      </c>
      <c r="O31" s="170">
        <v>0.14736842105263157</v>
      </c>
      <c r="P31" s="170">
        <v>0.17857142857142858</v>
      </c>
      <c r="Q31" s="170">
        <v>0.30434782608695654</v>
      </c>
      <c r="R31" s="173">
        <v>1</v>
      </c>
      <c r="S31" s="198">
        <v>21</v>
      </c>
      <c r="T31" s="185">
        <v>94</v>
      </c>
      <c r="U31" s="185">
        <v>95</v>
      </c>
      <c r="V31" s="185">
        <v>84</v>
      </c>
      <c r="W31" s="185">
        <v>23</v>
      </c>
      <c r="X31" s="185">
        <v>20</v>
      </c>
      <c r="Y31" s="216">
        <v>0.13200229819017523</v>
      </c>
      <c r="Z31" s="217">
        <v>0.10724307925673113</v>
      </c>
      <c r="AA31" s="217">
        <v>0.12441436751691827</v>
      </c>
      <c r="AB31" s="217">
        <v>0.16439246263807666</v>
      </c>
      <c r="AC31" s="217">
        <v>0.4143920595533499</v>
      </c>
      <c r="AD31" s="217">
        <v>0.15179153094462541</v>
      </c>
      <c r="AE31" s="217">
        <v>0.29920583816269586</v>
      </c>
      <c r="AF31" s="198">
        <v>6962</v>
      </c>
      <c r="AG31" s="185">
        <v>13185</v>
      </c>
      <c r="AH31" s="185">
        <v>7684</v>
      </c>
      <c r="AI31" s="185">
        <v>7695</v>
      </c>
      <c r="AJ31" s="185">
        <v>403</v>
      </c>
      <c r="AK31" s="185">
        <v>1535</v>
      </c>
      <c r="AL31" s="185">
        <v>4659</v>
      </c>
      <c r="AM31" s="198" t="s">
        <v>1164</v>
      </c>
      <c r="AN31" s="194" t="s">
        <v>1166</v>
      </c>
      <c r="AO31" s="194" t="s">
        <v>1166</v>
      </c>
      <c r="AP31" s="194" t="s">
        <v>1166</v>
      </c>
      <c r="AQ31" s="194" t="s">
        <v>1166</v>
      </c>
      <c r="AR31" s="194" t="s">
        <v>1166</v>
      </c>
      <c r="AS31" s="194" t="s">
        <v>1166</v>
      </c>
      <c r="AT31" s="218" t="s">
        <v>1166</v>
      </c>
    </row>
    <row r="32" spans="1:60" s="23" customFormat="1" x14ac:dyDescent="0.2">
      <c r="A32" s="77" t="s">
        <v>1071</v>
      </c>
      <c r="B32" s="184" t="s">
        <v>2771</v>
      </c>
      <c r="C32" s="77" t="s">
        <v>2776</v>
      </c>
      <c r="D32" s="210" t="s">
        <v>119</v>
      </c>
      <c r="E32" s="185" t="s">
        <v>1122</v>
      </c>
      <c r="F32" s="185" t="s">
        <v>38</v>
      </c>
      <c r="G32" s="185">
        <v>11</v>
      </c>
      <c r="H32" s="185">
        <v>63141132</v>
      </c>
      <c r="I32" s="185">
        <v>63141132</v>
      </c>
      <c r="J32" s="185" t="s">
        <v>40</v>
      </c>
      <c r="K32" s="185" t="s">
        <v>46</v>
      </c>
      <c r="L32" s="197" t="s">
        <v>1123</v>
      </c>
      <c r="M32" s="211">
        <v>0</v>
      </c>
      <c r="N32" s="170">
        <v>6.6666666666666666E-2</v>
      </c>
      <c r="O32" s="170">
        <v>8.6956521739130432E-2</v>
      </c>
      <c r="P32" s="170">
        <v>0.04</v>
      </c>
      <c r="Q32" s="170">
        <v>0.45454545454545453</v>
      </c>
      <c r="R32" s="173">
        <v>0.2</v>
      </c>
      <c r="S32" s="198">
        <v>18</v>
      </c>
      <c r="T32" s="185">
        <v>30</v>
      </c>
      <c r="U32" s="185">
        <v>23</v>
      </c>
      <c r="V32" s="185">
        <v>25</v>
      </c>
      <c r="W32" s="185">
        <v>11</v>
      </c>
      <c r="X32" s="185">
        <v>15</v>
      </c>
      <c r="Y32" s="216">
        <v>0.156636</v>
      </c>
      <c r="Z32" s="217">
        <v>0.14093700000000001</v>
      </c>
      <c r="AA32" s="217">
        <v>0.14710300000000001</v>
      </c>
      <c r="AB32" s="217">
        <v>0.192333</v>
      </c>
      <c r="AC32" s="217">
        <v>0.26396900000000001</v>
      </c>
      <c r="AD32" s="217">
        <v>0.20949999999999999</v>
      </c>
      <c r="AE32" s="217">
        <v>0.26653700000000002</v>
      </c>
      <c r="AF32" s="198">
        <v>24075</v>
      </c>
      <c r="AG32" s="185">
        <v>26189</v>
      </c>
      <c r="AH32" s="185">
        <v>17328</v>
      </c>
      <c r="AI32" s="185">
        <v>26007</v>
      </c>
      <c r="AJ32" s="185">
        <v>24840</v>
      </c>
      <c r="AK32" s="185">
        <v>30000</v>
      </c>
      <c r="AL32" s="185">
        <v>23599</v>
      </c>
      <c r="AM32" s="198"/>
      <c r="AN32" s="185" t="s">
        <v>48</v>
      </c>
      <c r="AO32" s="185" t="s">
        <v>48</v>
      </c>
      <c r="AP32" s="185" t="s">
        <v>48</v>
      </c>
      <c r="AQ32" s="185" t="s">
        <v>48</v>
      </c>
      <c r="AR32" s="185" t="s">
        <v>48</v>
      </c>
      <c r="AS32" s="185" t="s">
        <v>48</v>
      </c>
      <c r="AT32" s="197" t="s">
        <v>48</v>
      </c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G32" s="24"/>
      <c r="BH32" s="24"/>
    </row>
    <row r="33" spans="1:60" s="23" customFormat="1" x14ac:dyDescent="0.2">
      <c r="A33" s="77" t="s">
        <v>1071</v>
      </c>
      <c r="B33" s="184" t="s">
        <v>2771</v>
      </c>
      <c r="C33" s="219" t="s">
        <v>2776</v>
      </c>
      <c r="D33" s="210" t="s">
        <v>119</v>
      </c>
      <c r="E33" s="185" t="s">
        <v>1124</v>
      </c>
      <c r="F33" s="185" t="s">
        <v>38</v>
      </c>
      <c r="G33" s="185">
        <v>11</v>
      </c>
      <c r="H33" s="185">
        <v>66033386</v>
      </c>
      <c r="I33" s="185">
        <v>66033386</v>
      </c>
      <c r="J33" s="185" t="s">
        <v>40</v>
      </c>
      <c r="K33" s="185" t="s">
        <v>46</v>
      </c>
      <c r="L33" s="197" t="s">
        <v>1125</v>
      </c>
      <c r="M33" s="211">
        <v>0</v>
      </c>
      <c r="N33" s="170">
        <v>0.22131147540983606</v>
      </c>
      <c r="O33" s="170">
        <v>0.13636363636363635</v>
      </c>
      <c r="P33" s="170">
        <v>0.14432989690721648</v>
      </c>
      <c r="Q33" s="170">
        <v>0.32374100719424459</v>
      </c>
      <c r="R33" s="173">
        <v>0.25333333333333335</v>
      </c>
      <c r="S33" s="198">
        <v>227</v>
      </c>
      <c r="T33" s="185">
        <v>122</v>
      </c>
      <c r="U33" s="185">
        <v>132</v>
      </c>
      <c r="V33" s="185">
        <v>97</v>
      </c>
      <c r="W33" s="185">
        <v>139</v>
      </c>
      <c r="X33" s="185">
        <v>150</v>
      </c>
      <c r="Y33" s="216">
        <v>0.147144</v>
      </c>
      <c r="Z33" s="217">
        <v>0.119676</v>
      </c>
      <c r="AA33" s="217">
        <v>0.14735599999999999</v>
      </c>
      <c r="AB33" s="217">
        <v>0.14940600000000001</v>
      </c>
      <c r="AC33" s="217">
        <v>0.238007</v>
      </c>
      <c r="AD33" s="217">
        <v>0.183308</v>
      </c>
      <c r="AE33" s="217">
        <v>0.24271400000000001</v>
      </c>
      <c r="AF33" s="198">
        <v>11064</v>
      </c>
      <c r="AG33" s="185">
        <v>17021</v>
      </c>
      <c r="AH33" s="185">
        <v>10607</v>
      </c>
      <c r="AI33" s="185">
        <v>10187</v>
      </c>
      <c r="AJ33" s="185">
        <v>10214</v>
      </c>
      <c r="AK33" s="185">
        <v>6039</v>
      </c>
      <c r="AL33" s="185">
        <v>10877</v>
      </c>
      <c r="AM33" s="198" t="s">
        <v>40</v>
      </c>
      <c r="AN33" s="194" t="s">
        <v>48</v>
      </c>
      <c r="AO33" s="194" t="s">
        <v>48</v>
      </c>
      <c r="AP33" s="194" t="s">
        <v>48</v>
      </c>
      <c r="AQ33" s="194" t="s">
        <v>48</v>
      </c>
      <c r="AR33" s="194" t="s">
        <v>48</v>
      </c>
      <c r="AS33" s="194" t="s">
        <v>48</v>
      </c>
      <c r="AT33" s="218" t="s">
        <v>48</v>
      </c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G33" s="24"/>
      <c r="BH33" s="24"/>
    </row>
    <row r="34" spans="1:60" s="23" customFormat="1" x14ac:dyDescent="0.2">
      <c r="A34" s="77" t="s">
        <v>1084</v>
      </c>
      <c r="B34" s="184" t="s">
        <v>1126</v>
      </c>
      <c r="C34" s="58" t="s">
        <v>119</v>
      </c>
      <c r="D34" s="210" t="s">
        <v>119</v>
      </c>
      <c r="E34" s="185" t="s">
        <v>1127</v>
      </c>
      <c r="F34" s="185" t="s">
        <v>38</v>
      </c>
      <c r="G34" s="185">
        <v>11</v>
      </c>
      <c r="H34" s="185">
        <v>111784371</v>
      </c>
      <c r="I34" s="185">
        <v>111784371</v>
      </c>
      <c r="J34" s="185" t="s">
        <v>40</v>
      </c>
      <c r="K34" s="185" t="s">
        <v>46</v>
      </c>
      <c r="L34" s="197" t="s">
        <v>1128</v>
      </c>
      <c r="M34" s="211">
        <v>0</v>
      </c>
      <c r="N34" s="170">
        <v>1.2658227848101266E-2</v>
      </c>
      <c r="O34" s="170">
        <v>0</v>
      </c>
      <c r="P34" s="170">
        <v>8.1967213114754092E-2</v>
      </c>
      <c r="Q34" s="170">
        <v>0.15789473684210525</v>
      </c>
      <c r="R34" s="173">
        <v>1.1494252873563218E-2</v>
      </c>
      <c r="S34" s="198">
        <v>90</v>
      </c>
      <c r="T34" s="185">
        <v>79</v>
      </c>
      <c r="U34" s="185">
        <v>87</v>
      </c>
      <c r="V34" s="185">
        <v>61</v>
      </c>
      <c r="W34" s="185">
        <v>57</v>
      </c>
      <c r="X34" s="185">
        <v>87</v>
      </c>
      <c r="Y34" s="216">
        <v>1.20836E-2</v>
      </c>
      <c r="Z34" s="217">
        <v>6.09948E-3</v>
      </c>
      <c r="AA34" s="217">
        <v>3.8663099999999999E-2</v>
      </c>
      <c r="AB34" s="217">
        <v>3.0040899999999999E-2</v>
      </c>
      <c r="AC34" s="217">
        <v>0.13844699999999999</v>
      </c>
      <c r="AD34" s="217">
        <v>2.6795900000000001E-2</v>
      </c>
      <c r="AE34" s="217">
        <v>1.5133E-3</v>
      </c>
      <c r="AF34" s="198">
        <v>14648</v>
      </c>
      <c r="AG34" s="185">
        <v>22297</v>
      </c>
      <c r="AH34" s="185">
        <v>14122</v>
      </c>
      <c r="AI34" s="185">
        <v>14680</v>
      </c>
      <c r="AJ34" s="185">
        <v>16425</v>
      </c>
      <c r="AK34" s="185">
        <v>10524</v>
      </c>
      <c r="AL34" s="185">
        <v>13877</v>
      </c>
      <c r="AM34" s="198"/>
      <c r="AN34" s="185"/>
      <c r="AO34" s="185"/>
      <c r="AP34" s="185"/>
      <c r="AQ34" s="185"/>
      <c r="AR34" s="185"/>
      <c r="AS34" s="185"/>
      <c r="AT34" s="197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G34" s="24"/>
      <c r="BH34" s="24"/>
    </row>
    <row r="35" spans="1:60" s="23" customFormat="1" x14ac:dyDescent="0.2">
      <c r="A35" s="77" t="s">
        <v>1071</v>
      </c>
      <c r="B35" s="184" t="s">
        <v>2771</v>
      </c>
      <c r="C35" s="77" t="s">
        <v>2776</v>
      </c>
      <c r="D35" s="210" t="s">
        <v>119</v>
      </c>
      <c r="E35" s="185" t="s">
        <v>1129</v>
      </c>
      <c r="F35" s="185" t="s">
        <v>38</v>
      </c>
      <c r="G35" s="185">
        <v>12</v>
      </c>
      <c r="H35" s="185">
        <v>667761</v>
      </c>
      <c r="I35" s="185">
        <v>667761</v>
      </c>
      <c r="J35" s="185" t="s">
        <v>40</v>
      </c>
      <c r="K35" s="185" t="s">
        <v>46</v>
      </c>
      <c r="L35" s="197" t="s">
        <v>1130</v>
      </c>
      <c r="M35" s="211">
        <v>0</v>
      </c>
      <c r="N35" s="170">
        <v>3.5714285714285712E-2</v>
      </c>
      <c r="O35" s="170">
        <v>1.9607843137254902E-2</v>
      </c>
      <c r="P35" s="170">
        <v>0.10810810810810811</v>
      </c>
      <c r="Q35" s="170">
        <v>0.2</v>
      </c>
      <c r="R35" s="173">
        <v>5.7692307692307696E-2</v>
      </c>
      <c r="S35" s="198">
        <v>58</v>
      </c>
      <c r="T35" s="185">
        <v>56</v>
      </c>
      <c r="U35" s="185">
        <v>51</v>
      </c>
      <c r="V35" s="185">
        <v>37</v>
      </c>
      <c r="W35" s="185">
        <v>35</v>
      </c>
      <c r="X35" s="185">
        <v>52</v>
      </c>
      <c r="Y35" s="216">
        <v>6.0059300000000003E-2</v>
      </c>
      <c r="Z35" s="217">
        <v>5.4815099999999999E-2</v>
      </c>
      <c r="AA35" s="217">
        <v>0.14945800000000001</v>
      </c>
      <c r="AB35" s="217">
        <v>0.12469</v>
      </c>
      <c r="AC35" s="217">
        <v>0.18362800000000001</v>
      </c>
      <c r="AD35" s="217">
        <v>0.14167399999999999</v>
      </c>
      <c r="AE35" s="217">
        <v>0.28343800000000002</v>
      </c>
      <c r="AF35" s="198">
        <v>16850</v>
      </c>
      <c r="AG35" s="185">
        <v>25285</v>
      </c>
      <c r="AH35" s="185">
        <v>16058</v>
      </c>
      <c r="AI35" s="185">
        <v>16513</v>
      </c>
      <c r="AJ35" s="185">
        <v>18581</v>
      </c>
      <c r="AK35" s="185">
        <v>14484</v>
      </c>
      <c r="AL35" s="185">
        <v>15813</v>
      </c>
      <c r="AM35" s="198" t="s">
        <v>40</v>
      </c>
      <c r="AN35" s="194" t="s">
        <v>48</v>
      </c>
      <c r="AO35" s="194" t="s">
        <v>48</v>
      </c>
      <c r="AP35" s="194" t="s">
        <v>48</v>
      </c>
      <c r="AQ35" s="194" t="s">
        <v>48</v>
      </c>
      <c r="AR35" s="194" t="s">
        <v>48</v>
      </c>
      <c r="AS35" s="194" t="s">
        <v>48</v>
      </c>
      <c r="AT35" s="218" t="s">
        <v>48</v>
      </c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G35" s="24"/>
      <c r="BH35" s="24"/>
    </row>
    <row r="36" spans="1:60" s="23" customFormat="1" x14ac:dyDescent="0.2">
      <c r="A36" s="77" t="s">
        <v>917</v>
      </c>
      <c r="B36" s="184" t="s">
        <v>99</v>
      </c>
      <c r="C36" s="58" t="s">
        <v>119</v>
      </c>
      <c r="D36" s="210" t="s">
        <v>119</v>
      </c>
      <c r="E36" s="185" t="s">
        <v>1131</v>
      </c>
      <c r="F36" s="185" t="s">
        <v>38</v>
      </c>
      <c r="G36" s="185">
        <v>12</v>
      </c>
      <c r="H36" s="185">
        <v>109639462</v>
      </c>
      <c r="I36" s="185">
        <v>109639462</v>
      </c>
      <c r="J36" s="185" t="s">
        <v>40</v>
      </c>
      <c r="K36" s="185" t="s">
        <v>46</v>
      </c>
      <c r="L36" s="197" t="s">
        <v>1132</v>
      </c>
      <c r="M36" s="211">
        <v>0</v>
      </c>
      <c r="N36" s="170">
        <v>0</v>
      </c>
      <c r="O36" s="170">
        <v>1.1111111111111112E-2</v>
      </c>
      <c r="P36" s="170">
        <v>0</v>
      </c>
      <c r="Q36" s="170">
        <v>0.19672131147540983</v>
      </c>
      <c r="R36" s="173">
        <v>0</v>
      </c>
      <c r="S36" s="198">
        <v>89</v>
      </c>
      <c r="T36" s="185">
        <v>107</v>
      </c>
      <c r="U36" s="185">
        <v>90</v>
      </c>
      <c r="V36" s="185">
        <v>59</v>
      </c>
      <c r="W36" s="185">
        <v>61</v>
      </c>
      <c r="X36" s="185">
        <v>89</v>
      </c>
      <c r="Y36" s="216">
        <v>7.7894899999999996E-3</v>
      </c>
      <c r="Z36" s="217">
        <v>5.4856699999999998E-3</v>
      </c>
      <c r="AA36" s="217">
        <v>4.1278299999999999E-3</v>
      </c>
      <c r="AB36" s="217">
        <v>8.3497399999999996E-3</v>
      </c>
      <c r="AC36" s="217">
        <v>0.13813700000000001</v>
      </c>
      <c r="AD36" s="217">
        <v>3.0754799999999999E-2</v>
      </c>
      <c r="AE36" s="217">
        <v>6.3790399999999999E-3</v>
      </c>
      <c r="AF36" s="198">
        <v>15277</v>
      </c>
      <c r="AG36" s="185">
        <v>24245</v>
      </c>
      <c r="AH36" s="185">
        <v>15020</v>
      </c>
      <c r="AI36" s="185">
        <v>14731</v>
      </c>
      <c r="AJ36" s="185">
        <v>14225</v>
      </c>
      <c r="AK36" s="185">
        <v>9592</v>
      </c>
      <c r="AL36" s="185">
        <v>14579</v>
      </c>
      <c r="AM36" s="198"/>
      <c r="AN36" s="185"/>
      <c r="AO36" s="185"/>
      <c r="AP36" s="185"/>
      <c r="AQ36" s="185"/>
      <c r="AR36" s="185"/>
      <c r="AS36" s="185"/>
      <c r="AT36" s="197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G36" s="24"/>
      <c r="BH36" s="24"/>
    </row>
    <row r="37" spans="1:60" x14ac:dyDescent="0.2">
      <c r="A37" s="77" t="s">
        <v>1071</v>
      </c>
      <c r="B37" s="184" t="s">
        <v>2771</v>
      </c>
      <c r="C37" s="219" t="s">
        <v>2776</v>
      </c>
      <c r="D37" s="210" t="s">
        <v>119</v>
      </c>
      <c r="E37" s="185" t="s">
        <v>1133</v>
      </c>
      <c r="F37" s="185" t="s">
        <v>38</v>
      </c>
      <c r="G37" s="185">
        <v>13</v>
      </c>
      <c r="H37" s="185">
        <v>28895605</v>
      </c>
      <c r="I37" s="185">
        <v>28895605</v>
      </c>
      <c r="J37" s="185" t="s">
        <v>39</v>
      </c>
      <c r="K37" s="185" t="s">
        <v>59</v>
      </c>
      <c r="L37" s="197" t="s">
        <v>1134</v>
      </c>
      <c r="M37" s="211">
        <v>0</v>
      </c>
      <c r="N37" s="170">
        <v>0.14814814814814814</v>
      </c>
      <c r="O37" s="170">
        <v>4.7619047619047616E-2</v>
      </c>
      <c r="P37" s="170">
        <v>0.21739130434782608</v>
      </c>
      <c r="Q37" s="170">
        <v>0.23076923076923078</v>
      </c>
      <c r="R37" s="173">
        <v>0.21052631578947367</v>
      </c>
      <c r="S37" s="198">
        <v>12</v>
      </c>
      <c r="T37" s="185">
        <v>27</v>
      </c>
      <c r="U37" s="185">
        <v>21</v>
      </c>
      <c r="V37" s="185">
        <v>23</v>
      </c>
      <c r="W37" s="185">
        <v>13</v>
      </c>
      <c r="X37" s="185">
        <v>19</v>
      </c>
      <c r="Y37" s="216">
        <v>0.110467</v>
      </c>
      <c r="Z37" s="217">
        <v>0.11780400000000001</v>
      </c>
      <c r="AA37" s="217">
        <v>0.155804</v>
      </c>
      <c r="AB37" s="217">
        <v>0.147145</v>
      </c>
      <c r="AC37" s="217">
        <v>0.23461299999999999</v>
      </c>
      <c r="AD37" s="217">
        <v>0.21958900000000001</v>
      </c>
      <c r="AE37" s="217">
        <v>0.248499</v>
      </c>
      <c r="AF37" s="198">
        <v>13108</v>
      </c>
      <c r="AG37" s="185">
        <v>21782</v>
      </c>
      <c r="AH37" s="185">
        <v>13241</v>
      </c>
      <c r="AI37" s="185">
        <v>13660</v>
      </c>
      <c r="AJ37" s="185">
        <v>3022</v>
      </c>
      <c r="AK37" s="185">
        <v>4768</v>
      </c>
      <c r="AL37" s="185">
        <v>10829</v>
      </c>
      <c r="AM37" s="198" t="s">
        <v>39</v>
      </c>
      <c r="AN37" s="194" t="s">
        <v>79</v>
      </c>
      <c r="AO37" s="194" t="s">
        <v>79</v>
      </c>
      <c r="AP37" s="194" t="s">
        <v>79</v>
      </c>
      <c r="AQ37" s="194" t="s">
        <v>79</v>
      </c>
      <c r="AR37" s="194" t="s">
        <v>79</v>
      </c>
      <c r="AS37" s="194" t="s">
        <v>79</v>
      </c>
      <c r="AT37" s="218" t="s">
        <v>79</v>
      </c>
    </row>
    <row r="38" spans="1:60" x14ac:dyDescent="0.2">
      <c r="A38" s="77" t="s">
        <v>849</v>
      </c>
      <c r="B38" s="184"/>
      <c r="C38" s="58" t="s">
        <v>119</v>
      </c>
      <c r="D38" s="210" t="s">
        <v>119</v>
      </c>
      <c r="E38" s="185" t="s">
        <v>1175</v>
      </c>
      <c r="F38" s="185" t="s">
        <v>38</v>
      </c>
      <c r="G38" s="185">
        <v>13</v>
      </c>
      <c r="H38" s="185">
        <v>76055887</v>
      </c>
      <c r="I38" s="185">
        <v>76055887</v>
      </c>
      <c r="J38" s="185" t="s">
        <v>39</v>
      </c>
      <c r="K38" s="185" t="s">
        <v>46</v>
      </c>
      <c r="L38" s="197" t="s">
        <v>1176</v>
      </c>
      <c r="M38" s="211">
        <v>0</v>
      </c>
      <c r="N38" s="170">
        <v>0</v>
      </c>
      <c r="O38" s="170">
        <v>0</v>
      </c>
      <c r="P38" s="170">
        <v>0.17647058823529413</v>
      </c>
      <c r="Q38" s="170">
        <v>0</v>
      </c>
      <c r="R38" s="173">
        <v>0</v>
      </c>
      <c r="S38" s="198">
        <v>38</v>
      </c>
      <c r="T38" s="185">
        <v>30</v>
      </c>
      <c r="U38" s="185">
        <v>23</v>
      </c>
      <c r="V38" s="185">
        <v>17</v>
      </c>
      <c r="W38" s="185">
        <v>17</v>
      </c>
      <c r="X38" s="185">
        <v>26</v>
      </c>
      <c r="Y38" s="216">
        <v>1.6286600000000001E-4</v>
      </c>
      <c r="Z38" s="217"/>
      <c r="AA38" s="217"/>
      <c r="AB38" s="217">
        <v>2.5274899999999997E-4</v>
      </c>
      <c r="AC38" s="217"/>
      <c r="AD38" s="217">
        <v>9.7513400000000001E-5</v>
      </c>
      <c r="AE38" s="217">
        <v>4.47494E-4</v>
      </c>
      <c r="AF38" s="198">
        <v>6140</v>
      </c>
      <c r="AG38" s="185"/>
      <c r="AH38" s="185"/>
      <c r="AI38" s="185">
        <v>7913</v>
      </c>
      <c r="AJ38" s="185"/>
      <c r="AK38" s="185">
        <v>10255</v>
      </c>
      <c r="AL38" s="185">
        <v>6704</v>
      </c>
      <c r="AM38" s="198"/>
      <c r="AN38" s="185"/>
      <c r="AO38" s="185"/>
      <c r="AP38" s="185"/>
      <c r="AQ38" s="185"/>
      <c r="AR38" s="185"/>
      <c r="AS38" s="185"/>
      <c r="AT38" s="197"/>
    </row>
    <row r="39" spans="1:60" x14ac:dyDescent="0.2">
      <c r="A39" s="77" t="s">
        <v>30</v>
      </c>
      <c r="B39" s="184" t="s">
        <v>30</v>
      </c>
      <c r="C39" s="58" t="s">
        <v>30</v>
      </c>
      <c r="D39" s="210" t="s">
        <v>119</v>
      </c>
      <c r="E39" s="185" t="s">
        <v>987</v>
      </c>
      <c r="F39" s="185" t="s">
        <v>38</v>
      </c>
      <c r="G39" s="185">
        <v>14</v>
      </c>
      <c r="H39" s="185">
        <v>24880305</v>
      </c>
      <c r="I39" s="185">
        <v>24880305</v>
      </c>
      <c r="J39" s="185" t="s">
        <v>39</v>
      </c>
      <c r="K39" s="185" t="s">
        <v>59</v>
      </c>
      <c r="L39" s="197" t="s">
        <v>1167</v>
      </c>
      <c r="M39" s="211">
        <v>0</v>
      </c>
      <c r="N39" s="170">
        <v>0</v>
      </c>
      <c r="O39" s="170">
        <v>0</v>
      </c>
      <c r="P39" s="170">
        <v>0</v>
      </c>
      <c r="Q39" s="170">
        <v>0.2</v>
      </c>
      <c r="R39" s="173">
        <v>0</v>
      </c>
      <c r="S39" s="198">
        <v>15</v>
      </c>
      <c r="T39" s="185">
        <v>10</v>
      </c>
      <c r="U39" s="185">
        <v>7</v>
      </c>
      <c r="V39" s="185">
        <v>4</v>
      </c>
      <c r="W39" s="185">
        <v>20</v>
      </c>
      <c r="X39" s="185">
        <v>18</v>
      </c>
      <c r="Y39" s="216">
        <v>1.0454800000000001E-3</v>
      </c>
      <c r="Z39" s="217">
        <v>2.9542100000000001E-3</v>
      </c>
      <c r="AA39" s="217">
        <v>0</v>
      </c>
      <c r="AB39" s="217">
        <v>4.0857999999999997E-3</v>
      </c>
      <c r="AC39" s="217">
        <v>0.20994099999999999</v>
      </c>
      <c r="AD39" s="217">
        <v>1.36986E-2</v>
      </c>
      <c r="AE39" s="217">
        <v>0</v>
      </c>
      <c r="AF39" s="198">
        <v>1913</v>
      </c>
      <c r="AG39" s="185">
        <v>1354</v>
      </c>
      <c r="AH39" s="185">
        <v>939</v>
      </c>
      <c r="AI39" s="185">
        <v>979</v>
      </c>
      <c r="AJ39" s="185">
        <v>1348</v>
      </c>
      <c r="AK39" s="185">
        <v>146</v>
      </c>
      <c r="AL39" s="185">
        <v>918</v>
      </c>
      <c r="AM39" s="198" t="s">
        <v>39</v>
      </c>
      <c r="AN39" s="185" t="s">
        <v>39</v>
      </c>
      <c r="AO39" s="185" t="s">
        <v>39</v>
      </c>
      <c r="AP39" s="185" t="s">
        <v>39</v>
      </c>
      <c r="AQ39" s="185" t="s">
        <v>39</v>
      </c>
      <c r="AR39" s="194" t="s">
        <v>79</v>
      </c>
      <c r="AS39" s="185" t="s">
        <v>39</v>
      </c>
      <c r="AT39" s="197" t="s">
        <v>39</v>
      </c>
    </row>
    <row r="40" spans="1:60" x14ac:dyDescent="0.2">
      <c r="A40" s="77" t="s">
        <v>99</v>
      </c>
      <c r="B40" s="184" t="s">
        <v>30</v>
      </c>
      <c r="C40" s="77" t="s">
        <v>30</v>
      </c>
      <c r="D40" s="210" t="s">
        <v>119</v>
      </c>
      <c r="E40" s="185" t="s">
        <v>1135</v>
      </c>
      <c r="F40" s="185" t="s">
        <v>134</v>
      </c>
      <c r="G40" s="185">
        <v>15</v>
      </c>
      <c r="H40" s="185">
        <v>22933826</v>
      </c>
      <c r="I40" s="185">
        <v>22933826</v>
      </c>
      <c r="J40" s="185" t="s">
        <v>51</v>
      </c>
      <c r="K40" s="185" t="s">
        <v>206</v>
      </c>
      <c r="L40" s="197" t="s">
        <v>1136</v>
      </c>
      <c r="M40" s="211">
        <v>0</v>
      </c>
      <c r="N40" s="170">
        <v>0</v>
      </c>
      <c r="O40" s="170">
        <v>0</v>
      </c>
      <c r="P40" s="170">
        <v>0</v>
      </c>
      <c r="Q40" s="170">
        <v>0.1</v>
      </c>
      <c r="R40" s="173">
        <v>1.5873015873015872E-2</v>
      </c>
      <c r="S40" s="198">
        <v>44</v>
      </c>
      <c r="T40" s="185">
        <v>49</v>
      </c>
      <c r="U40" s="185">
        <v>60</v>
      </c>
      <c r="V40" s="185">
        <v>52</v>
      </c>
      <c r="W40" s="185">
        <v>50</v>
      </c>
      <c r="X40" s="185">
        <v>63</v>
      </c>
      <c r="Y40" s="216">
        <v>1.5032377428307122E-3</v>
      </c>
      <c r="Z40" s="217">
        <v>1.3916574381690661E-2</v>
      </c>
      <c r="AA40" s="217">
        <v>8.5089372394494892E-3</v>
      </c>
      <c r="AB40" s="217">
        <v>4.0426529177408016E-3</v>
      </c>
      <c r="AC40" s="217">
        <v>0.12035035408125233</v>
      </c>
      <c r="AD40" s="217">
        <v>1.0996757366417595E-2</v>
      </c>
      <c r="AE40" s="217">
        <v>0</v>
      </c>
      <c r="AF40" s="198">
        <v>17296</v>
      </c>
      <c r="AG40" s="185">
        <v>27090</v>
      </c>
      <c r="AH40" s="185">
        <v>17511</v>
      </c>
      <c r="AI40" s="185">
        <v>17068</v>
      </c>
      <c r="AJ40" s="185">
        <v>26830</v>
      </c>
      <c r="AK40" s="185">
        <v>21279</v>
      </c>
      <c r="AL40" s="185">
        <v>15023</v>
      </c>
      <c r="AM40" s="198" t="s">
        <v>137</v>
      </c>
      <c r="AN40" s="185" t="s">
        <v>137</v>
      </c>
      <c r="AO40" s="185" t="s">
        <v>137</v>
      </c>
      <c r="AP40" s="185" t="s">
        <v>137</v>
      </c>
      <c r="AQ40" s="185" t="s">
        <v>137</v>
      </c>
      <c r="AR40" s="194" t="s">
        <v>1137</v>
      </c>
      <c r="AS40" s="185" t="s">
        <v>137</v>
      </c>
      <c r="AT40" s="197" t="s">
        <v>137</v>
      </c>
    </row>
    <row r="41" spans="1:60" x14ac:dyDescent="0.2">
      <c r="A41" s="77" t="s">
        <v>950</v>
      </c>
      <c r="B41" s="184" t="s">
        <v>30</v>
      </c>
      <c r="C41" s="58" t="s">
        <v>30</v>
      </c>
      <c r="D41" s="210" t="s">
        <v>119</v>
      </c>
      <c r="E41" s="185" t="s">
        <v>1138</v>
      </c>
      <c r="F41" s="185" t="s">
        <v>38</v>
      </c>
      <c r="G41" s="185">
        <v>15</v>
      </c>
      <c r="H41" s="185">
        <v>86262321</v>
      </c>
      <c r="I41" s="185">
        <v>86262321</v>
      </c>
      <c r="J41" s="185" t="s">
        <v>40</v>
      </c>
      <c r="K41" s="185" t="s">
        <v>39</v>
      </c>
      <c r="L41" s="197" t="s">
        <v>1139</v>
      </c>
      <c r="M41" s="211">
        <v>0</v>
      </c>
      <c r="N41" s="170">
        <v>0</v>
      </c>
      <c r="O41" s="170">
        <v>0</v>
      </c>
      <c r="P41" s="170">
        <v>7.1428571428571425E-2</v>
      </c>
      <c r="Q41" s="170">
        <v>0.18181818181818182</v>
      </c>
      <c r="R41" s="173">
        <v>0</v>
      </c>
      <c r="S41" s="198">
        <v>14</v>
      </c>
      <c r="T41" s="185">
        <v>29</v>
      </c>
      <c r="U41" s="185">
        <v>32</v>
      </c>
      <c r="V41" s="185">
        <v>28</v>
      </c>
      <c r="W41" s="185">
        <v>11</v>
      </c>
      <c r="X41" s="185">
        <v>15</v>
      </c>
      <c r="Y41" s="216">
        <v>3.1437000000000001E-3</v>
      </c>
      <c r="Z41" s="217">
        <v>1.50998E-2</v>
      </c>
      <c r="AA41" s="217">
        <v>8.6841599999999998E-3</v>
      </c>
      <c r="AB41" s="217">
        <v>6.7959300000000004E-3</v>
      </c>
      <c r="AC41" s="217">
        <v>0.14651800000000001</v>
      </c>
      <c r="AD41" s="217">
        <v>1.8918399999999998E-2</v>
      </c>
      <c r="AE41" s="217">
        <v>1.6597500000000001E-4</v>
      </c>
      <c r="AF41" s="198">
        <v>16541</v>
      </c>
      <c r="AG41" s="185">
        <v>25497</v>
      </c>
      <c r="AH41" s="185">
        <v>15891</v>
      </c>
      <c r="AI41" s="185">
        <v>16039</v>
      </c>
      <c r="AJ41" s="185">
        <v>17561</v>
      </c>
      <c r="AK41" s="185">
        <v>9726</v>
      </c>
      <c r="AL41" s="185">
        <v>18075</v>
      </c>
      <c r="AM41" s="198" t="s">
        <v>40</v>
      </c>
      <c r="AN41" s="185" t="s">
        <v>40</v>
      </c>
      <c r="AO41" s="185" t="s">
        <v>40</v>
      </c>
      <c r="AP41" s="185" t="s">
        <v>40</v>
      </c>
      <c r="AQ41" s="185" t="s">
        <v>40</v>
      </c>
      <c r="AR41" s="194" t="s">
        <v>42</v>
      </c>
      <c r="AS41" s="185"/>
      <c r="AT41" s="197" t="s">
        <v>40</v>
      </c>
    </row>
    <row r="42" spans="1:60" x14ac:dyDescent="0.2">
      <c r="A42" s="77" t="s">
        <v>762</v>
      </c>
      <c r="B42" s="184" t="s">
        <v>2771</v>
      </c>
      <c r="C42" s="219" t="s">
        <v>2776</v>
      </c>
      <c r="D42" s="210" t="s">
        <v>119</v>
      </c>
      <c r="E42" s="185" t="s">
        <v>1140</v>
      </c>
      <c r="F42" s="185" t="s">
        <v>38</v>
      </c>
      <c r="G42" s="185">
        <v>16</v>
      </c>
      <c r="H42" s="185">
        <v>3017153</v>
      </c>
      <c r="I42" s="185">
        <v>3017153</v>
      </c>
      <c r="J42" s="185" t="s">
        <v>40</v>
      </c>
      <c r="K42" s="185" t="s">
        <v>39</v>
      </c>
      <c r="L42" s="197" t="s">
        <v>1141</v>
      </c>
      <c r="M42" s="211">
        <v>0</v>
      </c>
      <c r="N42" s="170">
        <v>0.66666666666666663</v>
      </c>
      <c r="O42" s="170">
        <v>1</v>
      </c>
      <c r="P42" s="170">
        <v>0</v>
      </c>
      <c r="Q42" s="170">
        <v>0.46153846153846156</v>
      </c>
      <c r="R42" s="173">
        <v>0.08</v>
      </c>
      <c r="S42" s="198">
        <v>33</v>
      </c>
      <c r="T42" s="185">
        <v>3</v>
      </c>
      <c r="U42" s="185">
        <v>1</v>
      </c>
      <c r="V42" s="185">
        <v>2</v>
      </c>
      <c r="W42" s="185">
        <v>13</v>
      </c>
      <c r="X42" s="185">
        <v>25</v>
      </c>
      <c r="Y42" s="216">
        <v>0.20971999999999999</v>
      </c>
      <c r="Z42" s="217">
        <v>0.19824</v>
      </c>
      <c r="AA42" s="217">
        <v>0.17455899999999999</v>
      </c>
      <c r="AB42" s="217">
        <v>0.228079</v>
      </c>
      <c r="AC42" s="217">
        <v>0.253077</v>
      </c>
      <c r="AD42" s="217">
        <v>0.18313099999999999</v>
      </c>
      <c r="AE42" s="217">
        <v>0.25859799999999999</v>
      </c>
      <c r="AF42" s="198">
        <v>5288</v>
      </c>
      <c r="AG42" s="185">
        <v>7047</v>
      </c>
      <c r="AH42" s="185">
        <v>3970</v>
      </c>
      <c r="AI42" s="185">
        <v>4060</v>
      </c>
      <c r="AJ42" s="185">
        <v>5038</v>
      </c>
      <c r="AK42" s="185">
        <v>4292</v>
      </c>
      <c r="AL42" s="185">
        <v>4652</v>
      </c>
      <c r="AM42" s="198" t="s">
        <v>40</v>
      </c>
      <c r="AN42" s="194" t="s">
        <v>84</v>
      </c>
      <c r="AO42" s="194" t="s">
        <v>84</v>
      </c>
      <c r="AP42" s="194" t="s">
        <v>84</v>
      </c>
      <c r="AQ42" s="194" t="s">
        <v>84</v>
      </c>
      <c r="AR42" s="194" t="s">
        <v>84</v>
      </c>
      <c r="AS42" s="194" t="s">
        <v>84</v>
      </c>
      <c r="AT42" s="218" t="s">
        <v>84</v>
      </c>
    </row>
    <row r="43" spans="1:60" x14ac:dyDescent="0.2">
      <c r="A43" s="77" t="s">
        <v>1108</v>
      </c>
      <c r="B43" s="184" t="s">
        <v>2781</v>
      </c>
      <c r="C43" s="58" t="s">
        <v>2781</v>
      </c>
      <c r="D43" s="210" t="s">
        <v>119</v>
      </c>
      <c r="E43" s="185" t="s">
        <v>1142</v>
      </c>
      <c r="F43" s="185" t="s">
        <v>38</v>
      </c>
      <c r="G43" s="185">
        <v>17</v>
      </c>
      <c r="H43" s="185">
        <v>1630949</v>
      </c>
      <c r="I43" s="185">
        <v>1630949</v>
      </c>
      <c r="J43" s="185" t="s">
        <v>40</v>
      </c>
      <c r="K43" s="185" t="s">
        <v>46</v>
      </c>
      <c r="L43" s="197" t="s">
        <v>1143</v>
      </c>
      <c r="M43" s="211">
        <v>0</v>
      </c>
      <c r="N43" s="170">
        <v>0.10891089108910891</v>
      </c>
      <c r="O43" s="170">
        <v>6.25E-2</v>
      </c>
      <c r="P43" s="170">
        <v>0</v>
      </c>
      <c r="Q43" s="170">
        <v>0</v>
      </c>
      <c r="R43" s="173">
        <v>0</v>
      </c>
      <c r="S43" s="198">
        <v>160</v>
      </c>
      <c r="T43" s="185">
        <v>101</v>
      </c>
      <c r="U43" s="185">
        <v>96</v>
      </c>
      <c r="V43" s="185">
        <v>76</v>
      </c>
      <c r="W43" s="185">
        <v>73</v>
      </c>
      <c r="X43" s="185">
        <v>90</v>
      </c>
      <c r="Y43" s="216">
        <v>0.121438</v>
      </c>
      <c r="Z43" s="217">
        <v>9.2420699999999995E-2</v>
      </c>
      <c r="AA43" s="217">
        <v>1.6560499999999999E-2</v>
      </c>
      <c r="AB43" s="217">
        <v>6.1926599999999998E-2</v>
      </c>
      <c r="AC43" s="217">
        <v>1.19787E-2</v>
      </c>
      <c r="AD43" s="217">
        <v>6.9451300000000001E-4</v>
      </c>
      <c r="AE43" s="217">
        <v>9.2987199999999999E-4</v>
      </c>
      <c r="AF43" s="198">
        <v>13266</v>
      </c>
      <c r="AG43" s="185">
        <v>21110</v>
      </c>
      <c r="AH43" s="185">
        <v>12560</v>
      </c>
      <c r="AI43" s="185">
        <v>13080</v>
      </c>
      <c r="AJ43" s="185">
        <v>11437</v>
      </c>
      <c r="AK43" s="185">
        <v>10079</v>
      </c>
      <c r="AL43" s="185">
        <v>12905</v>
      </c>
      <c r="AM43" s="198" t="s">
        <v>40</v>
      </c>
      <c r="AN43" s="194" t="s">
        <v>48</v>
      </c>
      <c r="AO43" s="194" t="s">
        <v>48</v>
      </c>
      <c r="AP43" s="185" t="s">
        <v>40</v>
      </c>
      <c r="AQ43" s="194" t="s">
        <v>48</v>
      </c>
      <c r="AR43" s="185" t="s">
        <v>40</v>
      </c>
      <c r="AS43" s="185" t="s">
        <v>40</v>
      </c>
      <c r="AT43" s="197" t="s">
        <v>40</v>
      </c>
    </row>
    <row r="44" spans="1:60" x14ac:dyDescent="0.2">
      <c r="A44" s="77" t="s">
        <v>1071</v>
      </c>
      <c r="B44" s="184" t="s">
        <v>2771</v>
      </c>
      <c r="C44" s="58" t="s">
        <v>2776</v>
      </c>
      <c r="D44" s="210" t="s">
        <v>119</v>
      </c>
      <c r="E44" s="185" t="s">
        <v>372</v>
      </c>
      <c r="F44" s="185" t="s">
        <v>103</v>
      </c>
      <c r="G44" s="185">
        <v>17</v>
      </c>
      <c r="H44" s="185">
        <v>7576897</v>
      </c>
      <c r="I44" s="185">
        <v>7576897</v>
      </c>
      <c r="J44" s="185" t="s">
        <v>40</v>
      </c>
      <c r="K44" s="185" t="s">
        <v>46</v>
      </c>
      <c r="L44" s="197" t="s">
        <v>1144</v>
      </c>
      <c r="M44" s="211">
        <v>0</v>
      </c>
      <c r="N44" s="170">
        <v>6.8965517241379309E-2</v>
      </c>
      <c r="O44" s="170">
        <v>8.8235294117647065E-2</v>
      </c>
      <c r="P44" s="170">
        <v>0.30303030303030304</v>
      </c>
      <c r="Q44" s="170">
        <v>0.2857142857142857</v>
      </c>
      <c r="R44" s="173">
        <v>0.14285714285714285</v>
      </c>
      <c r="S44" s="198">
        <v>43</v>
      </c>
      <c r="T44" s="185">
        <v>29</v>
      </c>
      <c r="U44" s="185">
        <v>34</v>
      </c>
      <c r="V44" s="185">
        <v>33</v>
      </c>
      <c r="W44" s="185">
        <v>14</v>
      </c>
      <c r="X44" s="185">
        <v>35</v>
      </c>
      <c r="Y44" s="216">
        <v>0.22362199999999999</v>
      </c>
      <c r="Z44" s="217">
        <v>0.22800300000000001</v>
      </c>
      <c r="AA44" s="217">
        <v>0.211979</v>
      </c>
      <c r="AB44" s="217">
        <v>0.27337099999999998</v>
      </c>
      <c r="AC44" s="217">
        <v>0.45946300000000001</v>
      </c>
      <c r="AD44" s="217">
        <v>0.20307900000000001</v>
      </c>
      <c r="AE44" s="217">
        <v>0.37035600000000002</v>
      </c>
      <c r="AF44" s="198">
        <v>13335</v>
      </c>
      <c r="AG44" s="185">
        <v>21355</v>
      </c>
      <c r="AH44" s="185">
        <v>13190</v>
      </c>
      <c r="AI44" s="185">
        <v>13831</v>
      </c>
      <c r="AJ44" s="185">
        <v>8856</v>
      </c>
      <c r="AK44" s="185">
        <v>9809</v>
      </c>
      <c r="AL44" s="185">
        <v>13136</v>
      </c>
      <c r="AM44" s="198" t="s">
        <v>40</v>
      </c>
      <c r="AN44" s="194" t="s">
        <v>48</v>
      </c>
      <c r="AO44" s="194" t="s">
        <v>48</v>
      </c>
      <c r="AP44" s="194" t="s">
        <v>48</v>
      </c>
      <c r="AQ44" s="194" t="s">
        <v>48</v>
      </c>
      <c r="AR44" s="194" t="s">
        <v>48</v>
      </c>
      <c r="AS44" s="194" t="s">
        <v>48</v>
      </c>
      <c r="AT44" s="218" t="s">
        <v>48</v>
      </c>
    </row>
    <row r="45" spans="1:60" x14ac:dyDescent="0.2">
      <c r="A45" s="77" t="s">
        <v>1145</v>
      </c>
      <c r="B45" s="184" t="s">
        <v>2771</v>
      </c>
      <c r="C45" s="58" t="s">
        <v>2780</v>
      </c>
      <c r="D45" s="210" t="s">
        <v>119</v>
      </c>
      <c r="E45" s="185" t="s">
        <v>1146</v>
      </c>
      <c r="F45" s="185" t="s">
        <v>38</v>
      </c>
      <c r="G45" s="185">
        <v>17</v>
      </c>
      <c r="H45" s="185">
        <v>78343470</v>
      </c>
      <c r="I45" s="185">
        <v>78343470</v>
      </c>
      <c r="J45" s="185" t="s">
        <v>40</v>
      </c>
      <c r="K45" s="185" t="s">
        <v>39</v>
      </c>
      <c r="L45" s="197" t="s">
        <v>1147</v>
      </c>
      <c r="M45" s="211">
        <v>0</v>
      </c>
      <c r="N45" s="170">
        <v>0</v>
      </c>
      <c r="O45" s="170">
        <v>5.9701492537313432E-2</v>
      </c>
      <c r="P45" s="170">
        <v>0.16216216216216217</v>
      </c>
      <c r="Q45" s="170">
        <v>3.5714285714285712E-2</v>
      </c>
      <c r="R45" s="173">
        <v>2.7777777777777776E-2</v>
      </c>
      <c r="S45" s="198">
        <v>25</v>
      </c>
      <c r="T45" s="185">
        <v>60</v>
      </c>
      <c r="U45" s="185">
        <v>67</v>
      </c>
      <c r="V45" s="185">
        <v>37</v>
      </c>
      <c r="W45" s="185">
        <v>28</v>
      </c>
      <c r="X45" s="185">
        <v>36</v>
      </c>
      <c r="Y45" s="216">
        <v>7.4530299999999994E-2</v>
      </c>
      <c r="Z45" s="217">
        <v>5.45386E-2</v>
      </c>
      <c r="AA45" s="217">
        <v>0.140294</v>
      </c>
      <c r="AB45" s="217">
        <v>0.12762899999999999</v>
      </c>
      <c r="AC45" s="217">
        <v>0.137931</v>
      </c>
      <c r="AD45" s="217">
        <v>0.11572499999999999</v>
      </c>
      <c r="AE45" s="217">
        <v>0.263604</v>
      </c>
      <c r="AF45" s="198">
        <v>14531</v>
      </c>
      <c r="AG45" s="185">
        <v>21196</v>
      </c>
      <c r="AH45" s="185">
        <v>13821</v>
      </c>
      <c r="AI45" s="185">
        <v>14550</v>
      </c>
      <c r="AJ45" s="185">
        <v>12383</v>
      </c>
      <c r="AK45" s="185">
        <v>10162</v>
      </c>
      <c r="AL45" s="185">
        <v>13691</v>
      </c>
      <c r="AM45" s="198" t="s">
        <v>40</v>
      </c>
      <c r="AN45" s="185"/>
      <c r="AO45" s="185"/>
      <c r="AP45" s="194" t="s">
        <v>42</v>
      </c>
      <c r="AQ45" s="194" t="s">
        <v>42</v>
      </c>
      <c r="AR45" s="194" t="s">
        <v>42</v>
      </c>
      <c r="AS45" s="194" t="s">
        <v>42</v>
      </c>
      <c r="AT45" s="218" t="s">
        <v>42</v>
      </c>
    </row>
    <row r="46" spans="1:60" x14ac:dyDescent="0.2">
      <c r="A46" s="77" t="s">
        <v>99</v>
      </c>
      <c r="B46" s="184" t="s">
        <v>99</v>
      </c>
      <c r="C46" s="58" t="s">
        <v>99</v>
      </c>
      <c r="D46" s="210" t="s">
        <v>119</v>
      </c>
      <c r="E46" s="185" t="s">
        <v>1168</v>
      </c>
      <c r="F46" s="185" t="s">
        <v>38</v>
      </c>
      <c r="G46" s="185">
        <v>18</v>
      </c>
      <c r="H46" s="185">
        <v>54362385</v>
      </c>
      <c r="I46" s="185">
        <v>54362385</v>
      </c>
      <c r="J46" s="185" t="s">
        <v>39</v>
      </c>
      <c r="K46" s="185" t="s">
        <v>59</v>
      </c>
      <c r="L46" s="197" t="s">
        <v>1169</v>
      </c>
      <c r="M46" s="211">
        <v>0</v>
      </c>
      <c r="N46" s="170">
        <v>0</v>
      </c>
      <c r="O46" s="170">
        <v>0</v>
      </c>
      <c r="P46" s="170">
        <v>0</v>
      </c>
      <c r="Q46" s="170">
        <v>0.33333333333333331</v>
      </c>
      <c r="R46" s="173">
        <v>0.17647058823529413</v>
      </c>
      <c r="S46" s="198">
        <v>13</v>
      </c>
      <c r="T46" s="185">
        <v>22</v>
      </c>
      <c r="U46" s="185">
        <v>20</v>
      </c>
      <c r="V46" s="185">
        <v>19</v>
      </c>
      <c r="W46" s="185">
        <v>6</v>
      </c>
      <c r="X46" s="185">
        <v>17</v>
      </c>
      <c r="Y46" s="216">
        <v>5.5096399999999997E-3</v>
      </c>
      <c r="Z46" s="217">
        <v>1.3389099999999999E-2</v>
      </c>
      <c r="AA46" s="217">
        <v>5.8252399999999998E-3</v>
      </c>
      <c r="AB46" s="217">
        <v>5.8430699999999997E-3</v>
      </c>
      <c r="AC46" s="217">
        <v>0.171123</v>
      </c>
      <c r="AD46" s="217">
        <v>0.14285700000000001</v>
      </c>
      <c r="AE46" s="217">
        <v>7.4257400000000001E-3</v>
      </c>
      <c r="AF46" s="198">
        <v>1815</v>
      </c>
      <c r="AG46" s="185">
        <v>1195</v>
      </c>
      <c r="AH46" s="185">
        <v>1030</v>
      </c>
      <c r="AI46" s="185">
        <v>1198</v>
      </c>
      <c r="AJ46" s="185">
        <v>374</v>
      </c>
      <c r="AK46" s="185">
        <v>21</v>
      </c>
      <c r="AL46" s="185">
        <v>808</v>
      </c>
      <c r="AM46" s="198" t="s">
        <v>39</v>
      </c>
      <c r="AN46" s="185" t="s">
        <v>39</v>
      </c>
      <c r="AO46" s="185" t="s">
        <v>39</v>
      </c>
      <c r="AP46" s="185" t="s">
        <v>39</v>
      </c>
      <c r="AQ46" s="185" t="s">
        <v>39</v>
      </c>
      <c r="AR46" s="194" t="s">
        <v>79</v>
      </c>
      <c r="AS46" s="194" t="s">
        <v>79</v>
      </c>
      <c r="AT46" s="197" t="s">
        <v>39</v>
      </c>
    </row>
    <row r="47" spans="1:60" x14ac:dyDescent="0.2">
      <c r="A47" s="77" t="s">
        <v>1078</v>
      </c>
      <c r="B47" s="184" t="s">
        <v>950</v>
      </c>
      <c r="C47" s="58" t="s">
        <v>30</v>
      </c>
      <c r="D47" s="210" t="s">
        <v>119</v>
      </c>
      <c r="E47" s="185" t="s">
        <v>1148</v>
      </c>
      <c r="F47" s="185" t="s">
        <v>38</v>
      </c>
      <c r="G47" s="185">
        <v>19</v>
      </c>
      <c r="H47" s="185">
        <v>2413777</v>
      </c>
      <c r="I47" s="185">
        <v>2413777</v>
      </c>
      <c r="J47" s="185" t="s">
        <v>40</v>
      </c>
      <c r="K47" s="185" t="s">
        <v>46</v>
      </c>
      <c r="L47" s="197" t="s">
        <v>1149</v>
      </c>
      <c r="M47" s="211">
        <v>0</v>
      </c>
      <c r="N47" s="170">
        <v>1.2987012987012988E-2</v>
      </c>
      <c r="O47" s="170">
        <v>1.5151515151515152E-2</v>
      </c>
      <c r="P47" s="170">
        <v>3.5087719298245612E-2</v>
      </c>
      <c r="Q47" s="170">
        <v>0.13793103448275862</v>
      </c>
      <c r="R47" s="173">
        <v>0</v>
      </c>
      <c r="S47" s="198">
        <v>107</v>
      </c>
      <c r="T47" s="185">
        <v>77</v>
      </c>
      <c r="U47" s="185">
        <v>66</v>
      </c>
      <c r="V47" s="185">
        <v>57</v>
      </c>
      <c r="W47" s="185">
        <v>58</v>
      </c>
      <c r="X47" s="185">
        <v>91</v>
      </c>
      <c r="Y47" s="216">
        <v>6.7312400000000003E-3</v>
      </c>
      <c r="Z47" s="217">
        <v>6.1661199999999998E-3</v>
      </c>
      <c r="AA47" s="217">
        <v>5.2423600000000001E-2</v>
      </c>
      <c r="AB47" s="217">
        <v>2.3093099999999998E-2</v>
      </c>
      <c r="AC47" s="217">
        <v>0.18749399999999999</v>
      </c>
      <c r="AD47" s="217">
        <v>1.8221600000000001E-2</v>
      </c>
      <c r="AE47" s="217">
        <v>3.42495E-3</v>
      </c>
      <c r="AF47" s="198">
        <v>12182</v>
      </c>
      <c r="AG47" s="185">
        <v>19299</v>
      </c>
      <c r="AH47" s="185">
        <v>11388</v>
      </c>
      <c r="AI47" s="185">
        <v>11865</v>
      </c>
      <c r="AJ47" s="185">
        <v>10747</v>
      </c>
      <c r="AK47" s="185">
        <v>8232</v>
      </c>
      <c r="AL47" s="185">
        <v>11679</v>
      </c>
      <c r="AM47" s="198" t="s">
        <v>40</v>
      </c>
      <c r="AN47" s="185" t="s">
        <v>40</v>
      </c>
      <c r="AO47" s="185" t="s">
        <v>40</v>
      </c>
      <c r="AP47" s="185" t="s">
        <v>40</v>
      </c>
      <c r="AQ47" s="185" t="s">
        <v>40</v>
      </c>
      <c r="AR47" s="194" t="s">
        <v>56</v>
      </c>
      <c r="AS47" s="185" t="s">
        <v>40</v>
      </c>
      <c r="AT47" s="197" t="s">
        <v>40</v>
      </c>
    </row>
    <row r="48" spans="1:60" x14ac:dyDescent="0.2">
      <c r="A48" s="77" t="s">
        <v>1071</v>
      </c>
      <c r="B48" s="184" t="s">
        <v>2771</v>
      </c>
      <c r="C48" s="219" t="s">
        <v>2776</v>
      </c>
      <c r="D48" s="210" t="s">
        <v>119</v>
      </c>
      <c r="E48" s="185" t="s">
        <v>1150</v>
      </c>
      <c r="F48" s="185" t="s">
        <v>38</v>
      </c>
      <c r="G48" s="185">
        <v>19</v>
      </c>
      <c r="H48" s="185">
        <v>50169219</v>
      </c>
      <c r="I48" s="185">
        <v>50169219</v>
      </c>
      <c r="J48" s="185" t="s">
        <v>40</v>
      </c>
      <c r="K48" s="185" t="s">
        <v>39</v>
      </c>
      <c r="L48" s="197" t="s">
        <v>1151</v>
      </c>
      <c r="M48" s="211">
        <v>0</v>
      </c>
      <c r="N48" s="170">
        <v>0.15384615384615385</v>
      </c>
      <c r="O48" s="170">
        <v>0.21212121212121213</v>
      </c>
      <c r="P48" s="170">
        <v>0.10714285714285714</v>
      </c>
      <c r="Q48" s="170">
        <v>0.19444444444444445</v>
      </c>
      <c r="R48" s="173">
        <v>7.1428571428571425E-2</v>
      </c>
      <c r="S48" s="198">
        <v>36</v>
      </c>
      <c r="T48" s="185">
        <v>39</v>
      </c>
      <c r="U48" s="185">
        <v>33</v>
      </c>
      <c r="V48" s="185">
        <v>28</v>
      </c>
      <c r="W48" s="185">
        <v>36</v>
      </c>
      <c r="X48" s="185">
        <v>42</v>
      </c>
      <c r="Y48" s="216">
        <v>0.138486</v>
      </c>
      <c r="Z48" s="217">
        <v>0.13730700000000001</v>
      </c>
      <c r="AA48" s="217">
        <v>0.15005099999999999</v>
      </c>
      <c r="AB48" s="217">
        <v>0.206429</v>
      </c>
      <c r="AC48" s="217">
        <v>0.231659</v>
      </c>
      <c r="AD48" s="217">
        <v>0.17099</v>
      </c>
      <c r="AE48" s="217">
        <v>0.279136</v>
      </c>
      <c r="AF48" s="198">
        <v>13662</v>
      </c>
      <c r="AG48" s="185">
        <v>20283</v>
      </c>
      <c r="AH48" s="185">
        <v>13622</v>
      </c>
      <c r="AI48" s="185">
        <v>12910</v>
      </c>
      <c r="AJ48" s="185">
        <v>15130</v>
      </c>
      <c r="AK48" s="185">
        <v>12299</v>
      </c>
      <c r="AL48" s="185">
        <v>13986</v>
      </c>
      <c r="AM48" s="198" t="s">
        <v>40</v>
      </c>
      <c r="AN48" s="194" t="s">
        <v>84</v>
      </c>
      <c r="AO48" s="194" t="s">
        <v>84</v>
      </c>
      <c r="AP48" s="194" t="s">
        <v>84</v>
      </c>
      <c r="AQ48" s="194" t="s">
        <v>84</v>
      </c>
      <c r="AR48" s="194" t="s">
        <v>84</v>
      </c>
      <c r="AS48" s="194" t="s">
        <v>84</v>
      </c>
      <c r="AT48" s="218" t="s">
        <v>84</v>
      </c>
    </row>
    <row r="49" spans="1:46" x14ac:dyDescent="0.2">
      <c r="A49" s="77" t="s">
        <v>1071</v>
      </c>
      <c r="B49" s="184" t="s">
        <v>2771</v>
      </c>
      <c r="C49" s="58" t="s">
        <v>2776</v>
      </c>
      <c r="D49" s="210" t="s">
        <v>119</v>
      </c>
      <c r="E49" s="185" t="s">
        <v>1170</v>
      </c>
      <c r="F49" s="185" t="s">
        <v>38</v>
      </c>
      <c r="G49" s="185">
        <v>19</v>
      </c>
      <c r="H49" s="185">
        <v>55284908</v>
      </c>
      <c r="I49" s="185">
        <v>55284908</v>
      </c>
      <c r="J49" s="185" t="s">
        <v>59</v>
      </c>
      <c r="K49" s="185" t="s">
        <v>39</v>
      </c>
      <c r="L49" s="197" t="s">
        <v>1171</v>
      </c>
      <c r="M49" s="211">
        <v>0</v>
      </c>
      <c r="N49" s="170">
        <v>3.8461538461538464E-2</v>
      </c>
      <c r="O49" s="170">
        <v>3.7037037037037035E-2</v>
      </c>
      <c r="P49" s="170">
        <v>5.7142857142857141E-2</v>
      </c>
      <c r="Q49" s="170">
        <v>0.14285714285714285</v>
      </c>
      <c r="R49" s="173">
        <v>0.16666666666666666</v>
      </c>
      <c r="S49" s="198">
        <v>33</v>
      </c>
      <c r="T49" s="185">
        <v>26</v>
      </c>
      <c r="U49" s="185">
        <v>27</v>
      </c>
      <c r="V49" s="185">
        <v>35</v>
      </c>
      <c r="W49" s="185">
        <v>28</v>
      </c>
      <c r="X49" s="185">
        <v>30</v>
      </c>
      <c r="Y49" s="216">
        <v>0.19059200000000001</v>
      </c>
      <c r="Z49" s="217">
        <v>0.21743299999999999</v>
      </c>
      <c r="AA49" s="217">
        <v>0.24749599999999999</v>
      </c>
      <c r="AB49" s="217">
        <v>0.19527600000000001</v>
      </c>
      <c r="AC49" s="217">
        <v>9.6456700000000006E-2</v>
      </c>
      <c r="AD49" s="217">
        <v>0.24946199999999999</v>
      </c>
      <c r="AE49" s="217">
        <v>0.22828000000000001</v>
      </c>
      <c r="AF49" s="198">
        <v>2466</v>
      </c>
      <c r="AG49" s="185">
        <v>9396</v>
      </c>
      <c r="AH49" s="185">
        <v>4493</v>
      </c>
      <c r="AI49" s="185">
        <v>5715</v>
      </c>
      <c r="AJ49" s="185">
        <v>1016</v>
      </c>
      <c r="AK49" s="185">
        <v>3255</v>
      </c>
      <c r="AL49" s="185">
        <v>7942</v>
      </c>
      <c r="AM49" s="298" t="s">
        <v>79</v>
      </c>
      <c r="AN49" s="185" t="s">
        <v>79</v>
      </c>
      <c r="AO49" s="185" t="s">
        <v>79</v>
      </c>
      <c r="AP49" s="185" t="s">
        <v>79</v>
      </c>
      <c r="AQ49" s="185" t="s">
        <v>79</v>
      </c>
      <c r="AR49" s="185" t="s">
        <v>79</v>
      </c>
      <c r="AS49" s="185" t="s">
        <v>79</v>
      </c>
      <c r="AT49" s="197" t="s">
        <v>79</v>
      </c>
    </row>
    <row r="50" spans="1:46" x14ac:dyDescent="0.2">
      <c r="A50" s="77" t="s">
        <v>1071</v>
      </c>
      <c r="B50" s="184" t="s">
        <v>2771</v>
      </c>
      <c r="C50" s="77" t="s">
        <v>2776</v>
      </c>
      <c r="D50" s="210" t="s">
        <v>119</v>
      </c>
      <c r="E50" s="185" t="s">
        <v>1152</v>
      </c>
      <c r="F50" s="185" t="s">
        <v>38</v>
      </c>
      <c r="G50" s="185">
        <v>20</v>
      </c>
      <c r="H50" s="185">
        <v>20493790</v>
      </c>
      <c r="I50" s="185">
        <v>20493790</v>
      </c>
      <c r="J50" s="185" t="s">
        <v>59</v>
      </c>
      <c r="K50" s="185" t="s">
        <v>39</v>
      </c>
      <c r="L50" s="197" t="s">
        <v>1153</v>
      </c>
      <c r="M50" s="211">
        <v>0</v>
      </c>
      <c r="N50" s="170">
        <v>0.11428571428571428</v>
      </c>
      <c r="O50" s="170">
        <v>0.125</v>
      </c>
      <c r="P50" s="170">
        <v>0.2857142857142857</v>
      </c>
      <c r="Q50" s="170">
        <v>0.5</v>
      </c>
      <c r="R50" s="173">
        <v>0.29166666666666669</v>
      </c>
      <c r="S50" s="198">
        <v>25</v>
      </c>
      <c r="T50" s="185">
        <v>35</v>
      </c>
      <c r="U50" s="185">
        <v>24</v>
      </c>
      <c r="V50" s="185">
        <v>28</v>
      </c>
      <c r="W50" s="185">
        <v>18</v>
      </c>
      <c r="X50" s="185">
        <v>24</v>
      </c>
      <c r="Y50" s="216">
        <v>0.15187500000000001</v>
      </c>
      <c r="Z50" s="217">
        <v>0.14866399999999999</v>
      </c>
      <c r="AA50" s="217">
        <v>0.145842</v>
      </c>
      <c r="AB50" s="217">
        <v>0.17938399999999999</v>
      </c>
      <c r="AC50" s="217">
        <v>0.29526400000000003</v>
      </c>
      <c r="AD50" s="217">
        <v>0.182953</v>
      </c>
      <c r="AE50" s="217">
        <v>0.26464799999999999</v>
      </c>
      <c r="AF50" s="198">
        <v>18930</v>
      </c>
      <c r="AG50" s="185">
        <v>27209</v>
      </c>
      <c r="AH50" s="185">
        <v>17183</v>
      </c>
      <c r="AI50" s="185">
        <v>17928</v>
      </c>
      <c r="AJ50" s="185">
        <v>20375</v>
      </c>
      <c r="AK50" s="185">
        <v>13774</v>
      </c>
      <c r="AL50" s="185">
        <v>18160</v>
      </c>
      <c r="AM50" s="198" t="s">
        <v>59</v>
      </c>
      <c r="AN50" s="194" t="s">
        <v>61</v>
      </c>
      <c r="AO50" s="194" t="s">
        <v>61</v>
      </c>
      <c r="AP50" s="194" t="s">
        <v>61</v>
      </c>
      <c r="AQ50" s="194" t="s">
        <v>61</v>
      </c>
      <c r="AR50" s="194" t="s">
        <v>61</v>
      </c>
      <c r="AS50" s="194" t="s">
        <v>61</v>
      </c>
      <c r="AT50" s="218" t="s">
        <v>61</v>
      </c>
    </row>
    <row r="51" spans="1:46" x14ac:dyDescent="0.2">
      <c r="A51" s="77" t="s">
        <v>1071</v>
      </c>
      <c r="B51" s="184" t="s">
        <v>2771</v>
      </c>
      <c r="C51" s="58" t="s">
        <v>2780</v>
      </c>
      <c r="D51" s="210" t="s">
        <v>119</v>
      </c>
      <c r="E51" s="185" t="s">
        <v>1154</v>
      </c>
      <c r="F51" s="185" t="s">
        <v>38</v>
      </c>
      <c r="G51" s="185">
        <v>22</v>
      </c>
      <c r="H51" s="185">
        <v>42191808</v>
      </c>
      <c r="I51" s="185">
        <v>42191808</v>
      </c>
      <c r="J51" s="185" t="s">
        <v>39</v>
      </c>
      <c r="K51" s="185" t="s">
        <v>59</v>
      </c>
      <c r="L51" s="197" t="s">
        <v>1155</v>
      </c>
      <c r="M51" s="211">
        <v>0</v>
      </c>
      <c r="N51" s="170">
        <v>7.8431372549019607E-2</v>
      </c>
      <c r="O51" s="170">
        <v>3.6363636363636362E-2</v>
      </c>
      <c r="P51" s="170">
        <v>0.19047619047619047</v>
      </c>
      <c r="Q51" s="170">
        <v>0.1276595744680851</v>
      </c>
      <c r="R51" s="173">
        <v>0.15584415584415584</v>
      </c>
      <c r="S51" s="198">
        <v>86</v>
      </c>
      <c r="T51" s="185">
        <v>102</v>
      </c>
      <c r="U51" s="185">
        <v>110</v>
      </c>
      <c r="V51" s="185">
        <v>84</v>
      </c>
      <c r="W51" s="185">
        <v>47</v>
      </c>
      <c r="X51" s="185">
        <v>77</v>
      </c>
      <c r="Y51" s="216">
        <v>5.5945500000000002E-2</v>
      </c>
      <c r="Z51" s="217">
        <v>3.8635200000000001E-2</v>
      </c>
      <c r="AA51" s="217">
        <v>0.12956400000000001</v>
      </c>
      <c r="AB51" s="217">
        <v>0.12518099999999999</v>
      </c>
      <c r="AC51" s="217">
        <v>0.161771</v>
      </c>
      <c r="AD51" s="217">
        <v>0.12659999999999999</v>
      </c>
      <c r="AE51" s="217">
        <v>0.25713900000000001</v>
      </c>
      <c r="AF51" s="198">
        <v>14532</v>
      </c>
      <c r="AG51" s="185">
        <v>21043</v>
      </c>
      <c r="AH51" s="185">
        <v>12681</v>
      </c>
      <c r="AI51" s="185">
        <v>13820</v>
      </c>
      <c r="AJ51" s="185">
        <v>13550</v>
      </c>
      <c r="AK51" s="185">
        <v>9921</v>
      </c>
      <c r="AL51" s="185">
        <v>14498</v>
      </c>
      <c r="AM51" s="198" t="s">
        <v>39</v>
      </c>
      <c r="AN51" s="185"/>
      <c r="AO51" s="185" t="s">
        <v>39</v>
      </c>
      <c r="AP51" s="194" t="s">
        <v>79</v>
      </c>
      <c r="AQ51" s="194" t="s">
        <v>79</v>
      </c>
      <c r="AR51" s="194" t="s">
        <v>79</v>
      </c>
      <c r="AS51" s="194" t="s">
        <v>79</v>
      </c>
      <c r="AT51" s="218" t="s">
        <v>79</v>
      </c>
    </row>
    <row r="52" spans="1:46" x14ac:dyDescent="0.2">
      <c r="A52" s="77" t="s">
        <v>30</v>
      </c>
      <c r="B52" s="184" t="s">
        <v>30</v>
      </c>
      <c r="C52" s="58" t="s">
        <v>30</v>
      </c>
      <c r="D52" s="210" t="s">
        <v>119</v>
      </c>
      <c r="E52" s="185" t="s">
        <v>1156</v>
      </c>
      <c r="F52" s="185" t="s">
        <v>38</v>
      </c>
      <c r="G52" s="185">
        <v>22</v>
      </c>
      <c r="H52" s="185">
        <v>47108145</v>
      </c>
      <c r="I52" s="185">
        <v>47108145</v>
      </c>
      <c r="J52" s="185" t="s">
        <v>39</v>
      </c>
      <c r="K52" s="185" t="s">
        <v>59</v>
      </c>
      <c r="L52" s="197" t="s">
        <v>1157</v>
      </c>
      <c r="M52" s="211">
        <v>0</v>
      </c>
      <c r="N52" s="170">
        <v>0</v>
      </c>
      <c r="O52" s="170">
        <v>0</v>
      </c>
      <c r="P52" s="170">
        <v>0</v>
      </c>
      <c r="Q52" s="170">
        <v>0.16666666666666666</v>
      </c>
      <c r="R52" s="173">
        <v>0</v>
      </c>
      <c r="S52" s="198">
        <v>42</v>
      </c>
      <c r="T52" s="185">
        <v>43</v>
      </c>
      <c r="U52" s="185">
        <v>52</v>
      </c>
      <c r="V52" s="185">
        <v>37</v>
      </c>
      <c r="W52" s="185">
        <v>48</v>
      </c>
      <c r="X52" s="185">
        <v>46</v>
      </c>
      <c r="Y52" s="216">
        <v>3.56954E-3</v>
      </c>
      <c r="Z52" s="217">
        <v>2.9216899999999998E-3</v>
      </c>
      <c r="AA52" s="217">
        <v>2.3735700000000002E-3</v>
      </c>
      <c r="AB52" s="217">
        <v>3.8368299999999998E-3</v>
      </c>
      <c r="AC52" s="217">
        <v>0.14274200000000001</v>
      </c>
      <c r="AD52" s="217">
        <v>8.4720500000000001E-3</v>
      </c>
      <c r="AE52" s="217">
        <v>2.2078900000000001E-3</v>
      </c>
      <c r="AF52" s="198">
        <v>15128</v>
      </c>
      <c r="AG52" s="185">
        <v>24301</v>
      </c>
      <c r="AH52" s="185">
        <v>15167</v>
      </c>
      <c r="AI52" s="185">
        <v>14856</v>
      </c>
      <c r="AJ52" s="185">
        <v>17395</v>
      </c>
      <c r="AK52" s="185">
        <v>16761</v>
      </c>
      <c r="AL52" s="185">
        <v>17211</v>
      </c>
      <c r="AM52" s="198" t="s">
        <v>39</v>
      </c>
      <c r="AN52" s="185" t="s">
        <v>39</v>
      </c>
      <c r="AO52" s="185" t="s">
        <v>39</v>
      </c>
      <c r="AP52" s="185" t="s">
        <v>39</v>
      </c>
      <c r="AQ52" s="185" t="s">
        <v>39</v>
      </c>
      <c r="AR52" s="194" t="s">
        <v>79</v>
      </c>
      <c r="AS52" s="185" t="s">
        <v>39</v>
      </c>
      <c r="AT52" s="197" t="s">
        <v>39</v>
      </c>
    </row>
    <row r="53" spans="1:46" ht="17" thickBot="1" x14ac:dyDescent="0.25">
      <c r="A53" s="94" t="s">
        <v>1095</v>
      </c>
      <c r="B53" s="202"/>
      <c r="C53" s="93" t="s">
        <v>119</v>
      </c>
      <c r="D53" s="221" t="s">
        <v>119</v>
      </c>
      <c r="E53" s="203" t="s">
        <v>1177</v>
      </c>
      <c r="F53" s="203" t="s">
        <v>38</v>
      </c>
      <c r="G53" s="203">
        <v>23</v>
      </c>
      <c r="H53" s="203">
        <v>114541197</v>
      </c>
      <c r="I53" s="203">
        <v>114541197</v>
      </c>
      <c r="J53" s="203" t="s">
        <v>46</v>
      </c>
      <c r="K53" s="203" t="s">
        <v>40</v>
      </c>
      <c r="L53" s="222" t="s">
        <v>1178</v>
      </c>
      <c r="M53" s="223">
        <v>0</v>
      </c>
      <c r="N53" s="176">
        <v>0.13207547169811321</v>
      </c>
      <c r="O53" s="176">
        <v>7.6923076923076927E-2</v>
      </c>
      <c r="P53" s="176">
        <v>8.3333333333333329E-2</v>
      </c>
      <c r="Q53" s="176">
        <v>0</v>
      </c>
      <c r="R53" s="224">
        <v>0.10526315789473684</v>
      </c>
      <c r="S53" s="221">
        <v>17</v>
      </c>
      <c r="T53" s="203">
        <v>53</v>
      </c>
      <c r="U53" s="203">
        <v>65</v>
      </c>
      <c r="V53" s="203">
        <v>48</v>
      </c>
      <c r="W53" s="203">
        <v>6</v>
      </c>
      <c r="X53" s="203">
        <v>19</v>
      </c>
      <c r="Y53" s="225"/>
      <c r="Z53" s="226"/>
      <c r="AA53" s="226"/>
      <c r="AB53" s="226"/>
      <c r="AC53" s="226"/>
      <c r="AD53" s="226"/>
      <c r="AE53" s="226"/>
      <c r="AF53" s="221"/>
      <c r="AG53" s="203"/>
      <c r="AH53" s="203"/>
      <c r="AI53" s="203"/>
      <c r="AJ53" s="203"/>
      <c r="AK53" s="203"/>
      <c r="AL53" s="203"/>
      <c r="AM53" s="221"/>
      <c r="AN53" s="203"/>
      <c r="AO53" s="203"/>
      <c r="AP53" s="203"/>
      <c r="AQ53" s="203"/>
      <c r="AR53" s="203"/>
      <c r="AS53" s="203"/>
      <c r="AT53" s="222"/>
    </row>
  </sheetData>
  <autoFilter ref="A2:AT2">
    <sortState ref="A3:AT53">
      <sortCondition ref="G2:G53"/>
    </sortState>
  </autoFilter>
  <mergeCells count="5">
    <mergeCell ref="A1:C1"/>
    <mergeCell ref="D1:L1"/>
    <mergeCell ref="M1:X1"/>
    <mergeCell ref="Y1:AL1"/>
    <mergeCell ref="AM1:AT1"/>
  </mergeCells>
  <conditionalFormatting sqref="M1:R1048576">
    <cfRule type="colorScale" priority="5">
      <colorScale>
        <cfvo type="min"/>
        <cfvo type="max"/>
        <color theme="0"/>
        <color theme="3" tint="0.39997558519241921"/>
      </colorScale>
    </cfRule>
  </conditionalFormatting>
  <conditionalFormatting sqref="S1:X1048576">
    <cfRule type="colorScale" priority="4">
      <colorScale>
        <cfvo type="min"/>
        <cfvo type="max"/>
        <color theme="0"/>
        <color rgb="FFFFFF00"/>
      </colorScale>
    </cfRule>
  </conditionalFormatting>
  <conditionalFormatting sqref="Y2:AE1048576 Y1">
    <cfRule type="colorScale" priority="29">
      <colorScale>
        <cfvo type="min"/>
        <cfvo type="max"/>
        <color theme="0"/>
        <color theme="3" tint="0.39997558519241921"/>
      </colorScale>
    </cfRule>
  </conditionalFormatting>
  <conditionalFormatting sqref="AF3:AL1048576">
    <cfRule type="colorScale" priority="30">
      <colorScale>
        <cfvo type="min"/>
        <cfvo type="max"/>
        <color theme="0"/>
        <color rgb="FFFFFF00"/>
      </colorScale>
    </cfRule>
  </conditionalFormatting>
  <conditionalFormatting sqref="AF2:AL2">
    <cfRule type="colorScale" priority="31">
      <colorScale>
        <cfvo type="min"/>
        <cfvo type="max"/>
        <color theme="0"/>
        <color theme="3" tint="0.39997558519241921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1"/>
  <sheetViews>
    <sheetView workbookViewId="0">
      <selection sqref="A1:C1"/>
    </sheetView>
  </sheetViews>
  <sheetFormatPr baseColWidth="10" defaultRowHeight="16" x14ac:dyDescent="0.2"/>
  <cols>
    <col min="1" max="3" width="16.5" style="1" customWidth="1"/>
    <col min="4" max="12" width="11.83203125" style="1" customWidth="1"/>
    <col min="13" max="13" width="6.83203125" style="24" customWidth="1"/>
    <col min="14" max="21" width="6.83203125" style="13" customWidth="1"/>
    <col min="22" max="26" width="6.83203125" style="14" customWidth="1"/>
    <col min="27" max="31" width="6.83203125" style="13" customWidth="1"/>
    <col min="32" max="36" width="6.83203125" style="24" customWidth="1"/>
    <col min="37" max="39" width="10.83203125" style="24"/>
    <col min="40" max="40" width="6" style="24" customWidth="1"/>
    <col min="41" max="41" width="9.83203125" style="24" customWidth="1"/>
    <col min="42" max="50" width="6.5" style="24" customWidth="1"/>
    <col min="51" max="16384" width="10.83203125" style="24"/>
  </cols>
  <sheetData>
    <row r="1" spans="1:50" s="30" customFormat="1" ht="36" customHeight="1" thickBot="1" x14ac:dyDescent="0.25">
      <c r="A1" s="311" t="s">
        <v>0</v>
      </c>
      <c r="B1" s="312"/>
      <c r="C1" s="313"/>
      <c r="D1" s="308" t="s">
        <v>1</v>
      </c>
      <c r="E1" s="309"/>
      <c r="F1" s="322"/>
      <c r="G1" s="322"/>
      <c r="H1" s="322"/>
      <c r="I1" s="322"/>
      <c r="J1" s="322"/>
      <c r="K1" s="322"/>
      <c r="L1" s="322"/>
      <c r="M1" s="319" t="s">
        <v>2</v>
      </c>
      <c r="N1" s="323"/>
      <c r="O1" s="323"/>
      <c r="P1" s="323"/>
      <c r="Q1" s="323"/>
      <c r="R1" s="323"/>
      <c r="S1" s="323"/>
      <c r="T1" s="324"/>
      <c r="U1" s="325" t="s">
        <v>3</v>
      </c>
      <c r="V1" s="326"/>
      <c r="W1" s="326"/>
      <c r="X1" s="326"/>
      <c r="Y1" s="326"/>
      <c r="Z1" s="326"/>
      <c r="AA1" s="326"/>
      <c r="AB1" s="326"/>
      <c r="AC1" s="326"/>
      <c r="AD1" s="327"/>
      <c r="AE1" s="319" t="s">
        <v>4</v>
      </c>
      <c r="AF1" s="323"/>
      <c r="AG1" s="323"/>
      <c r="AH1" s="323"/>
      <c r="AI1" s="323"/>
      <c r="AJ1" s="324"/>
      <c r="AN1" s="31"/>
    </row>
    <row r="2" spans="1:50" s="9" customFormat="1" ht="36" customHeight="1" thickBot="1" x14ac:dyDescent="0.25">
      <c r="A2" s="152" t="s">
        <v>2</v>
      </c>
      <c r="B2" s="152" t="s">
        <v>3</v>
      </c>
      <c r="C2" s="152" t="s">
        <v>4</v>
      </c>
      <c r="D2" s="227" t="s">
        <v>5</v>
      </c>
      <c r="E2" s="154" t="s">
        <v>6</v>
      </c>
      <c r="F2" s="154" t="s">
        <v>7</v>
      </c>
      <c r="G2" s="154" t="s">
        <v>8</v>
      </c>
      <c r="H2" s="154" t="s">
        <v>9</v>
      </c>
      <c r="I2" s="154" t="s">
        <v>10</v>
      </c>
      <c r="J2" s="154" t="s">
        <v>11</v>
      </c>
      <c r="K2" s="154" t="s">
        <v>12</v>
      </c>
      <c r="L2" s="155" t="s">
        <v>13</v>
      </c>
      <c r="M2" s="129" t="s">
        <v>14</v>
      </c>
      <c r="N2" s="130" t="s">
        <v>15</v>
      </c>
      <c r="O2" s="130" t="s">
        <v>16</v>
      </c>
      <c r="P2" s="131" t="s">
        <v>17</v>
      </c>
      <c r="Q2" s="228" t="s">
        <v>19</v>
      </c>
      <c r="R2" s="229" t="s">
        <v>20</v>
      </c>
      <c r="S2" s="229" t="s">
        <v>21</v>
      </c>
      <c r="T2" s="230" t="s">
        <v>22</v>
      </c>
      <c r="U2" s="231" t="s">
        <v>15</v>
      </c>
      <c r="V2" s="232" t="s">
        <v>16</v>
      </c>
      <c r="W2" s="232" t="s">
        <v>17</v>
      </c>
      <c r="X2" s="232" t="s">
        <v>18</v>
      </c>
      <c r="Y2" s="233" t="s">
        <v>24</v>
      </c>
      <c r="Z2" s="229" t="s">
        <v>20</v>
      </c>
      <c r="AA2" s="229" t="s">
        <v>21</v>
      </c>
      <c r="AB2" s="229" t="s">
        <v>22</v>
      </c>
      <c r="AC2" s="229" t="s">
        <v>23</v>
      </c>
      <c r="AD2" s="230" t="s">
        <v>26</v>
      </c>
      <c r="AE2" s="234" t="s">
        <v>28</v>
      </c>
      <c r="AF2" s="126" t="s">
        <v>29</v>
      </c>
      <c r="AG2" s="126" t="s">
        <v>30</v>
      </c>
      <c r="AH2" s="126" t="s">
        <v>31</v>
      </c>
      <c r="AI2" s="126" t="s">
        <v>32</v>
      </c>
      <c r="AJ2" s="235" t="s">
        <v>33</v>
      </c>
      <c r="AO2" s="32"/>
      <c r="AP2" s="32"/>
      <c r="AQ2" s="32"/>
      <c r="AR2" s="32"/>
      <c r="AS2" s="32"/>
      <c r="AT2" s="33"/>
      <c r="AU2" s="33"/>
      <c r="AV2" s="33"/>
      <c r="AW2" s="33"/>
      <c r="AX2" s="33"/>
    </row>
    <row r="3" spans="1:50" s="1" customFormat="1" x14ac:dyDescent="0.2">
      <c r="A3" s="59" t="s">
        <v>99</v>
      </c>
      <c r="B3" s="165" t="s">
        <v>62</v>
      </c>
      <c r="C3" s="69" t="s">
        <v>1179</v>
      </c>
      <c r="D3" s="59" t="s">
        <v>119</v>
      </c>
      <c r="E3" s="60" t="s">
        <v>1180</v>
      </c>
      <c r="F3" s="60" t="s">
        <v>38</v>
      </c>
      <c r="G3" s="109">
        <v>1</v>
      </c>
      <c r="H3" s="60">
        <v>24080908</v>
      </c>
      <c r="I3" s="60">
        <v>24080908</v>
      </c>
      <c r="J3" s="60" t="s">
        <v>40</v>
      </c>
      <c r="K3" s="60" t="s">
        <v>39</v>
      </c>
      <c r="L3" s="62" t="s">
        <v>1181</v>
      </c>
      <c r="M3" s="236">
        <v>0</v>
      </c>
      <c r="N3" s="140">
        <v>0</v>
      </c>
      <c r="O3" s="140">
        <v>0.17499999999999999</v>
      </c>
      <c r="P3" s="237">
        <v>0.30303030303030304</v>
      </c>
      <c r="Q3" s="85">
        <v>23</v>
      </c>
      <c r="R3" s="86">
        <v>9</v>
      </c>
      <c r="S3" s="86">
        <v>40</v>
      </c>
      <c r="T3" s="87">
        <v>33</v>
      </c>
      <c r="U3" s="238">
        <v>4.5532199999999998E-4</v>
      </c>
      <c r="V3" s="239">
        <v>0.21679999999999999</v>
      </c>
      <c r="W3" s="239">
        <v>0.29489900000000002</v>
      </c>
      <c r="X3" s="239">
        <v>0.15447</v>
      </c>
      <c r="Y3" s="240">
        <v>2.69542E-4</v>
      </c>
      <c r="Z3" s="241">
        <v>8785</v>
      </c>
      <c r="AA3" s="242">
        <v>11845</v>
      </c>
      <c r="AB3" s="242">
        <v>12801</v>
      </c>
      <c r="AC3" s="242">
        <v>11970</v>
      </c>
      <c r="AD3" s="243">
        <v>11130</v>
      </c>
      <c r="AE3" s="59" t="s">
        <v>40</v>
      </c>
      <c r="AF3" s="60" t="s">
        <v>40</v>
      </c>
      <c r="AG3" s="194" t="s">
        <v>84</v>
      </c>
      <c r="AH3" s="194" t="s">
        <v>84</v>
      </c>
      <c r="AI3" s="185" t="s">
        <v>40</v>
      </c>
      <c r="AJ3" s="218" t="s">
        <v>84</v>
      </c>
    </row>
    <row r="4" spans="1:50" x14ac:dyDescent="0.2">
      <c r="A4" s="59" t="s">
        <v>99</v>
      </c>
      <c r="B4" s="58" t="s">
        <v>62</v>
      </c>
      <c r="C4" s="59" t="s">
        <v>99</v>
      </c>
      <c r="D4" s="59" t="s">
        <v>119</v>
      </c>
      <c r="E4" s="60" t="s">
        <v>1182</v>
      </c>
      <c r="F4" s="60" t="s">
        <v>38</v>
      </c>
      <c r="G4" s="109">
        <v>1</v>
      </c>
      <c r="H4" s="60">
        <v>36367587</v>
      </c>
      <c r="I4" s="60">
        <v>36367587</v>
      </c>
      <c r="J4" s="60" t="s">
        <v>40</v>
      </c>
      <c r="K4" s="60" t="s">
        <v>39</v>
      </c>
      <c r="L4" s="62" t="s">
        <v>1183</v>
      </c>
      <c r="M4" s="236">
        <v>0</v>
      </c>
      <c r="N4" s="140">
        <v>0</v>
      </c>
      <c r="O4" s="140">
        <v>0.27358490566037735</v>
      </c>
      <c r="P4" s="237">
        <v>8.3333333333333329E-2</v>
      </c>
      <c r="Q4" s="85">
        <v>96</v>
      </c>
      <c r="R4" s="86">
        <v>43</v>
      </c>
      <c r="S4" s="86">
        <v>106</v>
      </c>
      <c r="T4" s="87">
        <v>72</v>
      </c>
      <c r="U4" s="238">
        <v>1.5783399999999999E-3</v>
      </c>
      <c r="V4" s="239">
        <v>0.183729</v>
      </c>
      <c r="W4" s="239">
        <v>0.23041400000000001</v>
      </c>
      <c r="X4" s="239">
        <v>3.8352900000000002E-2</v>
      </c>
      <c r="Y4" s="239">
        <v>1.5014999999999999E-4</v>
      </c>
      <c r="Z4" s="241">
        <v>16473</v>
      </c>
      <c r="AA4" s="242">
        <v>14799</v>
      </c>
      <c r="AB4" s="242">
        <v>20142</v>
      </c>
      <c r="AC4" s="242">
        <v>15227</v>
      </c>
      <c r="AD4" s="242">
        <v>13320</v>
      </c>
      <c r="AE4" s="198" t="s">
        <v>40</v>
      </c>
      <c r="AF4" s="185" t="s">
        <v>40</v>
      </c>
      <c r="AG4" s="194" t="s">
        <v>42</v>
      </c>
      <c r="AH4" s="194" t="s">
        <v>42</v>
      </c>
      <c r="AI4" s="185" t="s">
        <v>40</v>
      </c>
      <c r="AJ4" s="197" t="s">
        <v>40</v>
      </c>
    </row>
    <row r="5" spans="1:50" s="1" customFormat="1" x14ac:dyDescent="0.2">
      <c r="A5" s="59" t="s">
        <v>29</v>
      </c>
      <c r="B5" s="58" t="s">
        <v>119</v>
      </c>
      <c r="C5" s="59" t="s">
        <v>119</v>
      </c>
      <c r="D5" s="59" t="s">
        <v>119</v>
      </c>
      <c r="E5" s="60" t="s">
        <v>1328</v>
      </c>
      <c r="F5" s="60" t="s">
        <v>134</v>
      </c>
      <c r="G5" s="109">
        <v>1</v>
      </c>
      <c r="H5" s="60">
        <v>43002199</v>
      </c>
      <c r="I5" s="60">
        <v>43002199</v>
      </c>
      <c r="J5" s="60" t="s">
        <v>51</v>
      </c>
      <c r="K5" s="60" t="s">
        <v>56</v>
      </c>
      <c r="L5" s="62" t="s">
        <v>1329</v>
      </c>
      <c r="M5" s="236">
        <v>0</v>
      </c>
      <c r="N5" s="140">
        <v>4.3478260869565216E-2</v>
      </c>
      <c r="O5" s="140">
        <v>0</v>
      </c>
      <c r="P5" s="237">
        <v>0</v>
      </c>
      <c r="Q5" s="85">
        <v>94</v>
      </c>
      <c r="R5" s="86">
        <v>23</v>
      </c>
      <c r="S5" s="86">
        <v>85</v>
      </c>
      <c r="T5" s="87">
        <v>56</v>
      </c>
      <c r="U5" s="238"/>
      <c r="V5" s="239"/>
      <c r="W5" s="239"/>
      <c r="X5" s="239"/>
      <c r="Y5" s="239"/>
      <c r="Z5" s="241"/>
      <c r="AA5" s="242"/>
      <c r="AB5" s="242"/>
      <c r="AC5" s="242"/>
      <c r="AD5" s="242"/>
      <c r="AE5" s="198"/>
      <c r="AF5" s="185"/>
      <c r="AG5" s="185"/>
      <c r="AH5" s="185"/>
      <c r="AI5" s="185"/>
      <c r="AJ5" s="197"/>
    </row>
    <row r="6" spans="1:50" s="35" customFormat="1" x14ac:dyDescent="0.2">
      <c r="A6" s="59" t="s">
        <v>29</v>
      </c>
      <c r="B6" s="58" t="s">
        <v>119</v>
      </c>
      <c r="C6" s="59" t="s">
        <v>96</v>
      </c>
      <c r="D6" s="59" t="s">
        <v>119</v>
      </c>
      <c r="E6" s="60" t="s">
        <v>1311</v>
      </c>
      <c r="F6" s="60" t="s">
        <v>38</v>
      </c>
      <c r="G6" s="109">
        <v>1</v>
      </c>
      <c r="H6" s="60">
        <v>91405014</v>
      </c>
      <c r="I6" s="60">
        <v>91405014</v>
      </c>
      <c r="J6" s="60" t="s">
        <v>39</v>
      </c>
      <c r="K6" s="60" t="s">
        <v>59</v>
      </c>
      <c r="L6" s="62" t="s">
        <v>1312</v>
      </c>
      <c r="M6" s="236">
        <v>0</v>
      </c>
      <c r="N6" s="140">
        <v>0.4</v>
      </c>
      <c r="O6" s="140">
        <v>0</v>
      </c>
      <c r="P6" s="237">
        <v>0</v>
      </c>
      <c r="Q6" s="85">
        <v>78</v>
      </c>
      <c r="R6" s="86">
        <v>10</v>
      </c>
      <c r="S6" s="86">
        <v>29</v>
      </c>
      <c r="T6" s="87">
        <v>22</v>
      </c>
      <c r="U6" s="238">
        <v>1.9659199999999999E-3</v>
      </c>
      <c r="V6" s="239">
        <v>1.7802600000000001E-3</v>
      </c>
      <c r="W6" s="239">
        <v>4.3215199999999999E-4</v>
      </c>
      <c r="X6" s="239">
        <v>5.7214799999999997E-4</v>
      </c>
      <c r="Y6" s="239">
        <v>1.2135900000000001E-3</v>
      </c>
      <c r="Z6" s="241">
        <v>1526</v>
      </c>
      <c r="AA6" s="242">
        <v>7864</v>
      </c>
      <c r="AB6" s="242">
        <v>4628</v>
      </c>
      <c r="AC6" s="242">
        <v>8739</v>
      </c>
      <c r="AD6" s="242">
        <v>8240</v>
      </c>
      <c r="AE6" s="198" t="s">
        <v>39</v>
      </c>
      <c r="AF6" s="194" t="s">
        <v>79</v>
      </c>
      <c r="AG6" s="194" t="s">
        <v>79</v>
      </c>
      <c r="AH6" s="194" t="s">
        <v>79</v>
      </c>
      <c r="AI6" s="185"/>
      <c r="AJ6" s="197"/>
    </row>
    <row r="7" spans="1:50" s="35" customFormat="1" x14ac:dyDescent="0.2">
      <c r="A7" s="59" t="s">
        <v>1184</v>
      </c>
      <c r="B7" s="58" t="s">
        <v>29</v>
      </c>
      <c r="C7" s="59" t="s">
        <v>29</v>
      </c>
      <c r="D7" s="59" t="s">
        <v>119</v>
      </c>
      <c r="E7" s="60" t="s">
        <v>1185</v>
      </c>
      <c r="F7" s="60" t="s">
        <v>38</v>
      </c>
      <c r="G7" s="109">
        <v>1</v>
      </c>
      <c r="H7" s="60">
        <v>112524649</v>
      </c>
      <c r="I7" s="60">
        <v>112524649</v>
      </c>
      <c r="J7" s="60" t="s">
        <v>39</v>
      </c>
      <c r="K7" s="60" t="s">
        <v>59</v>
      </c>
      <c r="L7" s="62" t="s">
        <v>1186</v>
      </c>
      <c r="M7" s="236">
        <v>0</v>
      </c>
      <c r="N7" s="140">
        <v>0.22500000000000001</v>
      </c>
      <c r="O7" s="140">
        <v>0</v>
      </c>
      <c r="P7" s="237">
        <v>6.6666666666666666E-2</v>
      </c>
      <c r="Q7" s="85">
        <v>24</v>
      </c>
      <c r="R7" s="86">
        <v>40</v>
      </c>
      <c r="S7" s="86">
        <v>28</v>
      </c>
      <c r="T7" s="87">
        <v>15</v>
      </c>
      <c r="U7" s="238">
        <v>0.18988099999999999</v>
      </c>
      <c r="V7" s="239">
        <v>4.1282000000000003E-3</v>
      </c>
      <c r="W7" s="239">
        <v>4.8844700000000001E-3</v>
      </c>
      <c r="X7" s="239">
        <v>5.5024599999999998E-3</v>
      </c>
      <c r="Y7" s="240">
        <v>5.8744399999999999E-3</v>
      </c>
      <c r="Z7" s="241">
        <v>17690</v>
      </c>
      <c r="AA7" s="242">
        <v>13323</v>
      </c>
      <c r="AB7" s="242">
        <v>18221</v>
      </c>
      <c r="AC7" s="242">
        <v>13812</v>
      </c>
      <c r="AD7" s="243">
        <v>14129</v>
      </c>
      <c r="AE7" s="198" t="s">
        <v>39</v>
      </c>
      <c r="AF7" s="194" t="s">
        <v>61</v>
      </c>
      <c r="AG7" s="185" t="s">
        <v>39</v>
      </c>
      <c r="AH7" s="185" t="s">
        <v>39</v>
      </c>
      <c r="AI7" s="185" t="s">
        <v>39</v>
      </c>
      <c r="AJ7" s="197" t="s">
        <v>39</v>
      </c>
    </row>
    <row r="8" spans="1:50" s="35" customFormat="1" x14ac:dyDescent="0.2">
      <c r="A8" s="59" t="s">
        <v>99</v>
      </c>
      <c r="B8" s="58" t="s">
        <v>62</v>
      </c>
      <c r="C8" s="59" t="s">
        <v>119</v>
      </c>
      <c r="D8" s="59" t="s">
        <v>119</v>
      </c>
      <c r="E8" s="60" t="s">
        <v>1187</v>
      </c>
      <c r="F8" s="60" t="s">
        <v>38</v>
      </c>
      <c r="G8" s="109">
        <v>1</v>
      </c>
      <c r="H8" s="60">
        <v>149916838</v>
      </c>
      <c r="I8" s="60">
        <v>149916838</v>
      </c>
      <c r="J8" s="60" t="s">
        <v>40</v>
      </c>
      <c r="K8" s="60" t="s">
        <v>46</v>
      </c>
      <c r="L8" s="62" t="s">
        <v>1188</v>
      </c>
      <c r="M8" s="236">
        <v>1.6393442622950821E-2</v>
      </c>
      <c r="N8" s="140">
        <v>0</v>
      </c>
      <c r="O8" s="140">
        <v>9.5744680851063829E-2</v>
      </c>
      <c r="P8" s="237">
        <v>0.21276595744680851</v>
      </c>
      <c r="Q8" s="85">
        <v>61</v>
      </c>
      <c r="R8" s="86">
        <v>53</v>
      </c>
      <c r="S8" s="86">
        <v>94</v>
      </c>
      <c r="T8" s="87">
        <v>47</v>
      </c>
      <c r="U8" s="238">
        <v>4.4562300000000003E-3</v>
      </c>
      <c r="V8" s="239">
        <v>0.230798</v>
      </c>
      <c r="W8" s="239">
        <v>0.30141899999999999</v>
      </c>
      <c r="X8" s="239">
        <v>0.16585900000000001</v>
      </c>
      <c r="Y8" s="240">
        <v>5.1847799999999999E-3</v>
      </c>
      <c r="Z8" s="241">
        <v>9425</v>
      </c>
      <c r="AA8" s="242">
        <v>10767</v>
      </c>
      <c r="AB8" s="242">
        <v>11207</v>
      </c>
      <c r="AC8" s="242">
        <v>10726</v>
      </c>
      <c r="AD8" s="243">
        <v>9065</v>
      </c>
      <c r="AE8" s="198"/>
      <c r="AF8" s="185"/>
      <c r="AG8" s="185"/>
      <c r="AH8" s="185"/>
      <c r="AI8" s="185"/>
      <c r="AJ8" s="197"/>
    </row>
    <row r="9" spans="1:50" s="35" customFormat="1" x14ac:dyDescent="0.2">
      <c r="A9" s="59" t="s">
        <v>99</v>
      </c>
      <c r="B9" s="58" t="s">
        <v>62</v>
      </c>
      <c r="C9" s="59" t="s">
        <v>62</v>
      </c>
      <c r="D9" s="59" t="s">
        <v>119</v>
      </c>
      <c r="E9" s="60" t="s">
        <v>1189</v>
      </c>
      <c r="F9" s="60" t="s">
        <v>38</v>
      </c>
      <c r="G9" s="109">
        <v>1</v>
      </c>
      <c r="H9" s="60">
        <v>150443267</v>
      </c>
      <c r="I9" s="60">
        <v>150443267</v>
      </c>
      <c r="J9" s="60" t="s">
        <v>39</v>
      </c>
      <c r="K9" s="60" t="s">
        <v>40</v>
      </c>
      <c r="L9" s="62" t="s">
        <v>1190</v>
      </c>
      <c r="M9" s="236">
        <v>0</v>
      </c>
      <c r="N9" s="140">
        <v>0</v>
      </c>
      <c r="O9" s="140">
        <v>0.12244897959183673</v>
      </c>
      <c r="P9" s="237">
        <v>0.19298245614035087</v>
      </c>
      <c r="Q9" s="85">
        <v>63</v>
      </c>
      <c r="R9" s="86">
        <v>12</v>
      </c>
      <c r="S9" s="86">
        <v>49</v>
      </c>
      <c r="T9" s="87">
        <v>57</v>
      </c>
      <c r="U9" s="238">
        <v>2.6164299999999999E-4</v>
      </c>
      <c r="V9" s="239">
        <v>0.197466</v>
      </c>
      <c r="W9" s="239">
        <v>0.25719799999999998</v>
      </c>
      <c r="X9" s="239">
        <v>0.12615399999999999</v>
      </c>
      <c r="Y9" s="240">
        <v>7.1461099999999998E-4</v>
      </c>
      <c r="Z9" s="241">
        <v>15288</v>
      </c>
      <c r="AA9" s="242">
        <v>16104</v>
      </c>
      <c r="AB9" s="242">
        <v>19032</v>
      </c>
      <c r="AC9" s="242">
        <v>14300</v>
      </c>
      <c r="AD9" s="243">
        <v>15393</v>
      </c>
      <c r="AE9" s="198" t="s">
        <v>39</v>
      </c>
      <c r="AF9" s="185" t="s">
        <v>39</v>
      </c>
      <c r="AG9" s="194" t="s">
        <v>42</v>
      </c>
      <c r="AH9" s="194" t="s">
        <v>42</v>
      </c>
      <c r="AI9" s="194" t="s">
        <v>42</v>
      </c>
      <c r="AJ9" s="197" t="s">
        <v>39</v>
      </c>
    </row>
    <row r="10" spans="1:50" x14ac:dyDescent="0.2">
      <c r="A10" s="59" t="s">
        <v>99</v>
      </c>
      <c r="B10" s="58" t="s">
        <v>62</v>
      </c>
      <c r="C10" s="59" t="s">
        <v>99</v>
      </c>
      <c r="D10" s="59" t="s">
        <v>119</v>
      </c>
      <c r="E10" s="60" t="s">
        <v>1191</v>
      </c>
      <c r="F10" s="60" t="s">
        <v>38</v>
      </c>
      <c r="G10" s="109">
        <v>1</v>
      </c>
      <c r="H10" s="60">
        <v>151379097</v>
      </c>
      <c r="I10" s="60">
        <v>151379097</v>
      </c>
      <c r="J10" s="60" t="s">
        <v>39</v>
      </c>
      <c r="K10" s="60" t="s">
        <v>46</v>
      </c>
      <c r="L10" s="62" t="s">
        <v>1192</v>
      </c>
      <c r="M10" s="236">
        <v>0</v>
      </c>
      <c r="N10" s="140">
        <v>0</v>
      </c>
      <c r="O10" s="140">
        <v>7.407407407407407E-2</v>
      </c>
      <c r="P10" s="237">
        <v>0.38461538461538464</v>
      </c>
      <c r="Q10" s="85">
        <v>45</v>
      </c>
      <c r="R10" s="86">
        <v>12</v>
      </c>
      <c r="S10" s="86">
        <v>27</v>
      </c>
      <c r="T10" s="87">
        <v>26</v>
      </c>
      <c r="U10" s="238">
        <v>0</v>
      </c>
      <c r="V10" s="239">
        <v>0.17458199999999999</v>
      </c>
      <c r="W10" s="239">
        <v>0.21488699999999999</v>
      </c>
      <c r="X10" s="239">
        <v>3.7185599999999999E-2</v>
      </c>
      <c r="Y10" s="240">
        <v>2.1893800000000001E-4</v>
      </c>
      <c r="Z10" s="241">
        <v>2252</v>
      </c>
      <c r="AA10" s="242">
        <v>13707</v>
      </c>
      <c r="AB10" s="242">
        <v>13891</v>
      </c>
      <c r="AC10" s="242">
        <v>12962</v>
      </c>
      <c r="AD10" s="243">
        <v>9135</v>
      </c>
      <c r="AE10" s="198" t="s">
        <v>39</v>
      </c>
      <c r="AF10" s="185" t="s">
        <v>39</v>
      </c>
      <c r="AG10" s="194" t="s">
        <v>65</v>
      </c>
      <c r="AH10" s="194" t="s">
        <v>65</v>
      </c>
      <c r="AI10" s="185" t="s">
        <v>39</v>
      </c>
      <c r="AJ10" s="197"/>
    </row>
    <row r="11" spans="1:50" x14ac:dyDescent="0.2">
      <c r="A11" s="59" t="s">
        <v>99</v>
      </c>
      <c r="B11" s="58" t="s">
        <v>62</v>
      </c>
      <c r="C11" s="59" t="s">
        <v>119</v>
      </c>
      <c r="D11" s="59" t="s">
        <v>119</v>
      </c>
      <c r="E11" s="60" t="s">
        <v>1320</v>
      </c>
      <c r="F11" s="60" t="s">
        <v>38</v>
      </c>
      <c r="G11" s="109">
        <v>1</v>
      </c>
      <c r="H11" s="60">
        <v>152636582</v>
      </c>
      <c r="I11" s="60">
        <v>152636582</v>
      </c>
      <c r="J11" s="60" t="s">
        <v>46</v>
      </c>
      <c r="K11" s="60" t="s">
        <v>40</v>
      </c>
      <c r="L11" s="62" t="s">
        <v>1321</v>
      </c>
      <c r="M11" s="236">
        <v>0</v>
      </c>
      <c r="N11" s="140">
        <v>0</v>
      </c>
      <c r="O11" s="140">
        <v>0.19718309859154928</v>
      </c>
      <c r="P11" s="237">
        <v>0.15254237288135594</v>
      </c>
      <c r="Q11" s="85">
        <v>57</v>
      </c>
      <c r="R11" s="86">
        <v>33</v>
      </c>
      <c r="S11" s="86">
        <v>71</v>
      </c>
      <c r="T11" s="87">
        <v>59</v>
      </c>
      <c r="U11" s="238">
        <v>0</v>
      </c>
      <c r="V11" s="239">
        <v>0.19212599999999999</v>
      </c>
      <c r="W11" s="239">
        <v>0.32558100000000001</v>
      </c>
      <c r="X11" s="239">
        <v>8.4506999999999999E-2</v>
      </c>
      <c r="Y11" s="240">
        <v>0</v>
      </c>
      <c r="Z11" s="241">
        <v>12</v>
      </c>
      <c r="AA11" s="242">
        <v>6782</v>
      </c>
      <c r="AB11" s="242">
        <v>43</v>
      </c>
      <c r="AC11" s="242">
        <v>71</v>
      </c>
      <c r="AD11" s="243">
        <v>24</v>
      </c>
      <c r="AE11" s="198"/>
      <c r="AF11" s="185"/>
      <c r="AG11" s="185"/>
      <c r="AH11" s="185"/>
      <c r="AI11" s="185"/>
      <c r="AJ11" s="197"/>
    </row>
    <row r="12" spans="1:50" x14ac:dyDescent="0.2">
      <c r="A12" s="59" t="s">
        <v>99</v>
      </c>
      <c r="B12" s="58" t="s">
        <v>119</v>
      </c>
      <c r="C12" s="59" t="s">
        <v>1313</v>
      </c>
      <c r="D12" s="59" t="s">
        <v>119</v>
      </c>
      <c r="E12" s="60" t="s">
        <v>1314</v>
      </c>
      <c r="F12" s="60" t="s">
        <v>38</v>
      </c>
      <c r="G12" s="109">
        <v>1</v>
      </c>
      <c r="H12" s="60">
        <v>155005627</v>
      </c>
      <c r="I12" s="60">
        <v>155005627</v>
      </c>
      <c r="J12" s="60" t="s">
        <v>39</v>
      </c>
      <c r="K12" s="60" t="s">
        <v>40</v>
      </c>
      <c r="L12" s="62" t="s">
        <v>1315</v>
      </c>
      <c r="M12" s="236">
        <v>0</v>
      </c>
      <c r="N12" s="140">
        <v>0</v>
      </c>
      <c r="O12" s="140">
        <v>2.6315789473684209E-2</v>
      </c>
      <c r="P12" s="237">
        <v>0.2</v>
      </c>
      <c r="Q12" s="85">
        <v>31</v>
      </c>
      <c r="R12" s="86">
        <v>37</v>
      </c>
      <c r="S12" s="86">
        <v>38</v>
      </c>
      <c r="T12" s="87">
        <v>25</v>
      </c>
      <c r="U12" s="238">
        <v>0</v>
      </c>
      <c r="V12" s="239">
        <v>1.7094000000000001E-4</v>
      </c>
      <c r="W12" s="239">
        <v>6.4242599999999998E-4</v>
      </c>
      <c r="X12" s="239">
        <v>1.6887599999999999E-4</v>
      </c>
      <c r="Y12" s="240">
        <v>2.78862E-4</v>
      </c>
      <c r="Z12" s="241">
        <v>11439</v>
      </c>
      <c r="AA12" s="242">
        <v>11700</v>
      </c>
      <c r="AB12" s="242">
        <v>15566</v>
      </c>
      <c r="AC12" s="242">
        <v>11843</v>
      </c>
      <c r="AD12" s="243">
        <v>10758</v>
      </c>
      <c r="AE12" s="59" t="s">
        <v>39</v>
      </c>
      <c r="AF12" s="60" t="s">
        <v>39</v>
      </c>
      <c r="AG12" s="60" t="s">
        <v>39</v>
      </c>
      <c r="AH12" s="220" t="s">
        <v>42</v>
      </c>
      <c r="AI12" s="60" t="s">
        <v>39</v>
      </c>
      <c r="AJ12" s="218" t="s">
        <v>42</v>
      </c>
    </row>
    <row r="13" spans="1:50" x14ac:dyDescent="0.2">
      <c r="A13" s="59" t="s">
        <v>99</v>
      </c>
      <c r="B13" s="58" t="s">
        <v>62</v>
      </c>
      <c r="C13" s="59" t="s">
        <v>62</v>
      </c>
      <c r="D13" s="59" t="s">
        <v>119</v>
      </c>
      <c r="E13" s="60" t="s">
        <v>265</v>
      </c>
      <c r="F13" s="60" t="s">
        <v>38</v>
      </c>
      <c r="G13" s="109">
        <v>1</v>
      </c>
      <c r="H13" s="60">
        <v>156339180</v>
      </c>
      <c r="I13" s="60">
        <v>156339180</v>
      </c>
      <c r="J13" s="60" t="s">
        <v>40</v>
      </c>
      <c r="K13" s="60" t="s">
        <v>39</v>
      </c>
      <c r="L13" s="62" t="s">
        <v>1193</v>
      </c>
      <c r="M13" s="236">
        <v>0</v>
      </c>
      <c r="N13" s="140">
        <v>0</v>
      </c>
      <c r="O13" s="140">
        <v>7.407407407407407E-2</v>
      </c>
      <c r="P13" s="237">
        <v>0.46153846153846156</v>
      </c>
      <c r="Q13" s="85">
        <v>27</v>
      </c>
      <c r="R13" s="86">
        <v>27</v>
      </c>
      <c r="S13" s="86">
        <v>27</v>
      </c>
      <c r="T13" s="87">
        <v>13</v>
      </c>
      <c r="U13" s="238">
        <v>7.0880900000000002E-4</v>
      </c>
      <c r="V13" s="239">
        <v>0.183196</v>
      </c>
      <c r="W13" s="239">
        <v>0.230072</v>
      </c>
      <c r="X13" s="239">
        <v>0.122305</v>
      </c>
      <c r="Y13" s="240">
        <v>0</v>
      </c>
      <c r="Z13" s="241">
        <v>15519</v>
      </c>
      <c r="AA13" s="242">
        <v>12473</v>
      </c>
      <c r="AB13" s="242">
        <v>18981</v>
      </c>
      <c r="AC13" s="242">
        <v>13450</v>
      </c>
      <c r="AD13" s="243">
        <v>12855</v>
      </c>
      <c r="AE13" s="198" t="s">
        <v>40</v>
      </c>
      <c r="AF13" s="185" t="s">
        <v>40</v>
      </c>
      <c r="AG13" s="194" t="s">
        <v>84</v>
      </c>
      <c r="AH13" s="194" t="s">
        <v>84</v>
      </c>
      <c r="AI13" s="194" t="s">
        <v>84</v>
      </c>
      <c r="AJ13" s="197" t="s">
        <v>40</v>
      </c>
    </row>
    <row r="14" spans="1:50" x14ac:dyDescent="0.2">
      <c r="A14" s="59" t="s">
        <v>99</v>
      </c>
      <c r="B14" s="58" t="s">
        <v>62</v>
      </c>
      <c r="C14" s="59" t="s">
        <v>99</v>
      </c>
      <c r="D14" s="59" t="s">
        <v>119</v>
      </c>
      <c r="E14" s="60" t="s">
        <v>1194</v>
      </c>
      <c r="F14" s="60" t="s">
        <v>38</v>
      </c>
      <c r="G14" s="109">
        <v>1</v>
      </c>
      <c r="H14" s="60">
        <v>158435980</v>
      </c>
      <c r="I14" s="60">
        <v>158435980</v>
      </c>
      <c r="J14" s="60" t="s">
        <v>39</v>
      </c>
      <c r="K14" s="60" t="s">
        <v>40</v>
      </c>
      <c r="L14" s="62" t="s">
        <v>1195</v>
      </c>
      <c r="M14" s="236">
        <v>0</v>
      </c>
      <c r="N14" s="140">
        <v>0</v>
      </c>
      <c r="O14" s="140">
        <v>0.12307692307692308</v>
      </c>
      <c r="P14" s="237">
        <v>0.125</v>
      </c>
      <c r="Q14" s="85">
        <v>103</v>
      </c>
      <c r="R14" s="86">
        <v>19</v>
      </c>
      <c r="S14" s="86">
        <v>130</v>
      </c>
      <c r="T14" s="87">
        <v>88</v>
      </c>
      <c r="U14" s="238">
        <v>2.01637E-3</v>
      </c>
      <c r="V14" s="239">
        <v>0.17382300000000001</v>
      </c>
      <c r="W14" s="239">
        <v>0.23535700000000001</v>
      </c>
      <c r="X14" s="239">
        <v>0.12720400000000001</v>
      </c>
      <c r="Y14" s="240">
        <v>1.9458999999999999E-4</v>
      </c>
      <c r="Z14" s="241">
        <v>8431</v>
      </c>
      <c r="AA14" s="242">
        <v>12041</v>
      </c>
      <c r="AB14" s="242">
        <v>12088</v>
      </c>
      <c r="AC14" s="242">
        <v>11399</v>
      </c>
      <c r="AD14" s="243">
        <v>10278</v>
      </c>
      <c r="AE14" s="198" t="s">
        <v>39</v>
      </c>
      <c r="AF14" s="185" t="s">
        <v>39</v>
      </c>
      <c r="AG14" s="194" t="s">
        <v>84</v>
      </c>
      <c r="AH14" s="194" t="s">
        <v>84</v>
      </c>
      <c r="AI14" s="185" t="s">
        <v>39</v>
      </c>
      <c r="AJ14" s="197" t="s">
        <v>39</v>
      </c>
    </row>
    <row r="15" spans="1:50" x14ac:dyDescent="0.2">
      <c r="A15" s="59" t="s">
        <v>99</v>
      </c>
      <c r="B15" s="58" t="s">
        <v>62</v>
      </c>
      <c r="C15" s="59" t="s">
        <v>99</v>
      </c>
      <c r="D15" s="59" t="s">
        <v>119</v>
      </c>
      <c r="E15" s="60" t="s">
        <v>1196</v>
      </c>
      <c r="F15" s="60" t="s">
        <v>38</v>
      </c>
      <c r="G15" s="109">
        <v>1</v>
      </c>
      <c r="H15" s="60">
        <v>160054329</v>
      </c>
      <c r="I15" s="60">
        <v>160054329</v>
      </c>
      <c r="J15" s="60" t="s">
        <v>39</v>
      </c>
      <c r="K15" s="60" t="s">
        <v>59</v>
      </c>
      <c r="L15" s="62" t="s">
        <v>1197</v>
      </c>
      <c r="M15" s="236">
        <v>0</v>
      </c>
      <c r="N15" s="140">
        <v>0</v>
      </c>
      <c r="O15" s="140">
        <v>0.11666666666666667</v>
      </c>
      <c r="P15" s="237">
        <v>9.0909090909090912E-2</v>
      </c>
      <c r="Q15" s="85">
        <v>39</v>
      </c>
      <c r="R15" s="86">
        <v>47</v>
      </c>
      <c r="S15" s="86">
        <v>60</v>
      </c>
      <c r="T15" s="87">
        <v>33</v>
      </c>
      <c r="U15" s="238">
        <v>3.84111E-3</v>
      </c>
      <c r="V15" s="239">
        <v>0.16968</v>
      </c>
      <c r="W15" s="239">
        <v>0.24066100000000001</v>
      </c>
      <c r="X15" s="239">
        <v>6.3922000000000007E-2</v>
      </c>
      <c r="Y15" s="240">
        <v>2.30729E-3</v>
      </c>
      <c r="Z15" s="241">
        <v>10674</v>
      </c>
      <c r="AA15" s="242">
        <v>10785</v>
      </c>
      <c r="AB15" s="242">
        <v>13305</v>
      </c>
      <c r="AC15" s="242">
        <v>10153</v>
      </c>
      <c r="AD15" s="243">
        <v>9535</v>
      </c>
      <c r="AE15" s="59" t="s">
        <v>39</v>
      </c>
      <c r="AF15" s="60" t="s">
        <v>39</v>
      </c>
      <c r="AG15" s="60" t="s">
        <v>39</v>
      </c>
      <c r="AH15" s="60" t="s">
        <v>39</v>
      </c>
      <c r="AI15" s="60" t="s">
        <v>39</v>
      </c>
      <c r="AJ15" s="62" t="s">
        <v>39</v>
      </c>
    </row>
    <row r="16" spans="1:50" x14ac:dyDescent="0.2">
      <c r="A16" s="59" t="s">
        <v>99</v>
      </c>
      <c r="B16" s="58" t="s">
        <v>62</v>
      </c>
      <c r="C16" s="59" t="s">
        <v>99</v>
      </c>
      <c r="D16" s="59" t="s">
        <v>119</v>
      </c>
      <c r="E16" s="60" t="s">
        <v>1082</v>
      </c>
      <c r="F16" s="60" t="s">
        <v>38</v>
      </c>
      <c r="G16" s="109">
        <v>1</v>
      </c>
      <c r="H16" s="60">
        <v>185878550</v>
      </c>
      <c r="I16" s="60">
        <v>185878550</v>
      </c>
      <c r="J16" s="60" t="s">
        <v>46</v>
      </c>
      <c r="K16" s="60" t="s">
        <v>59</v>
      </c>
      <c r="L16" s="62" t="s">
        <v>1198</v>
      </c>
      <c r="M16" s="236">
        <v>0</v>
      </c>
      <c r="N16" s="140">
        <v>0</v>
      </c>
      <c r="O16" s="140">
        <v>0.18518518518518517</v>
      </c>
      <c r="P16" s="237">
        <v>0.125</v>
      </c>
      <c r="Q16" s="85">
        <v>35</v>
      </c>
      <c r="R16" s="86">
        <v>7</v>
      </c>
      <c r="S16" s="86">
        <v>27</v>
      </c>
      <c r="T16" s="87">
        <v>24</v>
      </c>
      <c r="U16" s="238">
        <v>4.0192899999999998E-4</v>
      </c>
      <c r="V16" s="239">
        <v>0.17508699999999999</v>
      </c>
      <c r="W16" s="239">
        <v>0.25143500000000002</v>
      </c>
      <c r="X16" s="239">
        <v>4.2402099999999998E-2</v>
      </c>
      <c r="Y16" s="240">
        <v>3.2149199999999999E-4</v>
      </c>
      <c r="Z16" s="241">
        <v>2488</v>
      </c>
      <c r="AA16" s="242">
        <v>3147</v>
      </c>
      <c r="AB16" s="242">
        <v>1917</v>
      </c>
      <c r="AC16" s="242">
        <v>4646</v>
      </c>
      <c r="AD16" s="243">
        <v>6221</v>
      </c>
      <c r="AE16" s="198" t="s">
        <v>46</v>
      </c>
      <c r="AF16" s="185" t="s">
        <v>46</v>
      </c>
      <c r="AG16" s="194" t="s">
        <v>160</v>
      </c>
      <c r="AH16" s="194" t="s">
        <v>160</v>
      </c>
      <c r="AI16" s="185" t="s">
        <v>46</v>
      </c>
      <c r="AJ16" s="197" t="s">
        <v>46</v>
      </c>
    </row>
    <row r="17" spans="1:36" x14ac:dyDescent="0.2">
      <c r="A17" s="59" t="s">
        <v>96</v>
      </c>
      <c r="B17" s="58" t="s">
        <v>35</v>
      </c>
      <c r="C17" s="59" t="s">
        <v>35</v>
      </c>
      <c r="D17" s="59" t="s">
        <v>119</v>
      </c>
      <c r="E17" s="60" t="s">
        <v>1199</v>
      </c>
      <c r="F17" s="60" t="s">
        <v>38</v>
      </c>
      <c r="G17" s="109">
        <v>1</v>
      </c>
      <c r="H17" s="60">
        <v>227182628</v>
      </c>
      <c r="I17" s="60">
        <v>227182628</v>
      </c>
      <c r="J17" s="60" t="s">
        <v>46</v>
      </c>
      <c r="K17" s="60" t="s">
        <v>59</v>
      </c>
      <c r="L17" s="62" t="s">
        <v>1200</v>
      </c>
      <c r="M17" s="236">
        <v>0</v>
      </c>
      <c r="N17" s="140">
        <v>0.21428571428571427</v>
      </c>
      <c r="O17" s="140">
        <v>0.45205479452054792</v>
      </c>
      <c r="P17" s="237">
        <v>0.58333333333333337</v>
      </c>
      <c r="Q17" s="85">
        <v>40</v>
      </c>
      <c r="R17" s="86">
        <v>28</v>
      </c>
      <c r="S17" s="86">
        <v>73</v>
      </c>
      <c r="T17" s="87">
        <v>36</v>
      </c>
      <c r="U17" s="238">
        <v>0.30562800000000001</v>
      </c>
      <c r="V17" s="239">
        <v>0.50888999999999995</v>
      </c>
      <c r="W17" s="239">
        <v>0.68445500000000004</v>
      </c>
      <c r="X17" s="239">
        <v>0.379826</v>
      </c>
      <c r="Y17" s="240">
        <v>1.65255E-3</v>
      </c>
      <c r="Z17" s="241">
        <v>3056</v>
      </c>
      <c r="AA17" s="242">
        <v>6974</v>
      </c>
      <c r="AB17" s="242">
        <v>5809</v>
      </c>
      <c r="AC17" s="242">
        <v>6553</v>
      </c>
      <c r="AD17" s="243">
        <v>4841</v>
      </c>
      <c r="AE17" s="198" t="s">
        <v>46</v>
      </c>
      <c r="AF17" s="194" t="s">
        <v>160</v>
      </c>
      <c r="AG17" s="194" t="s">
        <v>160</v>
      </c>
      <c r="AH17" s="194" t="s">
        <v>160</v>
      </c>
      <c r="AI17" s="194" t="s">
        <v>160</v>
      </c>
      <c r="AJ17" s="197" t="s">
        <v>46</v>
      </c>
    </row>
    <row r="18" spans="1:36" x14ac:dyDescent="0.2">
      <c r="A18" s="59" t="s">
        <v>99</v>
      </c>
      <c r="B18" s="58" t="s">
        <v>99</v>
      </c>
      <c r="C18" s="59" t="s">
        <v>99</v>
      </c>
      <c r="D18" s="59" t="s">
        <v>119</v>
      </c>
      <c r="E18" s="60" t="s">
        <v>1201</v>
      </c>
      <c r="F18" s="60" t="s">
        <v>38</v>
      </c>
      <c r="G18" s="109">
        <v>1</v>
      </c>
      <c r="H18" s="60">
        <v>247654932</v>
      </c>
      <c r="I18" s="60">
        <v>247654932</v>
      </c>
      <c r="J18" s="60" t="s">
        <v>40</v>
      </c>
      <c r="K18" s="60" t="s">
        <v>46</v>
      </c>
      <c r="L18" s="62" t="s">
        <v>1202</v>
      </c>
      <c r="M18" s="236">
        <v>0</v>
      </c>
      <c r="N18" s="140">
        <v>0</v>
      </c>
      <c r="O18" s="140">
        <v>0.23529411764705882</v>
      </c>
      <c r="P18" s="237">
        <v>0.1111111111111111</v>
      </c>
      <c r="Q18" s="85">
        <v>16</v>
      </c>
      <c r="R18" s="86">
        <v>10</v>
      </c>
      <c r="S18" s="86">
        <v>34</v>
      </c>
      <c r="T18" s="87">
        <v>18</v>
      </c>
      <c r="U18" s="238">
        <v>6.8708800000000002E-3</v>
      </c>
      <c r="V18" s="239">
        <v>0.18889400000000001</v>
      </c>
      <c r="W18" s="239">
        <v>0.27133400000000002</v>
      </c>
      <c r="X18" s="239">
        <v>9.8639499999999998E-3</v>
      </c>
      <c r="Y18" s="240">
        <v>6.4341600000000004E-3</v>
      </c>
      <c r="Z18" s="241">
        <v>17465</v>
      </c>
      <c r="AA18" s="242">
        <v>13812</v>
      </c>
      <c r="AB18" s="242">
        <v>20812</v>
      </c>
      <c r="AC18" s="242">
        <v>14700</v>
      </c>
      <c r="AD18" s="243">
        <v>13677</v>
      </c>
      <c r="AE18" s="198" t="s">
        <v>40</v>
      </c>
      <c r="AF18" s="185" t="s">
        <v>40</v>
      </c>
      <c r="AG18" s="194" t="s">
        <v>48</v>
      </c>
      <c r="AH18" s="194" t="s">
        <v>48</v>
      </c>
      <c r="AI18" s="185" t="s">
        <v>40</v>
      </c>
      <c r="AJ18" s="197" t="s">
        <v>40</v>
      </c>
    </row>
    <row r="19" spans="1:36" x14ac:dyDescent="0.2">
      <c r="A19" s="59" t="s">
        <v>99</v>
      </c>
      <c r="B19" s="58" t="s">
        <v>62</v>
      </c>
      <c r="C19" s="59" t="s">
        <v>62</v>
      </c>
      <c r="D19" s="59" t="s">
        <v>119</v>
      </c>
      <c r="E19" s="60" t="s">
        <v>1203</v>
      </c>
      <c r="F19" s="60" t="s">
        <v>38</v>
      </c>
      <c r="G19" s="109">
        <v>2</v>
      </c>
      <c r="H19" s="60">
        <v>66795859</v>
      </c>
      <c r="I19" s="60">
        <v>66795859</v>
      </c>
      <c r="J19" s="60" t="s">
        <v>40</v>
      </c>
      <c r="K19" s="60" t="s">
        <v>39</v>
      </c>
      <c r="L19" s="62" t="s">
        <v>1204</v>
      </c>
      <c r="M19" s="236">
        <v>0</v>
      </c>
      <c r="N19" s="140">
        <v>0</v>
      </c>
      <c r="O19" s="140">
        <v>0.3125</v>
      </c>
      <c r="P19" s="237">
        <v>0.25714285714285712</v>
      </c>
      <c r="Q19" s="85">
        <v>60</v>
      </c>
      <c r="R19" s="86">
        <v>17</v>
      </c>
      <c r="S19" s="86">
        <v>32</v>
      </c>
      <c r="T19" s="87">
        <v>35</v>
      </c>
      <c r="U19" s="238">
        <v>3.6814299999999998E-4</v>
      </c>
      <c r="V19" s="239">
        <v>0.26190999999999998</v>
      </c>
      <c r="W19" s="239">
        <v>0.44263999999999998</v>
      </c>
      <c r="X19" s="239">
        <v>0.18077199999999999</v>
      </c>
      <c r="Y19" s="240">
        <v>3.5924699999999998E-4</v>
      </c>
      <c r="Z19" s="241">
        <v>16298</v>
      </c>
      <c r="AA19" s="242">
        <v>13245</v>
      </c>
      <c r="AB19" s="242">
        <v>17922</v>
      </c>
      <c r="AC19" s="242">
        <v>14510</v>
      </c>
      <c r="AD19" s="243">
        <v>13918</v>
      </c>
      <c r="AE19" s="198" t="s">
        <v>40</v>
      </c>
      <c r="AF19" s="185" t="s">
        <v>40</v>
      </c>
      <c r="AG19" s="194" t="s">
        <v>42</v>
      </c>
      <c r="AH19" s="194" t="s">
        <v>42</v>
      </c>
      <c r="AI19" s="194" t="s">
        <v>42</v>
      </c>
      <c r="AJ19" s="197" t="s">
        <v>40</v>
      </c>
    </row>
    <row r="20" spans="1:36" x14ac:dyDescent="0.2">
      <c r="A20" s="59" t="s">
        <v>99</v>
      </c>
      <c r="B20" s="58" t="s">
        <v>119</v>
      </c>
      <c r="C20" s="59" t="s">
        <v>119</v>
      </c>
      <c r="D20" s="59" t="s">
        <v>119</v>
      </c>
      <c r="E20" s="60" t="s">
        <v>1330</v>
      </c>
      <c r="F20" s="60" t="s">
        <v>38</v>
      </c>
      <c r="G20" s="109">
        <v>2</v>
      </c>
      <c r="H20" s="60">
        <v>86732608</v>
      </c>
      <c r="I20" s="60">
        <v>86732608</v>
      </c>
      <c r="J20" s="60" t="s">
        <v>40</v>
      </c>
      <c r="K20" s="60" t="s">
        <v>46</v>
      </c>
      <c r="L20" s="62" t="s">
        <v>1331</v>
      </c>
      <c r="M20" s="238">
        <v>0</v>
      </c>
      <c r="N20" s="239">
        <v>0</v>
      </c>
      <c r="O20" s="239">
        <v>0.90909090909090906</v>
      </c>
      <c r="P20" s="240">
        <v>0.6</v>
      </c>
      <c r="Q20" s="241">
        <v>16</v>
      </c>
      <c r="R20" s="242">
        <v>2</v>
      </c>
      <c r="S20" s="242">
        <v>11</v>
      </c>
      <c r="T20" s="243">
        <v>5</v>
      </c>
      <c r="U20" s="238"/>
      <c r="V20" s="239">
        <v>0.2</v>
      </c>
      <c r="W20" s="239">
        <v>1</v>
      </c>
      <c r="X20" s="239">
        <v>0.33333299999999999</v>
      </c>
      <c r="Y20" s="240">
        <v>0</v>
      </c>
      <c r="Z20" s="241"/>
      <c r="AA20" s="242">
        <v>10</v>
      </c>
      <c r="AB20" s="242">
        <v>10</v>
      </c>
      <c r="AC20" s="242">
        <v>18</v>
      </c>
      <c r="AD20" s="243">
        <v>3</v>
      </c>
      <c r="AE20" s="59"/>
      <c r="AF20" s="60"/>
      <c r="AG20" s="60"/>
      <c r="AH20" s="60"/>
      <c r="AI20" s="60"/>
      <c r="AJ20" s="62"/>
    </row>
    <row r="21" spans="1:36" x14ac:dyDescent="0.2">
      <c r="A21" s="59" t="s">
        <v>99</v>
      </c>
      <c r="B21" s="58" t="s">
        <v>35</v>
      </c>
      <c r="C21" s="59" t="s">
        <v>119</v>
      </c>
      <c r="D21" s="59" t="s">
        <v>119</v>
      </c>
      <c r="E21" s="60" t="s">
        <v>1332</v>
      </c>
      <c r="F21" s="60" t="s">
        <v>38</v>
      </c>
      <c r="G21" s="109">
        <v>2</v>
      </c>
      <c r="H21" s="60">
        <v>109087110</v>
      </c>
      <c r="I21" s="60">
        <v>109087110</v>
      </c>
      <c r="J21" s="60" t="s">
        <v>46</v>
      </c>
      <c r="K21" s="60" t="s">
        <v>59</v>
      </c>
      <c r="L21" s="62" t="s">
        <v>1333</v>
      </c>
      <c r="M21" s="236">
        <v>0</v>
      </c>
      <c r="N21" s="140">
        <v>0</v>
      </c>
      <c r="O21" s="140">
        <v>0.17647058823529413</v>
      </c>
      <c r="P21" s="237">
        <v>0.41666666666666669</v>
      </c>
      <c r="Q21" s="85">
        <v>37</v>
      </c>
      <c r="R21" s="244">
        <v>2</v>
      </c>
      <c r="S21" s="86">
        <v>17</v>
      </c>
      <c r="T21" s="87">
        <v>12</v>
      </c>
      <c r="U21" s="236">
        <v>0.4</v>
      </c>
      <c r="V21" s="140">
        <v>0.21215999999999999</v>
      </c>
      <c r="W21" s="140">
        <v>0.44385999999999998</v>
      </c>
      <c r="X21" s="140">
        <v>0.26898300000000003</v>
      </c>
      <c r="Y21" s="240">
        <v>0</v>
      </c>
      <c r="Z21" s="241">
        <v>5</v>
      </c>
      <c r="AA21" s="242">
        <v>773</v>
      </c>
      <c r="AB21" s="242">
        <v>570</v>
      </c>
      <c r="AC21" s="242">
        <v>777</v>
      </c>
      <c r="AD21" s="243">
        <v>452</v>
      </c>
      <c r="AE21" s="198"/>
      <c r="AF21" s="185"/>
      <c r="AG21" s="185"/>
      <c r="AH21" s="185"/>
      <c r="AI21" s="185"/>
      <c r="AJ21" s="197"/>
    </row>
    <row r="22" spans="1:36" x14ac:dyDescent="0.2">
      <c r="A22" s="59" t="s">
        <v>99</v>
      </c>
      <c r="B22" s="58" t="s">
        <v>62</v>
      </c>
      <c r="C22" s="59" t="s">
        <v>99</v>
      </c>
      <c r="D22" s="59" t="s">
        <v>119</v>
      </c>
      <c r="E22" s="60" t="s">
        <v>1322</v>
      </c>
      <c r="F22" s="60" t="s">
        <v>38</v>
      </c>
      <c r="G22" s="109">
        <v>2</v>
      </c>
      <c r="H22" s="60">
        <v>136393672</v>
      </c>
      <c r="I22" s="60">
        <v>136393672</v>
      </c>
      <c r="J22" s="60" t="s">
        <v>40</v>
      </c>
      <c r="K22" s="60" t="s">
        <v>39</v>
      </c>
      <c r="L22" s="62" t="s">
        <v>1323</v>
      </c>
      <c r="M22" s="236">
        <v>0</v>
      </c>
      <c r="N22" s="140">
        <v>0</v>
      </c>
      <c r="O22" s="140">
        <v>0.23809523809523808</v>
      </c>
      <c r="P22" s="237">
        <v>0.22222222222222221</v>
      </c>
      <c r="Q22" s="85">
        <v>45</v>
      </c>
      <c r="R22" s="86">
        <v>6</v>
      </c>
      <c r="S22" s="86">
        <v>21</v>
      </c>
      <c r="T22" s="87">
        <v>18</v>
      </c>
      <c r="U22" s="238">
        <v>0</v>
      </c>
      <c r="V22" s="239">
        <v>0.241646</v>
      </c>
      <c r="W22" s="239">
        <v>0.41495399999999999</v>
      </c>
      <c r="X22" s="239">
        <v>0.212169</v>
      </c>
      <c r="Y22" s="240">
        <v>0</v>
      </c>
      <c r="Z22" s="241">
        <v>333</v>
      </c>
      <c r="AA22" s="242">
        <v>7122</v>
      </c>
      <c r="AB22" s="242">
        <v>3357</v>
      </c>
      <c r="AC22" s="242">
        <v>6278</v>
      </c>
      <c r="AD22" s="243">
        <v>3940</v>
      </c>
      <c r="AE22" s="198"/>
      <c r="AF22" s="185" t="s">
        <v>40</v>
      </c>
      <c r="AG22" s="194" t="s">
        <v>42</v>
      </c>
      <c r="AH22" s="194" t="s">
        <v>42</v>
      </c>
      <c r="AI22" s="185"/>
      <c r="AJ22" s="197"/>
    </row>
    <row r="23" spans="1:36" x14ac:dyDescent="0.2">
      <c r="A23" s="59" t="s">
        <v>99</v>
      </c>
      <c r="B23" s="58" t="s">
        <v>62</v>
      </c>
      <c r="C23" s="59" t="s">
        <v>99</v>
      </c>
      <c r="D23" s="59" t="s">
        <v>119</v>
      </c>
      <c r="E23" s="60" t="s">
        <v>411</v>
      </c>
      <c r="F23" s="60" t="s">
        <v>38</v>
      </c>
      <c r="G23" s="109">
        <v>2</v>
      </c>
      <c r="H23" s="60">
        <v>152507177</v>
      </c>
      <c r="I23" s="60">
        <v>152507177</v>
      </c>
      <c r="J23" s="60" t="s">
        <v>39</v>
      </c>
      <c r="K23" s="60" t="s">
        <v>46</v>
      </c>
      <c r="L23" s="62" t="s">
        <v>1205</v>
      </c>
      <c r="M23" s="236">
        <v>0</v>
      </c>
      <c r="N23" s="140">
        <v>0</v>
      </c>
      <c r="O23" s="140">
        <v>0.47222222222222221</v>
      </c>
      <c r="P23" s="237">
        <v>0.23076923076923078</v>
      </c>
      <c r="Q23" s="85">
        <v>56</v>
      </c>
      <c r="R23" s="86">
        <v>12</v>
      </c>
      <c r="S23" s="86">
        <v>36</v>
      </c>
      <c r="T23" s="87">
        <v>26</v>
      </c>
      <c r="U23" s="238">
        <v>4.8187600000000001E-3</v>
      </c>
      <c r="V23" s="239">
        <v>0.30396200000000001</v>
      </c>
      <c r="W23" s="239">
        <v>0.33058300000000002</v>
      </c>
      <c r="X23" s="239">
        <v>8.5479700000000006E-2</v>
      </c>
      <c r="Y23" s="240">
        <v>9.4771799999999995E-4</v>
      </c>
      <c r="Z23" s="241">
        <v>13904</v>
      </c>
      <c r="AA23" s="242">
        <v>13857</v>
      </c>
      <c r="AB23" s="242">
        <v>15999</v>
      </c>
      <c r="AC23" s="242">
        <v>13278</v>
      </c>
      <c r="AD23" s="243">
        <v>12662</v>
      </c>
      <c r="AE23" s="198" t="s">
        <v>39</v>
      </c>
      <c r="AF23" s="185" t="s">
        <v>39</v>
      </c>
      <c r="AG23" s="194" t="s">
        <v>65</v>
      </c>
      <c r="AH23" s="194" t="s">
        <v>65</v>
      </c>
      <c r="AI23" s="185" t="s">
        <v>39</v>
      </c>
      <c r="AJ23" s="197" t="s">
        <v>39</v>
      </c>
    </row>
    <row r="24" spans="1:36" x14ac:dyDescent="0.2">
      <c r="A24" s="59" t="s">
        <v>99</v>
      </c>
      <c r="B24" s="58" t="s">
        <v>62</v>
      </c>
      <c r="C24" s="59" t="s">
        <v>99</v>
      </c>
      <c r="D24" s="59" t="s">
        <v>119</v>
      </c>
      <c r="E24" s="60" t="s">
        <v>1206</v>
      </c>
      <c r="F24" s="60" t="s">
        <v>38</v>
      </c>
      <c r="G24" s="109">
        <v>2</v>
      </c>
      <c r="H24" s="60">
        <v>160229653</v>
      </c>
      <c r="I24" s="60">
        <v>160229653</v>
      </c>
      <c r="J24" s="60" t="s">
        <v>39</v>
      </c>
      <c r="K24" s="60" t="s">
        <v>40</v>
      </c>
      <c r="L24" s="62" t="s">
        <v>1207</v>
      </c>
      <c r="M24" s="236">
        <v>0</v>
      </c>
      <c r="N24" s="140">
        <v>0</v>
      </c>
      <c r="O24" s="140">
        <v>0.37142857142857144</v>
      </c>
      <c r="P24" s="237">
        <v>0.23749999999999999</v>
      </c>
      <c r="Q24" s="85">
        <v>121</v>
      </c>
      <c r="R24" s="86">
        <v>36</v>
      </c>
      <c r="S24" s="86">
        <v>105</v>
      </c>
      <c r="T24" s="87">
        <v>80</v>
      </c>
      <c r="U24" s="238">
        <v>2.0356899999999999E-4</v>
      </c>
      <c r="V24" s="239">
        <v>0.255546</v>
      </c>
      <c r="W24" s="239">
        <v>0.34838000000000002</v>
      </c>
      <c r="X24" s="239">
        <v>0.17081299999999999</v>
      </c>
      <c r="Y24" s="240">
        <v>9.12548E-4</v>
      </c>
      <c r="Z24" s="241">
        <v>14737</v>
      </c>
      <c r="AA24" s="242">
        <v>13794</v>
      </c>
      <c r="AB24" s="242">
        <v>16947</v>
      </c>
      <c r="AC24" s="242">
        <v>13828</v>
      </c>
      <c r="AD24" s="243">
        <v>13150</v>
      </c>
      <c r="AE24" s="198" t="s">
        <v>39</v>
      </c>
      <c r="AF24" s="185" t="s">
        <v>39</v>
      </c>
      <c r="AG24" s="194" t="s">
        <v>42</v>
      </c>
      <c r="AH24" s="194" t="s">
        <v>42</v>
      </c>
      <c r="AI24" s="185" t="s">
        <v>39</v>
      </c>
      <c r="AJ24" s="197" t="s">
        <v>39</v>
      </c>
    </row>
    <row r="25" spans="1:36" x14ac:dyDescent="0.2">
      <c r="A25" s="59" t="s">
        <v>29</v>
      </c>
      <c r="B25" s="58" t="s">
        <v>119</v>
      </c>
      <c r="C25" s="59" t="s">
        <v>119</v>
      </c>
      <c r="D25" s="59" t="s">
        <v>119</v>
      </c>
      <c r="E25" s="60" t="s">
        <v>1334</v>
      </c>
      <c r="F25" s="60" t="s">
        <v>38</v>
      </c>
      <c r="G25" s="109">
        <v>2</v>
      </c>
      <c r="H25" s="60">
        <v>170063479</v>
      </c>
      <c r="I25" s="60">
        <v>170063479</v>
      </c>
      <c r="J25" s="60" t="s">
        <v>39</v>
      </c>
      <c r="K25" s="60" t="s">
        <v>59</v>
      </c>
      <c r="L25" s="62" t="s">
        <v>1335</v>
      </c>
      <c r="M25" s="236">
        <v>0</v>
      </c>
      <c r="N25" s="140">
        <v>0.30769230769230771</v>
      </c>
      <c r="O25" s="140">
        <v>0</v>
      </c>
      <c r="P25" s="237">
        <v>0</v>
      </c>
      <c r="Q25" s="85">
        <v>55</v>
      </c>
      <c r="R25" s="86">
        <v>13</v>
      </c>
      <c r="S25" s="86">
        <v>46</v>
      </c>
      <c r="T25" s="87">
        <v>51</v>
      </c>
      <c r="U25" s="238">
        <v>1.6863399999999999E-3</v>
      </c>
      <c r="V25" s="239">
        <v>6.0791899999999999E-3</v>
      </c>
      <c r="W25" s="239">
        <v>6.4333300000000001E-3</v>
      </c>
      <c r="X25" s="239">
        <v>4.73129E-3</v>
      </c>
      <c r="Y25" s="240">
        <v>4.6006299999999997E-3</v>
      </c>
      <c r="Z25" s="241">
        <v>17790</v>
      </c>
      <c r="AA25" s="242">
        <v>18917</v>
      </c>
      <c r="AB25" s="242">
        <v>30000</v>
      </c>
      <c r="AC25" s="242">
        <v>19445</v>
      </c>
      <c r="AD25" s="243">
        <v>18041</v>
      </c>
      <c r="AE25" s="198"/>
      <c r="AF25" s="185"/>
      <c r="AG25" s="185"/>
      <c r="AH25" s="185"/>
      <c r="AI25" s="185"/>
      <c r="AJ25" s="197"/>
    </row>
    <row r="26" spans="1:36" x14ac:dyDescent="0.2">
      <c r="A26" s="59" t="s">
        <v>99</v>
      </c>
      <c r="B26" s="58" t="s">
        <v>62</v>
      </c>
      <c r="C26" s="59" t="s">
        <v>99</v>
      </c>
      <c r="D26" s="59" t="s">
        <v>119</v>
      </c>
      <c r="E26" s="60" t="s">
        <v>1208</v>
      </c>
      <c r="F26" s="60" t="s">
        <v>38</v>
      </c>
      <c r="G26" s="109">
        <v>2</v>
      </c>
      <c r="H26" s="60">
        <v>202617879</v>
      </c>
      <c r="I26" s="60">
        <v>202617879</v>
      </c>
      <c r="J26" s="60" t="s">
        <v>40</v>
      </c>
      <c r="K26" s="60" t="s">
        <v>59</v>
      </c>
      <c r="L26" s="62" t="s">
        <v>1209</v>
      </c>
      <c r="M26" s="236">
        <v>0</v>
      </c>
      <c r="N26" s="140">
        <v>0</v>
      </c>
      <c r="O26" s="140">
        <v>0.35714285714285715</v>
      </c>
      <c r="P26" s="237">
        <v>0.15384615384615385</v>
      </c>
      <c r="Q26" s="85">
        <v>15</v>
      </c>
      <c r="R26" s="86">
        <v>4</v>
      </c>
      <c r="S26" s="86">
        <v>14</v>
      </c>
      <c r="T26" s="87">
        <v>13</v>
      </c>
      <c r="U26" s="238">
        <v>3.52858E-4</v>
      </c>
      <c r="V26" s="239">
        <v>0.21097099999999999</v>
      </c>
      <c r="W26" s="239">
        <v>0.28809800000000002</v>
      </c>
      <c r="X26" s="239">
        <v>0.160076</v>
      </c>
      <c r="Y26" s="240">
        <v>1.2156199999999999E-3</v>
      </c>
      <c r="Z26" s="241">
        <v>11336</v>
      </c>
      <c r="AA26" s="242">
        <v>12888</v>
      </c>
      <c r="AB26" s="242">
        <v>15040</v>
      </c>
      <c r="AC26" s="242">
        <v>14212</v>
      </c>
      <c r="AD26" s="243">
        <v>13162</v>
      </c>
      <c r="AE26" s="198" t="s">
        <v>40</v>
      </c>
      <c r="AF26" s="185" t="s">
        <v>40</v>
      </c>
      <c r="AG26" s="194" t="s">
        <v>93</v>
      </c>
      <c r="AH26" s="194" t="s">
        <v>93</v>
      </c>
      <c r="AI26" s="185"/>
      <c r="AJ26" s="197" t="s">
        <v>40</v>
      </c>
    </row>
    <row r="27" spans="1:36" x14ac:dyDescent="0.2">
      <c r="A27" s="59" t="s">
        <v>96</v>
      </c>
      <c r="B27" s="58" t="s">
        <v>35</v>
      </c>
      <c r="C27" s="59" t="s">
        <v>35</v>
      </c>
      <c r="D27" s="59" t="s">
        <v>119</v>
      </c>
      <c r="E27" s="60" t="s">
        <v>1210</v>
      </c>
      <c r="F27" s="60" t="s">
        <v>38</v>
      </c>
      <c r="G27" s="109">
        <v>3</v>
      </c>
      <c r="H27" s="60">
        <v>38182329</v>
      </c>
      <c r="I27" s="60">
        <v>38182329</v>
      </c>
      <c r="J27" s="60" t="s">
        <v>39</v>
      </c>
      <c r="K27" s="60" t="s">
        <v>40</v>
      </c>
      <c r="L27" s="62" t="s">
        <v>1211</v>
      </c>
      <c r="M27" s="236">
        <v>0</v>
      </c>
      <c r="N27" s="140">
        <v>0.18518518518518517</v>
      </c>
      <c r="O27" s="140">
        <v>0.26315789473684209</v>
      </c>
      <c r="P27" s="237">
        <v>0.18181818181818182</v>
      </c>
      <c r="Q27" s="85">
        <v>30</v>
      </c>
      <c r="R27" s="86">
        <v>27</v>
      </c>
      <c r="S27" s="86">
        <v>19</v>
      </c>
      <c r="T27" s="87">
        <v>11</v>
      </c>
      <c r="U27" s="238">
        <v>0.29811900000000002</v>
      </c>
      <c r="V27" s="239">
        <v>0.22933400000000001</v>
      </c>
      <c r="W27" s="239">
        <v>0.33437499999999998</v>
      </c>
      <c r="X27" s="239">
        <v>0.21235799999999999</v>
      </c>
      <c r="Y27" s="240">
        <v>1.1973400000000001E-3</v>
      </c>
      <c r="Z27" s="241">
        <v>14937</v>
      </c>
      <c r="AA27" s="242">
        <v>12859</v>
      </c>
      <c r="AB27" s="242">
        <v>15354</v>
      </c>
      <c r="AC27" s="242">
        <v>13675</v>
      </c>
      <c r="AD27" s="243">
        <v>13363</v>
      </c>
      <c r="AE27" s="198" t="s">
        <v>39</v>
      </c>
      <c r="AF27" s="194" t="s">
        <v>84</v>
      </c>
      <c r="AG27" s="194" t="s">
        <v>84</v>
      </c>
      <c r="AH27" s="194" t="s">
        <v>84</v>
      </c>
      <c r="AI27" s="194" t="s">
        <v>84</v>
      </c>
      <c r="AJ27" s="197" t="s">
        <v>39</v>
      </c>
    </row>
    <row r="28" spans="1:36" s="1" customFormat="1" x14ac:dyDescent="0.2">
      <c r="A28" s="59" t="s">
        <v>99</v>
      </c>
      <c r="B28" s="58" t="s">
        <v>99</v>
      </c>
      <c r="C28" s="59" t="s">
        <v>99</v>
      </c>
      <c r="D28" s="59" t="s">
        <v>119</v>
      </c>
      <c r="E28" s="60" t="s">
        <v>1212</v>
      </c>
      <c r="F28" s="60" t="s">
        <v>38</v>
      </c>
      <c r="G28" s="109">
        <v>3</v>
      </c>
      <c r="H28" s="60">
        <v>49724620</v>
      </c>
      <c r="I28" s="60">
        <v>49724620</v>
      </c>
      <c r="J28" s="60" t="s">
        <v>46</v>
      </c>
      <c r="K28" s="60" t="s">
        <v>39</v>
      </c>
      <c r="L28" s="62" t="s">
        <v>1213</v>
      </c>
      <c r="M28" s="236">
        <v>0</v>
      </c>
      <c r="N28" s="140">
        <v>0</v>
      </c>
      <c r="O28" s="140">
        <v>0.16</v>
      </c>
      <c r="P28" s="237">
        <v>0.11475409836065574</v>
      </c>
      <c r="Q28" s="85">
        <v>75</v>
      </c>
      <c r="R28" s="86">
        <v>44</v>
      </c>
      <c r="S28" s="86">
        <v>75</v>
      </c>
      <c r="T28" s="87">
        <v>61</v>
      </c>
      <c r="U28" s="238">
        <v>4.1040800000000002E-4</v>
      </c>
      <c r="V28" s="239">
        <v>9.2098600000000003E-2</v>
      </c>
      <c r="W28" s="239">
        <v>0.107182</v>
      </c>
      <c r="X28" s="239">
        <v>7.2886299999999995E-4</v>
      </c>
      <c r="Y28" s="240">
        <v>8.0064100000000005E-4</v>
      </c>
      <c r="Z28" s="241">
        <v>12183</v>
      </c>
      <c r="AA28" s="242">
        <v>7948</v>
      </c>
      <c r="AB28" s="242">
        <v>11821</v>
      </c>
      <c r="AC28" s="242">
        <v>8232</v>
      </c>
      <c r="AD28" s="243">
        <v>8743</v>
      </c>
      <c r="AE28" s="198" t="s">
        <v>46</v>
      </c>
      <c r="AF28" s="185" t="s">
        <v>46</v>
      </c>
      <c r="AG28" s="194" t="s">
        <v>65</v>
      </c>
      <c r="AH28" s="194" t="s">
        <v>65</v>
      </c>
      <c r="AI28" s="185" t="s">
        <v>46</v>
      </c>
      <c r="AJ28" s="197" t="s">
        <v>46</v>
      </c>
    </row>
    <row r="29" spans="1:36" x14ac:dyDescent="0.2">
      <c r="A29" s="59" t="s">
        <v>96</v>
      </c>
      <c r="B29" s="58" t="s">
        <v>35</v>
      </c>
      <c r="C29" s="59" t="s">
        <v>35</v>
      </c>
      <c r="D29" s="59" t="s">
        <v>119</v>
      </c>
      <c r="E29" s="60" t="s">
        <v>506</v>
      </c>
      <c r="F29" s="60" t="s">
        <v>38</v>
      </c>
      <c r="G29" s="109">
        <v>3</v>
      </c>
      <c r="H29" s="60">
        <v>53764502</v>
      </c>
      <c r="I29" s="60">
        <v>53764502</v>
      </c>
      <c r="J29" s="60" t="s">
        <v>59</v>
      </c>
      <c r="K29" s="60" t="s">
        <v>39</v>
      </c>
      <c r="L29" s="62" t="s">
        <v>1214</v>
      </c>
      <c r="M29" s="236">
        <v>0</v>
      </c>
      <c r="N29" s="140">
        <v>0.4</v>
      </c>
      <c r="O29" s="140">
        <v>0.5357142857142857</v>
      </c>
      <c r="P29" s="237">
        <v>0.52941176470588236</v>
      </c>
      <c r="Q29" s="85">
        <v>20</v>
      </c>
      <c r="R29" s="86">
        <v>10</v>
      </c>
      <c r="S29" s="86">
        <v>28</v>
      </c>
      <c r="T29" s="87">
        <v>17</v>
      </c>
      <c r="U29" s="238">
        <v>0.26861000000000002</v>
      </c>
      <c r="V29" s="239">
        <v>0.412968</v>
      </c>
      <c r="W29" s="239">
        <v>0.56039499999999998</v>
      </c>
      <c r="X29" s="239">
        <v>0.33057300000000001</v>
      </c>
      <c r="Y29" s="240">
        <v>3.8092099999999999E-3</v>
      </c>
      <c r="Z29" s="241">
        <v>12386</v>
      </c>
      <c r="AA29" s="242">
        <v>12122</v>
      </c>
      <c r="AB29" s="242">
        <v>14281</v>
      </c>
      <c r="AC29" s="242">
        <v>12197</v>
      </c>
      <c r="AD29" s="243">
        <v>12076</v>
      </c>
      <c r="AE29" s="198" t="s">
        <v>59</v>
      </c>
      <c r="AF29" s="194" t="s">
        <v>79</v>
      </c>
      <c r="AG29" s="194" t="s">
        <v>79</v>
      </c>
      <c r="AH29" s="194" t="s">
        <v>79</v>
      </c>
      <c r="AI29" s="194" t="s">
        <v>79</v>
      </c>
      <c r="AJ29" s="197" t="s">
        <v>59</v>
      </c>
    </row>
    <row r="30" spans="1:36" x14ac:dyDescent="0.2">
      <c r="A30" s="59" t="s">
        <v>99</v>
      </c>
      <c r="B30" s="58" t="s">
        <v>62</v>
      </c>
      <c r="C30" s="59" t="s">
        <v>119</v>
      </c>
      <c r="D30" s="59" t="s">
        <v>119</v>
      </c>
      <c r="E30" s="60" t="s">
        <v>1215</v>
      </c>
      <c r="F30" s="60" t="s">
        <v>38</v>
      </c>
      <c r="G30" s="109">
        <v>3</v>
      </c>
      <c r="H30" s="60">
        <v>127339996</v>
      </c>
      <c r="I30" s="60">
        <v>127339996</v>
      </c>
      <c r="J30" s="60" t="s">
        <v>40</v>
      </c>
      <c r="K30" s="60" t="s">
        <v>39</v>
      </c>
      <c r="L30" s="62" t="s">
        <v>1216</v>
      </c>
      <c r="M30" s="236">
        <v>0</v>
      </c>
      <c r="N30" s="140">
        <v>0</v>
      </c>
      <c r="O30" s="140">
        <v>0.26595744680851063</v>
      </c>
      <c r="P30" s="237">
        <v>0.14285714285714285</v>
      </c>
      <c r="Q30" s="85">
        <v>62</v>
      </c>
      <c r="R30" s="86">
        <v>15</v>
      </c>
      <c r="S30" s="86">
        <v>94</v>
      </c>
      <c r="T30" s="87">
        <v>63</v>
      </c>
      <c r="U30" s="238">
        <v>1.1759199999999999E-4</v>
      </c>
      <c r="V30" s="239">
        <v>0.195656</v>
      </c>
      <c r="W30" s="239">
        <v>0.24356700000000001</v>
      </c>
      <c r="X30" s="239">
        <v>0.14438100000000001</v>
      </c>
      <c r="Y30" s="240">
        <v>0</v>
      </c>
      <c r="Z30" s="241">
        <v>8504</v>
      </c>
      <c r="AA30" s="242">
        <v>11878</v>
      </c>
      <c r="AB30" s="242">
        <v>12436</v>
      </c>
      <c r="AC30" s="242">
        <v>12280</v>
      </c>
      <c r="AD30" s="243">
        <v>11232</v>
      </c>
      <c r="AE30" s="198"/>
      <c r="AF30" s="185"/>
      <c r="AG30" s="185"/>
      <c r="AH30" s="185"/>
      <c r="AI30" s="185"/>
      <c r="AJ30" s="197"/>
    </row>
    <row r="31" spans="1:36" x14ac:dyDescent="0.2">
      <c r="A31" s="59" t="s">
        <v>96</v>
      </c>
      <c r="B31" s="58" t="s">
        <v>35</v>
      </c>
      <c r="C31" s="59" t="s">
        <v>35</v>
      </c>
      <c r="D31" s="59" t="s">
        <v>119</v>
      </c>
      <c r="E31" s="60" t="s">
        <v>1217</v>
      </c>
      <c r="F31" s="60" t="s">
        <v>38</v>
      </c>
      <c r="G31" s="109">
        <v>3</v>
      </c>
      <c r="H31" s="60">
        <v>186915472</v>
      </c>
      <c r="I31" s="60">
        <v>186915472</v>
      </c>
      <c r="J31" s="60" t="s">
        <v>40</v>
      </c>
      <c r="K31" s="60" t="s">
        <v>59</v>
      </c>
      <c r="L31" s="62" t="s">
        <v>1218</v>
      </c>
      <c r="M31" s="236">
        <v>0</v>
      </c>
      <c r="N31" s="140">
        <v>0.2857142857142857</v>
      </c>
      <c r="O31" s="140">
        <v>0.40425531914893614</v>
      </c>
      <c r="P31" s="237">
        <v>0.2608695652173913</v>
      </c>
      <c r="Q31" s="85">
        <v>21</v>
      </c>
      <c r="R31" s="86">
        <v>21</v>
      </c>
      <c r="S31" s="86">
        <v>47</v>
      </c>
      <c r="T31" s="87">
        <v>23</v>
      </c>
      <c r="U31" s="238">
        <v>0.29544100000000001</v>
      </c>
      <c r="V31" s="239">
        <v>0.32028200000000001</v>
      </c>
      <c r="W31" s="239">
        <v>0.44894200000000001</v>
      </c>
      <c r="X31" s="239">
        <v>0.26894499999999999</v>
      </c>
      <c r="Y31" s="240">
        <v>9.0230499999999995E-4</v>
      </c>
      <c r="Z31" s="241">
        <v>11735</v>
      </c>
      <c r="AA31" s="242">
        <v>13332</v>
      </c>
      <c r="AB31" s="242">
        <v>13142</v>
      </c>
      <c r="AC31" s="242">
        <v>13051</v>
      </c>
      <c r="AD31" s="243">
        <v>12191</v>
      </c>
      <c r="AE31" s="198" t="s">
        <v>40</v>
      </c>
      <c r="AF31" s="194" t="s">
        <v>93</v>
      </c>
      <c r="AG31" s="194" t="s">
        <v>93</v>
      </c>
      <c r="AH31" s="194" t="s">
        <v>93</v>
      </c>
      <c r="AI31" s="194" t="s">
        <v>93</v>
      </c>
      <c r="AJ31" s="197" t="s">
        <v>40</v>
      </c>
    </row>
    <row r="32" spans="1:36" x14ac:dyDescent="0.2">
      <c r="A32" s="59" t="s">
        <v>119</v>
      </c>
      <c r="B32" s="58" t="s">
        <v>119</v>
      </c>
      <c r="C32" s="59" t="s">
        <v>119</v>
      </c>
      <c r="D32" s="59" t="s">
        <v>119</v>
      </c>
      <c r="E32" s="60" t="s">
        <v>1336</v>
      </c>
      <c r="F32" s="60" t="s">
        <v>1337</v>
      </c>
      <c r="G32" s="109">
        <v>4</v>
      </c>
      <c r="H32" s="60">
        <v>106155620</v>
      </c>
      <c r="I32" s="60">
        <v>106155620</v>
      </c>
      <c r="J32" s="60" t="s">
        <v>39</v>
      </c>
      <c r="K32" s="60" t="s">
        <v>46</v>
      </c>
      <c r="L32" s="62" t="s">
        <v>1338</v>
      </c>
      <c r="M32" s="238">
        <v>8.0000000000000002E-3</v>
      </c>
      <c r="N32" s="239">
        <v>2.3529411764705882E-2</v>
      </c>
      <c r="O32" s="239">
        <v>0.108</v>
      </c>
      <c r="P32" s="240">
        <v>0.48051948051948051</v>
      </c>
      <c r="Q32" s="241">
        <v>250</v>
      </c>
      <c r="R32" s="242">
        <v>85</v>
      </c>
      <c r="S32" s="242">
        <v>250</v>
      </c>
      <c r="T32" s="243">
        <v>77</v>
      </c>
      <c r="U32" s="238">
        <v>0.68166800000000005</v>
      </c>
      <c r="V32" s="239">
        <v>0.77161199999999996</v>
      </c>
      <c r="W32" s="239">
        <v>0.94465299999999996</v>
      </c>
      <c r="X32" s="239">
        <v>0.68812899999999999</v>
      </c>
      <c r="Y32" s="240">
        <v>0.48611500000000002</v>
      </c>
      <c r="Z32" s="241">
        <v>1822</v>
      </c>
      <c r="AA32" s="242">
        <v>9659</v>
      </c>
      <c r="AB32" s="242">
        <v>5854</v>
      </c>
      <c r="AC32" s="242">
        <v>10142</v>
      </c>
      <c r="AD32" s="243">
        <v>7562</v>
      </c>
      <c r="AE32" s="59"/>
      <c r="AF32" s="60"/>
      <c r="AG32" s="60"/>
      <c r="AH32" s="60"/>
      <c r="AI32" s="60"/>
      <c r="AJ32" s="62"/>
    </row>
    <row r="33" spans="1:36" x14ac:dyDescent="0.2">
      <c r="A33" s="59" t="s">
        <v>99</v>
      </c>
      <c r="B33" s="58" t="s">
        <v>62</v>
      </c>
      <c r="C33" s="59" t="s">
        <v>62</v>
      </c>
      <c r="D33" s="59" t="s">
        <v>119</v>
      </c>
      <c r="E33" s="60" t="s">
        <v>1324</v>
      </c>
      <c r="F33" s="60" t="s">
        <v>38</v>
      </c>
      <c r="G33" s="109">
        <v>4</v>
      </c>
      <c r="H33" s="60">
        <v>148465987</v>
      </c>
      <c r="I33" s="60">
        <v>148465987</v>
      </c>
      <c r="J33" s="60" t="s">
        <v>59</v>
      </c>
      <c r="K33" s="60" t="s">
        <v>40</v>
      </c>
      <c r="L33" s="62" t="s">
        <v>1325</v>
      </c>
      <c r="M33" s="236">
        <v>0</v>
      </c>
      <c r="N33" s="140">
        <v>0</v>
      </c>
      <c r="O33" s="140">
        <v>0.375</v>
      </c>
      <c r="P33" s="237">
        <v>0.33333333333333331</v>
      </c>
      <c r="Q33" s="85">
        <v>20</v>
      </c>
      <c r="R33" s="86">
        <v>2</v>
      </c>
      <c r="S33" s="86">
        <v>8</v>
      </c>
      <c r="T33" s="87">
        <v>12</v>
      </c>
      <c r="U33" s="238">
        <v>0</v>
      </c>
      <c r="V33" s="239">
        <v>0.26044899999999999</v>
      </c>
      <c r="W33" s="239">
        <v>0.612784</v>
      </c>
      <c r="X33" s="239">
        <v>0.27734900000000001</v>
      </c>
      <c r="Y33" s="240">
        <v>2.3496199999999999E-4</v>
      </c>
      <c r="Z33" s="241">
        <v>548</v>
      </c>
      <c r="AA33" s="242">
        <v>5886</v>
      </c>
      <c r="AB33" s="242">
        <v>2425</v>
      </c>
      <c r="AC33" s="242">
        <v>5567</v>
      </c>
      <c r="AD33" s="243">
        <v>4256</v>
      </c>
      <c r="AE33" s="198" t="s">
        <v>59</v>
      </c>
      <c r="AF33" s="185" t="s">
        <v>59</v>
      </c>
      <c r="AG33" s="194" t="s">
        <v>93</v>
      </c>
      <c r="AH33" s="194" t="s">
        <v>93</v>
      </c>
      <c r="AI33" s="194" t="s">
        <v>93</v>
      </c>
      <c r="AJ33" s="197" t="s">
        <v>59</v>
      </c>
    </row>
    <row r="34" spans="1:36" x14ac:dyDescent="0.2">
      <c r="A34" s="59" t="s">
        <v>99</v>
      </c>
      <c r="B34" s="58" t="s">
        <v>119</v>
      </c>
      <c r="C34" s="59" t="s">
        <v>119</v>
      </c>
      <c r="D34" s="59" t="s">
        <v>119</v>
      </c>
      <c r="E34" s="60" t="s">
        <v>1339</v>
      </c>
      <c r="F34" s="60" t="s">
        <v>38</v>
      </c>
      <c r="G34" s="109">
        <v>5</v>
      </c>
      <c r="H34" s="60">
        <v>5318320</v>
      </c>
      <c r="I34" s="60">
        <v>5318320</v>
      </c>
      <c r="J34" s="60" t="s">
        <v>40</v>
      </c>
      <c r="K34" s="60" t="s">
        <v>39</v>
      </c>
      <c r="L34" s="62" t="s">
        <v>1340</v>
      </c>
      <c r="M34" s="236">
        <v>0</v>
      </c>
      <c r="N34" s="140">
        <v>0</v>
      </c>
      <c r="O34" s="140">
        <v>0.26666666666666666</v>
      </c>
      <c r="P34" s="237">
        <v>0.5</v>
      </c>
      <c r="Q34" s="85">
        <v>22</v>
      </c>
      <c r="R34" s="86">
        <v>13</v>
      </c>
      <c r="S34" s="86">
        <v>15</v>
      </c>
      <c r="T34" s="87">
        <v>10</v>
      </c>
      <c r="U34" s="238">
        <v>0</v>
      </c>
      <c r="V34" s="239"/>
      <c r="W34" s="239"/>
      <c r="X34" s="239">
        <v>4.3788100000000003E-2</v>
      </c>
      <c r="Y34" s="240"/>
      <c r="Z34" s="241">
        <v>3322</v>
      </c>
      <c r="AA34" s="242"/>
      <c r="AB34" s="242"/>
      <c r="AC34" s="242">
        <v>20485</v>
      </c>
      <c r="AD34" s="243"/>
      <c r="AE34" s="198"/>
      <c r="AF34" s="185"/>
      <c r="AG34" s="185"/>
      <c r="AH34" s="185"/>
      <c r="AI34" s="185"/>
      <c r="AJ34" s="197"/>
    </row>
    <row r="35" spans="1:36" x14ac:dyDescent="0.2">
      <c r="A35" s="59" t="s">
        <v>99</v>
      </c>
      <c r="B35" s="58" t="s">
        <v>62</v>
      </c>
      <c r="C35" s="59" t="s">
        <v>62</v>
      </c>
      <c r="D35" s="59" t="s">
        <v>119</v>
      </c>
      <c r="E35" s="60" t="s">
        <v>1219</v>
      </c>
      <c r="F35" s="60" t="s">
        <v>38</v>
      </c>
      <c r="G35" s="109">
        <v>5</v>
      </c>
      <c r="H35" s="60">
        <v>140764277</v>
      </c>
      <c r="I35" s="60">
        <v>140764277</v>
      </c>
      <c r="J35" s="60" t="s">
        <v>59</v>
      </c>
      <c r="K35" s="60" t="s">
        <v>46</v>
      </c>
      <c r="L35" s="62" t="s">
        <v>1220</v>
      </c>
      <c r="M35" s="236">
        <v>0</v>
      </c>
      <c r="N35" s="140">
        <v>0</v>
      </c>
      <c r="O35" s="140">
        <v>0.12345679012345678</v>
      </c>
      <c r="P35" s="237">
        <v>9.2592592592592587E-2</v>
      </c>
      <c r="Q35" s="85">
        <v>56</v>
      </c>
      <c r="R35" s="86">
        <v>34</v>
      </c>
      <c r="S35" s="86">
        <v>81</v>
      </c>
      <c r="T35" s="87">
        <v>54</v>
      </c>
      <c r="U35" s="238">
        <v>6.4664799999999999E-4</v>
      </c>
      <c r="V35" s="239">
        <v>0.16955700000000001</v>
      </c>
      <c r="W35" s="239">
        <v>0.19769800000000001</v>
      </c>
      <c r="X35" s="239">
        <v>0.13786399999999999</v>
      </c>
      <c r="Y35" s="240">
        <v>9.0557799999999998E-4</v>
      </c>
      <c r="Z35" s="241">
        <v>24743</v>
      </c>
      <c r="AA35" s="242">
        <v>16319</v>
      </c>
      <c r="AB35" s="242">
        <v>26763</v>
      </c>
      <c r="AC35" s="242">
        <v>14993</v>
      </c>
      <c r="AD35" s="243">
        <v>16564</v>
      </c>
      <c r="AE35" s="198" t="s">
        <v>59</v>
      </c>
      <c r="AF35" s="185" t="s">
        <v>59</v>
      </c>
      <c r="AG35" s="194" t="s">
        <v>160</v>
      </c>
      <c r="AH35" s="194" t="s">
        <v>160</v>
      </c>
      <c r="AI35" s="194" t="s">
        <v>160</v>
      </c>
      <c r="AJ35" s="197" t="s">
        <v>59</v>
      </c>
    </row>
    <row r="36" spans="1:36" x14ac:dyDescent="0.2">
      <c r="A36" s="59" t="s">
        <v>96</v>
      </c>
      <c r="B36" s="58" t="s">
        <v>35</v>
      </c>
      <c r="C36" s="59" t="s">
        <v>96</v>
      </c>
      <c r="D36" s="59" t="s">
        <v>119</v>
      </c>
      <c r="E36" s="60" t="s">
        <v>1221</v>
      </c>
      <c r="F36" s="60" t="s">
        <v>38</v>
      </c>
      <c r="G36" s="109">
        <v>6</v>
      </c>
      <c r="H36" s="60">
        <v>29624987</v>
      </c>
      <c r="I36" s="60">
        <v>29624987</v>
      </c>
      <c r="J36" s="60" t="s">
        <v>46</v>
      </c>
      <c r="K36" s="60" t="s">
        <v>40</v>
      </c>
      <c r="L36" s="62" t="s">
        <v>1222</v>
      </c>
      <c r="M36" s="236">
        <v>0</v>
      </c>
      <c r="N36" s="140">
        <v>0.77777777777777779</v>
      </c>
      <c r="O36" s="140">
        <v>0.61224489795918369</v>
      </c>
      <c r="P36" s="237">
        <v>0.48837209302325579</v>
      </c>
      <c r="Q36" s="85">
        <v>38</v>
      </c>
      <c r="R36" s="86">
        <v>36</v>
      </c>
      <c r="S36" s="86">
        <v>49</v>
      </c>
      <c r="T36" s="87">
        <v>43</v>
      </c>
      <c r="U36" s="238">
        <v>0.47726200000000002</v>
      </c>
      <c r="V36" s="239">
        <v>0.53375600000000001</v>
      </c>
      <c r="W36" s="239">
        <v>0.77386500000000003</v>
      </c>
      <c r="X36" s="239">
        <v>0.43992100000000001</v>
      </c>
      <c r="Y36" s="240">
        <v>6.1464500000000004E-3</v>
      </c>
      <c r="Z36" s="241">
        <v>8312</v>
      </c>
      <c r="AA36" s="242">
        <v>8665</v>
      </c>
      <c r="AB36" s="242">
        <v>8831</v>
      </c>
      <c r="AC36" s="242">
        <v>8597</v>
      </c>
      <c r="AD36" s="243">
        <v>7484</v>
      </c>
      <c r="AE36" s="198" t="s">
        <v>46</v>
      </c>
      <c r="AF36" s="194" t="s">
        <v>56</v>
      </c>
      <c r="AG36" s="194" t="s">
        <v>56</v>
      </c>
      <c r="AH36" s="194" t="s">
        <v>56</v>
      </c>
      <c r="AI36" s="185" t="s">
        <v>46</v>
      </c>
      <c r="AJ36" s="197" t="s">
        <v>46</v>
      </c>
    </row>
    <row r="37" spans="1:36" x14ac:dyDescent="0.2">
      <c r="A37" s="59" t="s">
        <v>96</v>
      </c>
      <c r="B37" s="58" t="s">
        <v>35</v>
      </c>
      <c r="C37" s="59" t="s">
        <v>35</v>
      </c>
      <c r="D37" s="59" t="s">
        <v>119</v>
      </c>
      <c r="E37" s="60" t="s">
        <v>1223</v>
      </c>
      <c r="F37" s="60" t="s">
        <v>38</v>
      </c>
      <c r="G37" s="109">
        <v>6</v>
      </c>
      <c r="H37" s="60">
        <v>97561674</v>
      </c>
      <c r="I37" s="60">
        <v>97561674</v>
      </c>
      <c r="J37" s="60" t="s">
        <v>59</v>
      </c>
      <c r="K37" s="60" t="s">
        <v>40</v>
      </c>
      <c r="L37" s="62" t="s">
        <v>1224</v>
      </c>
      <c r="M37" s="236">
        <v>0</v>
      </c>
      <c r="N37" s="140">
        <v>0</v>
      </c>
      <c r="O37" s="140">
        <v>0.52631578947368418</v>
      </c>
      <c r="P37" s="237">
        <v>0.42857142857142855</v>
      </c>
      <c r="Q37" s="85">
        <v>16</v>
      </c>
      <c r="R37" s="244">
        <v>12</v>
      </c>
      <c r="S37" s="86">
        <v>19</v>
      </c>
      <c r="T37" s="87">
        <v>14</v>
      </c>
      <c r="U37" s="238">
        <v>0.15348200000000001</v>
      </c>
      <c r="V37" s="239">
        <v>0.29101399999999999</v>
      </c>
      <c r="W37" s="239">
        <v>0.44630500000000001</v>
      </c>
      <c r="X37" s="239">
        <v>0.286107</v>
      </c>
      <c r="Y37" s="240">
        <v>5.4639800000000002E-4</v>
      </c>
      <c r="Z37" s="241">
        <v>16041</v>
      </c>
      <c r="AA37" s="242">
        <v>13666</v>
      </c>
      <c r="AB37" s="242">
        <v>20002</v>
      </c>
      <c r="AC37" s="242">
        <v>14194</v>
      </c>
      <c r="AD37" s="243">
        <v>10981</v>
      </c>
      <c r="AE37" s="198" t="s">
        <v>59</v>
      </c>
      <c r="AF37" s="194" t="s">
        <v>93</v>
      </c>
      <c r="AG37" s="194" t="s">
        <v>93</v>
      </c>
      <c r="AH37" s="194" t="s">
        <v>93</v>
      </c>
      <c r="AI37" s="194" t="s">
        <v>93</v>
      </c>
      <c r="AJ37" s="197" t="s">
        <v>46</v>
      </c>
    </row>
    <row r="38" spans="1:36" s="1" customFormat="1" x14ac:dyDescent="0.2">
      <c r="A38" s="59" t="s">
        <v>99</v>
      </c>
      <c r="B38" s="58" t="s">
        <v>35</v>
      </c>
      <c r="C38" s="59" t="s">
        <v>35</v>
      </c>
      <c r="D38" s="59" t="s">
        <v>119</v>
      </c>
      <c r="E38" s="60" t="s">
        <v>1223</v>
      </c>
      <c r="F38" s="60" t="s">
        <v>38</v>
      </c>
      <c r="G38" s="109">
        <v>6</v>
      </c>
      <c r="H38" s="60">
        <v>97561899</v>
      </c>
      <c r="I38" s="60">
        <v>97561899</v>
      </c>
      <c r="J38" s="60" t="s">
        <v>46</v>
      </c>
      <c r="K38" s="60" t="s">
        <v>39</v>
      </c>
      <c r="L38" s="62" t="s">
        <v>1225</v>
      </c>
      <c r="M38" s="236">
        <v>0</v>
      </c>
      <c r="N38" s="140">
        <v>0.46153846153846156</v>
      </c>
      <c r="O38" s="140">
        <v>0.47619047619047616</v>
      </c>
      <c r="P38" s="237">
        <v>0.33333333333333331</v>
      </c>
      <c r="Q38" s="85">
        <v>38</v>
      </c>
      <c r="R38" s="86">
        <v>13</v>
      </c>
      <c r="S38" s="86">
        <v>42</v>
      </c>
      <c r="T38" s="87">
        <v>18</v>
      </c>
      <c r="U38" s="238">
        <v>0.237119</v>
      </c>
      <c r="V38" s="239">
        <v>0.32788200000000001</v>
      </c>
      <c r="W38" s="239">
        <v>0.427811</v>
      </c>
      <c r="X38" s="239">
        <v>0.27454899999999999</v>
      </c>
      <c r="Y38" s="240">
        <v>4.6500799999999999E-4</v>
      </c>
      <c r="Z38" s="241">
        <v>11800</v>
      </c>
      <c r="AA38" s="242">
        <v>11373</v>
      </c>
      <c r="AB38" s="242">
        <v>11643</v>
      </c>
      <c r="AC38" s="242">
        <v>11131</v>
      </c>
      <c r="AD38" s="243">
        <v>12903</v>
      </c>
      <c r="AE38" s="198" t="s">
        <v>46</v>
      </c>
      <c r="AF38" s="194" t="s">
        <v>65</v>
      </c>
      <c r="AG38" s="194" t="s">
        <v>65</v>
      </c>
      <c r="AH38" s="194" t="s">
        <v>65</v>
      </c>
      <c r="AI38" s="194" t="s">
        <v>65</v>
      </c>
      <c r="AJ38" s="197" t="s">
        <v>59</v>
      </c>
    </row>
    <row r="39" spans="1:36" x14ac:dyDescent="0.2">
      <c r="A39" s="59" t="s">
        <v>99</v>
      </c>
      <c r="B39" s="58" t="s">
        <v>35</v>
      </c>
      <c r="C39" s="59" t="s">
        <v>62</v>
      </c>
      <c r="D39" s="59" t="s">
        <v>119</v>
      </c>
      <c r="E39" s="60" t="s">
        <v>1226</v>
      </c>
      <c r="F39" s="60" t="s">
        <v>38</v>
      </c>
      <c r="G39" s="109">
        <v>6</v>
      </c>
      <c r="H39" s="60">
        <v>99353458</v>
      </c>
      <c r="I39" s="60">
        <v>99353458</v>
      </c>
      <c r="J39" s="60" t="s">
        <v>59</v>
      </c>
      <c r="K39" s="60" t="s">
        <v>39</v>
      </c>
      <c r="L39" s="62" t="s">
        <v>1227</v>
      </c>
      <c r="M39" s="236">
        <v>0</v>
      </c>
      <c r="N39" s="140">
        <v>0</v>
      </c>
      <c r="O39" s="140">
        <v>0.12162162162162163</v>
      </c>
      <c r="P39" s="237">
        <v>0.20833333333333334</v>
      </c>
      <c r="Q39" s="85">
        <v>53</v>
      </c>
      <c r="R39" s="86">
        <v>10</v>
      </c>
      <c r="S39" s="86">
        <v>74</v>
      </c>
      <c r="T39" s="87">
        <v>48</v>
      </c>
      <c r="U39" s="238">
        <v>4.6669000000000002E-2</v>
      </c>
      <c r="V39" s="239">
        <v>0.18892999999999999</v>
      </c>
      <c r="W39" s="239">
        <v>0.249779</v>
      </c>
      <c r="X39" s="239">
        <v>0.15624499999999999</v>
      </c>
      <c r="Y39" s="240">
        <v>3.83176E-3</v>
      </c>
      <c r="Z39" s="241">
        <v>11228</v>
      </c>
      <c r="AA39" s="242">
        <v>11671</v>
      </c>
      <c r="AB39" s="242">
        <v>12431</v>
      </c>
      <c r="AC39" s="242">
        <v>11802</v>
      </c>
      <c r="AD39" s="243">
        <v>11222</v>
      </c>
      <c r="AE39" s="198" t="s">
        <v>59</v>
      </c>
      <c r="AF39" s="185" t="s">
        <v>59</v>
      </c>
      <c r="AG39" s="194" t="s">
        <v>61</v>
      </c>
      <c r="AH39" s="194" t="s">
        <v>61</v>
      </c>
      <c r="AI39" s="194" t="s">
        <v>61</v>
      </c>
      <c r="AJ39" s="197" t="s">
        <v>59</v>
      </c>
    </row>
    <row r="40" spans="1:36" x14ac:dyDescent="0.2">
      <c r="A40" s="59" t="s">
        <v>99</v>
      </c>
      <c r="B40" s="58" t="s">
        <v>62</v>
      </c>
      <c r="C40" s="59" t="s">
        <v>62</v>
      </c>
      <c r="D40" s="59" t="s">
        <v>119</v>
      </c>
      <c r="E40" s="60" t="s">
        <v>1228</v>
      </c>
      <c r="F40" s="60" t="s">
        <v>38</v>
      </c>
      <c r="G40" s="109">
        <v>6</v>
      </c>
      <c r="H40" s="60">
        <v>116265465</v>
      </c>
      <c r="I40" s="60">
        <v>116265465</v>
      </c>
      <c r="J40" s="60" t="s">
        <v>46</v>
      </c>
      <c r="K40" s="60" t="s">
        <v>40</v>
      </c>
      <c r="L40" s="62" t="s">
        <v>1229</v>
      </c>
      <c r="M40" s="236">
        <v>0</v>
      </c>
      <c r="N40" s="140">
        <v>0</v>
      </c>
      <c r="O40" s="140">
        <v>0.25274725274725274</v>
      </c>
      <c r="P40" s="237">
        <v>0.14864864864864866</v>
      </c>
      <c r="Q40" s="85">
        <v>72</v>
      </c>
      <c r="R40" s="86">
        <v>17</v>
      </c>
      <c r="S40" s="86">
        <v>91</v>
      </c>
      <c r="T40" s="87">
        <v>74</v>
      </c>
      <c r="U40" s="238">
        <v>3.2503900000000001E-3</v>
      </c>
      <c r="V40" s="239">
        <v>0.18562500000000001</v>
      </c>
      <c r="W40" s="239">
        <v>0.24451899999999999</v>
      </c>
      <c r="X40" s="239">
        <v>0.143399</v>
      </c>
      <c r="Y40" s="240">
        <v>1.7761999999999999E-3</v>
      </c>
      <c r="Z40" s="241">
        <v>8922</v>
      </c>
      <c r="AA40" s="242">
        <v>12703</v>
      </c>
      <c r="AB40" s="242">
        <v>15872</v>
      </c>
      <c r="AC40" s="242">
        <v>12392</v>
      </c>
      <c r="AD40" s="243">
        <v>12386</v>
      </c>
      <c r="AE40" s="198" t="s">
        <v>46</v>
      </c>
      <c r="AF40" s="185" t="s">
        <v>46</v>
      </c>
      <c r="AG40" s="194" t="s">
        <v>56</v>
      </c>
      <c r="AH40" s="194" t="s">
        <v>56</v>
      </c>
      <c r="AI40" s="194" t="s">
        <v>56</v>
      </c>
      <c r="AJ40" s="197" t="s">
        <v>46</v>
      </c>
    </row>
    <row r="41" spans="1:36" x14ac:dyDescent="0.2">
      <c r="A41" s="59" t="s">
        <v>99</v>
      </c>
      <c r="B41" s="58" t="s">
        <v>62</v>
      </c>
      <c r="C41" s="59" t="s">
        <v>62</v>
      </c>
      <c r="D41" s="59" t="s">
        <v>119</v>
      </c>
      <c r="E41" s="60" t="s">
        <v>1230</v>
      </c>
      <c r="F41" s="60" t="s">
        <v>38</v>
      </c>
      <c r="G41" s="109">
        <v>6</v>
      </c>
      <c r="H41" s="60">
        <v>144328930</v>
      </c>
      <c r="I41" s="60">
        <v>144328930</v>
      </c>
      <c r="J41" s="60" t="s">
        <v>46</v>
      </c>
      <c r="K41" s="60" t="s">
        <v>39</v>
      </c>
      <c r="L41" s="62" t="s">
        <v>1231</v>
      </c>
      <c r="M41" s="236">
        <v>0</v>
      </c>
      <c r="N41" s="140">
        <v>0</v>
      </c>
      <c r="O41" s="140">
        <v>0.22500000000000001</v>
      </c>
      <c r="P41" s="237">
        <v>0.13513513513513514</v>
      </c>
      <c r="Q41" s="85">
        <v>30</v>
      </c>
      <c r="R41" s="86">
        <v>22</v>
      </c>
      <c r="S41" s="86">
        <v>40</v>
      </c>
      <c r="T41" s="87">
        <v>37</v>
      </c>
      <c r="U41" s="238">
        <v>6.6724500000000001E-4</v>
      </c>
      <c r="V41" s="239">
        <v>0.19675300000000001</v>
      </c>
      <c r="W41" s="239">
        <v>0.26821899999999999</v>
      </c>
      <c r="X41" s="239">
        <v>0.143094</v>
      </c>
      <c r="Y41" s="240">
        <v>1.56642E-4</v>
      </c>
      <c r="Z41" s="241">
        <v>14987</v>
      </c>
      <c r="AA41" s="242">
        <v>11888</v>
      </c>
      <c r="AB41" s="242">
        <v>16617</v>
      </c>
      <c r="AC41" s="242">
        <v>12670</v>
      </c>
      <c r="AD41" s="243">
        <v>12768</v>
      </c>
      <c r="AE41" s="198" t="s">
        <v>46</v>
      </c>
      <c r="AF41" s="185" t="s">
        <v>46</v>
      </c>
      <c r="AG41" s="194" t="s">
        <v>65</v>
      </c>
      <c r="AH41" s="194" t="s">
        <v>65</v>
      </c>
      <c r="AI41" s="194" t="s">
        <v>65</v>
      </c>
      <c r="AJ41" s="197" t="s">
        <v>46</v>
      </c>
    </row>
    <row r="42" spans="1:36" x14ac:dyDescent="0.2">
      <c r="A42" s="59" t="s">
        <v>96</v>
      </c>
      <c r="B42" s="58" t="s">
        <v>35</v>
      </c>
      <c r="C42" s="59" t="s">
        <v>35</v>
      </c>
      <c r="D42" s="59" t="s">
        <v>119</v>
      </c>
      <c r="E42" s="60" t="s">
        <v>1232</v>
      </c>
      <c r="F42" s="60" t="s">
        <v>38</v>
      </c>
      <c r="G42" s="109">
        <v>7</v>
      </c>
      <c r="H42" s="60">
        <v>1532730</v>
      </c>
      <c r="I42" s="60">
        <v>1532730</v>
      </c>
      <c r="J42" s="60" t="s">
        <v>46</v>
      </c>
      <c r="K42" s="60" t="s">
        <v>59</v>
      </c>
      <c r="L42" s="62" t="s">
        <v>1233</v>
      </c>
      <c r="M42" s="236">
        <v>0</v>
      </c>
      <c r="N42" s="140">
        <v>0.34782608695652173</v>
      </c>
      <c r="O42" s="140">
        <v>0.37931034482758619</v>
      </c>
      <c r="P42" s="237">
        <v>0.625</v>
      </c>
      <c r="Q42" s="85">
        <v>38</v>
      </c>
      <c r="R42" s="86">
        <v>23</v>
      </c>
      <c r="S42" s="86">
        <v>29</v>
      </c>
      <c r="T42" s="87">
        <v>24</v>
      </c>
      <c r="U42" s="238">
        <v>0.24846799999999999</v>
      </c>
      <c r="V42" s="239">
        <v>0.40404400000000001</v>
      </c>
      <c r="W42" s="239">
        <v>0.57008899999999996</v>
      </c>
      <c r="X42" s="239">
        <v>0.33168900000000001</v>
      </c>
      <c r="Y42" s="240">
        <v>3.8325500000000001E-3</v>
      </c>
      <c r="Z42" s="241">
        <v>15668</v>
      </c>
      <c r="AA42" s="242">
        <v>13600</v>
      </c>
      <c r="AB42" s="242">
        <v>17271</v>
      </c>
      <c r="AC42" s="242">
        <v>12162</v>
      </c>
      <c r="AD42" s="243">
        <v>13568</v>
      </c>
      <c r="AE42" s="198" t="s">
        <v>46</v>
      </c>
      <c r="AF42" s="194" t="s">
        <v>160</v>
      </c>
      <c r="AG42" s="194" t="s">
        <v>160</v>
      </c>
      <c r="AH42" s="194" t="s">
        <v>160</v>
      </c>
      <c r="AI42" s="194" t="s">
        <v>160</v>
      </c>
      <c r="AJ42" s="197" t="s">
        <v>46</v>
      </c>
    </row>
    <row r="43" spans="1:36" x14ac:dyDescent="0.2">
      <c r="A43" s="59" t="s">
        <v>1184</v>
      </c>
      <c r="B43" s="58" t="s">
        <v>119</v>
      </c>
      <c r="C43" s="59" t="s">
        <v>119</v>
      </c>
      <c r="D43" s="59" t="s">
        <v>119</v>
      </c>
      <c r="E43" s="60" t="s">
        <v>1341</v>
      </c>
      <c r="F43" s="60" t="s">
        <v>38</v>
      </c>
      <c r="G43" s="109">
        <v>7</v>
      </c>
      <c r="H43" s="60">
        <v>73150624</v>
      </c>
      <c r="I43" s="60">
        <v>73150624</v>
      </c>
      <c r="J43" s="60" t="s">
        <v>59</v>
      </c>
      <c r="K43" s="60" t="s">
        <v>39</v>
      </c>
      <c r="L43" s="62" t="s">
        <v>1342</v>
      </c>
      <c r="M43" s="236">
        <v>0</v>
      </c>
      <c r="N43" s="140">
        <v>0.1388888888888889</v>
      </c>
      <c r="O43" s="140">
        <v>0</v>
      </c>
      <c r="P43" s="237">
        <v>1.282051282051282E-2</v>
      </c>
      <c r="Q43" s="85">
        <v>45</v>
      </c>
      <c r="R43" s="86">
        <v>36</v>
      </c>
      <c r="S43" s="86">
        <v>50</v>
      </c>
      <c r="T43" s="87">
        <v>78</v>
      </c>
      <c r="U43" s="238">
        <v>5.6022399999999997E-3</v>
      </c>
      <c r="V43" s="239">
        <v>0</v>
      </c>
      <c r="W43" s="239">
        <v>0</v>
      </c>
      <c r="X43" s="239">
        <v>4.0462400000000003E-2</v>
      </c>
      <c r="Y43" s="240">
        <v>0</v>
      </c>
      <c r="Z43" s="241">
        <v>357</v>
      </c>
      <c r="AA43" s="242">
        <v>186</v>
      </c>
      <c r="AB43" s="242">
        <v>246</v>
      </c>
      <c r="AC43" s="242">
        <v>173</v>
      </c>
      <c r="AD43" s="243">
        <v>195</v>
      </c>
      <c r="AE43" s="198"/>
      <c r="AF43" s="185"/>
      <c r="AG43" s="185"/>
      <c r="AH43" s="185"/>
      <c r="AI43" s="185"/>
      <c r="AJ43" s="197"/>
    </row>
    <row r="44" spans="1:36" x14ac:dyDescent="0.2">
      <c r="A44" s="59" t="s">
        <v>31</v>
      </c>
      <c r="B44" s="58" t="s">
        <v>30</v>
      </c>
      <c r="C44" s="59" t="s">
        <v>1179</v>
      </c>
      <c r="D44" s="59" t="s">
        <v>119</v>
      </c>
      <c r="E44" s="60" t="s">
        <v>1234</v>
      </c>
      <c r="F44" s="60" t="s">
        <v>38</v>
      </c>
      <c r="G44" s="109">
        <v>7</v>
      </c>
      <c r="H44" s="60">
        <v>95906558</v>
      </c>
      <c r="I44" s="60">
        <v>95906558</v>
      </c>
      <c r="J44" s="60" t="s">
        <v>46</v>
      </c>
      <c r="K44" s="60" t="s">
        <v>40</v>
      </c>
      <c r="L44" s="62" t="s">
        <v>1235</v>
      </c>
      <c r="M44" s="236">
        <v>0</v>
      </c>
      <c r="N44" s="140">
        <v>0</v>
      </c>
      <c r="O44" s="140">
        <v>0</v>
      </c>
      <c r="P44" s="237">
        <v>0.18181818181818182</v>
      </c>
      <c r="Q44" s="85">
        <v>39</v>
      </c>
      <c r="R44" s="86">
        <v>4</v>
      </c>
      <c r="S44" s="86">
        <v>22</v>
      </c>
      <c r="T44" s="87">
        <v>22</v>
      </c>
      <c r="U44" s="238">
        <v>3.1467700000000001E-3</v>
      </c>
      <c r="V44" s="239">
        <v>8.0837000000000006E-2</v>
      </c>
      <c r="W44" s="239">
        <v>1.2437800000000001E-3</v>
      </c>
      <c r="X44" s="239">
        <v>1.9800199999999999E-3</v>
      </c>
      <c r="Y44" s="240">
        <v>2.0565599999999998E-3</v>
      </c>
      <c r="Z44" s="241">
        <v>4449</v>
      </c>
      <c r="AA44" s="242">
        <v>11517</v>
      </c>
      <c r="AB44" s="242">
        <v>8040</v>
      </c>
      <c r="AC44" s="242">
        <v>11111</v>
      </c>
      <c r="AD44" s="243">
        <v>9725</v>
      </c>
      <c r="AE44" s="198" t="s">
        <v>46</v>
      </c>
      <c r="AF44" s="185" t="s">
        <v>46</v>
      </c>
      <c r="AG44" s="194" t="s">
        <v>48</v>
      </c>
      <c r="AH44" s="194" t="s">
        <v>48</v>
      </c>
      <c r="AI44" s="185" t="s">
        <v>46</v>
      </c>
      <c r="AJ44" s="218" t="s">
        <v>48</v>
      </c>
    </row>
    <row r="45" spans="1:36" x14ac:dyDescent="0.2">
      <c r="A45" s="59" t="s">
        <v>96</v>
      </c>
      <c r="B45" s="58" t="s">
        <v>35</v>
      </c>
      <c r="C45" s="59" t="s">
        <v>1236</v>
      </c>
      <c r="D45" s="59" t="s">
        <v>119</v>
      </c>
      <c r="E45" s="60" t="s">
        <v>1237</v>
      </c>
      <c r="F45" s="60" t="s">
        <v>38</v>
      </c>
      <c r="G45" s="109">
        <v>8</v>
      </c>
      <c r="H45" s="60">
        <v>22477203</v>
      </c>
      <c r="I45" s="60">
        <v>22477203</v>
      </c>
      <c r="J45" s="60" t="s">
        <v>40</v>
      </c>
      <c r="K45" s="60" t="s">
        <v>59</v>
      </c>
      <c r="L45" s="62" t="s">
        <v>1238</v>
      </c>
      <c r="M45" s="236">
        <v>0</v>
      </c>
      <c r="N45" s="140">
        <v>0.5714285714285714</v>
      </c>
      <c r="O45" s="140">
        <v>0.83333333333333337</v>
      </c>
      <c r="P45" s="237">
        <v>0.6470588235294118</v>
      </c>
      <c r="Q45" s="85">
        <v>14</v>
      </c>
      <c r="R45" s="86">
        <v>14</v>
      </c>
      <c r="S45" s="86">
        <v>30</v>
      </c>
      <c r="T45" s="87">
        <v>17</v>
      </c>
      <c r="U45" s="238">
        <v>0.35108</v>
      </c>
      <c r="V45" s="239">
        <v>0.50942799999999999</v>
      </c>
      <c r="W45" s="239">
        <v>0.86436900000000005</v>
      </c>
      <c r="X45" s="239">
        <v>0.39416400000000001</v>
      </c>
      <c r="Y45" s="240">
        <v>1.2425699999999999E-3</v>
      </c>
      <c r="Z45" s="241">
        <v>12735</v>
      </c>
      <c r="AA45" s="242">
        <v>12092</v>
      </c>
      <c r="AB45" s="242">
        <v>14215</v>
      </c>
      <c r="AC45" s="242">
        <v>12680</v>
      </c>
      <c r="AD45" s="243">
        <v>11267</v>
      </c>
      <c r="AE45" s="198" t="s">
        <v>40</v>
      </c>
      <c r="AF45" s="194" t="s">
        <v>93</v>
      </c>
      <c r="AG45" s="194" t="s">
        <v>93</v>
      </c>
      <c r="AH45" s="194" t="s">
        <v>93</v>
      </c>
      <c r="AI45" s="194" t="s">
        <v>93</v>
      </c>
      <c r="AJ45" s="218" t="s">
        <v>93</v>
      </c>
    </row>
    <row r="46" spans="1:36" x14ac:dyDescent="0.2">
      <c r="A46" s="59" t="s">
        <v>96</v>
      </c>
      <c r="B46" s="58" t="s">
        <v>35</v>
      </c>
      <c r="C46" s="59" t="s">
        <v>35</v>
      </c>
      <c r="D46" s="59" t="s">
        <v>119</v>
      </c>
      <c r="E46" s="60" t="s">
        <v>1239</v>
      </c>
      <c r="F46" s="60" t="s">
        <v>38</v>
      </c>
      <c r="G46" s="109">
        <v>8</v>
      </c>
      <c r="H46" s="60">
        <v>69069632</v>
      </c>
      <c r="I46" s="60">
        <v>69069632</v>
      </c>
      <c r="J46" s="60" t="s">
        <v>39</v>
      </c>
      <c r="K46" s="60" t="s">
        <v>46</v>
      </c>
      <c r="L46" s="62" t="s">
        <v>1240</v>
      </c>
      <c r="M46" s="236">
        <v>0</v>
      </c>
      <c r="N46" s="140">
        <v>0.33333333333333331</v>
      </c>
      <c r="O46" s="140">
        <v>0.31707317073170732</v>
      </c>
      <c r="P46" s="237">
        <v>0.17647058823529413</v>
      </c>
      <c r="Q46" s="85">
        <v>43</v>
      </c>
      <c r="R46" s="86">
        <v>12</v>
      </c>
      <c r="S46" s="86">
        <v>41</v>
      </c>
      <c r="T46" s="87">
        <v>34</v>
      </c>
      <c r="U46" s="238">
        <v>0.17796699999999999</v>
      </c>
      <c r="V46" s="239">
        <v>0.31261100000000003</v>
      </c>
      <c r="W46" s="239">
        <v>0.40090100000000001</v>
      </c>
      <c r="X46" s="239">
        <v>0.26564599999999999</v>
      </c>
      <c r="Y46" s="240">
        <v>4.5114100000000004E-3</v>
      </c>
      <c r="Z46" s="241">
        <v>12890</v>
      </c>
      <c r="AA46" s="242">
        <v>13512</v>
      </c>
      <c r="AB46" s="242">
        <v>15535</v>
      </c>
      <c r="AC46" s="242">
        <v>12607</v>
      </c>
      <c r="AD46" s="243">
        <v>11748</v>
      </c>
      <c r="AE46" s="198" t="s">
        <v>39</v>
      </c>
      <c r="AF46" s="194" t="s">
        <v>65</v>
      </c>
      <c r="AG46" s="194" t="s">
        <v>65</v>
      </c>
      <c r="AH46" s="194" t="s">
        <v>65</v>
      </c>
      <c r="AI46" s="194" t="s">
        <v>65</v>
      </c>
      <c r="AJ46" s="197"/>
    </row>
    <row r="47" spans="1:36" x14ac:dyDescent="0.2">
      <c r="A47" s="59" t="s">
        <v>99</v>
      </c>
      <c r="B47" s="58" t="s">
        <v>62</v>
      </c>
      <c r="C47" s="59" t="s">
        <v>62</v>
      </c>
      <c r="D47" s="59" t="s">
        <v>119</v>
      </c>
      <c r="E47" s="60" t="s">
        <v>129</v>
      </c>
      <c r="F47" s="60" t="s">
        <v>38</v>
      </c>
      <c r="G47" s="109">
        <v>8</v>
      </c>
      <c r="H47" s="60">
        <v>110453552</v>
      </c>
      <c r="I47" s="60">
        <v>110453552</v>
      </c>
      <c r="J47" s="60" t="s">
        <v>40</v>
      </c>
      <c r="K47" s="60" t="s">
        <v>46</v>
      </c>
      <c r="L47" s="62" t="s">
        <v>1343</v>
      </c>
      <c r="M47" s="236">
        <v>0</v>
      </c>
      <c r="N47" s="140">
        <v>0</v>
      </c>
      <c r="O47" s="140">
        <v>0.42857142857142855</v>
      </c>
      <c r="P47" s="237">
        <v>0.47826086956521741</v>
      </c>
      <c r="Q47" s="85">
        <v>20</v>
      </c>
      <c r="R47" s="86">
        <v>10</v>
      </c>
      <c r="S47" s="86">
        <v>21</v>
      </c>
      <c r="T47" s="87">
        <v>23</v>
      </c>
      <c r="U47" s="238">
        <v>0</v>
      </c>
      <c r="V47" s="239">
        <v>4.5677000000000002E-2</v>
      </c>
      <c r="W47" s="239">
        <v>0.10274</v>
      </c>
      <c r="X47" s="239">
        <v>2.8199599999999998E-2</v>
      </c>
      <c r="Y47" s="240">
        <v>9.6618399999999997E-3</v>
      </c>
      <c r="Z47" s="241">
        <v>20</v>
      </c>
      <c r="AA47" s="242">
        <v>1226</v>
      </c>
      <c r="AB47" s="242">
        <v>292</v>
      </c>
      <c r="AC47" s="242">
        <v>922</v>
      </c>
      <c r="AD47" s="243">
        <v>207</v>
      </c>
      <c r="AE47" s="198"/>
      <c r="AF47" s="185"/>
      <c r="AG47" s="194" t="s">
        <v>56</v>
      </c>
      <c r="AH47" s="194" t="s">
        <v>56</v>
      </c>
      <c r="AI47" s="194" t="s">
        <v>56</v>
      </c>
      <c r="AJ47" s="197"/>
    </row>
    <row r="48" spans="1:36" x14ac:dyDescent="0.2">
      <c r="A48" s="59" t="s">
        <v>99</v>
      </c>
      <c r="B48" s="58" t="s">
        <v>62</v>
      </c>
      <c r="C48" s="59" t="s">
        <v>99</v>
      </c>
      <c r="D48" s="59" t="s">
        <v>119</v>
      </c>
      <c r="E48" s="60" t="s">
        <v>1241</v>
      </c>
      <c r="F48" s="60" t="s">
        <v>38</v>
      </c>
      <c r="G48" s="109">
        <v>8</v>
      </c>
      <c r="H48" s="60">
        <v>139165172</v>
      </c>
      <c r="I48" s="60">
        <v>139165172</v>
      </c>
      <c r="J48" s="60" t="s">
        <v>39</v>
      </c>
      <c r="K48" s="60" t="s">
        <v>40</v>
      </c>
      <c r="L48" s="62" t="s">
        <v>1242</v>
      </c>
      <c r="M48" s="236">
        <v>0</v>
      </c>
      <c r="N48" s="140">
        <v>0</v>
      </c>
      <c r="O48" s="140">
        <v>0.22641509433962265</v>
      </c>
      <c r="P48" s="237">
        <v>7.1428571428571425E-2</v>
      </c>
      <c r="Q48" s="85">
        <v>35</v>
      </c>
      <c r="R48" s="86">
        <v>10</v>
      </c>
      <c r="S48" s="86">
        <v>53</v>
      </c>
      <c r="T48" s="87">
        <v>42</v>
      </c>
      <c r="U48" s="238">
        <v>3.0930999999999998E-4</v>
      </c>
      <c r="V48" s="239">
        <v>0.12114999999999999</v>
      </c>
      <c r="W48" s="239">
        <v>0.17272899999999999</v>
      </c>
      <c r="X48" s="239">
        <v>0.10545499999999999</v>
      </c>
      <c r="Y48" s="240">
        <v>3.81679E-4</v>
      </c>
      <c r="Z48" s="241">
        <v>16165</v>
      </c>
      <c r="AA48" s="242">
        <v>14156</v>
      </c>
      <c r="AB48" s="242">
        <v>20535</v>
      </c>
      <c r="AC48" s="242">
        <v>14281</v>
      </c>
      <c r="AD48" s="243">
        <v>13100</v>
      </c>
      <c r="AE48" s="198" t="s">
        <v>39</v>
      </c>
      <c r="AF48" s="185" t="s">
        <v>39</v>
      </c>
      <c r="AG48" s="194" t="s">
        <v>84</v>
      </c>
      <c r="AH48" s="194" t="s">
        <v>84</v>
      </c>
      <c r="AI48" s="185"/>
      <c r="AJ48" s="197" t="s">
        <v>39</v>
      </c>
    </row>
    <row r="49" spans="1:36" x14ac:dyDescent="0.2">
      <c r="A49" s="59" t="s">
        <v>96</v>
      </c>
      <c r="B49" s="58" t="s">
        <v>35</v>
      </c>
      <c r="C49" s="59" t="s">
        <v>35</v>
      </c>
      <c r="D49" s="59" t="s">
        <v>119</v>
      </c>
      <c r="E49" s="60" t="s">
        <v>1243</v>
      </c>
      <c r="F49" s="60" t="s">
        <v>38</v>
      </c>
      <c r="G49" s="109">
        <v>10</v>
      </c>
      <c r="H49" s="60">
        <v>49400824</v>
      </c>
      <c r="I49" s="60">
        <v>49400824</v>
      </c>
      <c r="J49" s="60" t="s">
        <v>59</v>
      </c>
      <c r="K49" s="60" t="s">
        <v>46</v>
      </c>
      <c r="L49" s="62" t="s">
        <v>1244</v>
      </c>
      <c r="M49" s="236">
        <v>0</v>
      </c>
      <c r="N49" s="140">
        <v>0.35</v>
      </c>
      <c r="O49" s="140">
        <v>0.47297297297297297</v>
      </c>
      <c r="P49" s="237">
        <v>0.37142857142857144</v>
      </c>
      <c r="Q49" s="85">
        <v>52</v>
      </c>
      <c r="R49" s="86">
        <v>20</v>
      </c>
      <c r="S49" s="86">
        <v>74</v>
      </c>
      <c r="T49" s="87">
        <v>70</v>
      </c>
      <c r="U49" s="238">
        <v>0.25236199999999998</v>
      </c>
      <c r="V49" s="239">
        <v>0.329899</v>
      </c>
      <c r="W49" s="239">
        <v>0.43740400000000002</v>
      </c>
      <c r="X49" s="239">
        <v>0.29804000000000003</v>
      </c>
      <c r="Y49" s="240">
        <v>1.7931900000000001E-3</v>
      </c>
      <c r="Z49" s="241">
        <v>5504</v>
      </c>
      <c r="AA49" s="242">
        <v>10870</v>
      </c>
      <c r="AB49" s="242">
        <v>9074</v>
      </c>
      <c r="AC49" s="242">
        <v>9794</v>
      </c>
      <c r="AD49" s="243">
        <v>8365</v>
      </c>
      <c r="AE49" s="198" t="s">
        <v>59</v>
      </c>
      <c r="AF49" s="194" t="s">
        <v>150</v>
      </c>
      <c r="AG49" s="194" t="s">
        <v>150</v>
      </c>
      <c r="AH49" s="194" t="s">
        <v>150</v>
      </c>
      <c r="AI49" s="194" t="s">
        <v>150</v>
      </c>
      <c r="AJ49" s="197"/>
    </row>
    <row r="50" spans="1:36" x14ac:dyDescent="0.2">
      <c r="A50" s="59" t="s">
        <v>96</v>
      </c>
      <c r="B50" s="58" t="s">
        <v>35</v>
      </c>
      <c r="C50" s="59" t="s">
        <v>96</v>
      </c>
      <c r="D50" s="59" t="s">
        <v>119</v>
      </c>
      <c r="E50" s="60" t="s">
        <v>1245</v>
      </c>
      <c r="F50" s="60" t="s">
        <v>38</v>
      </c>
      <c r="G50" s="109">
        <v>10</v>
      </c>
      <c r="H50" s="60">
        <v>71010391</v>
      </c>
      <c r="I50" s="60">
        <v>71010391</v>
      </c>
      <c r="J50" s="60" t="s">
        <v>39</v>
      </c>
      <c r="K50" s="60" t="s">
        <v>40</v>
      </c>
      <c r="L50" s="62" t="s">
        <v>1246</v>
      </c>
      <c r="M50" s="238">
        <v>0</v>
      </c>
      <c r="N50" s="239">
        <v>0.16666666666666666</v>
      </c>
      <c r="O50" s="239">
        <v>0.53846153846153844</v>
      </c>
      <c r="P50" s="240">
        <v>0.5</v>
      </c>
      <c r="Q50" s="241">
        <v>28</v>
      </c>
      <c r="R50" s="242">
        <v>12</v>
      </c>
      <c r="S50" s="242">
        <v>13</v>
      </c>
      <c r="T50" s="243">
        <v>14</v>
      </c>
      <c r="U50" s="238">
        <v>0.33971200000000001</v>
      </c>
      <c r="V50" s="239">
        <v>0.49780999999999997</v>
      </c>
      <c r="W50" s="239">
        <v>0.85425899999999999</v>
      </c>
      <c r="X50" s="239">
        <v>0.40180700000000003</v>
      </c>
      <c r="Y50" s="240">
        <v>1.19859E-3</v>
      </c>
      <c r="Z50" s="241">
        <v>13797</v>
      </c>
      <c r="AA50" s="242">
        <v>12559</v>
      </c>
      <c r="AB50" s="242">
        <v>16742</v>
      </c>
      <c r="AC50" s="242">
        <v>13504</v>
      </c>
      <c r="AD50" s="243">
        <v>13349</v>
      </c>
      <c r="AE50" s="59" t="s">
        <v>39</v>
      </c>
      <c r="AF50" s="220" t="s">
        <v>42</v>
      </c>
      <c r="AG50" s="220" t="s">
        <v>42</v>
      </c>
      <c r="AH50" s="220" t="s">
        <v>42</v>
      </c>
      <c r="AI50" s="60"/>
      <c r="AJ50" s="62" t="s">
        <v>39</v>
      </c>
    </row>
    <row r="51" spans="1:36" x14ac:dyDescent="0.2">
      <c r="A51" s="59" t="s">
        <v>96</v>
      </c>
      <c r="B51" s="58" t="s">
        <v>35</v>
      </c>
      <c r="C51" s="59" t="s">
        <v>35</v>
      </c>
      <c r="D51" s="59" t="s">
        <v>119</v>
      </c>
      <c r="E51" s="60" t="s">
        <v>1247</v>
      </c>
      <c r="F51" s="60" t="s">
        <v>38</v>
      </c>
      <c r="G51" s="109">
        <v>11</v>
      </c>
      <c r="H51" s="60">
        <v>58317447</v>
      </c>
      <c r="I51" s="60">
        <v>58317447</v>
      </c>
      <c r="J51" s="60" t="s">
        <v>59</v>
      </c>
      <c r="K51" s="60" t="s">
        <v>39</v>
      </c>
      <c r="L51" s="62" t="s">
        <v>1248</v>
      </c>
      <c r="M51" s="236">
        <v>0</v>
      </c>
      <c r="N51" s="140">
        <v>0.40909090909090912</v>
      </c>
      <c r="O51" s="140">
        <v>0.38297872340425532</v>
      </c>
      <c r="P51" s="237">
        <v>0.36842105263157893</v>
      </c>
      <c r="Q51" s="85">
        <v>94</v>
      </c>
      <c r="R51" s="86">
        <v>22</v>
      </c>
      <c r="S51" s="86">
        <v>94</v>
      </c>
      <c r="T51" s="87">
        <v>95</v>
      </c>
      <c r="U51" s="238">
        <v>0.301676</v>
      </c>
      <c r="V51" s="239">
        <v>0.34511999999999998</v>
      </c>
      <c r="W51" s="239">
        <v>0.47816399999999998</v>
      </c>
      <c r="X51" s="239">
        <v>0.30346800000000002</v>
      </c>
      <c r="Y51" s="240">
        <v>3.9921899999999996E-3</v>
      </c>
      <c r="Z51" s="241">
        <v>11993</v>
      </c>
      <c r="AA51" s="242">
        <v>11793</v>
      </c>
      <c r="AB51" s="242">
        <v>12090</v>
      </c>
      <c r="AC51" s="242">
        <v>11563</v>
      </c>
      <c r="AD51" s="243">
        <v>11272</v>
      </c>
      <c r="AE51" s="198" t="s">
        <v>59</v>
      </c>
      <c r="AF51" s="194" t="s">
        <v>79</v>
      </c>
      <c r="AG51" s="194" t="s">
        <v>79</v>
      </c>
      <c r="AH51" s="194" t="s">
        <v>79</v>
      </c>
      <c r="AI51" s="194" t="s">
        <v>79</v>
      </c>
      <c r="AJ51" s="197" t="s">
        <v>59</v>
      </c>
    </row>
    <row r="52" spans="1:36" x14ac:dyDescent="0.2">
      <c r="A52" s="59" t="s">
        <v>96</v>
      </c>
      <c r="B52" s="58" t="s">
        <v>119</v>
      </c>
      <c r="C52" s="59" t="s">
        <v>119</v>
      </c>
      <c r="D52" s="59" t="s">
        <v>119</v>
      </c>
      <c r="E52" s="60" t="s">
        <v>1344</v>
      </c>
      <c r="F52" s="60" t="s">
        <v>38</v>
      </c>
      <c r="G52" s="109">
        <v>11</v>
      </c>
      <c r="H52" s="60">
        <v>71948419</v>
      </c>
      <c r="I52" s="60">
        <v>71948419</v>
      </c>
      <c r="J52" s="60" t="s">
        <v>39</v>
      </c>
      <c r="K52" s="60" t="s">
        <v>40</v>
      </c>
      <c r="L52" s="62" t="s">
        <v>1345</v>
      </c>
      <c r="M52" s="236">
        <v>0</v>
      </c>
      <c r="N52" s="140">
        <v>0.5</v>
      </c>
      <c r="O52" s="140">
        <v>0.58333333333333337</v>
      </c>
      <c r="P52" s="237">
        <v>0.625</v>
      </c>
      <c r="Q52" s="85">
        <v>12</v>
      </c>
      <c r="R52" s="86">
        <v>4</v>
      </c>
      <c r="S52" s="86">
        <v>12</v>
      </c>
      <c r="T52" s="87">
        <v>8</v>
      </c>
      <c r="U52" s="238">
        <v>0.76242200000000004</v>
      </c>
      <c r="V52" s="239"/>
      <c r="W52" s="239"/>
      <c r="X52" s="239">
        <v>0.50900000000000001</v>
      </c>
      <c r="Y52" s="240"/>
      <c r="Z52" s="241">
        <v>12337</v>
      </c>
      <c r="AA52" s="242"/>
      <c r="AB52" s="242"/>
      <c r="AC52" s="242">
        <v>30000</v>
      </c>
      <c r="AD52" s="243"/>
      <c r="AE52" s="198"/>
      <c r="AF52" s="185"/>
      <c r="AG52" s="185"/>
      <c r="AH52" s="185"/>
      <c r="AI52" s="185"/>
      <c r="AJ52" s="197"/>
    </row>
    <row r="53" spans="1:36" x14ac:dyDescent="0.2">
      <c r="A53" s="59" t="s">
        <v>96</v>
      </c>
      <c r="B53" s="58" t="s">
        <v>35</v>
      </c>
      <c r="C53" s="59" t="s">
        <v>35</v>
      </c>
      <c r="D53" s="59" t="s">
        <v>119</v>
      </c>
      <c r="E53" s="60" t="s">
        <v>1249</v>
      </c>
      <c r="F53" s="60" t="s">
        <v>38</v>
      </c>
      <c r="G53" s="109">
        <v>11</v>
      </c>
      <c r="H53" s="60">
        <v>112070455</v>
      </c>
      <c r="I53" s="60">
        <v>112070455</v>
      </c>
      <c r="J53" s="60" t="s">
        <v>46</v>
      </c>
      <c r="K53" s="60" t="s">
        <v>59</v>
      </c>
      <c r="L53" s="62" t="s">
        <v>1250</v>
      </c>
      <c r="M53" s="236">
        <v>0</v>
      </c>
      <c r="N53" s="140">
        <v>0.30769230769230771</v>
      </c>
      <c r="O53" s="140">
        <v>0.46</v>
      </c>
      <c r="P53" s="237">
        <v>0.38356164383561642</v>
      </c>
      <c r="Q53" s="85">
        <v>74</v>
      </c>
      <c r="R53" s="86">
        <v>13</v>
      </c>
      <c r="S53" s="86">
        <v>100</v>
      </c>
      <c r="T53" s="87">
        <v>73</v>
      </c>
      <c r="U53" s="238">
        <v>0.27251999999999998</v>
      </c>
      <c r="V53" s="239">
        <v>0.33898</v>
      </c>
      <c r="W53" s="239">
        <v>0.46253899999999998</v>
      </c>
      <c r="X53" s="239">
        <v>0.27539799999999998</v>
      </c>
      <c r="Y53" s="240">
        <v>4.4454299999999999E-4</v>
      </c>
      <c r="Z53" s="241">
        <v>3952</v>
      </c>
      <c r="AA53" s="242">
        <v>11157</v>
      </c>
      <c r="AB53" s="242">
        <v>8382</v>
      </c>
      <c r="AC53" s="242">
        <v>10690</v>
      </c>
      <c r="AD53" s="243">
        <v>8998</v>
      </c>
      <c r="AE53" s="198" t="s">
        <v>46</v>
      </c>
      <c r="AF53" s="194" t="s">
        <v>160</v>
      </c>
      <c r="AG53" s="194" t="s">
        <v>160</v>
      </c>
      <c r="AH53" s="194" t="s">
        <v>160</v>
      </c>
      <c r="AI53" s="194" t="s">
        <v>160</v>
      </c>
      <c r="AJ53" s="197" t="s">
        <v>46</v>
      </c>
    </row>
    <row r="54" spans="1:36" x14ac:dyDescent="0.2">
      <c r="A54" s="59" t="s">
        <v>96</v>
      </c>
      <c r="B54" s="58" t="s">
        <v>35</v>
      </c>
      <c r="C54" s="59" t="s">
        <v>35</v>
      </c>
      <c r="D54" s="59" t="s">
        <v>119</v>
      </c>
      <c r="E54" s="60" t="s">
        <v>1251</v>
      </c>
      <c r="F54" s="60" t="s">
        <v>38</v>
      </c>
      <c r="G54" s="109">
        <v>12</v>
      </c>
      <c r="H54" s="60">
        <v>3788217</v>
      </c>
      <c r="I54" s="60">
        <v>3788217</v>
      </c>
      <c r="J54" s="60" t="s">
        <v>39</v>
      </c>
      <c r="K54" s="60" t="s">
        <v>59</v>
      </c>
      <c r="L54" s="62" t="s">
        <v>1252</v>
      </c>
      <c r="M54" s="236">
        <v>0</v>
      </c>
      <c r="N54" s="140">
        <v>0.16666666666666666</v>
      </c>
      <c r="O54" s="140">
        <v>0.34883720930232559</v>
      </c>
      <c r="P54" s="237">
        <v>0.33898305084745761</v>
      </c>
      <c r="Q54" s="85">
        <v>52</v>
      </c>
      <c r="R54" s="86">
        <v>24</v>
      </c>
      <c r="S54" s="86">
        <v>86</v>
      </c>
      <c r="T54" s="87">
        <v>59</v>
      </c>
      <c r="U54" s="238">
        <v>0.274312</v>
      </c>
      <c r="V54" s="239">
        <v>0.34111399999999997</v>
      </c>
      <c r="W54" s="239">
        <v>0.58043299999999998</v>
      </c>
      <c r="X54" s="239">
        <v>0.308894</v>
      </c>
      <c r="Y54" s="240">
        <v>3.89624E-3</v>
      </c>
      <c r="Z54" s="241">
        <v>6941</v>
      </c>
      <c r="AA54" s="242">
        <v>10967</v>
      </c>
      <c r="AB54" s="242">
        <v>9741</v>
      </c>
      <c r="AC54" s="242">
        <v>11007</v>
      </c>
      <c r="AD54" s="243">
        <v>9753</v>
      </c>
      <c r="AE54" s="198" t="s">
        <v>39</v>
      </c>
      <c r="AF54" s="194" t="s">
        <v>79</v>
      </c>
      <c r="AG54" s="194" t="s">
        <v>79</v>
      </c>
      <c r="AH54" s="194" t="s">
        <v>79</v>
      </c>
      <c r="AI54" s="194" t="s">
        <v>79</v>
      </c>
      <c r="AJ54" s="197"/>
    </row>
    <row r="55" spans="1:36" x14ac:dyDescent="0.2">
      <c r="A55" s="59" t="s">
        <v>96</v>
      </c>
      <c r="B55" s="58" t="s">
        <v>35</v>
      </c>
      <c r="C55" s="59" t="s">
        <v>62</v>
      </c>
      <c r="D55" s="59" t="s">
        <v>119</v>
      </c>
      <c r="E55" s="60" t="s">
        <v>1253</v>
      </c>
      <c r="F55" s="60" t="s">
        <v>38</v>
      </c>
      <c r="G55" s="109">
        <v>12</v>
      </c>
      <c r="H55" s="60">
        <v>9009768</v>
      </c>
      <c r="I55" s="60">
        <v>9009768</v>
      </c>
      <c r="J55" s="60" t="s">
        <v>46</v>
      </c>
      <c r="K55" s="60" t="s">
        <v>40</v>
      </c>
      <c r="L55" s="62" t="s">
        <v>1254</v>
      </c>
      <c r="M55" s="238">
        <v>0</v>
      </c>
      <c r="N55" s="239">
        <v>0.23529411764705882</v>
      </c>
      <c r="O55" s="239">
        <v>0.36363636363636365</v>
      </c>
      <c r="P55" s="240">
        <v>0.55172413793103448</v>
      </c>
      <c r="Q55" s="241">
        <v>27</v>
      </c>
      <c r="R55" s="242">
        <v>17</v>
      </c>
      <c r="S55" s="242">
        <v>22</v>
      </c>
      <c r="T55" s="243">
        <v>29</v>
      </c>
      <c r="U55" s="238">
        <v>0.221336</v>
      </c>
      <c r="V55" s="239">
        <v>0.34384799999999999</v>
      </c>
      <c r="W55" s="239">
        <v>0.63050300000000004</v>
      </c>
      <c r="X55" s="239">
        <v>0.29997800000000002</v>
      </c>
      <c r="Y55" s="240">
        <v>3.6243099999999999E-3</v>
      </c>
      <c r="Z55" s="241">
        <v>17182</v>
      </c>
      <c r="AA55" s="242">
        <v>14044</v>
      </c>
      <c r="AB55" s="242">
        <v>18988</v>
      </c>
      <c r="AC55" s="242">
        <v>13591</v>
      </c>
      <c r="AD55" s="243">
        <v>12968</v>
      </c>
      <c r="AE55" s="59" t="s">
        <v>46</v>
      </c>
      <c r="AF55" s="60" t="s">
        <v>46</v>
      </c>
      <c r="AG55" s="220" t="s">
        <v>56</v>
      </c>
      <c r="AH55" s="220" t="s">
        <v>56</v>
      </c>
      <c r="AI55" s="220" t="s">
        <v>56</v>
      </c>
      <c r="AJ55" s="62" t="s">
        <v>46</v>
      </c>
    </row>
    <row r="56" spans="1:36" x14ac:dyDescent="0.2">
      <c r="A56" s="59" t="s">
        <v>99</v>
      </c>
      <c r="B56" s="58" t="s">
        <v>119</v>
      </c>
      <c r="C56" s="59" t="s">
        <v>119</v>
      </c>
      <c r="D56" s="59" t="s">
        <v>119</v>
      </c>
      <c r="E56" s="60" t="s">
        <v>624</v>
      </c>
      <c r="F56" s="60" t="s">
        <v>38</v>
      </c>
      <c r="G56" s="109">
        <v>12</v>
      </c>
      <c r="H56" s="60">
        <v>11244252</v>
      </c>
      <c r="I56" s="60">
        <v>11244252</v>
      </c>
      <c r="J56" s="60" t="s">
        <v>40</v>
      </c>
      <c r="K56" s="60" t="s">
        <v>59</v>
      </c>
      <c r="L56" s="62" t="s">
        <v>625</v>
      </c>
      <c r="M56" s="236">
        <v>0.11904761904761904</v>
      </c>
      <c r="N56" s="140">
        <v>0</v>
      </c>
      <c r="O56" s="140">
        <v>0.15217391304347827</v>
      </c>
      <c r="P56" s="237">
        <v>5.8823529411764705E-2</v>
      </c>
      <c r="Q56" s="85">
        <v>42</v>
      </c>
      <c r="R56" s="86">
        <v>5</v>
      </c>
      <c r="S56" s="86">
        <v>46</v>
      </c>
      <c r="T56" s="87">
        <v>34</v>
      </c>
      <c r="U56" s="238">
        <v>0</v>
      </c>
      <c r="V56" s="239">
        <v>0</v>
      </c>
      <c r="W56" s="239">
        <v>0</v>
      </c>
      <c r="X56" s="239">
        <v>1.38677E-4</v>
      </c>
      <c r="Y56" s="240">
        <v>0</v>
      </c>
      <c r="Z56" s="241">
        <v>457</v>
      </c>
      <c r="AA56" s="242">
        <v>7641</v>
      </c>
      <c r="AB56" s="242">
        <v>1893</v>
      </c>
      <c r="AC56" s="242">
        <v>7211</v>
      </c>
      <c r="AD56" s="243">
        <v>3559</v>
      </c>
      <c r="AE56" s="198"/>
      <c r="AF56" s="185"/>
      <c r="AG56" s="185"/>
      <c r="AH56" s="185"/>
      <c r="AI56" s="185"/>
      <c r="AJ56" s="197"/>
    </row>
    <row r="57" spans="1:36" x14ac:dyDescent="0.2">
      <c r="A57" s="59" t="s">
        <v>96</v>
      </c>
      <c r="B57" s="58" t="s">
        <v>35</v>
      </c>
      <c r="C57" s="59" t="s">
        <v>35</v>
      </c>
      <c r="D57" s="59" t="s">
        <v>119</v>
      </c>
      <c r="E57" s="60" t="s">
        <v>1255</v>
      </c>
      <c r="F57" s="60" t="s">
        <v>38</v>
      </c>
      <c r="G57" s="109">
        <v>12</v>
      </c>
      <c r="H57" s="60">
        <v>33579284</v>
      </c>
      <c r="I57" s="60">
        <v>33579284</v>
      </c>
      <c r="J57" s="60" t="s">
        <v>59</v>
      </c>
      <c r="K57" s="60" t="s">
        <v>39</v>
      </c>
      <c r="L57" s="62" t="s">
        <v>1256</v>
      </c>
      <c r="M57" s="236">
        <v>0</v>
      </c>
      <c r="N57" s="140">
        <v>1</v>
      </c>
      <c r="O57" s="140">
        <v>0.76923076923076927</v>
      </c>
      <c r="P57" s="237">
        <v>0.41666666666666669</v>
      </c>
      <c r="Q57" s="85">
        <v>12</v>
      </c>
      <c r="R57" s="86">
        <v>2</v>
      </c>
      <c r="S57" s="86">
        <v>13</v>
      </c>
      <c r="T57" s="87">
        <v>12</v>
      </c>
      <c r="U57" s="238">
        <v>0.33733400000000002</v>
      </c>
      <c r="V57" s="239">
        <v>0.34608800000000001</v>
      </c>
      <c r="W57" s="239">
        <v>0.62668299999999999</v>
      </c>
      <c r="X57" s="239">
        <v>0.31851099999999999</v>
      </c>
      <c r="Y57" s="240">
        <v>2.1206599999999999E-3</v>
      </c>
      <c r="Z57" s="241">
        <v>14582</v>
      </c>
      <c r="AA57" s="242">
        <v>15236</v>
      </c>
      <c r="AB57" s="242">
        <v>16707</v>
      </c>
      <c r="AC57" s="242">
        <v>14640</v>
      </c>
      <c r="AD57" s="243">
        <v>13675</v>
      </c>
      <c r="AE57" s="198" t="s">
        <v>59</v>
      </c>
      <c r="AF57" s="194" t="s">
        <v>79</v>
      </c>
      <c r="AG57" s="194" t="s">
        <v>79</v>
      </c>
      <c r="AH57" s="194" t="s">
        <v>79</v>
      </c>
      <c r="AI57" s="194" t="s">
        <v>79</v>
      </c>
      <c r="AJ57" s="197" t="s">
        <v>59</v>
      </c>
    </row>
    <row r="58" spans="1:36" x14ac:dyDescent="0.2">
      <c r="A58" s="59" t="s">
        <v>96</v>
      </c>
      <c r="B58" s="58" t="s">
        <v>35</v>
      </c>
      <c r="C58" s="59" t="s">
        <v>35</v>
      </c>
      <c r="D58" s="59" t="s">
        <v>119</v>
      </c>
      <c r="E58" s="60" t="s">
        <v>1257</v>
      </c>
      <c r="F58" s="60" t="s">
        <v>38</v>
      </c>
      <c r="G58" s="109">
        <v>12</v>
      </c>
      <c r="H58" s="60">
        <v>40728824</v>
      </c>
      <c r="I58" s="60">
        <v>40728824</v>
      </c>
      <c r="J58" s="60" t="s">
        <v>39</v>
      </c>
      <c r="K58" s="60" t="s">
        <v>59</v>
      </c>
      <c r="L58" s="62" t="s">
        <v>1258</v>
      </c>
      <c r="M58" s="236">
        <v>0</v>
      </c>
      <c r="N58" s="140">
        <v>0.60869565217391308</v>
      </c>
      <c r="O58" s="140">
        <v>0.61904761904761907</v>
      </c>
      <c r="P58" s="237">
        <v>0.58823529411764708</v>
      </c>
      <c r="Q58" s="85">
        <v>38</v>
      </c>
      <c r="R58" s="86">
        <v>23</v>
      </c>
      <c r="S58" s="86">
        <v>21</v>
      </c>
      <c r="T58" s="87">
        <v>34</v>
      </c>
      <c r="U58" s="238">
        <v>0.36355199999999999</v>
      </c>
      <c r="V58" s="239">
        <v>0.51625200000000004</v>
      </c>
      <c r="W58" s="239">
        <v>0.85120600000000002</v>
      </c>
      <c r="X58" s="239">
        <v>0.400812</v>
      </c>
      <c r="Y58" s="240">
        <v>4.3942199999999999E-3</v>
      </c>
      <c r="Z58" s="241">
        <v>11847</v>
      </c>
      <c r="AA58" s="242">
        <v>12091</v>
      </c>
      <c r="AB58" s="242">
        <v>10155</v>
      </c>
      <c r="AC58" s="242">
        <v>11085</v>
      </c>
      <c r="AD58" s="243">
        <v>11151</v>
      </c>
      <c r="AE58" s="198" t="s">
        <v>39</v>
      </c>
      <c r="AF58" s="194" t="s">
        <v>61</v>
      </c>
      <c r="AG58" s="194" t="s">
        <v>61</v>
      </c>
      <c r="AH58" s="194" t="s">
        <v>61</v>
      </c>
      <c r="AI58" s="194" t="s">
        <v>61</v>
      </c>
      <c r="AJ58" s="197" t="s">
        <v>39</v>
      </c>
    </row>
    <row r="59" spans="1:36" x14ac:dyDescent="0.2">
      <c r="A59" s="59" t="s">
        <v>99</v>
      </c>
      <c r="B59" s="58" t="s">
        <v>35</v>
      </c>
      <c r="C59" s="59" t="s">
        <v>99</v>
      </c>
      <c r="D59" s="59" t="s">
        <v>119</v>
      </c>
      <c r="E59" s="60" t="s">
        <v>1259</v>
      </c>
      <c r="F59" s="60" t="s">
        <v>38</v>
      </c>
      <c r="G59" s="109">
        <v>13</v>
      </c>
      <c r="H59" s="60">
        <v>95364036</v>
      </c>
      <c r="I59" s="60">
        <v>95364036</v>
      </c>
      <c r="J59" s="60" t="s">
        <v>39</v>
      </c>
      <c r="K59" s="60" t="s">
        <v>59</v>
      </c>
      <c r="L59" s="62" t="s">
        <v>1260</v>
      </c>
      <c r="M59" s="236">
        <v>0</v>
      </c>
      <c r="N59" s="140">
        <v>0</v>
      </c>
      <c r="O59" s="140">
        <v>0.16666666666666666</v>
      </c>
      <c r="P59" s="237">
        <v>0.16666666666666666</v>
      </c>
      <c r="Q59" s="85">
        <v>24</v>
      </c>
      <c r="R59" s="86">
        <v>38</v>
      </c>
      <c r="S59" s="86">
        <v>48</v>
      </c>
      <c r="T59" s="87">
        <v>30</v>
      </c>
      <c r="U59" s="238">
        <v>5.6673300000000003E-2</v>
      </c>
      <c r="V59" s="239">
        <v>0.19550200000000001</v>
      </c>
      <c r="W59" s="239">
        <v>0.21990000000000001</v>
      </c>
      <c r="X59" s="239">
        <v>0.15634300000000001</v>
      </c>
      <c r="Y59" s="240">
        <v>3.9416599999999996E-3</v>
      </c>
      <c r="Z59" s="241">
        <v>14663</v>
      </c>
      <c r="AA59" s="242">
        <v>12583</v>
      </c>
      <c r="AB59" s="242">
        <v>16653</v>
      </c>
      <c r="AC59" s="242">
        <v>13093</v>
      </c>
      <c r="AD59" s="243">
        <v>12685</v>
      </c>
      <c r="AE59" s="198" t="s">
        <v>39</v>
      </c>
      <c r="AF59" s="185" t="s">
        <v>39</v>
      </c>
      <c r="AG59" s="194" t="s">
        <v>79</v>
      </c>
      <c r="AH59" s="194" t="s">
        <v>79</v>
      </c>
      <c r="AI59" s="185"/>
      <c r="AJ59" s="197"/>
    </row>
    <row r="60" spans="1:36" x14ac:dyDescent="0.2">
      <c r="A60" s="59" t="s">
        <v>99</v>
      </c>
      <c r="B60" s="58" t="s">
        <v>62</v>
      </c>
      <c r="C60" s="59" t="s">
        <v>30</v>
      </c>
      <c r="D60" s="59" t="s">
        <v>119</v>
      </c>
      <c r="E60" s="60" t="s">
        <v>1261</v>
      </c>
      <c r="F60" s="60" t="s">
        <v>38</v>
      </c>
      <c r="G60" s="109">
        <v>13</v>
      </c>
      <c r="H60" s="60">
        <v>101180005</v>
      </c>
      <c r="I60" s="60">
        <v>101180005</v>
      </c>
      <c r="J60" s="60" t="s">
        <v>39</v>
      </c>
      <c r="K60" s="60" t="s">
        <v>59</v>
      </c>
      <c r="L60" s="62" t="s">
        <v>1262</v>
      </c>
      <c r="M60" s="236">
        <v>0</v>
      </c>
      <c r="N60" s="140">
        <v>0</v>
      </c>
      <c r="O60" s="140">
        <v>0.16666666666666666</v>
      </c>
      <c r="P60" s="237">
        <v>0.1111111111111111</v>
      </c>
      <c r="Q60" s="85">
        <v>23</v>
      </c>
      <c r="R60" s="86">
        <v>12</v>
      </c>
      <c r="S60" s="86">
        <v>42</v>
      </c>
      <c r="T60" s="87">
        <v>27</v>
      </c>
      <c r="U60" s="238">
        <v>4.9736399999999997E-3</v>
      </c>
      <c r="V60" s="239">
        <v>0.120625</v>
      </c>
      <c r="W60" s="239">
        <v>0.137877</v>
      </c>
      <c r="X60" s="239">
        <v>4.9123399999999998E-2</v>
      </c>
      <c r="Y60" s="240">
        <v>6.0186600000000003E-3</v>
      </c>
      <c r="Z60" s="241">
        <v>10053</v>
      </c>
      <c r="AA60" s="242">
        <v>11515</v>
      </c>
      <c r="AB60" s="242">
        <v>16094</v>
      </c>
      <c r="AC60" s="242">
        <v>12377</v>
      </c>
      <c r="AD60" s="243">
        <v>9969</v>
      </c>
      <c r="AE60" s="198" t="s">
        <v>39</v>
      </c>
      <c r="AF60" s="185" t="s">
        <v>39</v>
      </c>
      <c r="AG60" s="194" t="s">
        <v>61</v>
      </c>
      <c r="AH60" s="185" t="s">
        <v>39</v>
      </c>
      <c r="AI60" s="185"/>
      <c r="AJ60" s="197" t="s">
        <v>39</v>
      </c>
    </row>
    <row r="61" spans="1:36" x14ac:dyDescent="0.2">
      <c r="A61" s="59" t="s">
        <v>29</v>
      </c>
      <c r="B61" s="58" t="s">
        <v>119</v>
      </c>
      <c r="C61" s="59" t="s">
        <v>119</v>
      </c>
      <c r="D61" s="59" t="s">
        <v>119</v>
      </c>
      <c r="E61" s="60" t="s">
        <v>1346</v>
      </c>
      <c r="F61" s="60" t="s">
        <v>50</v>
      </c>
      <c r="G61" s="109">
        <v>14</v>
      </c>
      <c r="H61" s="60">
        <v>50760852</v>
      </c>
      <c r="I61" s="60">
        <v>50760852</v>
      </c>
      <c r="J61" s="60" t="s">
        <v>59</v>
      </c>
      <c r="K61" s="60" t="s">
        <v>51</v>
      </c>
      <c r="L61" s="62" t="s">
        <v>1347</v>
      </c>
      <c r="M61" s="236">
        <v>0</v>
      </c>
      <c r="N61" s="140">
        <v>0.16666666666666666</v>
      </c>
      <c r="O61" s="140">
        <v>0</v>
      </c>
      <c r="P61" s="237">
        <v>0</v>
      </c>
      <c r="Q61" s="85">
        <v>56</v>
      </c>
      <c r="R61" s="86">
        <v>24</v>
      </c>
      <c r="S61" s="86">
        <v>58</v>
      </c>
      <c r="T61" s="87">
        <v>62</v>
      </c>
      <c r="U61" s="238">
        <v>6.3643595863166272E-3</v>
      </c>
      <c r="V61" s="239">
        <v>1.1582472788166341E-2</v>
      </c>
      <c r="W61" s="239">
        <v>5.2972336668628602E-3</v>
      </c>
      <c r="X61" s="239">
        <v>1.1519176040113837E-2</v>
      </c>
      <c r="Y61" s="240">
        <v>7.5371314564398138E-3</v>
      </c>
      <c r="Z61" s="241">
        <v>1257</v>
      </c>
      <c r="AA61" s="242">
        <v>7166</v>
      </c>
      <c r="AB61" s="242">
        <v>3398</v>
      </c>
      <c r="AC61" s="242">
        <v>7379</v>
      </c>
      <c r="AD61" s="243">
        <v>4511</v>
      </c>
      <c r="AE61" s="198"/>
      <c r="AF61" s="185"/>
      <c r="AG61" s="185"/>
      <c r="AH61" s="185"/>
      <c r="AI61" s="185"/>
      <c r="AJ61" s="197"/>
    </row>
    <row r="62" spans="1:36" x14ac:dyDescent="0.2">
      <c r="A62" s="59" t="s">
        <v>96</v>
      </c>
      <c r="B62" s="58" t="s">
        <v>35</v>
      </c>
      <c r="C62" s="59" t="s">
        <v>35</v>
      </c>
      <c r="D62" s="59" t="s">
        <v>119</v>
      </c>
      <c r="E62" s="60" t="s">
        <v>1263</v>
      </c>
      <c r="F62" s="60" t="s">
        <v>38</v>
      </c>
      <c r="G62" s="109">
        <v>14</v>
      </c>
      <c r="H62" s="60">
        <v>61186838</v>
      </c>
      <c r="I62" s="60">
        <v>61186838</v>
      </c>
      <c r="J62" s="60" t="s">
        <v>46</v>
      </c>
      <c r="K62" s="60" t="s">
        <v>39</v>
      </c>
      <c r="L62" s="62" t="s">
        <v>1264</v>
      </c>
      <c r="M62" s="236">
        <v>0</v>
      </c>
      <c r="N62" s="140">
        <v>0.125</v>
      </c>
      <c r="O62" s="140">
        <v>0.35294117647058826</v>
      </c>
      <c r="P62" s="237">
        <v>0.44444444444444442</v>
      </c>
      <c r="Q62" s="85">
        <v>67</v>
      </c>
      <c r="R62" s="86">
        <v>8</v>
      </c>
      <c r="S62" s="86">
        <v>51</v>
      </c>
      <c r="T62" s="87">
        <v>36</v>
      </c>
      <c r="U62" s="238">
        <v>0.16098100000000001</v>
      </c>
      <c r="V62" s="239">
        <v>0.23728099999999999</v>
      </c>
      <c r="W62" s="239">
        <v>0.426319</v>
      </c>
      <c r="X62" s="239">
        <v>0.19553499999999999</v>
      </c>
      <c r="Y62" s="240">
        <v>3.0345300000000002E-4</v>
      </c>
      <c r="Z62" s="241">
        <v>17412</v>
      </c>
      <c r="AA62" s="242">
        <v>15901</v>
      </c>
      <c r="AB62" s="242">
        <v>18960</v>
      </c>
      <c r="AC62" s="242">
        <v>15005</v>
      </c>
      <c r="AD62" s="243">
        <v>16477</v>
      </c>
      <c r="AE62" s="198" t="s">
        <v>46</v>
      </c>
      <c r="AF62" s="194" t="s">
        <v>65</v>
      </c>
      <c r="AG62" s="194" t="s">
        <v>65</v>
      </c>
      <c r="AH62" s="194" t="s">
        <v>65</v>
      </c>
      <c r="AI62" s="194" t="s">
        <v>65</v>
      </c>
      <c r="AJ62" s="197" t="s">
        <v>46</v>
      </c>
    </row>
    <row r="63" spans="1:36" x14ac:dyDescent="0.2">
      <c r="A63" s="59" t="s">
        <v>96</v>
      </c>
      <c r="B63" s="58" t="s">
        <v>35</v>
      </c>
      <c r="C63" s="59" t="s">
        <v>35</v>
      </c>
      <c r="D63" s="59" t="s">
        <v>119</v>
      </c>
      <c r="E63" s="60" t="s">
        <v>1265</v>
      </c>
      <c r="F63" s="60" t="s">
        <v>38</v>
      </c>
      <c r="G63" s="109">
        <v>14</v>
      </c>
      <c r="H63" s="60">
        <v>64746840</v>
      </c>
      <c r="I63" s="60">
        <v>64746840</v>
      </c>
      <c r="J63" s="60" t="s">
        <v>40</v>
      </c>
      <c r="K63" s="60" t="s">
        <v>46</v>
      </c>
      <c r="L63" s="62" t="s">
        <v>1266</v>
      </c>
      <c r="M63" s="236">
        <v>0</v>
      </c>
      <c r="N63" s="140">
        <v>0.28000000000000003</v>
      </c>
      <c r="O63" s="140">
        <v>0.51401869158878499</v>
      </c>
      <c r="P63" s="237">
        <v>0.48648648648648651</v>
      </c>
      <c r="Q63" s="85">
        <v>99</v>
      </c>
      <c r="R63" s="86">
        <v>25</v>
      </c>
      <c r="S63" s="86">
        <v>107</v>
      </c>
      <c r="T63" s="87">
        <v>74</v>
      </c>
      <c r="U63" s="238">
        <v>0.30887199999999998</v>
      </c>
      <c r="V63" s="239">
        <v>0.39936899999999997</v>
      </c>
      <c r="W63" s="239">
        <v>0.4672</v>
      </c>
      <c r="X63" s="239">
        <v>0.32677299999999998</v>
      </c>
      <c r="Y63" s="240">
        <v>4.7680500000000002E-3</v>
      </c>
      <c r="Z63" s="241">
        <v>8149</v>
      </c>
      <c r="AA63" s="242">
        <v>11721</v>
      </c>
      <c r="AB63" s="242">
        <v>9375</v>
      </c>
      <c r="AC63" s="242">
        <v>11433</v>
      </c>
      <c r="AD63" s="243">
        <v>10067</v>
      </c>
      <c r="AE63" s="198" t="s">
        <v>40</v>
      </c>
      <c r="AF63" s="194" t="s">
        <v>48</v>
      </c>
      <c r="AG63" s="194" t="s">
        <v>48</v>
      </c>
      <c r="AH63" s="194" t="s">
        <v>48</v>
      </c>
      <c r="AI63" s="194" t="s">
        <v>48</v>
      </c>
      <c r="AJ63" s="197" t="s">
        <v>40</v>
      </c>
    </row>
    <row r="64" spans="1:36" s="1" customFormat="1" x14ac:dyDescent="0.2">
      <c r="A64" s="59" t="s">
        <v>99</v>
      </c>
      <c r="B64" s="58" t="s">
        <v>62</v>
      </c>
      <c r="C64" s="59" t="s">
        <v>99</v>
      </c>
      <c r="D64" s="59" t="s">
        <v>119</v>
      </c>
      <c r="E64" s="60" t="s">
        <v>1267</v>
      </c>
      <c r="F64" s="60" t="s">
        <v>38</v>
      </c>
      <c r="G64" s="109">
        <v>15</v>
      </c>
      <c r="H64" s="60">
        <v>53908344</v>
      </c>
      <c r="I64" s="60">
        <v>53908344</v>
      </c>
      <c r="J64" s="60" t="s">
        <v>39</v>
      </c>
      <c r="K64" s="60" t="s">
        <v>40</v>
      </c>
      <c r="L64" s="62" t="s">
        <v>1268</v>
      </c>
      <c r="M64" s="236">
        <v>0</v>
      </c>
      <c r="N64" s="140">
        <v>0</v>
      </c>
      <c r="O64" s="140">
        <v>0.17142857142857143</v>
      </c>
      <c r="P64" s="237">
        <v>9.8360655737704916E-2</v>
      </c>
      <c r="Q64" s="85">
        <v>62</v>
      </c>
      <c r="R64" s="86">
        <v>4</v>
      </c>
      <c r="S64" s="86">
        <v>70</v>
      </c>
      <c r="T64" s="87">
        <v>61</v>
      </c>
      <c r="U64" s="238">
        <v>1.98314E-4</v>
      </c>
      <c r="V64" s="239">
        <v>0.15760399999999999</v>
      </c>
      <c r="W64" s="239">
        <v>0.25666800000000001</v>
      </c>
      <c r="X64" s="239">
        <v>0.11730599999999999</v>
      </c>
      <c r="Y64" s="240">
        <v>5.47795E-5</v>
      </c>
      <c r="Z64" s="241">
        <v>20170</v>
      </c>
      <c r="AA64" s="242">
        <v>19530</v>
      </c>
      <c r="AB64" s="242">
        <v>29996</v>
      </c>
      <c r="AC64" s="242">
        <v>19982</v>
      </c>
      <c r="AD64" s="243">
        <v>18255</v>
      </c>
      <c r="AE64" s="198" t="s">
        <v>39</v>
      </c>
      <c r="AF64" s="185" t="s">
        <v>39</v>
      </c>
      <c r="AG64" s="194" t="s">
        <v>42</v>
      </c>
      <c r="AH64" s="194" t="s">
        <v>42</v>
      </c>
      <c r="AI64" s="185" t="s">
        <v>39</v>
      </c>
      <c r="AJ64" s="197"/>
    </row>
    <row r="65" spans="1:36" x14ac:dyDescent="0.2">
      <c r="A65" s="59" t="s">
        <v>99</v>
      </c>
      <c r="B65" s="58" t="s">
        <v>62</v>
      </c>
      <c r="C65" s="59" t="s">
        <v>99</v>
      </c>
      <c r="D65" s="59" t="s">
        <v>119</v>
      </c>
      <c r="E65" s="60" t="s">
        <v>1269</v>
      </c>
      <c r="F65" s="60" t="s">
        <v>38</v>
      </c>
      <c r="G65" s="109">
        <v>15</v>
      </c>
      <c r="H65" s="60">
        <v>59323229</v>
      </c>
      <c r="I65" s="60">
        <v>59323229</v>
      </c>
      <c r="J65" s="60" t="s">
        <v>40</v>
      </c>
      <c r="K65" s="60" t="s">
        <v>59</v>
      </c>
      <c r="L65" s="62" t="s">
        <v>1270</v>
      </c>
      <c r="M65" s="236">
        <v>1.4925373134328358E-2</v>
      </c>
      <c r="N65" s="140">
        <v>0</v>
      </c>
      <c r="O65" s="140">
        <v>0.15189873417721519</v>
      </c>
      <c r="P65" s="237">
        <v>0.2</v>
      </c>
      <c r="Q65" s="85">
        <v>67</v>
      </c>
      <c r="R65" s="86">
        <v>14</v>
      </c>
      <c r="S65" s="86">
        <v>79</v>
      </c>
      <c r="T65" s="87">
        <v>60</v>
      </c>
      <c r="U65" s="238">
        <v>8.6918700000000005E-5</v>
      </c>
      <c r="V65" s="239">
        <v>0.136489</v>
      </c>
      <c r="W65" s="239">
        <v>0.18655099999999999</v>
      </c>
      <c r="X65" s="239">
        <v>0.112383</v>
      </c>
      <c r="Y65" s="240">
        <v>2.16591E-4</v>
      </c>
      <c r="Z65" s="241">
        <v>11505</v>
      </c>
      <c r="AA65" s="242">
        <v>14536</v>
      </c>
      <c r="AB65" s="242">
        <v>18960</v>
      </c>
      <c r="AC65" s="242">
        <v>13187</v>
      </c>
      <c r="AD65" s="243">
        <v>13851</v>
      </c>
      <c r="AE65" s="198" t="s">
        <v>40</v>
      </c>
      <c r="AF65" s="185" t="s">
        <v>40</v>
      </c>
      <c r="AG65" s="194" t="s">
        <v>93</v>
      </c>
      <c r="AH65" s="194" t="s">
        <v>93</v>
      </c>
      <c r="AI65" s="185" t="s">
        <v>40</v>
      </c>
      <c r="AJ65" s="197" t="s">
        <v>40</v>
      </c>
    </row>
    <row r="66" spans="1:36" x14ac:dyDescent="0.2">
      <c r="A66" s="59" t="s">
        <v>96</v>
      </c>
      <c r="B66" s="58" t="s">
        <v>35</v>
      </c>
      <c r="C66" s="59" t="s">
        <v>35</v>
      </c>
      <c r="D66" s="59" t="s">
        <v>119</v>
      </c>
      <c r="E66" s="60" t="s">
        <v>1271</v>
      </c>
      <c r="F66" s="60" t="s">
        <v>38</v>
      </c>
      <c r="G66" s="109">
        <v>15</v>
      </c>
      <c r="H66" s="60">
        <v>74711235</v>
      </c>
      <c r="I66" s="60">
        <v>74711235</v>
      </c>
      <c r="J66" s="60" t="s">
        <v>40</v>
      </c>
      <c r="K66" s="60" t="s">
        <v>59</v>
      </c>
      <c r="L66" s="62" t="s">
        <v>1272</v>
      </c>
      <c r="M66" s="236">
        <v>0</v>
      </c>
      <c r="N66" s="140">
        <v>0.31428571428571428</v>
      </c>
      <c r="O66" s="140">
        <v>0.26923076923076922</v>
      </c>
      <c r="P66" s="237">
        <v>0.40909090909090912</v>
      </c>
      <c r="Q66" s="85">
        <v>19</v>
      </c>
      <c r="R66" s="86">
        <v>35</v>
      </c>
      <c r="S66" s="86">
        <v>26</v>
      </c>
      <c r="T66" s="87">
        <v>22</v>
      </c>
      <c r="U66" s="238">
        <v>0.23200399999999999</v>
      </c>
      <c r="V66" s="239">
        <v>0.29426799999999997</v>
      </c>
      <c r="W66" s="239">
        <v>0.44898500000000002</v>
      </c>
      <c r="X66" s="239">
        <v>0.29405500000000001</v>
      </c>
      <c r="Y66" s="240">
        <v>7.7645800000000005E-4</v>
      </c>
      <c r="Z66" s="241">
        <v>17004</v>
      </c>
      <c r="AA66" s="242">
        <v>13260</v>
      </c>
      <c r="AB66" s="242">
        <v>18965</v>
      </c>
      <c r="AC66" s="242">
        <v>13120</v>
      </c>
      <c r="AD66" s="243">
        <v>12879</v>
      </c>
      <c r="AE66" s="198" t="s">
        <v>40</v>
      </c>
      <c r="AF66" s="194" t="s">
        <v>93</v>
      </c>
      <c r="AG66" s="194" t="s">
        <v>93</v>
      </c>
      <c r="AH66" s="194" t="s">
        <v>93</v>
      </c>
      <c r="AI66" s="194" t="s">
        <v>93</v>
      </c>
      <c r="AJ66" s="197"/>
    </row>
    <row r="67" spans="1:36" x14ac:dyDescent="0.2">
      <c r="A67" s="59" t="s">
        <v>99</v>
      </c>
      <c r="B67" s="58" t="s">
        <v>62</v>
      </c>
      <c r="C67" s="59" t="s">
        <v>99</v>
      </c>
      <c r="D67" s="59" t="s">
        <v>119</v>
      </c>
      <c r="E67" s="60" t="s">
        <v>1273</v>
      </c>
      <c r="F67" s="60" t="s">
        <v>38</v>
      </c>
      <c r="G67" s="109">
        <v>16</v>
      </c>
      <c r="H67" s="60">
        <v>3350158</v>
      </c>
      <c r="I67" s="60">
        <v>3350158</v>
      </c>
      <c r="J67" s="60" t="s">
        <v>39</v>
      </c>
      <c r="K67" s="60" t="s">
        <v>40</v>
      </c>
      <c r="L67" s="62" t="s">
        <v>1274</v>
      </c>
      <c r="M67" s="236">
        <v>2.8571428571428571E-2</v>
      </c>
      <c r="N67" s="140">
        <v>0</v>
      </c>
      <c r="O67" s="140">
        <v>0.40909090909090912</v>
      </c>
      <c r="P67" s="237">
        <v>0.15</v>
      </c>
      <c r="Q67" s="85">
        <v>35</v>
      </c>
      <c r="R67" s="86">
        <v>6</v>
      </c>
      <c r="S67" s="86">
        <v>44</v>
      </c>
      <c r="T67" s="87">
        <v>40</v>
      </c>
      <c r="U67" s="238">
        <v>7.0298799999999999E-5</v>
      </c>
      <c r="V67" s="239">
        <v>0.30227799999999999</v>
      </c>
      <c r="W67" s="239">
        <v>0.393843</v>
      </c>
      <c r="X67" s="239">
        <v>0.22170699999999999</v>
      </c>
      <c r="Y67" s="240">
        <v>6.6691400000000001E-4</v>
      </c>
      <c r="Z67" s="241">
        <v>14225</v>
      </c>
      <c r="AA67" s="242">
        <v>14179</v>
      </c>
      <c r="AB67" s="242">
        <v>16080</v>
      </c>
      <c r="AC67" s="242">
        <v>13590</v>
      </c>
      <c r="AD67" s="243">
        <v>13495</v>
      </c>
      <c r="AE67" s="198" t="s">
        <v>39</v>
      </c>
      <c r="AF67" s="185" t="s">
        <v>39</v>
      </c>
      <c r="AG67" s="194" t="s">
        <v>42</v>
      </c>
      <c r="AH67" s="194" t="s">
        <v>42</v>
      </c>
      <c r="AI67" s="185" t="s">
        <v>39</v>
      </c>
      <c r="AJ67" s="197"/>
    </row>
    <row r="68" spans="1:36" x14ac:dyDescent="0.2">
      <c r="A68" s="59" t="s">
        <v>29</v>
      </c>
      <c r="B68" s="58" t="s">
        <v>119</v>
      </c>
      <c r="C68" s="59" t="s">
        <v>119</v>
      </c>
      <c r="D68" s="59" t="s">
        <v>119</v>
      </c>
      <c r="E68" s="60" t="s">
        <v>1348</v>
      </c>
      <c r="F68" s="60" t="s">
        <v>38</v>
      </c>
      <c r="G68" s="109">
        <v>16</v>
      </c>
      <c r="H68" s="60">
        <v>46731749</v>
      </c>
      <c r="I68" s="60">
        <v>46731749</v>
      </c>
      <c r="J68" s="60" t="s">
        <v>40</v>
      </c>
      <c r="K68" s="60" t="s">
        <v>46</v>
      </c>
      <c r="L68" s="62" t="s">
        <v>1349</v>
      </c>
      <c r="M68" s="236">
        <v>2.1276595744680851E-2</v>
      </c>
      <c r="N68" s="140">
        <v>0.22727272727272727</v>
      </c>
      <c r="O68" s="140">
        <v>0</v>
      </c>
      <c r="P68" s="237">
        <v>0</v>
      </c>
      <c r="Q68" s="85">
        <v>47</v>
      </c>
      <c r="R68" s="86">
        <v>22</v>
      </c>
      <c r="S68" s="86">
        <v>37</v>
      </c>
      <c r="T68" s="87">
        <v>25</v>
      </c>
      <c r="U68" s="238"/>
      <c r="V68" s="239"/>
      <c r="W68" s="239"/>
      <c r="X68" s="239">
        <v>2.55249E-2</v>
      </c>
      <c r="Y68" s="240"/>
      <c r="Z68" s="241"/>
      <c r="AA68" s="242"/>
      <c r="AB68" s="242"/>
      <c r="AC68" s="242">
        <v>2429</v>
      </c>
      <c r="AD68" s="243"/>
      <c r="AE68" s="198"/>
      <c r="AF68" s="185"/>
      <c r="AG68" s="185"/>
      <c r="AH68" s="185"/>
      <c r="AI68" s="185"/>
      <c r="AJ68" s="197"/>
    </row>
    <row r="69" spans="1:36" x14ac:dyDescent="0.2">
      <c r="A69" s="59" t="s">
        <v>30</v>
      </c>
      <c r="B69" s="58" t="s">
        <v>99</v>
      </c>
      <c r="C69" s="59" t="s">
        <v>99</v>
      </c>
      <c r="D69" s="59" t="s">
        <v>119</v>
      </c>
      <c r="E69" s="60" t="s">
        <v>1275</v>
      </c>
      <c r="F69" s="60" t="s">
        <v>38</v>
      </c>
      <c r="G69" s="109">
        <v>17</v>
      </c>
      <c r="H69" s="60">
        <v>5389469</v>
      </c>
      <c r="I69" s="60">
        <v>5389469</v>
      </c>
      <c r="J69" s="60" t="s">
        <v>59</v>
      </c>
      <c r="K69" s="60" t="s">
        <v>39</v>
      </c>
      <c r="L69" s="62" t="s">
        <v>1276</v>
      </c>
      <c r="M69" s="236">
        <v>0</v>
      </c>
      <c r="N69" s="140">
        <v>0</v>
      </c>
      <c r="O69" s="140">
        <v>0.33333333333333331</v>
      </c>
      <c r="P69" s="237">
        <v>0</v>
      </c>
      <c r="Q69" s="85">
        <v>24</v>
      </c>
      <c r="R69" s="86">
        <v>9</v>
      </c>
      <c r="S69" s="86">
        <v>21</v>
      </c>
      <c r="T69" s="87">
        <v>9</v>
      </c>
      <c r="U69" s="238">
        <v>4.5523500000000001E-3</v>
      </c>
      <c r="V69" s="239">
        <v>0.145233</v>
      </c>
      <c r="W69" s="239">
        <v>0.30283599999999999</v>
      </c>
      <c r="X69" s="239">
        <v>6.0549999999999996E-3</v>
      </c>
      <c r="Y69" s="240">
        <v>8.7126600000000005E-3</v>
      </c>
      <c r="Z69" s="241">
        <v>14498</v>
      </c>
      <c r="AA69" s="242">
        <v>11905</v>
      </c>
      <c r="AB69" s="242">
        <v>14635</v>
      </c>
      <c r="AC69" s="242">
        <v>11891</v>
      </c>
      <c r="AD69" s="243">
        <v>11248</v>
      </c>
      <c r="AE69" s="198" t="s">
        <v>59</v>
      </c>
      <c r="AF69" s="185" t="s">
        <v>59</v>
      </c>
      <c r="AG69" s="194" t="s">
        <v>79</v>
      </c>
      <c r="AH69" s="194" t="s">
        <v>79</v>
      </c>
      <c r="AI69" s="185" t="s">
        <v>59</v>
      </c>
      <c r="AJ69" s="197" t="s">
        <v>59</v>
      </c>
    </row>
    <row r="70" spans="1:36" x14ac:dyDescent="0.2">
      <c r="A70" s="59" t="s">
        <v>99</v>
      </c>
      <c r="B70" s="58" t="s">
        <v>35</v>
      </c>
      <c r="C70" s="59" t="s">
        <v>119</v>
      </c>
      <c r="D70" s="59" t="s">
        <v>119</v>
      </c>
      <c r="E70" s="60" t="s">
        <v>1277</v>
      </c>
      <c r="F70" s="60" t="s">
        <v>50</v>
      </c>
      <c r="G70" s="109">
        <v>17</v>
      </c>
      <c r="H70" s="60">
        <v>7801868</v>
      </c>
      <c r="I70" s="60">
        <v>7801883</v>
      </c>
      <c r="J70" s="60" t="s">
        <v>1278</v>
      </c>
      <c r="K70" s="60" t="s">
        <v>51</v>
      </c>
      <c r="L70" s="62" t="s">
        <v>1279</v>
      </c>
      <c r="M70" s="236">
        <v>0</v>
      </c>
      <c r="N70" s="140">
        <v>0</v>
      </c>
      <c r="O70" s="140">
        <v>0.65217391304347827</v>
      </c>
      <c r="P70" s="237">
        <v>0.46296296296296297</v>
      </c>
      <c r="Q70" s="85">
        <v>70</v>
      </c>
      <c r="R70" s="86">
        <v>11</v>
      </c>
      <c r="S70" s="86">
        <v>46</v>
      </c>
      <c r="T70" s="87">
        <v>54</v>
      </c>
      <c r="U70" s="238">
        <v>0.58918222794591113</v>
      </c>
      <c r="V70" s="239">
        <v>0.68632759620963069</v>
      </c>
      <c r="W70" s="239">
        <v>0.95356355620867006</v>
      </c>
      <c r="X70" s="239">
        <v>0.63072519083969469</v>
      </c>
      <c r="Y70" s="240">
        <v>4.6770601336302894E-3</v>
      </c>
      <c r="Z70" s="241">
        <v>9318</v>
      </c>
      <c r="AA70" s="242">
        <v>10342</v>
      </c>
      <c r="AB70" s="242">
        <v>13610</v>
      </c>
      <c r="AC70" s="242">
        <v>10480</v>
      </c>
      <c r="AD70" s="243">
        <v>8980</v>
      </c>
      <c r="AE70" s="198"/>
      <c r="AF70" s="185"/>
      <c r="AG70" s="185"/>
      <c r="AH70" s="185"/>
      <c r="AI70" s="185"/>
      <c r="AJ70" s="197"/>
    </row>
    <row r="71" spans="1:36" x14ac:dyDescent="0.2">
      <c r="A71" s="59" t="s">
        <v>99</v>
      </c>
      <c r="B71" s="58" t="s">
        <v>62</v>
      </c>
      <c r="C71" s="59" t="s">
        <v>99</v>
      </c>
      <c r="D71" s="59" t="s">
        <v>119</v>
      </c>
      <c r="E71" s="60" t="s">
        <v>1280</v>
      </c>
      <c r="F71" s="60" t="s">
        <v>38</v>
      </c>
      <c r="G71" s="109">
        <v>17</v>
      </c>
      <c r="H71" s="60">
        <v>14208419</v>
      </c>
      <c r="I71" s="60">
        <v>14208419</v>
      </c>
      <c r="J71" s="60" t="s">
        <v>39</v>
      </c>
      <c r="K71" s="60" t="s">
        <v>59</v>
      </c>
      <c r="L71" s="62" t="s">
        <v>1281</v>
      </c>
      <c r="M71" s="236">
        <v>0</v>
      </c>
      <c r="N71" s="140">
        <v>0</v>
      </c>
      <c r="O71" s="140">
        <v>0.23529411764705882</v>
      </c>
      <c r="P71" s="237">
        <v>0.14285714285714285</v>
      </c>
      <c r="Q71" s="85">
        <v>46</v>
      </c>
      <c r="R71" s="86">
        <v>27</v>
      </c>
      <c r="S71" s="86">
        <v>34</v>
      </c>
      <c r="T71" s="87">
        <v>28</v>
      </c>
      <c r="U71" s="238">
        <v>6.4217099999999997E-3</v>
      </c>
      <c r="V71" s="239">
        <v>0.202047</v>
      </c>
      <c r="W71" s="239">
        <v>0.29143799999999997</v>
      </c>
      <c r="X71" s="239">
        <v>0.14671699999999999</v>
      </c>
      <c r="Y71" s="240">
        <v>3.0764400000000002E-3</v>
      </c>
      <c r="Z71" s="241">
        <v>15105</v>
      </c>
      <c r="AA71" s="242">
        <v>13779</v>
      </c>
      <c r="AB71" s="242">
        <v>17345</v>
      </c>
      <c r="AC71" s="242">
        <v>13509</v>
      </c>
      <c r="AD71" s="243">
        <v>12677</v>
      </c>
      <c r="AE71" s="198" t="s">
        <v>39</v>
      </c>
      <c r="AF71" s="185" t="s">
        <v>39</v>
      </c>
      <c r="AG71" s="194" t="s">
        <v>79</v>
      </c>
      <c r="AH71" s="194" t="s">
        <v>79</v>
      </c>
      <c r="AI71" s="185"/>
      <c r="AJ71" s="197" t="s">
        <v>39</v>
      </c>
    </row>
    <row r="72" spans="1:36" x14ac:dyDescent="0.2">
      <c r="A72" s="59" t="s">
        <v>99</v>
      </c>
      <c r="B72" s="58" t="s">
        <v>62</v>
      </c>
      <c r="C72" s="59" t="s">
        <v>62</v>
      </c>
      <c r="D72" s="59" t="s">
        <v>119</v>
      </c>
      <c r="E72" s="60" t="s">
        <v>1282</v>
      </c>
      <c r="F72" s="60" t="s">
        <v>38</v>
      </c>
      <c r="G72" s="109">
        <v>17</v>
      </c>
      <c r="H72" s="60">
        <v>26888614</v>
      </c>
      <c r="I72" s="60">
        <v>26888614</v>
      </c>
      <c r="J72" s="60" t="s">
        <v>39</v>
      </c>
      <c r="K72" s="60" t="s">
        <v>40</v>
      </c>
      <c r="L72" s="62" t="s">
        <v>1283</v>
      </c>
      <c r="M72" s="236">
        <v>0</v>
      </c>
      <c r="N72" s="140">
        <v>0</v>
      </c>
      <c r="O72" s="140">
        <v>0.21428571428571427</v>
      </c>
      <c r="P72" s="237">
        <v>7.1428571428571425E-2</v>
      </c>
      <c r="Q72" s="85">
        <v>13</v>
      </c>
      <c r="R72" s="86">
        <v>13</v>
      </c>
      <c r="S72" s="86">
        <v>14</v>
      </c>
      <c r="T72" s="87">
        <v>14</v>
      </c>
      <c r="U72" s="238">
        <v>1.7753700000000001E-3</v>
      </c>
      <c r="V72" s="239">
        <v>0.243285</v>
      </c>
      <c r="W72" s="239">
        <v>0.34387699999999999</v>
      </c>
      <c r="X72" s="239">
        <v>0.19758600000000001</v>
      </c>
      <c r="Y72" s="240">
        <v>6.4904999999999997E-4</v>
      </c>
      <c r="Z72" s="241">
        <v>10702</v>
      </c>
      <c r="AA72" s="242">
        <v>11764</v>
      </c>
      <c r="AB72" s="242">
        <v>11824</v>
      </c>
      <c r="AC72" s="242">
        <v>11185</v>
      </c>
      <c r="AD72" s="243">
        <v>10785</v>
      </c>
      <c r="AE72" s="198" t="s">
        <v>39</v>
      </c>
      <c r="AF72" s="185" t="s">
        <v>39</v>
      </c>
      <c r="AG72" s="194" t="s">
        <v>42</v>
      </c>
      <c r="AH72" s="194" t="s">
        <v>42</v>
      </c>
      <c r="AI72" s="194" t="s">
        <v>42</v>
      </c>
      <c r="AJ72" s="197" t="s">
        <v>39</v>
      </c>
    </row>
    <row r="73" spans="1:36" x14ac:dyDescent="0.2">
      <c r="A73" s="59" t="s">
        <v>96</v>
      </c>
      <c r="B73" s="58" t="s">
        <v>35</v>
      </c>
      <c r="C73" s="59" t="s">
        <v>35</v>
      </c>
      <c r="D73" s="59" t="s">
        <v>119</v>
      </c>
      <c r="E73" s="60" t="s">
        <v>1284</v>
      </c>
      <c r="F73" s="60" t="s">
        <v>38</v>
      </c>
      <c r="G73" s="109">
        <v>17</v>
      </c>
      <c r="H73" s="60">
        <v>37264468</v>
      </c>
      <c r="I73" s="60">
        <v>37264468</v>
      </c>
      <c r="J73" s="60" t="s">
        <v>39</v>
      </c>
      <c r="K73" s="60" t="s">
        <v>40</v>
      </c>
      <c r="L73" s="62" t="s">
        <v>1285</v>
      </c>
      <c r="M73" s="236">
        <v>0</v>
      </c>
      <c r="N73" s="140">
        <v>0.1</v>
      </c>
      <c r="O73" s="140">
        <v>0.79069767441860461</v>
      </c>
      <c r="P73" s="237">
        <v>0.65517241379310343</v>
      </c>
      <c r="Q73" s="85">
        <v>41</v>
      </c>
      <c r="R73" s="86">
        <v>10</v>
      </c>
      <c r="S73" s="86">
        <v>43</v>
      </c>
      <c r="T73" s="87">
        <v>29</v>
      </c>
      <c r="U73" s="238">
        <v>0.20288500000000001</v>
      </c>
      <c r="V73" s="239">
        <v>0.59273600000000004</v>
      </c>
      <c r="W73" s="239">
        <v>0.87876200000000004</v>
      </c>
      <c r="X73" s="239">
        <v>0.49148999999999998</v>
      </c>
      <c r="Y73" s="240">
        <v>3.0174999999999999E-4</v>
      </c>
      <c r="Z73" s="241">
        <v>14417</v>
      </c>
      <c r="AA73" s="242">
        <v>12417</v>
      </c>
      <c r="AB73" s="242">
        <v>16084</v>
      </c>
      <c r="AC73" s="242">
        <v>12749</v>
      </c>
      <c r="AD73" s="243">
        <v>13256</v>
      </c>
      <c r="AE73" s="198" t="s">
        <v>39</v>
      </c>
      <c r="AF73" s="194" t="s">
        <v>42</v>
      </c>
      <c r="AG73" s="194" t="s">
        <v>42</v>
      </c>
      <c r="AH73" s="194" t="s">
        <v>42</v>
      </c>
      <c r="AI73" s="194" t="s">
        <v>42</v>
      </c>
      <c r="AJ73" s="197" t="s">
        <v>39</v>
      </c>
    </row>
    <row r="74" spans="1:36" x14ac:dyDescent="0.2">
      <c r="A74" s="59" t="s">
        <v>99</v>
      </c>
      <c r="B74" s="58" t="s">
        <v>62</v>
      </c>
      <c r="C74" s="59" t="s">
        <v>99</v>
      </c>
      <c r="D74" s="59" t="s">
        <v>119</v>
      </c>
      <c r="E74" s="60" t="s">
        <v>1286</v>
      </c>
      <c r="F74" s="60" t="s">
        <v>38</v>
      </c>
      <c r="G74" s="109">
        <v>17</v>
      </c>
      <c r="H74" s="60">
        <v>47123289</v>
      </c>
      <c r="I74" s="60">
        <v>47123289</v>
      </c>
      <c r="J74" s="60" t="s">
        <v>46</v>
      </c>
      <c r="K74" s="60" t="s">
        <v>59</v>
      </c>
      <c r="L74" s="62" t="s">
        <v>1287</v>
      </c>
      <c r="M74" s="236">
        <v>0</v>
      </c>
      <c r="N74" s="140">
        <v>0</v>
      </c>
      <c r="O74" s="140">
        <v>0.28000000000000003</v>
      </c>
      <c r="P74" s="237">
        <v>0.18</v>
      </c>
      <c r="Q74" s="85">
        <v>38</v>
      </c>
      <c r="R74" s="86">
        <v>14</v>
      </c>
      <c r="S74" s="86">
        <v>50</v>
      </c>
      <c r="T74" s="87">
        <v>50</v>
      </c>
      <c r="U74" s="238">
        <v>4.4457600000000002E-4</v>
      </c>
      <c r="V74" s="239">
        <v>0.21765999999999999</v>
      </c>
      <c r="W74" s="239">
        <v>0.320137</v>
      </c>
      <c r="X74" s="239">
        <v>6.05826E-2</v>
      </c>
      <c r="Y74" s="240">
        <v>8.1120900000000002E-4</v>
      </c>
      <c r="Z74" s="241">
        <v>13496</v>
      </c>
      <c r="AA74" s="242">
        <v>13613</v>
      </c>
      <c r="AB74" s="242">
        <v>16974</v>
      </c>
      <c r="AC74" s="242">
        <v>14179</v>
      </c>
      <c r="AD74" s="243">
        <v>13560</v>
      </c>
      <c r="AE74" s="198" t="s">
        <v>46</v>
      </c>
      <c r="AF74" s="185" t="s">
        <v>46</v>
      </c>
      <c r="AG74" s="194" t="s">
        <v>160</v>
      </c>
      <c r="AH74" s="194" t="s">
        <v>160</v>
      </c>
      <c r="AI74" s="185"/>
      <c r="AJ74" s="197"/>
    </row>
    <row r="75" spans="1:36" x14ac:dyDescent="0.2">
      <c r="A75" s="59" t="s">
        <v>99</v>
      </c>
      <c r="B75" s="58" t="s">
        <v>35</v>
      </c>
      <c r="C75" s="59" t="s">
        <v>96</v>
      </c>
      <c r="D75" s="59" t="s">
        <v>119</v>
      </c>
      <c r="E75" s="60" t="s">
        <v>1288</v>
      </c>
      <c r="F75" s="60" t="s">
        <v>103</v>
      </c>
      <c r="G75" s="109">
        <v>17</v>
      </c>
      <c r="H75" s="60">
        <v>72700675</v>
      </c>
      <c r="I75" s="60">
        <v>72700675</v>
      </c>
      <c r="J75" s="60" t="s">
        <v>46</v>
      </c>
      <c r="K75" s="60" t="s">
        <v>59</v>
      </c>
      <c r="L75" s="62" t="s">
        <v>1289</v>
      </c>
      <c r="M75" s="236">
        <v>0</v>
      </c>
      <c r="N75" s="140">
        <v>0</v>
      </c>
      <c r="O75" s="140">
        <v>0.6</v>
      </c>
      <c r="P75" s="237">
        <v>0.58333333333333337</v>
      </c>
      <c r="Q75" s="85">
        <v>15</v>
      </c>
      <c r="R75" s="244">
        <v>4</v>
      </c>
      <c r="S75" s="86">
        <v>10</v>
      </c>
      <c r="T75" s="87">
        <v>12</v>
      </c>
      <c r="U75" s="238">
        <v>0.35573500000000002</v>
      </c>
      <c r="V75" s="239">
        <v>0.58029900000000001</v>
      </c>
      <c r="W75" s="239">
        <v>0.89239100000000005</v>
      </c>
      <c r="X75" s="239">
        <v>0.513567</v>
      </c>
      <c r="Y75" s="240">
        <v>2.8054099999999999E-3</v>
      </c>
      <c r="Z75" s="241">
        <v>4717</v>
      </c>
      <c r="AA75" s="242">
        <v>11918</v>
      </c>
      <c r="AB75" s="242">
        <v>10501</v>
      </c>
      <c r="AC75" s="242">
        <v>11019</v>
      </c>
      <c r="AD75" s="243">
        <v>11763</v>
      </c>
      <c r="AE75" s="198" t="s">
        <v>46</v>
      </c>
      <c r="AF75" s="194" t="s">
        <v>160</v>
      </c>
      <c r="AG75" s="194" t="s">
        <v>160</v>
      </c>
      <c r="AH75" s="194" t="s">
        <v>160</v>
      </c>
      <c r="AI75" s="185" t="s">
        <v>46</v>
      </c>
      <c r="AJ75" s="197" t="s">
        <v>46</v>
      </c>
    </row>
    <row r="76" spans="1:36" x14ac:dyDescent="0.2">
      <c r="A76" s="59" t="s">
        <v>96</v>
      </c>
      <c r="B76" s="58" t="s">
        <v>35</v>
      </c>
      <c r="C76" s="59" t="s">
        <v>119</v>
      </c>
      <c r="D76" s="59" t="s">
        <v>119</v>
      </c>
      <c r="E76" s="60" t="s">
        <v>1326</v>
      </c>
      <c r="F76" s="60" t="s">
        <v>38</v>
      </c>
      <c r="G76" s="109">
        <v>18</v>
      </c>
      <c r="H76" s="60">
        <v>28598162</v>
      </c>
      <c r="I76" s="60">
        <v>28598162</v>
      </c>
      <c r="J76" s="60" t="s">
        <v>39</v>
      </c>
      <c r="K76" s="60" t="s">
        <v>59</v>
      </c>
      <c r="L76" s="62" t="s">
        <v>1327</v>
      </c>
      <c r="M76" s="236">
        <v>0</v>
      </c>
      <c r="N76" s="140">
        <v>0.16666666666666666</v>
      </c>
      <c r="O76" s="140">
        <v>0.31818181818181818</v>
      </c>
      <c r="P76" s="237">
        <v>0.15384615384615385</v>
      </c>
      <c r="Q76" s="85">
        <v>22</v>
      </c>
      <c r="R76" s="86">
        <v>6</v>
      </c>
      <c r="S76" s="86">
        <v>22</v>
      </c>
      <c r="T76" s="87">
        <v>13</v>
      </c>
      <c r="U76" s="238">
        <v>0.125</v>
      </c>
      <c r="V76" s="239">
        <v>0.26028800000000002</v>
      </c>
      <c r="W76" s="239">
        <v>0.341337</v>
      </c>
      <c r="X76" s="239">
        <v>0.17890300000000001</v>
      </c>
      <c r="Y76" s="240">
        <v>1.1001100000000001E-3</v>
      </c>
      <c r="Z76" s="241">
        <v>552</v>
      </c>
      <c r="AA76" s="242">
        <v>8748</v>
      </c>
      <c r="AB76" s="242">
        <v>4040</v>
      </c>
      <c r="AC76" s="242">
        <v>9357</v>
      </c>
      <c r="AD76" s="243">
        <v>6363</v>
      </c>
      <c r="AE76" s="198"/>
      <c r="AF76" s="185"/>
      <c r="AG76" s="185"/>
      <c r="AH76" s="185"/>
      <c r="AI76" s="185"/>
      <c r="AJ76" s="197"/>
    </row>
    <row r="77" spans="1:36" x14ac:dyDescent="0.2">
      <c r="A77" s="59" t="s">
        <v>99</v>
      </c>
      <c r="B77" s="58" t="s">
        <v>62</v>
      </c>
      <c r="C77" s="59" t="s">
        <v>62</v>
      </c>
      <c r="D77" s="59" t="s">
        <v>119</v>
      </c>
      <c r="E77" s="60" t="s">
        <v>1290</v>
      </c>
      <c r="F77" s="60" t="s">
        <v>50</v>
      </c>
      <c r="G77" s="109">
        <v>18</v>
      </c>
      <c r="H77" s="60">
        <v>29116236</v>
      </c>
      <c r="I77" s="60">
        <v>29116245</v>
      </c>
      <c r="J77" s="60" t="s">
        <v>1291</v>
      </c>
      <c r="K77" s="60" t="s">
        <v>51</v>
      </c>
      <c r="L77" s="62" t="s">
        <v>1292</v>
      </c>
      <c r="M77" s="236">
        <v>0</v>
      </c>
      <c r="N77" s="140">
        <v>0</v>
      </c>
      <c r="O77" s="140">
        <v>0.11578947368421053</v>
      </c>
      <c r="P77" s="237">
        <v>1.4084507042253521E-2</v>
      </c>
      <c r="Q77" s="85">
        <v>84</v>
      </c>
      <c r="R77" s="86">
        <v>67</v>
      </c>
      <c r="S77" s="86">
        <v>95</v>
      </c>
      <c r="T77" s="87">
        <v>71</v>
      </c>
      <c r="U77" s="238">
        <v>1.4671361502347418E-4</v>
      </c>
      <c r="V77" s="239">
        <v>0.22966585167074163</v>
      </c>
      <c r="W77" s="239">
        <v>0.35933431450243403</v>
      </c>
      <c r="X77" s="239">
        <v>0.19284603421461896</v>
      </c>
      <c r="Y77" s="240">
        <v>3.0469226081657528E-4</v>
      </c>
      <c r="Z77" s="241">
        <v>13632</v>
      </c>
      <c r="AA77" s="242">
        <v>12270</v>
      </c>
      <c r="AB77" s="242">
        <v>17666</v>
      </c>
      <c r="AC77" s="242">
        <v>12860</v>
      </c>
      <c r="AD77" s="243">
        <v>13128</v>
      </c>
      <c r="AE77" s="198" t="s">
        <v>1291</v>
      </c>
      <c r="AF77" s="185" t="s">
        <v>1291</v>
      </c>
      <c r="AG77" s="194" t="s">
        <v>1293</v>
      </c>
      <c r="AH77" s="194" t="s">
        <v>1293</v>
      </c>
      <c r="AI77" s="194" t="s">
        <v>1293</v>
      </c>
      <c r="AJ77" s="197"/>
    </row>
    <row r="78" spans="1:36" x14ac:dyDescent="0.2">
      <c r="A78" s="59" t="s">
        <v>99</v>
      </c>
      <c r="B78" s="58" t="s">
        <v>62</v>
      </c>
      <c r="C78" s="59" t="s">
        <v>99</v>
      </c>
      <c r="D78" s="59" t="s">
        <v>119</v>
      </c>
      <c r="E78" s="60" t="s">
        <v>1294</v>
      </c>
      <c r="F78" s="60" t="s">
        <v>38</v>
      </c>
      <c r="G78" s="109">
        <v>18</v>
      </c>
      <c r="H78" s="60">
        <v>77960781</v>
      </c>
      <c r="I78" s="60">
        <v>77960781</v>
      </c>
      <c r="J78" s="60" t="s">
        <v>39</v>
      </c>
      <c r="K78" s="60" t="s">
        <v>59</v>
      </c>
      <c r="L78" s="62" t="s">
        <v>1295</v>
      </c>
      <c r="M78" s="236">
        <v>0</v>
      </c>
      <c r="N78" s="140">
        <v>0</v>
      </c>
      <c r="O78" s="140">
        <v>8.3333333333333329E-2</v>
      </c>
      <c r="P78" s="237">
        <v>0.17073170731707318</v>
      </c>
      <c r="Q78" s="85">
        <v>26</v>
      </c>
      <c r="R78" s="86">
        <v>7</v>
      </c>
      <c r="S78" s="86">
        <v>36</v>
      </c>
      <c r="T78" s="87">
        <v>41</v>
      </c>
      <c r="U78" s="238">
        <v>5.5156299999999997E-3</v>
      </c>
      <c r="V78" s="239">
        <v>0.163884</v>
      </c>
      <c r="W78" s="239">
        <v>0.18981200000000001</v>
      </c>
      <c r="X78" s="239">
        <v>0.109889</v>
      </c>
      <c r="Y78" s="240">
        <v>3.8363199999999998E-3</v>
      </c>
      <c r="Z78" s="241">
        <v>17949</v>
      </c>
      <c r="AA78" s="242">
        <v>13955</v>
      </c>
      <c r="AB78" s="242">
        <v>21005</v>
      </c>
      <c r="AC78" s="242">
        <v>14997</v>
      </c>
      <c r="AD78" s="243">
        <v>14858</v>
      </c>
      <c r="AE78" s="198" t="s">
        <v>39</v>
      </c>
      <c r="AF78" s="185" t="s">
        <v>39</v>
      </c>
      <c r="AG78" s="194" t="s">
        <v>79</v>
      </c>
      <c r="AH78" s="194" t="s">
        <v>79</v>
      </c>
      <c r="AI78" s="185" t="s">
        <v>39</v>
      </c>
      <c r="AJ78" s="197" t="s">
        <v>39</v>
      </c>
    </row>
    <row r="79" spans="1:36" x14ac:dyDescent="0.2">
      <c r="A79" s="59" t="s">
        <v>262</v>
      </c>
      <c r="B79" s="58" t="s">
        <v>119</v>
      </c>
      <c r="C79" s="59" t="s">
        <v>119</v>
      </c>
      <c r="D79" s="59" t="s">
        <v>119</v>
      </c>
      <c r="E79" s="60" t="s">
        <v>1350</v>
      </c>
      <c r="F79" s="60" t="s">
        <v>38</v>
      </c>
      <c r="G79" s="109">
        <v>19</v>
      </c>
      <c r="H79" s="60">
        <v>12187443</v>
      </c>
      <c r="I79" s="60">
        <v>12187443</v>
      </c>
      <c r="J79" s="60" t="s">
        <v>39</v>
      </c>
      <c r="K79" s="60" t="s">
        <v>40</v>
      </c>
      <c r="L79" s="62" t="s">
        <v>1351</v>
      </c>
      <c r="M79" s="236">
        <v>0</v>
      </c>
      <c r="N79" s="140">
        <v>0.23529411764705882</v>
      </c>
      <c r="O79" s="140">
        <v>9.4786729857819912E-3</v>
      </c>
      <c r="P79" s="237">
        <v>0</v>
      </c>
      <c r="Q79" s="85">
        <v>232</v>
      </c>
      <c r="R79" s="86">
        <v>17</v>
      </c>
      <c r="S79" s="86">
        <v>211</v>
      </c>
      <c r="T79" s="87">
        <v>204</v>
      </c>
      <c r="U79" s="238"/>
      <c r="V79" s="239"/>
      <c r="W79" s="239"/>
      <c r="X79" s="239">
        <v>0</v>
      </c>
      <c r="Y79" s="240"/>
      <c r="Z79" s="241"/>
      <c r="AA79" s="242"/>
      <c r="AB79" s="242"/>
      <c r="AC79" s="242">
        <v>17102</v>
      </c>
      <c r="AD79" s="243"/>
      <c r="AE79" s="198"/>
      <c r="AF79" s="185"/>
      <c r="AG79" s="185"/>
      <c r="AH79" s="185"/>
      <c r="AI79" s="185"/>
      <c r="AJ79" s="197"/>
    </row>
    <row r="80" spans="1:36" x14ac:dyDescent="0.2">
      <c r="A80" s="59" t="s">
        <v>99</v>
      </c>
      <c r="B80" s="58" t="s">
        <v>62</v>
      </c>
      <c r="C80" s="59" t="s">
        <v>1296</v>
      </c>
      <c r="D80" s="59" t="s">
        <v>119</v>
      </c>
      <c r="E80" s="60" t="s">
        <v>1297</v>
      </c>
      <c r="F80" s="60" t="s">
        <v>38</v>
      </c>
      <c r="G80" s="109">
        <v>19</v>
      </c>
      <c r="H80" s="60">
        <v>13397755</v>
      </c>
      <c r="I80" s="60">
        <v>13397755</v>
      </c>
      <c r="J80" s="60" t="s">
        <v>39</v>
      </c>
      <c r="K80" s="60" t="s">
        <v>40</v>
      </c>
      <c r="L80" s="62" t="s">
        <v>1298</v>
      </c>
      <c r="M80" s="236">
        <v>0</v>
      </c>
      <c r="N80" s="140">
        <v>0</v>
      </c>
      <c r="O80" s="140">
        <v>8.5714285714285715E-2</v>
      </c>
      <c r="P80" s="237">
        <v>0.3125</v>
      </c>
      <c r="Q80" s="85">
        <v>37</v>
      </c>
      <c r="R80" s="86">
        <v>20</v>
      </c>
      <c r="S80" s="86">
        <v>35</v>
      </c>
      <c r="T80" s="87">
        <v>48</v>
      </c>
      <c r="U80" s="238">
        <v>2.16653E-4</v>
      </c>
      <c r="V80" s="239">
        <v>0.1671</v>
      </c>
      <c r="W80" s="239">
        <v>0.22143299999999999</v>
      </c>
      <c r="X80" s="239">
        <v>4.1611599999999999E-2</v>
      </c>
      <c r="Y80" s="240">
        <v>1.3253799999999999E-3</v>
      </c>
      <c r="Z80" s="241">
        <v>13847</v>
      </c>
      <c r="AA80" s="242">
        <v>12699</v>
      </c>
      <c r="AB80" s="242">
        <v>17599</v>
      </c>
      <c r="AC80" s="242">
        <v>12857</v>
      </c>
      <c r="AD80" s="243">
        <v>12072</v>
      </c>
      <c r="AE80" s="198" t="s">
        <v>39</v>
      </c>
      <c r="AF80" s="185" t="s">
        <v>39</v>
      </c>
      <c r="AG80" s="194" t="s">
        <v>84</v>
      </c>
      <c r="AH80" s="194" t="s">
        <v>84</v>
      </c>
      <c r="AI80" s="194" t="s">
        <v>84</v>
      </c>
      <c r="AJ80" s="218" t="s">
        <v>84</v>
      </c>
    </row>
    <row r="81" spans="1:36" x14ac:dyDescent="0.2">
      <c r="A81" s="59" t="s">
        <v>99</v>
      </c>
      <c r="B81" s="58" t="s">
        <v>119</v>
      </c>
      <c r="C81" s="59" t="s">
        <v>119</v>
      </c>
      <c r="D81" s="59" t="s">
        <v>119</v>
      </c>
      <c r="E81" s="60" t="s">
        <v>1352</v>
      </c>
      <c r="F81" s="60" t="s">
        <v>38</v>
      </c>
      <c r="G81" s="109">
        <v>19</v>
      </c>
      <c r="H81" s="60">
        <v>50909464</v>
      </c>
      <c r="I81" s="60">
        <v>50909464</v>
      </c>
      <c r="J81" s="60" t="s">
        <v>40</v>
      </c>
      <c r="K81" s="60" t="s">
        <v>46</v>
      </c>
      <c r="L81" s="62" t="s">
        <v>1353</v>
      </c>
      <c r="M81" s="236">
        <v>0</v>
      </c>
      <c r="N81" s="140">
        <v>0</v>
      </c>
      <c r="O81" s="140">
        <v>0.19565217391304349</v>
      </c>
      <c r="P81" s="237">
        <v>0.16666666666666666</v>
      </c>
      <c r="Q81" s="85">
        <v>24</v>
      </c>
      <c r="R81" s="86">
        <v>37</v>
      </c>
      <c r="S81" s="86">
        <v>46</v>
      </c>
      <c r="T81" s="87">
        <v>36</v>
      </c>
      <c r="U81" s="238">
        <v>0</v>
      </c>
      <c r="V81" s="239"/>
      <c r="W81" s="239"/>
      <c r="X81" s="239">
        <v>6.1802099999999999E-2</v>
      </c>
      <c r="Y81" s="240"/>
      <c r="Z81" s="241">
        <v>1392</v>
      </c>
      <c r="AA81" s="242"/>
      <c r="AB81" s="242"/>
      <c r="AC81" s="242">
        <v>29999</v>
      </c>
      <c r="AD81" s="243"/>
      <c r="AE81" s="198"/>
      <c r="AF81" s="185"/>
      <c r="AG81" s="185"/>
      <c r="AH81" s="185"/>
      <c r="AI81" s="185"/>
      <c r="AJ81" s="197"/>
    </row>
    <row r="82" spans="1:36" x14ac:dyDescent="0.2">
      <c r="A82" s="59" t="s">
        <v>262</v>
      </c>
      <c r="B82" s="58" t="s">
        <v>119</v>
      </c>
      <c r="C82" s="59" t="s">
        <v>119</v>
      </c>
      <c r="D82" s="59" t="s">
        <v>119</v>
      </c>
      <c r="E82" s="60" t="s">
        <v>1354</v>
      </c>
      <c r="F82" s="60" t="s">
        <v>38</v>
      </c>
      <c r="G82" s="109">
        <v>19</v>
      </c>
      <c r="H82" s="60">
        <v>53912028</v>
      </c>
      <c r="I82" s="60">
        <v>53912028</v>
      </c>
      <c r="J82" s="60" t="s">
        <v>46</v>
      </c>
      <c r="K82" s="60" t="s">
        <v>40</v>
      </c>
      <c r="L82" s="62" t="s">
        <v>1355</v>
      </c>
      <c r="M82" s="236">
        <v>0</v>
      </c>
      <c r="N82" s="140">
        <v>0.15384615384615385</v>
      </c>
      <c r="O82" s="140">
        <v>8.6956521739130436E-3</v>
      </c>
      <c r="P82" s="237">
        <v>0</v>
      </c>
      <c r="Q82" s="85">
        <v>131</v>
      </c>
      <c r="R82" s="86">
        <v>26</v>
      </c>
      <c r="S82" s="86">
        <v>115</v>
      </c>
      <c r="T82" s="87">
        <v>105</v>
      </c>
      <c r="U82" s="238">
        <v>2.5157199999999999E-3</v>
      </c>
      <c r="V82" s="239">
        <v>3.0504400000000002E-3</v>
      </c>
      <c r="W82" s="239">
        <v>1.75786E-3</v>
      </c>
      <c r="X82" s="239">
        <v>1.3910000000000001E-3</v>
      </c>
      <c r="Y82" s="240">
        <v>1.05671E-3</v>
      </c>
      <c r="Z82" s="241">
        <v>795</v>
      </c>
      <c r="AA82" s="242">
        <v>9179</v>
      </c>
      <c r="AB82" s="242">
        <v>4551</v>
      </c>
      <c r="AC82" s="242">
        <v>7908</v>
      </c>
      <c r="AD82" s="243">
        <v>5678</v>
      </c>
      <c r="AE82" s="198"/>
      <c r="AF82" s="185"/>
      <c r="AG82" s="185"/>
      <c r="AH82" s="185"/>
      <c r="AI82" s="185"/>
      <c r="AJ82" s="197"/>
    </row>
    <row r="83" spans="1:36" s="35" customFormat="1" x14ac:dyDescent="0.2">
      <c r="A83" s="59" t="s">
        <v>96</v>
      </c>
      <c r="B83" s="58" t="s">
        <v>35</v>
      </c>
      <c r="C83" s="59" t="s">
        <v>62</v>
      </c>
      <c r="D83" s="59" t="s">
        <v>119</v>
      </c>
      <c r="E83" s="60" t="s">
        <v>1299</v>
      </c>
      <c r="F83" s="60" t="s">
        <v>38</v>
      </c>
      <c r="G83" s="109">
        <v>19</v>
      </c>
      <c r="H83" s="60">
        <v>58319519</v>
      </c>
      <c r="I83" s="60">
        <v>58319519</v>
      </c>
      <c r="J83" s="60" t="s">
        <v>39</v>
      </c>
      <c r="K83" s="60" t="s">
        <v>46</v>
      </c>
      <c r="L83" s="62" t="s">
        <v>1300</v>
      </c>
      <c r="M83" s="238">
        <v>0</v>
      </c>
      <c r="N83" s="239">
        <v>0.2</v>
      </c>
      <c r="O83" s="239">
        <v>0.23728813559322035</v>
      </c>
      <c r="P83" s="240">
        <v>0.14814814814814814</v>
      </c>
      <c r="Q83" s="241">
        <v>53</v>
      </c>
      <c r="R83" s="242">
        <v>5</v>
      </c>
      <c r="S83" s="242">
        <v>59</v>
      </c>
      <c r="T83" s="243">
        <v>54</v>
      </c>
      <c r="U83" s="238">
        <v>3.8874400000000003E-2</v>
      </c>
      <c r="V83" s="239">
        <v>0.19267500000000001</v>
      </c>
      <c r="W83" s="239">
        <v>0.264268</v>
      </c>
      <c r="X83" s="239">
        <v>0.135216</v>
      </c>
      <c r="Y83" s="240">
        <v>8.0231100000000005E-5</v>
      </c>
      <c r="Z83" s="241">
        <v>17235</v>
      </c>
      <c r="AA83" s="242">
        <v>13406</v>
      </c>
      <c r="AB83" s="242">
        <v>18958</v>
      </c>
      <c r="AC83" s="242">
        <v>13423</v>
      </c>
      <c r="AD83" s="243">
        <v>12464</v>
      </c>
      <c r="AE83" s="59" t="s">
        <v>39</v>
      </c>
      <c r="AF83" s="60"/>
      <c r="AG83" s="220" t="s">
        <v>65</v>
      </c>
      <c r="AH83" s="220" t="s">
        <v>65</v>
      </c>
      <c r="AI83" s="220" t="s">
        <v>65</v>
      </c>
      <c r="AJ83" s="62" t="s">
        <v>39</v>
      </c>
    </row>
    <row r="84" spans="1:36" x14ac:dyDescent="0.2">
      <c r="A84" s="59" t="s">
        <v>29</v>
      </c>
      <c r="B84" s="58" t="s">
        <v>119</v>
      </c>
      <c r="C84" s="59" t="s">
        <v>119</v>
      </c>
      <c r="D84" s="59" t="s">
        <v>119</v>
      </c>
      <c r="E84" s="60" t="s">
        <v>1316</v>
      </c>
      <c r="F84" s="60" t="s">
        <v>103</v>
      </c>
      <c r="G84" s="109">
        <v>20</v>
      </c>
      <c r="H84" s="60">
        <v>37161382</v>
      </c>
      <c r="I84" s="60">
        <v>37161382</v>
      </c>
      <c r="J84" s="60" t="s">
        <v>40</v>
      </c>
      <c r="K84" s="60" t="s">
        <v>59</v>
      </c>
      <c r="L84" s="62" t="s">
        <v>1317</v>
      </c>
      <c r="M84" s="236">
        <v>0</v>
      </c>
      <c r="N84" s="140">
        <v>0.30769230769230771</v>
      </c>
      <c r="O84" s="140">
        <v>0</v>
      </c>
      <c r="P84" s="237">
        <v>0</v>
      </c>
      <c r="Q84" s="85">
        <v>62</v>
      </c>
      <c r="R84" s="86">
        <v>13</v>
      </c>
      <c r="S84" s="86">
        <v>78</v>
      </c>
      <c r="T84" s="87">
        <v>72</v>
      </c>
      <c r="U84" s="238">
        <v>4.0766400000000002E-4</v>
      </c>
      <c r="V84" s="239">
        <v>1.5649500000000001E-4</v>
      </c>
      <c r="W84" s="239">
        <v>5.8469800000000003E-4</v>
      </c>
      <c r="X84" s="239">
        <v>0</v>
      </c>
      <c r="Y84" s="240">
        <v>2.6462000000000002E-4</v>
      </c>
      <c r="Z84" s="241">
        <v>4906</v>
      </c>
      <c r="AA84" s="242">
        <v>12780</v>
      </c>
      <c r="AB84" s="242">
        <v>11972</v>
      </c>
      <c r="AC84" s="242">
        <v>11763</v>
      </c>
      <c r="AD84" s="243">
        <v>11337</v>
      </c>
      <c r="AE84" s="198"/>
      <c r="AF84" s="185"/>
      <c r="AG84" s="185"/>
      <c r="AH84" s="185"/>
      <c r="AI84" s="185"/>
      <c r="AJ84" s="197"/>
    </row>
    <row r="85" spans="1:36" x14ac:dyDescent="0.2">
      <c r="A85" s="59" t="s">
        <v>99</v>
      </c>
      <c r="B85" s="58" t="s">
        <v>35</v>
      </c>
      <c r="C85" s="59" t="s">
        <v>62</v>
      </c>
      <c r="D85" s="59" t="s">
        <v>119</v>
      </c>
      <c r="E85" s="60" t="s">
        <v>1301</v>
      </c>
      <c r="F85" s="60" t="s">
        <v>38</v>
      </c>
      <c r="G85" s="109">
        <v>20</v>
      </c>
      <c r="H85" s="60">
        <v>55908298</v>
      </c>
      <c r="I85" s="60">
        <v>55908298</v>
      </c>
      <c r="J85" s="60" t="s">
        <v>39</v>
      </c>
      <c r="K85" s="60" t="s">
        <v>40</v>
      </c>
      <c r="L85" s="62" t="s">
        <v>1302</v>
      </c>
      <c r="M85" s="236">
        <v>0</v>
      </c>
      <c r="N85" s="140">
        <v>0</v>
      </c>
      <c r="O85" s="140">
        <v>0.5</v>
      </c>
      <c r="P85" s="237">
        <v>0.35714285714285715</v>
      </c>
      <c r="Q85" s="85">
        <v>15</v>
      </c>
      <c r="R85" s="244">
        <v>6</v>
      </c>
      <c r="S85" s="86">
        <v>10</v>
      </c>
      <c r="T85" s="87">
        <v>14</v>
      </c>
      <c r="U85" s="238">
        <v>0.10302500000000001</v>
      </c>
      <c r="V85" s="239">
        <v>0.34748099999999998</v>
      </c>
      <c r="W85" s="239">
        <v>0.42465799999999998</v>
      </c>
      <c r="X85" s="239">
        <v>0.26845400000000003</v>
      </c>
      <c r="Y85" s="240">
        <v>1.57183E-4</v>
      </c>
      <c r="Z85" s="241">
        <v>3339</v>
      </c>
      <c r="AA85" s="242">
        <v>8812</v>
      </c>
      <c r="AB85" s="242">
        <v>6351</v>
      </c>
      <c r="AC85" s="242">
        <v>8467</v>
      </c>
      <c r="AD85" s="243">
        <v>6362</v>
      </c>
      <c r="AE85" s="198"/>
      <c r="AF85" s="185" t="s">
        <v>39</v>
      </c>
      <c r="AG85" s="194" t="s">
        <v>84</v>
      </c>
      <c r="AH85" s="194" t="s">
        <v>84</v>
      </c>
      <c r="AI85" s="194" t="s">
        <v>84</v>
      </c>
      <c r="AJ85" s="197"/>
    </row>
    <row r="86" spans="1:36" x14ac:dyDescent="0.2">
      <c r="A86" s="59" t="s">
        <v>99</v>
      </c>
      <c r="B86" s="58" t="s">
        <v>62</v>
      </c>
      <c r="C86" s="59" t="s">
        <v>99</v>
      </c>
      <c r="D86" s="59" t="s">
        <v>119</v>
      </c>
      <c r="E86" s="60" t="s">
        <v>1303</v>
      </c>
      <c r="F86" s="60" t="s">
        <v>38</v>
      </c>
      <c r="G86" s="109">
        <v>21</v>
      </c>
      <c r="H86" s="60">
        <v>41457591</v>
      </c>
      <c r="I86" s="60">
        <v>41457591</v>
      </c>
      <c r="J86" s="60" t="s">
        <v>59</v>
      </c>
      <c r="K86" s="60" t="s">
        <v>39</v>
      </c>
      <c r="L86" s="62" t="s">
        <v>1304</v>
      </c>
      <c r="M86" s="236">
        <v>0</v>
      </c>
      <c r="N86" s="140">
        <v>0</v>
      </c>
      <c r="O86" s="140">
        <v>0.1797752808988764</v>
      </c>
      <c r="P86" s="237">
        <v>9.375E-2</v>
      </c>
      <c r="Q86" s="85">
        <v>93</v>
      </c>
      <c r="R86" s="86">
        <v>19</v>
      </c>
      <c r="S86" s="86">
        <v>89</v>
      </c>
      <c r="T86" s="87">
        <v>96</v>
      </c>
      <c r="U86" s="238">
        <v>2.00775E-3</v>
      </c>
      <c r="V86" s="239">
        <v>0.187637</v>
      </c>
      <c r="W86" s="239">
        <v>0.24035799999999999</v>
      </c>
      <c r="X86" s="239">
        <v>5.3659600000000002E-2</v>
      </c>
      <c r="Y86" s="240">
        <v>1.6901399999999999E-3</v>
      </c>
      <c r="Z86" s="241">
        <v>14444</v>
      </c>
      <c r="AA86" s="242">
        <v>13638</v>
      </c>
      <c r="AB86" s="242">
        <v>16854</v>
      </c>
      <c r="AC86" s="242">
        <v>13362</v>
      </c>
      <c r="AD86" s="243">
        <v>12425</v>
      </c>
      <c r="AE86" s="198" t="s">
        <v>59</v>
      </c>
      <c r="AF86" s="185" t="s">
        <v>59</v>
      </c>
      <c r="AG86" s="194" t="s">
        <v>61</v>
      </c>
      <c r="AH86" s="194" t="s">
        <v>61</v>
      </c>
      <c r="AI86" s="185" t="s">
        <v>59</v>
      </c>
      <c r="AJ86" s="197" t="s">
        <v>59</v>
      </c>
    </row>
    <row r="87" spans="1:36" x14ac:dyDescent="0.2">
      <c r="A87" s="59" t="s">
        <v>96</v>
      </c>
      <c r="B87" s="58" t="s">
        <v>35</v>
      </c>
      <c r="C87" s="59" t="s">
        <v>62</v>
      </c>
      <c r="D87" s="59" t="s">
        <v>119</v>
      </c>
      <c r="E87" s="60" t="s">
        <v>1305</v>
      </c>
      <c r="F87" s="60" t="s">
        <v>38</v>
      </c>
      <c r="G87" s="109">
        <v>22</v>
      </c>
      <c r="H87" s="60">
        <v>27064265</v>
      </c>
      <c r="I87" s="60">
        <v>27064265</v>
      </c>
      <c r="J87" s="60" t="s">
        <v>59</v>
      </c>
      <c r="K87" s="60" t="s">
        <v>46</v>
      </c>
      <c r="L87" s="62" t="s">
        <v>1306</v>
      </c>
      <c r="M87" s="236">
        <v>0</v>
      </c>
      <c r="N87" s="140">
        <v>0.27272727272727271</v>
      </c>
      <c r="O87" s="140">
        <v>0.41666666666666669</v>
      </c>
      <c r="P87" s="237">
        <v>0.47619047619047616</v>
      </c>
      <c r="Q87" s="85">
        <v>32</v>
      </c>
      <c r="R87" s="86">
        <v>22</v>
      </c>
      <c r="S87" s="86">
        <v>36</v>
      </c>
      <c r="T87" s="87">
        <v>21</v>
      </c>
      <c r="U87" s="238">
        <v>0.20910699999999999</v>
      </c>
      <c r="V87" s="239">
        <v>0.33233699999999999</v>
      </c>
      <c r="W87" s="239">
        <v>0.45967200000000003</v>
      </c>
      <c r="X87" s="239">
        <v>0.290603</v>
      </c>
      <c r="Y87" s="240">
        <v>5.4034600000000003E-4</v>
      </c>
      <c r="Z87" s="241">
        <v>12979</v>
      </c>
      <c r="AA87" s="242">
        <v>12039</v>
      </c>
      <c r="AB87" s="242">
        <v>14506</v>
      </c>
      <c r="AC87" s="242">
        <v>11631</v>
      </c>
      <c r="AD87" s="243">
        <v>11104</v>
      </c>
      <c r="AE87" s="198" t="s">
        <v>59</v>
      </c>
      <c r="AF87" s="185"/>
      <c r="AG87" s="194" t="s">
        <v>150</v>
      </c>
      <c r="AH87" s="194" t="s">
        <v>150</v>
      </c>
      <c r="AI87" s="194" t="s">
        <v>150</v>
      </c>
      <c r="AJ87" s="197" t="s">
        <v>59</v>
      </c>
    </row>
    <row r="88" spans="1:36" x14ac:dyDescent="0.2">
      <c r="A88" s="59" t="s">
        <v>96</v>
      </c>
      <c r="B88" s="58" t="s">
        <v>35</v>
      </c>
      <c r="C88" s="59" t="s">
        <v>35</v>
      </c>
      <c r="D88" s="59" t="s">
        <v>119</v>
      </c>
      <c r="E88" s="60" t="s">
        <v>1307</v>
      </c>
      <c r="F88" s="60" t="s">
        <v>38</v>
      </c>
      <c r="G88" s="109">
        <v>22</v>
      </c>
      <c r="H88" s="60">
        <v>37770267</v>
      </c>
      <c r="I88" s="60">
        <v>37770267</v>
      </c>
      <c r="J88" s="60" t="s">
        <v>39</v>
      </c>
      <c r="K88" s="60" t="s">
        <v>40</v>
      </c>
      <c r="L88" s="62" t="s">
        <v>1308</v>
      </c>
      <c r="M88" s="236">
        <v>0</v>
      </c>
      <c r="N88" s="140">
        <v>0.17647058823529413</v>
      </c>
      <c r="O88" s="140">
        <v>0.5714285714285714</v>
      </c>
      <c r="P88" s="237">
        <v>0.18181818181818182</v>
      </c>
      <c r="Q88" s="85">
        <v>26</v>
      </c>
      <c r="R88" s="86">
        <v>17</v>
      </c>
      <c r="S88" s="86">
        <v>35</v>
      </c>
      <c r="T88" s="87">
        <v>11</v>
      </c>
      <c r="U88" s="238">
        <v>0.301483</v>
      </c>
      <c r="V88" s="239">
        <v>0.33486199999999999</v>
      </c>
      <c r="W88" s="239">
        <v>0.47406900000000002</v>
      </c>
      <c r="X88" s="239">
        <v>0.29543000000000003</v>
      </c>
      <c r="Y88" s="240">
        <v>1.0241899999999999E-3</v>
      </c>
      <c r="Z88" s="241">
        <v>15573</v>
      </c>
      <c r="AA88" s="242">
        <v>13734</v>
      </c>
      <c r="AB88" s="242">
        <v>16968</v>
      </c>
      <c r="AC88" s="242">
        <v>12954</v>
      </c>
      <c r="AD88" s="243">
        <v>12693</v>
      </c>
      <c r="AE88" s="198" t="s">
        <v>39</v>
      </c>
      <c r="AF88" s="194" t="s">
        <v>42</v>
      </c>
      <c r="AG88" s="194" t="s">
        <v>42</v>
      </c>
      <c r="AH88" s="194" t="s">
        <v>42</v>
      </c>
      <c r="AI88" s="194" t="s">
        <v>42</v>
      </c>
      <c r="AJ88" s="197" t="s">
        <v>39</v>
      </c>
    </row>
    <row r="89" spans="1:36" x14ac:dyDescent="0.2">
      <c r="A89" s="59" t="s">
        <v>99</v>
      </c>
      <c r="B89" s="58" t="s">
        <v>62</v>
      </c>
      <c r="C89" s="59" t="s">
        <v>99</v>
      </c>
      <c r="D89" s="59" t="s">
        <v>119</v>
      </c>
      <c r="E89" s="60" t="s">
        <v>1309</v>
      </c>
      <c r="F89" s="60" t="s">
        <v>38</v>
      </c>
      <c r="G89" s="109">
        <v>23</v>
      </c>
      <c r="H89" s="60">
        <v>54278002</v>
      </c>
      <c r="I89" s="60">
        <v>54278002</v>
      </c>
      <c r="J89" s="60" t="s">
        <v>39</v>
      </c>
      <c r="K89" s="60" t="s">
        <v>40</v>
      </c>
      <c r="L89" s="62" t="s">
        <v>1310</v>
      </c>
      <c r="M89" s="236">
        <v>0</v>
      </c>
      <c r="N89" s="140">
        <v>0</v>
      </c>
      <c r="O89" s="140">
        <v>0.33333333333333331</v>
      </c>
      <c r="P89" s="237">
        <v>0.2982456140350877</v>
      </c>
      <c r="Q89" s="85">
        <v>104</v>
      </c>
      <c r="R89" s="86">
        <v>5</v>
      </c>
      <c r="S89" s="86">
        <v>66</v>
      </c>
      <c r="T89" s="87">
        <v>57</v>
      </c>
      <c r="U89" s="238">
        <v>1.21573E-4</v>
      </c>
      <c r="V89" s="239">
        <v>0.27569399999999999</v>
      </c>
      <c r="W89" s="239">
        <v>0.4239</v>
      </c>
      <c r="X89" s="239">
        <v>0.19702700000000001</v>
      </c>
      <c r="Y89" s="240">
        <v>2.03611E-4</v>
      </c>
      <c r="Z89" s="241">
        <v>16451</v>
      </c>
      <c r="AA89" s="242">
        <v>13943</v>
      </c>
      <c r="AB89" s="242">
        <v>17707</v>
      </c>
      <c r="AC89" s="242">
        <v>15206</v>
      </c>
      <c r="AD89" s="243">
        <v>14734</v>
      </c>
      <c r="AE89" s="198" t="s">
        <v>39</v>
      </c>
      <c r="AF89" s="185" t="s">
        <v>39</v>
      </c>
      <c r="AG89" s="194" t="s">
        <v>84</v>
      </c>
      <c r="AH89" s="194" t="s">
        <v>84</v>
      </c>
      <c r="AI89" s="185" t="s">
        <v>39</v>
      </c>
      <c r="AJ89" s="197" t="s">
        <v>39</v>
      </c>
    </row>
    <row r="90" spans="1:36" ht="17" thickBot="1" x14ac:dyDescent="0.25">
      <c r="A90" s="95" t="s">
        <v>29</v>
      </c>
      <c r="B90" s="93" t="s">
        <v>119</v>
      </c>
      <c r="C90" s="95" t="s">
        <v>119</v>
      </c>
      <c r="D90" s="95" t="s">
        <v>119</v>
      </c>
      <c r="E90" s="96" t="s">
        <v>1318</v>
      </c>
      <c r="F90" s="96" t="s">
        <v>50</v>
      </c>
      <c r="G90" s="118">
        <v>23</v>
      </c>
      <c r="H90" s="96">
        <v>107976271</v>
      </c>
      <c r="I90" s="96">
        <v>107976271</v>
      </c>
      <c r="J90" s="96" t="s">
        <v>39</v>
      </c>
      <c r="K90" s="96" t="s">
        <v>51</v>
      </c>
      <c r="L90" s="98" t="s">
        <v>1319</v>
      </c>
      <c r="M90" s="245">
        <v>0</v>
      </c>
      <c r="N90" s="246">
        <v>9.5238095238095233E-2</v>
      </c>
      <c r="O90" s="246">
        <v>0</v>
      </c>
      <c r="P90" s="247">
        <v>0</v>
      </c>
      <c r="Q90" s="248">
        <v>21</v>
      </c>
      <c r="R90" s="150">
        <v>21</v>
      </c>
      <c r="S90" s="150">
        <v>17</v>
      </c>
      <c r="T90" s="151">
        <v>20</v>
      </c>
      <c r="U90" s="249">
        <v>0</v>
      </c>
      <c r="V90" s="250">
        <v>0</v>
      </c>
      <c r="W90" s="250">
        <v>0</v>
      </c>
      <c r="X90" s="250">
        <v>6.7312900000000004E-5</v>
      </c>
      <c r="Y90" s="250">
        <v>0</v>
      </c>
      <c r="Z90" s="251">
        <v>19934</v>
      </c>
      <c r="AA90" s="252">
        <v>16184</v>
      </c>
      <c r="AB90" s="252">
        <v>19732</v>
      </c>
      <c r="AC90" s="252">
        <v>14856</v>
      </c>
      <c r="AD90" s="253">
        <v>16497</v>
      </c>
      <c r="AE90" s="221"/>
      <c r="AF90" s="203"/>
      <c r="AG90" s="203"/>
      <c r="AH90" s="203"/>
      <c r="AI90" s="203"/>
      <c r="AJ90" s="222"/>
    </row>
    <row r="91" spans="1:36" x14ac:dyDescent="0.2">
      <c r="Z91" s="36"/>
      <c r="AA91" s="36"/>
      <c r="AB91" s="36"/>
      <c r="AC91" s="36"/>
      <c r="AD91" s="36"/>
    </row>
  </sheetData>
  <autoFilter ref="A2:AJ2">
    <sortState ref="A3:AJ90">
      <sortCondition ref="G2:G90"/>
    </sortState>
  </autoFilter>
  <mergeCells count="5">
    <mergeCell ref="A1:C1"/>
    <mergeCell ref="D1:L1"/>
    <mergeCell ref="M1:T1"/>
    <mergeCell ref="U1:AD1"/>
    <mergeCell ref="AE1:AJ1"/>
  </mergeCells>
  <conditionalFormatting sqref="AO3:AP90">
    <cfRule type="colorScale" priority="13">
      <colorScale>
        <cfvo type="min"/>
        <cfvo type="max"/>
        <color theme="0"/>
        <color rgb="FFFFFF00"/>
      </colorScale>
    </cfRule>
  </conditionalFormatting>
  <conditionalFormatting sqref="AR3:AS90">
    <cfRule type="colorScale" priority="12">
      <colorScale>
        <cfvo type="min"/>
        <cfvo type="max"/>
        <color theme="0"/>
        <color rgb="FFFFFF00"/>
      </colorScale>
    </cfRule>
  </conditionalFormatting>
  <conditionalFormatting sqref="AR60:AS90">
    <cfRule type="colorScale" priority="11">
      <colorScale>
        <cfvo type="min"/>
        <cfvo type="max"/>
        <color theme="0"/>
        <color rgb="FFFFFF00"/>
      </colorScale>
    </cfRule>
  </conditionalFormatting>
  <conditionalFormatting sqref="AU3:AV90">
    <cfRule type="colorScale" priority="10">
      <colorScale>
        <cfvo type="min"/>
        <cfvo type="max"/>
        <color theme="0"/>
        <color rgb="FFFFFF00"/>
      </colorScale>
    </cfRule>
  </conditionalFormatting>
  <conditionalFormatting sqref="AX3:AY90">
    <cfRule type="colorScale" priority="9">
      <colorScale>
        <cfvo type="min"/>
        <cfvo type="max"/>
        <color theme="0"/>
        <color rgb="FFFFFF00"/>
      </colorScale>
    </cfRule>
  </conditionalFormatting>
  <conditionalFormatting sqref="AL3:AM90">
    <cfRule type="colorScale" priority="8">
      <colorScale>
        <cfvo type="min"/>
        <cfvo type="max"/>
        <color theme="0"/>
        <color rgb="FFFFFF00"/>
      </colorScale>
    </cfRule>
  </conditionalFormatting>
  <conditionalFormatting sqref="M1:P1048576">
    <cfRule type="colorScale" priority="7">
      <colorScale>
        <cfvo type="min"/>
        <cfvo type="max"/>
        <color theme="0"/>
        <color theme="3" tint="0.39997558519241921"/>
      </colorScale>
    </cfRule>
  </conditionalFormatting>
  <conditionalFormatting sqref="Q1:T1048576">
    <cfRule type="colorScale" priority="6">
      <colorScale>
        <cfvo type="min"/>
        <cfvo type="max"/>
        <color theme="0"/>
        <color rgb="FFFFFF00"/>
      </colorScale>
    </cfRule>
  </conditionalFormatting>
  <conditionalFormatting sqref="U90:Y1048576 U1 U3:X89 U2:Y2">
    <cfRule type="colorScale" priority="5">
      <colorScale>
        <cfvo type="min"/>
        <cfvo type="max"/>
        <color theme="0"/>
        <color theme="3" tint="0.39997558519241921"/>
      </colorScale>
    </cfRule>
  </conditionalFormatting>
  <conditionalFormatting sqref="Z2:AC90 Z91:AD1048576">
    <cfRule type="colorScale" priority="4">
      <colorScale>
        <cfvo type="min"/>
        <cfvo type="max"/>
        <color theme="0"/>
        <color rgb="FFFFFF00"/>
      </colorScale>
    </cfRule>
  </conditionalFormatting>
  <conditionalFormatting sqref="AD3:AD90">
    <cfRule type="colorScale" priority="1">
      <colorScale>
        <cfvo type="min"/>
        <cfvo type="max"/>
        <color rgb="FFFFFF00"/>
        <color theme="0"/>
      </colorScale>
    </cfRule>
    <cfRule type="colorScale" priority="2">
      <colorScale>
        <cfvo type="min"/>
        <cfvo type="max"/>
        <color theme="0"/>
        <color rgb="FFFFFF00"/>
      </colorScale>
    </cfRule>
    <cfRule type="colorScale" priority="3">
      <colorScale>
        <cfvo type="min"/>
        <cfvo type="max"/>
        <color rgb="FFFF0000"/>
        <color theme="0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9"/>
  <sheetViews>
    <sheetView workbookViewId="0">
      <selection activeCell="AC15" sqref="AC15:AC27"/>
    </sheetView>
  </sheetViews>
  <sheetFormatPr baseColWidth="10" defaultRowHeight="16" x14ac:dyDescent="0.2"/>
  <cols>
    <col min="1" max="3" width="16.5" style="1" customWidth="1"/>
    <col min="4" max="12" width="11.83203125" style="24" customWidth="1"/>
    <col min="13" max="46" width="6.83203125" style="24" customWidth="1"/>
    <col min="47" max="16384" width="10.83203125" style="24"/>
  </cols>
  <sheetData>
    <row r="1" spans="1:46" s="37" customFormat="1" ht="36" customHeight="1" thickBot="1" x14ac:dyDescent="0.25">
      <c r="A1" s="328" t="s">
        <v>0</v>
      </c>
      <c r="B1" s="328"/>
      <c r="C1" s="328"/>
      <c r="D1" s="329" t="s">
        <v>1</v>
      </c>
      <c r="E1" s="329"/>
      <c r="F1" s="329"/>
      <c r="G1" s="329"/>
      <c r="H1" s="329"/>
      <c r="I1" s="329"/>
      <c r="J1" s="329"/>
      <c r="K1" s="329"/>
      <c r="L1" s="329"/>
      <c r="M1" s="319" t="s">
        <v>2</v>
      </c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30" t="s">
        <v>3</v>
      </c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2" t="s">
        <v>4</v>
      </c>
      <c r="AN1" s="333"/>
      <c r="AO1" s="333"/>
      <c r="AP1" s="333"/>
      <c r="AQ1" s="333"/>
      <c r="AR1" s="333"/>
      <c r="AS1" s="333"/>
      <c r="AT1" s="334"/>
    </row>
    <row r="2" spans="1:46" ht="36" customHeight="1" thickBot="1" x14ac:dyDescent="0.25">
      <c r="A2" s="152" t="s">
        <v>2</v>
      </c>
      <c r="B2" s="152" t="s">
        <v>3</v>
      </c>
      <c r="C2" s="155" t="s">
        <v>4</v>
      </c>
      <c r="D2" s="154" t="s">
        <v>5</v>
      </c>
      <c r="E2" s="154" t="s">
        <v>6</v>
      </c>
      <c r="F2" s="154" t="s">
        <v>7</v>
      </c>
      <c r="G2" s="154" t="s">
        <v>8</v>
      </c>
      <c r="H2" s="154" t="s">
        <v>9</v>
      </c>
      <c r="I2" s="154" t="s">
        <v>10</v>
      </c>
      <c r="J2" s="154" t="s">
        <v>11</v>
      </c>
      <c r="K2" s="154" t="s">
        <v>12</v>
      </c>
      <c r="L2" s="155" t="s">
        <v>13</v>
      </c>
      <c r="M2" s="254" t="s">
        <v>14</v>
      </c>
      <c r="N2" s="255" t="s">
        <v>417</v>
      </c>
      <c r="O2" s="255" t="s">
        <v>16</v>
      </c>
      <c r="P2" s="255" t="s">
        <v>17</v>
      </c>
      <c r="Q2" s="255" t="s">
        <v>18</v>
      </c>
      <c r="R2" s="255" t="s">
        <v>24</v>
      </c>
      <c r="S2" s="254" t="s">
        <v>19</v>
      </c>
      <c r="T2" s="255" t="s">
        <v>423</v>
      </c>
      <c r="U2" s="255" t="s">
        <v>21</v>
      </c>
      <c r="V2" s="255" t="s">
        <v>22</v>
      </c>
      <c r="W2" s="255" t="s">
        <v>23</v>
      </c>
      <c r="X2" s="255" t="s">
        <v>26</v>
      </c>
      <c r="Y2" s="254" t="s">
        <v>417</v>
      </c>
      <c r="Z2" s="255" t="s">
        <v>418</v>
      </c>
      <c r="AA2" s="255" t="s">
        <v>419</v>
      </c>
      <c r="AB2" s="255" t="s">
        <v>16</v>
      </c>
      <c r="AC2" s="255" t="s">
        <v>17</v>
      </c>
      <c r="AD2" s="255" t="s">
        <v>18</v>
      </c>
      <c r="AE2" s="255" t="s">
        <v>24</v>
      </c>
      <c r="AF2" s="254" t="s">
        <v>423</v>
      </c>
      <c r="AG2" s="255" t="s">
        <v>424</v>
      </c>
      <c r="AH2" s="255" t="s">
        <v>425</v>
      </c>
      <c r="AI2" s="255" t="s">
        <v>21</v>
      </c>
      <c r="AJ2" s="255" t="s">
        <v>22</v>
      </c>
      <c r="AK2" s="255" t="s">
        <v>23</v>
      </c>
      <c r="AL2" s="255" t="s">
        <v>26</v>
      </c>
      <c r="AM2" s="256" t="s">
        <v>28</v>
      </c>
      <c r="AN2" s="257" t="s">
        <v>759</v>
      </c>
      <c r="AO2" s="257" t="s">
        <v>760</v>
      </c>
      <c r="AP2" s="257" t="s">
        <v>849</v>
      </c>
      <c r="AQ2" s="257" t="s">
        <v>30</v>
      </c>
      <c r="AR2" s="257" t="s">
        <v>31</v>
      </c>
      <c r="AS2" s="257" t="s">
        <v>32</v>
      </c>
      <c r="AT2" s="258" t="s">
        <v>33</v>
      </c>
    </row>
    <row r="3" spans="1:46" s="23" customFormat="1" x14ac:dyDescent="0.2">
      <c r="A3" s="197" t="s">
        <v>1313</v>
      </c>
      <c r="B3" s="77" t="s">
        <v>1313</v>
      </c>
      <c r="C3" s="215" t="s">
        <v>119</v>
      </c>
      <c r="D3" s="185" t="s">
        <v>119</v>
      </c>
      <c r="E3" s="185" t="s">
        <v>1356</v>
      </c>
      <c r="F3" s="185" t="s">
        <v>38</v>
      </c>
      <c r="G3" s="186">
        <v>1</v>
      </c>
      <c r="H3" s="185">
        <v>10195217</v>
      </c>
      <c r="I3" s="214">
        <v>10195217</v>
      </c>
      <c r="J3" s="185" t="s">
        <v>40</v>
      </c>
      <c r="K3" s="214" t="s">
        <v>59</v>
      </c>
      <c r="L3" s="197" t="s">
        <v>1357</v>
      </c>
      <c r="M3" s="211">
        <v>0</v>
      </c>
      <c r="N3" s="167">
        <v>0</v>
      </c>
      <c r="O3" s="170">
        <v>0</v>
      </c>
      <c r="P3" s="170">
        <v>0.34782608695652173</v>
      </c>
      <c r="Q3" s="170">
        <v>0</v>
      </c>
      <c r="R3" s="170">
        <v>5.8823529411764705E-2</v>
      </c>
      <c r="S3" s="198">
        <v>32</v>
      </c>
      <c r="T3" s="185">
        <v>15</v>
      </c>
      <c r="U3" s="185">
        <v>41</v>
      </c>
      <c r="V3" s="185">
        <v>23</v>
      </c>
      <c r="W3" s="185">
        <v>17</v>
      </c>
      <c r="X3" s="185">
        <v>34</v>
      </c>
      <c r="Y3" s="211">
        <v>1.4064699999999999E-3</v>
      </c>
      <c r="Z3" s="170">
        <v>3.73909E-3</v>
      </c>
      <c r="AA3" s="170">
        <v>2.2783399999999998E-3</v>
      </c>
      <c r="AB3" s="170">
        <v>3.8248200000000002E-4</v>
      </c>
      <c r="AC3" s="170">
        <v>0.11568299999999999</v>
      </c>
      <c r="AD3" s="170">
        <v>7.6997100000000005E-4</v>
      </c>
      <c r="AE3" s="170">
        <v>3.69822E-2</v>
      </c>
      <c r="AF3" s="198">
        <v>4266</v>
      </c>
      <c r="AG3" s="185">
        <v>4814</v>
      </c>
      <c r="AH3" s="185">
        <v>5267</v>
      </c>
      <c r="AI3" s="185">
        <v>5229</v>
      </c>
      <c r="AJ3" s="185">
        <v>5031</v>
      </c>
      <c r="AK3" s="185">
        <v>5195</v>
      </c>
      <c r="AL3" s="185">
        <v>5408</v>
      </c>
      <c r="AM3" s="198"/>
      <c r="AN3" s="185"/>
      <c r="AO3" s="185"/>
      <c r="AP3" s="214"/>
      <c r="AQ3" s="185"/>
      <c r="AR3" s="185"/>
      <c r="AS3" s="185"/>
      <c r="AT3" s="215"/>
    </row>
    <row r="4" spans="1:46" x14ac:dyDescent="0.2">
      <c r="A4" s="197" t="s">
        <v>759</v>
      </c>
      <c r="B4" s="77" t="s">
        <v>1081</v>
      </c>
      <c r="C4" s="197" t="s">
        <v>119</v>
      </c>
      <c r="D4" s="185" t="s">
        <v>119</v>
      </c>
      <c r="E4" s="185" t="s">
        <v>1358</v>
      </c>
      <c r="F4" s="185" t="s">
        <v>38</v>
      </c>
      <c r="G4" s="186">
        <v>1</v>
      </c>
      <c r="H4" s="185">
        <v>12359265</v>
      </c>
      <c r="I4" s="185">
        <v>12359265</v>
      </c>
      <c r="J4" s="185" t="s">
        <v>40</v>
      </c>
      <c r="K4" s="185" t="s">
        <v>39</v>
      </c>
      <c r="L4" s="197" t="s">
        <v>1359</v>
      </c>
      <c r="M4" s="211">
        <v>0</v>
      </c>
      <c r="N4" s="170">
        <v>0.26315789473684209</v>
      </c>
      <c r="O4" s="170">
        <v>0</v>
      </c>
      <c r="P4" s="170">
        <v>0</v>
      </c>
      <c r="Q4" s="170">
        <v>0</v>
      </c>
      <c r="R4" s="170">
        <v>0</v>
      </c>
      <c r="S4" s="198">
        <v>58</v>
      </c>
      <c r="T4" s="185">
        <v>38</v>
      </c>
      <c r="U4" s="185">
        <v>79</v>
      </c>
      <c r="V4" s="185">
        <v>48</v>
      </c>
      <c r="W4" s="185">
        <v>31</v>
      </c>
      <c r="X4" s="185">
        <v>49</v>
      </c>
      <c r="Y4" s="211">
        <v>0.29813299999999998</v>
      </c>
      <c r="Z4" s="170">
        <v>0.13305400000000001</v>
      </c>
      <c r="AA4" s="170">
        <v>0.194548</v>
      </c>
      <c r="AB4" s="170">
        <v>0</v>
      </c>
      <c r="AC4" s="170">
        <v>3.0998100000000002E-3</v>
      </c>
      <c r="AD4" s="170">
        <v>2.5957200000000001E-3</v>
      </c>
      <c r="AE4" s="170">
        <v>1.27768E-3</v>
      </c>
      <c r="AF4" s="198">
        <v>1553</v>
      </c>
      <c r="AG4" s="185">
        <v>2390</v>
      </c>
      <c r="AH4" s="185">
        <v>2421</v>
      </c>
      <c r="AI4" s="185">
        <v>2272</v>
      </c>
      <c r="AJ4" s="185">
        <v>3226</v>
      </c>
      <c r="AK4" s="185">
        <v>3082</v>
      </c>
      <c r="AL4" s="185">
        <v>2348</v>
      </c>
      <c r="AM4" s="198"/>
      <c r="AN4" s="185"/>
      <c r="AO4" s="185"/>
      <c r="AP4" s="185"/>
      <c r="AQ4" s="185"/>
      <c r="AR4" s="185"/>
      <c r="AS4" s="185"/>
      <c r="AT4" s="197"/>
    </row>
    <row r="5" spans="1:46" x14ac:dyDescent="0.2">
      <c r="A5" s="197" t="s">
        <v>1313</v>
      </c>
      <c r="B5" s="77" t="s">
        <v>31</v>
      </c>
      <c r="C5" s="197" t="s">
        <v>119</v>
      </c>
      <c r="D5" s="185" t="s">
        <v>119</v>
      </c>
      <c r="E5" s="185" t="s">
        <v>1360</v>
      </c>
      <c r="F5" s="185" t="s">
        <v>38</v>
      </c>
      <c r="G5" s="186">
        <v>1</v>
      </c>
      <c r="H5" s="185">
        <v>19581332</v>
      </c>
      <c r="I5" s="185">
        <v>19581332</v>
      </c>
      <c r="J5" s="185" t="s">
        <v>40</v>
      </c>
      <c r="K5" s="185" t="s">
        <v>39</v>
      </c>
      <c r="L5" s="197" t="s">
        <v>1361</v>
      </c>
      <c r="M5" s="211">
        <v>0</v>
      </c>
      <c r="N5" s="170">
        <v>0</v>
      </c>
      <c r="O5" s="170">
        <v>0</v>
      </c>
      <c r="P5" s="170">
        <v>0.17073170731707318</v>
      </c>
      <c r="Q5" s="170">
        <v>0</v>
      </c>
      <c r="R5" s="170">
        <v>1.3888888888888888E-2</v>
      </c>
      <c r="S5" s="198">
        <v>58</v>
      </c>
      <c r="T5" s="185">
        <v>54</v>
      </c>
      <c r="U5" s="185">
        <v>101</v>
      </c>
      <c r="V5" s="185">
        <v>41</v>
      </c>
      <c r="W5" s="185">
        <v>26</v>
      </c>
      <c r="X5" s="185">
        <v>72</v>
      </c>
      <c r="Y5" s="211">
        <v>3.7499999999999999E-3</v>
      </c>
      <c r="Z5" s="170">
        <v>4.0752399999999999E-3</v>
      </c>
      <c r="AA5" s="170">
        <v>1.26823E-3</v>
      </c>
      <c r="AB5" s="170">
        <v>5.3864799999999997E-4</v>
      </c>
      <c r="AC5" s="170">
        <v>0.119767</v>
      </c>
      <c r="AD5" s="170">
        <v>2.57069E-3</v>
      </c>
      <c r="AE5" s="170">
        <v>5.3034800000000002E-3</v>
      </c>
      <c r="AF5" s="198">
        <v>2400</v>
      </c>
      <c r="AG5" s="185">
        <v>3190</v>
      </c>
      <c r="AH5" s="185">
        <v>3154</v>
      </c>
      <c r="AI5" s="185">
        <v>3713</v>
      </c>
      <c r="AJ5" s="185">
        <v>4467</v>
      </c>
      <c r="AK5" s="185">
        <v>3890</v>
      </c>
      <c r="AL5" s="185">
        <v>3394</v>
      </c>
      <c r="AM5" s="198"/>
      <c r="AN5" s="185"/>
      <c r="AO5" s="185"/>
      <c r="AP5" s="185"/>
      <c r="AQ5" s="185"/>
      <c r="AR5" s="185"/>
      <c r="AS5" s="185"/>
      <c r="AT5" s="197"/>
    </row>
    <row r="6" spans="1:46" x14ac:dyDescent="0.2">
      <c r="A6" s="197" t="s">
        <v>1372</v>
      </c>
      <c r="B6" s="77" t="s">
        <v>1296</v>
      </c>
      <c r="C6" s="197" t="s">
        <v>1372</v>
      </c>
      <c r="D6" s="185" t="s">
        <v>119</v>
      </c>
      <c r="E6" s="185" t="s">
        <v>1947</v>
      </c>
      <c r="F6" s="185" t="s">
        <v>38</v>
      </c>
      <c r="G6" s="186">
        <v>1</v>
      </c>
      <c r="H6" s="185">
        <v>24996726</v>
      </c>
      <c r="I6" s="185">
        <v>24996726</v>
      </c>
      <c r="J6" s="185" t="s">
        <v>39</v>
      </c>
      <c r="K6" s="185" t="s">
        <v>40</v>
      </c>
      <c r="L6" s="197" t="s">
        <v>1948</v>
      </c>
      <c r="M6" s="211">
        <v>0</v>
      </c>
      <c r="N6" s="170">
        <v>0</v>
      </c>
      <c r="O6" s="170">
        <v>0</v>
      </c>
      <c r="P6" s="170">
        <v>0.17647058823529413</v>
      </c>
      <c r="Q6" s="170">
        <v>0.2857142857142857</v>
      </c>
      <c r="R6" s="170">
        <v>0.13953488372093023</v>
      </c>
      <c r="S6" s="198">
        <v>48</v>
      </c>
      <c r="T6" s="185">
        <v>36</v>
      </c>
      <c r="U6" s="185">
        <v>56</v>
      </c>
      <c r="V6" s="185">
        <v>34</v>
      </c>
      <c r="W6" s="185">
        <v>21</v>
      </c>
      <c r="X6" s="185">
        <v>43</v>
      </c>
      <c r="Y6" s="211">
        <v>0</v>
      </c>
      <c r="Z6" s="170">
        <v>5.0215199999999998E-3</v>
      </c>
      <c r="AA6" s="170">
        <v>0</v>
      </c>
      <c r="AB6" s="170">
        <v>1.3206600000000001E-2</v>
      </c>
      <c r="AC6" s="170">
        <v>0.27631600000000001</v>
      </c>
      <c r="AD6" s="170">
        <v>0.32452399999999998</v>
      </c>
      <c r="AE6" s="170">
        <v>0.16727700000000001</v>
      </c>
      <c r="AF6" s="198">
        <v>940</v>
      </c>
      <c r="AG6" s="185">
        <v>1394</v>
      </c>
      <c r="AH6" s="185">
        <v>969</v>
      </c>
      <c r="AI6" s="185">
        <v>1893</v>
      </c>
      <c r="AJ6" s="185">
        <v>1368</v>
      </c>
      <c r="AK6" s="185">
        <v>946</v>
      </c>
      <c r="AL6" s="185">
        <v>1638</v>
      </c>
      <c r="AM6" s="198" t="s">
        <v>39</v>
      </c>
      <c r="AN6" s="185" t="s">
        <v>39</v>
      </c>
      <c r="AO6" s="185" t="s">
        <v>39</v>
      </c>
      <c r="AP6" s="185" t="s">
        <v>39</v>
      </c>
      <c r="AQ6" s="185" t="s">
        <v>39</v>
      </c>
      <c r="AR6" s="194" t="s">
        <v>84</v>
      </c>
      <c r="AS6" s="194" t="s">
        <v>84</v>
      </c>
      <c r="AT6" s="218" t="s">
        <v>84</v>
      </c>
    </row>
    <row r="7" spans="1:46" x14ac:dyDescent="0.2">
      <c r="A7" s="197" t="s">
        <v>1296</v>
      </c>
      <c r="B7" s="77" t="s">
        <v>1386</v>
      </c>
      <c r="C7" s="197" t="s">
        <v>119</v>
      </c>
      <c r="D7" s="185" t="s">
        <v>119</v>
      </c>
      <c r="E7" s="185" t="s">
        <v>2074</v>
      </c>
      <c r="F7" s="185" t="s">
        <v>38</v>
      </c>
      <c r="G7" s="186">
        <v>1</v>
      </c>
      <c r="H7" s="185">
        <v>29319902</v>
      </c>
      <c r="I7" s="185">
        <v>29319902</v>
      </c>
      <c r="J7" s="185" t="s">
        <v>40</v>
      </c>
      <c r="K7" s="185" t="s">
        <v>46</v>
      </c>
      <c r="L7" s="197" t="s">
        <v>2075</v>
      </c>
      <c r="M7" s="211">
        <v>0</v>
      </c>
      <c r="N7" s="170">
        <v>0</v>
      </c>
      <c r="O7" s="170">
        <v>3.3333333333333333E-2</v>
      </c>
      <c r="P7" s="170">
        <v>4.6511627906976744E-2</v>
      </c>
      <c r="Q7" s="170">
        <v>0.27272727272727271</v>
      </c>
      <c r="R7" s="170">
        <v>1.5873015873015872E-2</v>
      </c>
      <c r="S7" s="198">
        <v>58</v>
      </c>
      <c r="T7" s="185">
        <v>64</v>
      </c>
      <c r="U7" s="185">
        <v>120</v>
      </c>
      <c r="V7" s="185">
        <v>43</v>
      </c>
      <c r="W7" s="185">
        <v>22</v>
      </c>
      <c r="X7" s="185">
        <v>63</v>
      </c>
      <c r="Y7" s="211">
        <v>4.08163E-2</v>
      </c>
      <c r="Z7" s="170">
        <v>4.1194600000000001E-3</v>
      </c>
      <c r="AA7" s="170">
        <v>1.7513100000000001E-3</v>
      </c>
      <c r="AB7" s="170">
        <v>1.37836E-2</v>
      </c>
      <c r="AC7" s="170">
        <v>1.45478E-2</v>
      </c>
      <c r="AD7" s="170">
        <v>0.307757</v>
      </c>
      <c r="AE7" s="170">
        <v>9.9467100000000003E-2</v>
      </c>
      <c r="AF7" s="198">
        <v>294</v>
      </c>
      <c r="AG7" s="185">
        <v>971</v>
      </c>
      <c r="AH7" s="185">
        <v>1142</v>
      </c>
      <c r="AI7" s="185">
        <v>1451</v>
      </c>
      <c r="AJ7" s="185">
        <v>1581</v>
      </c>
      <c r="AK7" s="185">
        <v>1186</v>
      </c>
      <c r="AL7" s="185">
        <v>1126</v>
      </c>
      <c r="AM7" s="198"/>
      <c r="AN7" s="185"/>
      <c r="AO7" s="185"/>
      <c r="AP7" s="185"/>
      <c r="AQ7" s="185"/>
      <c r="AR7" s="185"/>
      <c r="AS7" s="185"/>
      <c r="AT7" s="197"/>
    </row>
    <row r="8" spans="1:46" x14ac:dyDescent="0.2">
      <c r="A8" s="197" t="s">
        <v>1313</v>
      </c>
      <c r="B8" s="77" t="s">
        <v>1313</v>
      </c>
      <c r="C8" s="197" t="s">
        <v>119</v>
      </c>
      <c r="D8" s="185" t="s">
        <v>119</v>
      </c>
      <c r="E8" s="185" t="s">
        <v>1362</v>
      </c>
      <c r="F8" s="185" t="s">
        <v>38</v>
      </c>
      <c r="G8" s="186">
        <v>1</v>
      </c>
      <c r="H8" s="185">
        <v>32157089</v>
      </c>
      <c r="I8" s="185">
        <v>32157089</v>
      </c>
      <c r="J8" s="185" t="s">
        <v>39</v>
      </c>
      <c r="K8" s="185" t="s">
        <v>40</v>
      </c>
      <c r="L8" s="197" t="s">
        <v>1363</v>
      </c>
      <c r="M8" s="211">
        <v>0</v>
      </c>
      <c r="N8" s="170">
        <v>0</v>
      </c>
      <c r="O8" s="170">
        <v>0</v>
      </c>
      <c r="P8" s="170">
        <v>0.17796610169491525</v>
      </c>
      <c r="Q8" s="170">
        <v>0</v>
      </c>
      <c r="R8" s="170">
        <v>1.8867924528301886E-2</v>
      </c>
      <c r="S8" s="198">
        <v>69</v>
      </c>
      <c r="T8" s="185">
        <v>52</v>
      </c>
      <c r="U8" s="185">
        <v>79</v>
      </c>
      <c r="V8" s="185">
        <v>118</v>
      </c>
      <c r="W8" s="185">
        <v>92</v>
      </c>
      <c r="X8" s="185">
        <v>53</v>
      </c>
      <c r="Y8" s="211">
        <v>3.98804E-3</v>
      </c>
      <c r="Z8" s="170">
        <v>9.8135400000000004E-4</v>
      </c>
      <c r="AA8" s="170">
        <v>2.80767E-3</v>
      </c>
      <c r="AB8" s="170">
        <v>0</v>
      </c>
      <c r="AC8" s="170">
        <v>8.92926E-2</v>
      </c>
      <c r="AD8" s="170">
        <v>2.2313099999999998E-3</v>
      </c>
      <c r="AE8" s="170">
        <v>3.2010799999999999E-2</v>
      </c>
      <c r="AF8" s="198">
        <v>2006</v>
      </c>
      <c r="AG8" s="185">
        <v>2038</v>
      </c>
      <c r="AH8" s="185">
        <v>2137</v>
      </c>
      <c r="AI8" s="185">
        <v>1650</v>
      </c>
      <c r="AJ8" s="185">
        <v>2587</v>
      </c>
      <c r="AK8" s="185">
        <v>2689</v>
      </c>
      <c r="AL8" s="185">
        <v>2218</v>
      </c>
      <c r="AM8" s="198"/>
      <c r="AN8" s="185"/>
      <c r="AO8" s="185"/>
      <c r="AP8" s="185"/>
      <c r="AQ8" s="185"/>
      <c r="AR8" s="185"/>
      <c r="AS8" s="185"/>
      <c r="AT8" s="197"/>
    </row>
    <row r="9" spans="1:46" x14ac:dyDescent="0.2">
      <c r="A9" s="197" t="s">
        <v>759</v>
      </c>
      <c r="B9" s="77" t="s">
        <v>1081</v>
      </c>
      <c r="C9" s="197" t="s">
        <v>119</v>
      </c>
      <c r="D9" s="185" t="s">
        <v>119</v>
      </c>
      <c r="E9" s="185" t="s">
        <v>1364</v>
      </c>
      <c r="F9" s="185" t="s">
        <v>38</v>
      </c>
      <c r="G9" s="186">
        <v>1</v>
      </c>
      <c r="H9" s="185">
        <v>33747312</v>
      </c>
      <c r="I9" s="185">
        <v>33747312</v>
      </c>
      <c r="J9" s="185" t="s">
        <v>39</v>
      </c>
      <c r="K9" s="185" t="s">
        <v>40</v>
      </c>
      <c r="L9" s="197" t="s">
        <v>1365</v>
      </c>
      <c r="M9" s="211">
        <v>0</v>
      </c>
      <c r="N9" s="170">
        <v>0.19753086419753085</v>
      </c>
      <c r="O9" s="170">
        <v>0</v>
      </c>
      <c r="P9" s="170">
        <v>0</v>
      </c>
      <c r="Q9" s="170">
        <v>0</v>
      </c>
      <c r="R9" s="170">
        <v>0</v>
      </c>
      <c r="S9" s="198">
        <v>160</v>
      </c>
      <c r="T9" s="185">
        <v>81</v>
      </c>
      <c r="U9" s="185">
        <v>131</v>
      </c>
      <c r="V9" s="185">
        <v>155</v>
      </c>
      <c r="W9" s="185">
        <v>130</v>
      </c>
      <c r="X9" s="185">
        <v>77</v>
      </c>
      <c r="Y9" s="211">
        <v>0.238756</v>
      </c>
      <c r="Z9" s="170">
        <v>0.10657899999999999</v>
      </c>
      <c r="AA9" s="170">
        <v>0.19242999999999999</v>
      </c>
      <c r="AB9" s="170">
        <v>6.3492099999999999E-4</v>
      </c>
      <c r="AC9" s="170">
        <v>3.2679699999999998E-3</v>
      </c>
      <c r="AD9" s="170">
        <v>1.10162E-3</v>
      </c>
      <c r="AE9" s="170">
        <v>2.3837900000000002E-3</v>
      </c>
      <c r="AF9" s="198">
        <v>2668</v>
      </c>
      <c r="AG9" s="185">
        <v>3040</v>
      </c>
      <c r="AH9" s="185">
        <v>2827</v>
      </c>
      <c r="AI9" s="185">
        <v>3150</v>
      </c>
      <c r="AJ9" s="185">
        <v>3672</v>
      </c>
      <c r="AK9" s="185">
        <v>3631</v>
      </c>
      <c r="AL9" s="185">
        <v>4195</v>
      </c>
      <c r="AM9" s="198"/>
      <c r="AN9" s="185"/>
      <c r="AO9" s="185"/>
      <c r="AP9" s="185"/>
      <c r="AQ9" s="185"/>
      <c r="AR9" s="185"/>
      <c r="AS9" s="185"/>
      <c r="AT9" s="197"/>
    </row>
    <row r="10" spans="1:46" x14ac:dyDescent="0.2">
      <c r="A10" s="197" t="s">
        <v>2774</v>
      </c>
      <c r="B10" s="77" t="s">
        <v>1498</v>
      </c>
      <c r="C10" s="197" t="s">
        <v>1366</v>
      </c>
      <c r="D10" s="185" t="s">
        <v>119</v>
      </c>
      <c r="E10" s="185" t="s">
        <v>1367</v>
      </c>
      <c r="F10" s="185" t="s">
        <v>38</v>
      </c>
      <c r="G10" s="186">
        <v>1</v>
      </c>
      <c r="H10" s="185">
        <v>36204136</v>
      </c>
      <c r="I10" s="185">
        <v>36204136</v>
      </c>
      <c r="J10" s="185" t="s">
        <v>40</v>
      </c>
      <c r="K10" s="185" t="s">
        <v>39</v>
      </c>
      <c r="L10" s="197" t="s">
        <v>1368</v>
      </c>
      <c r="M10" s="211">
        <v>0</v>
      </c>
      <c r="N10" s="170">
        <v>0.27450980392156865</v>
      </c>
      <c r="O10" s="170">
        <v>0</v>
      </c>
      <c r="P10" s="170">
        <v>0</v>
      </c>
      <c r="Q10" s="170">
        <v>0.23529411764705882</v>
      </c>
      <c r="R10" s="170">
        <v>8.3333333333333329E-2</v>
      </c>
      <c r="S10" s="198">
        <v>107</v>
      </c>
      <c r="T10" s="185">
        <v>51</v>
      </c>
      <c r="U10" s="185">
        <v>143</v>
      </c>
      <c r="V10" s="185">
        <v>72</v>
      </c>
      <c r="W10" s="185">
        <v>68</v>
      </c>
      <c r="X10" s="185">
        <v>84</v>
      </c>
      <c r="Y10" s="211">
        <v>0.27943899999999999</v>
      </c>
      <c r="Z10" s="170">
        <v>8.8918499999999998E-2</v>
      </c>
      <c r="AA10" s="170">
        <v>0.23889199999999999</v>
      </c>
      <c r="AB10" s="170">
        <v>9.2574400000000005E-3</v>
      </c>
      <c r="AC10" s="170">
        <v>1.7540500000000001E-2</v>
      </c>
      <c r="AD10" s="170">
        <v>0.30310900000000002</v>
      </c>
      <c r="AE10" s="170">
        <v>0.10630199999999999</v>
      </c>
      <c r="AF10" s="198">
        <v>4917</v>
      </c>
      <c r="AG10" s="185">
        <v>5252</v>
      </c>
      <c r="AH10" s="185">
        <v>5019</v>
      </c>
      <c r="AI10" s="185">
        <v>5077</v>
      </c>
      <c r="AJ10" s="185">
        <v>5188</v>
      </c>
      <c r="AK10" s="185">
        <v>4599</v>
      </c>
      <c r="AL10" s="185">
        <v>5268</v>
      </c>
      <c r="AM10" s="198" t="s">
        <v>40</v>
      </c>
      <c r="AN10" s="194" t="s">
        <v>84</v>
      </c>
      <c r="AO10" s="185" t="s">
        <v>40</v>
      </c>
      <c r="AP10" s="194" t="s">
        <v>84</v>
      </c>
      <c r="AQ10" s="185" t="s">
        <v>40</v>
      </c>
      <c r="AR10" s="185" t="s">
        <v>40</v>
      </c>
      <c r="AS10" s="194" t="s">
        <v>84</v>
      </c>
      <c r="AT10" s="197" t="s">
        <v>40</v>
      </c>
    </row>
    <row r="11" spans="1:46" x14ac:dyDescent="0.2">
      <c r="A11" s="197" t="s">
        <v>1369</v>
      </c>
      <c r="B11" s="77" t="s">
        <v>1296</v>
      </c>
      <c r="C11" s="197" t="s">
        <v>32</v>
      </c>
      <c r="D11" s="185" t="s">
        <v>119</v>
      </c>
      <c r="E11" s="185" t="s">
        <v>1370</v>
      </c>
      <c r="F11" s="185" t="s">
        <v>38</v>
      </c>
      <c r="G11" s="186">
        <v>1</v>
      </c>
      <c r="H11" s="185">
        <v>38023250</v>
      </c>
      <c r="I11" s="185">
        <v>38023250</v>
      </c>
      <c r="J11" s="185" t="s">
        <v>39</v>
      </c>
      <c r="K11" s="185" t="s">
        <v>59</v>
      </c>
      <c r="L11" s="197" t="s">
        <v>1371</v>
      </c>
      <c r="M11" s="211">
        <v>0</v>
      </c>
      <c r="N11" s="170">
        <v>0</v>
      </c>
      <c r="O11" s="170">
        <v>0</v>
      </c>
      <c r="P11" s="170">
        <v>0</v>
      </c>
      <c r="Q11" s="170">
        <v>0.46666666666666667</v>
      </c>
      <c r="R11" s="170">
        <v>0.15</v>
      </c>
      <c r="S11" s="198">
        <v>25</v>
      </c>
      <c r="T11" s="185">
        <v>14</v>
      </c>
      <c r="U11" s="185">
        <v>23</v>
      </c>
      <c r="V11" s="185">
        <v>20</v>
      </c>
      <c r="W11" s="185">
        <v>15</v>
      </c>
      <c r="X11" s="185">
        <v>20</v>
      </c>
      <c r="Y11" s="211">
        <v>4.1741699999999996E-3</v>
      </c>
      <c r="Z11" s="170">
        <v>2.82533E-3</v>
      </c>
      <c r="AA11" s="170">
        <v>4.2651499999999997E-3</v>
      </c>
      <c r="AB11" s="170">
        <v>1.91278E-2</v>
      </c>
      <c r="AC11" s="170">
        <v>1.9495100000000001E-2</v>
      </c>
      <c r="AD11" s="170">
        <v>0.31051299999999998</v>
      </c>
      <c r="AE11" s="170">
        <v>0.123293</v>
      </c>
      <c r="AF11" s="198">
        <v>12218</v>
      </c>
      <c r="AG11" s="185">
        <v>12034</v>
      </c>
      <c r="AH11" s="185">
        <v>11254</v>
      </c>
      <c r="AI11" s="185">
        <v>13070</v>
      </c>
      <c r="AJ11" s="185">
        <v>14260</v>
      </c>
      <c r="AK11" s="185">
        <v>13307</v>
      </c>
      <c r="AL11" s="185">
        <v>12961</v>
      </c>
      <c r="AM11" s="198" t="s">
        <v>39</v>
      </c>
      <c r="AN11" s="185" t="s">
        <v>39</v>
      </c>
      <c r="AO11" s="185" t="s">
        <v>39</v>
      </c>
      <c r="AP11" s="185" t="s">
        <v>39</v>
      </c>
      <c r="AQ11" s="185" t="s">
        <v>39</v>
      </c>
      <c r="AR11" s="185" t="s">
        <v>39</v>
      </c>
      <c r="AS11" s="194" t="s">
        <v>79</v>
      </c>
      <c r="AT11" s="197"/>
    </row>
    <row r="12" spans="1:46" x14ac:dyDescent="0.2">
      <c r="A12" s="197" t="s">
        <v>1296</v>
      </c>
      <c r="B12" s="77" t="s">
        <v>1296</v>
      </c>
      <c r="C12" s="197" t="s">
        <v>1372</v>
      </c>
      <c r="D12" s="185" t="s">
        <v>119</v>
      </c>
      <c r="E12" s="185" t="s">
        <v>1373</v>
      </c>
      <c r="F12" s="185" t="s">
        <v>38</v>
      </c>
      <c r="G12" s="186">
        <v>1</v>
      </c>
      <c r="H12" s="185">
        <v>38034496</v>
      </c>
      <c r="I12" s="185">
        <v>38034496</v>
      </c>
      <c r="J12" s="185" t="s">
        <v>39</v>
      </c>
      <c r="K12" s="185" t="s">
        <v>40</v>
      </c>
      <c r="L12" s="197" t="s">
        <v>1374</v>
      </c>
      <c r="M12" s="211">
        <v>0</v>
      </c>
      <c r="N12" s="170">
        <v>0</v>
      </c>
      <c r="O12" s="170">
        <v>1.6129032258064516E-2</v>
      </c>
      <c r="P12" s="170">
        <v>0.39393939393939392</v>
      </c>
      <c r="Q12" s="170">
        <v>0.29166666666666669</v>
      </c>
      <c r="R12" s="170">
        <v>7.6923076923076927E-2</v>
      </c>
      <c r="S12" s="198">
        <v>43</v>
      </c>
      <c r="T12" s="185">
        <v>14</v>
      </c>
      <c r="U12" s="185">
        <v>62</v>
      </c>
      <c r="V12" s="185">
        <v>33</v>
      </c>
      <c r="W12" s="185">
        <v>24</v>
      </c>
      <c r="X12" s="185">
        <v>39</v>
      </c>
      <c r="Y12" s="211">
        <v>1.1098799999999999E-3</v>
      </c>
      <c r="Z12" s="170">
        <v>6.5316799999999998E-4</v>
      </c>
      <c r="AA12" s="170">
        <v>2.3874500000000002E-3</v>
      </c>
      <c r="AB12" s="170">
        <v>1.3724699999999999E-2</v>
      </c>
      <c r="AC12" s="170">
        <v>0.274843</v>
      </c>
      <c r="AD12" s="170">
        <v>0.28870000000000001</v>
      </c>
      <c r="AE12" s="170">
        <v>0.17826800000000001</v>
      </c>
      <c r="AF12" s="198">
        <v>1802</v>
      </c>
      <c r="AG12" s="185">
        <v>3062</v>
      </c>
      <c r="AH12" s="185">
        <v>2932</v>
      </c>
      <c r="AI12" s="185">
        <v>2623</v>
      </c>
      <c r="AJ12" s="185">
        <v>3351</v>
      </c>
      <c r="AK12" s="185">
        <v>3062</v>
      </c>
      <c r="AL12" s="185">
        <v>2586</v>
      </c>
      <c r="AM12" s="198" t="s">
        <v>39</v>
      </c>
      <c r="AN12" s="185" t="s">
        <v>39</v>
      </c>
      <c r="AO12" s="185" t="s">
        <v>39</v>
      </c>
      <c r="AP12" s="185" t="s">
        <v>39</v>
      </c>
      <c r="AQ12" s="185" t="s">
        <v>39</v>
      </c>
      <c r="AR12" s="194" t="s">
        <v>42</v>
      </c>
      <c r="AS12" s="194" t="s">
        <v>42</v>
      </c>
      <c r="AT12" s="218" t="s">
        <v>42</v>
      </c>
    </row>
    <row r="13" spans="1:46" x14ac:dyDescent="0.2">
      <c r="A13" s="197" t="s">
        <v>1949</v>
      </c>
      <c r="B13" s="77" t="s">
        <v>849</v>
      </c>
      <c r="C13" s="197" t="s">
        <v>1081</v>
      </c>
      <c r="D13" s="185" t="s">
        <v>119</v>
      </c>
      <c r="E13" s="185" t="s">
        <v>1950</v>
      </c>
      <c r="F13" s="185" t="s">
        <v>38</v>
      </c>
      <c r="G13" s="186">
        <v>1</v>
      </c>
      <c r="H13" s="185">
        <v>53553737</v>
      </c>
      <c r="I13" s="185">
        <v>53553737</v>
      </c>
      <c r="J13" s="185" t="s">
        <v>39</v>
      </c>
      <c r="K13" s="185" t="s">
        <v>59</v>
      </c>
      <c r="L13" s="197" t="s">
        <v>1951</v>
      </c>
      <c r="M13" s="211">
        <v>0</v>
      </c>
      <c r="N13" s="170">
        <v>0.1875</v>
      </c>
      <c r="O13" s="170">
        <v>0</v>
      </c>
      <c r="P13" s="170">
        <v>0</v>
      </c>
      <c r="Q13" s="170">
        <v>0</v>
      </c>
      <c r="R13" s="170">
        <v>3.2258064516129031E-2</v>
      </c>
      <c r="S13" s="198">
        <v>74</v>
      </c>
      <c r="T13" s="185">
        <v>48</v>
      </c>
      <c r="U13" s="185">
        <v>70</v>
      </c>
      <c r="V13" s="185">
        <v>102</v>
      </c>
      <c r="W13" s="185">
        <v>66</v>
      </c>
      <c r="X13" s="185">
        <v>31</v>
      </c>
      <c r="Y13" s="211">
        <v>8.0862499999999997E-3</v>
      </c>
      <c r="Z13" s="170">
        <v>5.7589499999999997E-3</v>
      </c>
      <c r="AA13" s="170">
        <v>1.00167E-2</v>
      </c>
      <c r="AB13" s="170">
        <v>1.6012800000000001E-3</v>
      </c>
      <c r="AC13" s="170">
        <v>3.003E-3</v>
      </c>
      <c r="AD13" s="170">
        <v>1.6070699999999999E-3</v>
      </c>
      <c r="AE13" s="170">
        <v>0</v>
      </c>
      <c r="AF13" s="198">
        <v>1484</v>
      </c>
      <c r="AG13" s="185">
        <v>2431</v>
      </c>
      <c r="AH13" s="185">
        <v>2396</v>
      </c>
      <c r="AI13" s="185">
        <v>2498</v>
      </c>
      <c r="AJ13" s="185">
        <v>2331</v>
      </c>
      <c r="AK13" s="185">
        <v>2489</v>
      </c>
      <c r="AL13" s="185">
        <v>2315</v>
      </c>
      <c r="AM13" s="198" t="s">
        <v>39</v>
      </c>
      <c r="AN13" s="194" t="s">
        <v>79</v>
      </c>
      <c r="AO13" s="194" t="s">
        <v>79</v>
      </c>
      <c r="AP13" s="194" t="s">
        <v>79</v>
      </c>
      <c r="AQ13" s="185" t="s">
        <v>39</v>
      </c>
      <c r="AR13" s="185" t="s">
        <v>39</v>
      </c>
      <c r="AS13" s="185" t="s">
        <v>39</v>
      </c>
      <c r="AT13" s="197" t="s">
        <v>39</v>
      </c>
    </row>
    <row r="14" spans="1:46" x14ac:dyDescent="0.2">
      <c r="A14" s="197" t="s">
        <v>1313</v>
      </c>
      <c r="B14" s="77" t="s">
        <v>1313</v>
      </c>
      <c r="C14" s="197" t="s">
        <v>1313</v>
      </c>
      <c r="D14" s="185" t="s">
        <v>119</v>
      </c>
      <c r="E14" s="185" t="s">
        <v>1375</v>
      </c>
      <c r="F14" s="185" t="s">
        <v>38</v>
      </c>
      <c r="G14" s="186">
        <v>1</v>
      </c>
      <c r="H14" s="185">
        <v>57411496</v>
      </c>
      <c r="I14" s="185">
        <v>57411496</v>
      </c>
      <c r="J14" s="185" t="s">
        <v>39</v>
      </c>
      <c r="K14" s="185" t="s">
        <v>59</v>
      </c>
      <c r="L14" s="197" t="s">
        <v>1376</v>
      </c>
      <c r="M14" s="211">
        <v>0</v>
      </c>
      <c r="N14" s="170">
        <v>0</v>
      </c>
      <c r="O14" s="170">
        <v>0</v>
      </c>
      <c r="P14" s="170">
        <v>0.35714285714285715</v>
      </c>
      <c r="Q14" s="170">
        <v>0</v>
      </c>
      <c r="R14" s="170">
        <v>0.2</v>
      </c>
      <c r="S14" s="198">
        <v>11</v>
      </c>
      <c r="T14" s="185">
        <v>7</v>
      </c>
      <c r="U14" s="185">
        <v>35</v>
      </c>
      <c r="V14" s="185">
        <v>14</v>
      </c>
      <c r="W14" s="185">
        <v>21</v>
      </c>
      <c r="X14" s="185">
        <v>30</v>
      </c>
      <c r="Y14" s="211">
        <v>3.5100000000000001E-3</v>
      </c>
      <c r="Z14" s="170">
        <v>3.4221500000000001E-3</v>
      </c>
      <c r="AA14" s="170">
        <v>1.2168400000000001E-3</v>
      </c>
      <c r="AB14" s="170">
        <v>5.3106699999999998E-4</v>
      </c>
      <c r="AC14" s="170">
        <v>0.281634</v>
      </c>
      <c r="AD14" s="170">
        <v>2.5374899999999999E-3</v>
      </c>
      <c r="AE14" s="170">
        <v>9.1432200000000005E-2</v>
      </c>
      <c r="AF14" s="198">
        <v>2849</v>
      </c>
      <c r="AG14" s="185">
        <v>4091</v>
      </c>
      <c r="AH14" s="185">
        <v>4109</v>
      </c>
      <c r="AI14" s="185">
        <v>3766</v>
      </c>
      <c r="AJ14" s="185">
        <v>4481</v>
      </c>
      <c r="AK14" s="185">
        <v>4335</v>
      </c>
      <c r="AL14" s="185">
        <v>4692</v>
      </c>
      <c r="AM14" s="198" t="s">
        <v>39</v>
      </c>
      <c r="AN14" s="185" t="s">
        <v>39</v>
      </c>
      <c r="AO14" s="185" t="s">
        <v>39</v>
      </c>
      <c r="AP14" s="185" t="s">
        <v>39</v>
      </c>
      <c r="AQ14" s="185" t="s">
        <v>39</v>
      </c>
      <c r="AR14" s="194" t="s">
        <v>79</v>
      </c>
      <c r="AS14" s="185" t="s">
        <v>39</v>
      </c>
      <c r="AT14" s="218" t="s">
        <v>79</v>
      </c>
    </row>
    <row r="15" spans="1:46" x14ac:dyDescent="0.2">
      <c r="A15" s="197" t="s">
        <v>1313</v>
      </c>
      <c r="B15" s="77" t="s">
        <v>1519</v>
      </c>
      <c r="C15" s="197" t="s">
        <v>119</v>
      </c>
      <c r="D15" s="185" t="s">
        <v>119</v>
      </c>
      <c r="E15" s="185" t="s">
        <v>1375</v>
      </c>
      <c r="F15" s="185" t="s">
        <v>38</v>
      </c>
      <c r="G15" s="186">
        <v>1</v>
      </c>
      <c r="H15" s="185">
        <v>57411707</v>
      </c>
      <c r="I15" s="185">
        <v>57411707</v>
      </c>
      <c r="J15" s="185" t="s">
        <v>39</v>
      </c>
      <c r="K15" s="185" t="s">
        <v>59</v>
      </c>
      <c r="L15" s="197" t="s">
        <v>2076</v>
      </c>
      <c r="M15" s="211">
        <v>0</v>
      </c>
      <c r="N15" s="170">
        <v>0</v>
      </c>
      <c r="O15" s="170">
        <v>0</v>
      </c>
      <c r="P15" s="170">
        <v>0.38461538461538464</v>
      </c>
      <c r="Q15" s="170">
        <v>0</v>
      </c>
      <c r="R15" s="170">
        <v>6.6666666666666666E-2</v>
      </c>
      <c r="S15" s="198">
        <v>21</v>
      </c>
      <c r="T15" s="185">
        <v>5</v>
      </c>
      <c r="U15" s="185">
        <v>20</v>
      </c>
      <c r="V15" s="185">
        <v>13</v>
      </c>
      <c r="W15" s="185">
        <v>6</v>
      </c>
      <c r="X15" s="185">
        <v>15</v>
      </c>
      <c r="Y15" s="211">
        <v>2.4390200000000001E-2</v>
      </c>
      <c r="Z15" s="170">
        <v>0</v>
      </c>
      <c r="AA15" s="170">
        <v>0</v>
      </c>
      <c r="AB15" s="170">
        <v>0</v>
      </c>
      <c r="AC15" s="170">
        <v>0.26197199999999998</v>
      </c>
      <c r="AD15" s="170">
        <v>0</v>
      </c>
      <c r="AE15" s="170">
        <v>5.9895799999999999E-2</v>
      </c>
      <c r="AF15" s="198">
        <v>82</v>
      </c>
      <c r="AG15" s="185">
        <v>141</v>
      </c>
      <c r="AH15" s="185">
        <v>98</v>
      </c>
      <c r="AI15" s="185">
        <v>219</v>
      </c>
      <c r="AJ15" s="185">
        <v>710</v>
      </c>
      <c r="AK15" s="185">
        <v>386</v>
      </c>
      <c r="AL15" s="185">
        <v>768</v>
      </c>
      <c r="AM15" s="198"/>
      <c r="AN15" s="185"/>
      <c r="AO15" s="185"/>
      <c r="AP15" s="185"/>
      <c r="AQ15" s="185"/>
      <c r="AR15" s="185"/>
      <c r="AS15" s="185"/>
      <c r="AT15" s="197"/>
    </row>
    <row r="16" spans="1:46" x14ac:dyDescent="0.2">
      <c r="A16" s="197" t="s">
        <v>1495</v>
      </c>
      <c r="B16" s="77" t="s">
        <v>1734</v>
      </c>
      <c r="C16" s="197" t="s">
        <v>1952</v>
      </c>
      <c r="D16" s="185" t="s">
        <v>119</v>
      </c>
      <c r="E16" s="185" t="s">
        <v>1953</v>
      </c>
      <c r="F16" s="185" t="s">
        <v>38</v>
      </c>
      <c r="G16" s="186">
        <v>1</v>
      </c>
      <c r="H16" s="185">
        <v>64644512</v>
      </c>
      <c r="I16" s="185">
        <v>64644512</v>
      </c>
      <c r="J16" s="185" t="s">
        <v>40</v>
      </c>
      <c r="K16" s="185" t="s">
        <v>46</v>
      </c>
      <c r="L16" s="197" t="s">
        <v>1954</v>
      </c>
      <c r="M16" s="211">
        <v>0</v>
      </c>
      <c r="N16" s="170">
        <v>0.31428571428571428</v>
      </c>
      <c r="O16" s="170">
        <v>3.1746031746031744E-2</v>
      </c>
      <c r="P16" s="170">
        <v>0</v>
      </c>
      <c r="Q16" s="170">
        <v>0.54545454545454541</v>
      </c>
      <c r="R16" s="170">
        <v>0.22857142857142856</v>
      </c>
      <c r="S16" s="198">
        <v>53</v>
      </c>
      <c r="T16" s="185">
        <v>35</v>
      </c>
      <c r="U16" s="185">
        <v>63</v>
      </c>
      <c r="V16" s="185">
        <v>30</v>
      </c>
      <c r="W16" s="185">
        <v>11</v>
      </c>
      <c r="X16" s="185">
        <v>35</v>
      </c>
      <c r="Y16" s="211">
        <v>0.275862</v>
      </c>
      <c r="Z16" s="170">
        <v>5.6250000000000001E-2</v>
      </c>
      <c r="AA16" s="170">
        <v>0.21797800000000001</v>
      </c>
      <c r="AB16" s="170">
        <v>2.5641000000000001E-2</v>
      </c>
      <c r="AC16" s="170">
        <v>1.6597500000000001E-2</v>
      </c>
      <c r="AD16" s="170">
        <v>0.28571400000000002</v>
      </c>
      <c r="AE16" s="170">
        <v>2.8435999999999999E-2</v>
      </c>
      <c r="AF16" s="198">
        <v>116</v>
      </c>
      <c r="AG16" s="185">
        <v>320</v>
      </c>
      <c r="AH16" s="185">
        <v>445</v>
      </c>
      <c r="AI16" s="185">
        <v>234</v>
      </c>
      <c r="AJ16" s="185">
        <v>482</v>
      </c>
      <c r="AK16" s="185">
        <v>371</v>
      </c>
      <c r="AL16" s="185">
        <v>211</v>
      </c>
      <c r="AM16" s="198" t="s">
        <v>40</v>
      </c>
      <c r="AN16" s="194" t="s">
        <v>48</v>
      </c>
      <c r="AO16" s="194" t="s">
        <v>48</v>
      </c>
      <c r="AP16" s="194" t="s">
        <v>48</v>
      </c>
      <c r="AQ16" s="185" t="s">
        <v>40</v>
      </c>
      <c r="AR16" s="185" t="s">
        <v>40</v>
      </c>
      <c r="AS16" s="194" t="s">
        <v>48</v>
      </c>
      <c r="AT16" s="197" t="s">
        <v>40</v>
      </c>
    </row>
    <row r="17" spans="1:46" x14ac:dyDescent="0.2">
      <c r="A17" s="197" t="s">
        <v>203</v>
      </c>
      <c r="B17" s="77" t="s">
        <v>32</v>
      </c>
      <c r="C17" s="197" t="s">
        <v>119</v>
      </c>
      <c r="D17" s="185" t="s">
        <v>119</v>
      </c>
      <c r="E17" s="185" t="s">
        <v>2077</v>
      </c>
      <c r="F17" s="185" t="s">
        <v>38</v>
      </c>
      <c r="G17" s="186">
        <v>1</v>
      </c>
      <c r="H17" s="185">
        <v>110714750</v>
      </c>
      <c r="I17" s="185">
        <v>110714750</v>
      </c>
      <c r="J17" s="185" t="s">
        <v>40</v>
      </c>
      <c r="K17" s="185" t="s">
        <v>59</v>
      </c>
      <c r="L17" s="197" t="s">
        <v>2078</v>
      </c>
      <c r="M17" s="211">
        <v>0</v>
      </c>
      <c r="N17" s="170">
        <v>0</v>
      </c>
      <c r="O17" s="170">
        <v>1.0309278350515464E-2</v>
      </c>
      <c r="P17" s="170">
        <v>0</v>
      </c>
      <c r="Q17" s="170">
        <v>0.37373737373737376</v>
      </c>
      <c r="R17" s="170">
        <v>0</v>
      </c>
      <c r="S17" s="198">
        <v>80</v>
      </c>
      <c r="T17" s="185">
        <v>62</v>
      </c>
      <c r="U17" s="185">
        <v>97</v>
      </c>
      <c r="V17" s="185">
        <v>104</v>
      </c>
      <c r="W17" s="185">
        <v>99</v>
      </c>
      <c r="X17" s="185">
        <v>61</v>
      </c>
      <c r="Y17" s="211">
        <v>0</v>
      </c>
      <c r="Z17" s="170">
        <v>2.5268500000000002E-3</v>
      </c>
      <c r="AA17" s="170">
        <v>0</v>
      </c>
      <c r="AB17" s="170">
        <v>2.5923500000000002E-3</v>
      </c>
      <c r="AC17" s="170">
        <v>1.0080600000000001E-3</v>
      </c>
      <c r="AD17" s="170">
        <v>0.31539800000000001</v>
      </c>
      <c r="AE17" s="170">
        <v>1.6662000000000001E-3</v>
      </c>
      <c r="AF17" s="198">
        <v>2664</v>
      </c>
      <c r="AG17" s="185">
        <v>3166</v>
      </c>
      <c r="AH17" s="185">
        <v>5</v>
      </c>
      <c r="AI17" s="185">
        <v>3086</v>
      </c>
      <c r="AJ17" s="185">
        <v>3968</v>
      </c>
      <c r="AK17" s="185">
        <v>2286</v>
      </c>
      <c r="AL17" s="185">
        <v>3601</v>
      </c>
      <c r="AM17" s="198"/>
      <c r="AN17" s="185"/>
      <c r="AO17" s="185"/>
      <c r="AP17" s="185"/>
      <c r="AQ17" s="185"/>
      <c r="AR17" s="185"/>
      <c r="AS17" s="185"/>
      <c r="AT17" s="197"/>
    </row>
    <row r="18" spans="1:46" x14ac:dyDescent="0.2">
      <c r="A18" s="197" t="s">
        <v>1313</v>
      </c>
      <c r="B18" s="77" t="s">
        <v>1313</v>
      </c>
      <c r="C18" s="197" t="s">
        <v>119</v>
      </c>
      <c r="D18" s="185" t="s">
        <v>119</v>
      </c>
      <c r="E18" s="185" t="s">
        <v>1377</v>
      </c>
      <c r="F18" s="185" t="s">
        <v>38</v>
      </c>
      <c r="G18" s="186">
        <v>1</v>
      </c>
      <c r="H18" s="185">
        <v>112281846</v>
      </c>
      <c r="I18" s="185">
        <v>112281846</v>
      </c>
      <c r="J18" s="185" t="s">
        <v>39</v>
      </c>
      <c r="K18" s="185" t="s">
        <v>59</v>
      </c>
      <c r="L18" s="197" t="s">
        <v>1378</v>
      </c>
      <c r="M18" s="211">
        <v>0</v>
      </c>
      <c r="N18" s="170">
        <v>0</v>
      </c>
      <c r="O18" s="170">
        <v>0</v>
      </c>
      <c r="P18" s="170">
        <v>0.16071428571428573</v>
      </c>
      <c r="Q18" s="170">
        <v>0</v>
      </c>
      <c r="R18" s="170">
        <v>2.5000000000000001E-2</v>
      </c>
      <c r="S18" s="198">
        <v>40</v>
      </c>
      <c r="T18" s="185">
        <v>31</v>
      </c>
      <c r="U18" s="185">
        <v>52</v>
      </c>
      <c r="V18" s="185">
        <v>56</v>
      </c>
      <c r="W18" s="185">
        <v>41</v>
      </c>
      <c r="X18" s="185">
        <v>40</v>
      </c>
      <c r="Y18" s="211">
        <v>2.0161300000000001E-3</v>
      </c>
      <c r="Z18" s="170">
        <v>5.7570500000000003E-4</v>
      </c>
      <c r="AA18" s="170">
        <v>5.64263E-3</v>
      </c>
      <c r="AB18" s="170">
        <v>5.1573000000000005E-4</v>
      </c>
      <c r="AC18" s="170">
        <v>0.13691700000000001</v>
      </c>
      <c r="AD18" s="170">
        <v>4.0335099999999997E-3</v>
      </c>
      <c r="AE18" s="170">
        <v>3.9604E-2</v>
      </c>
      <c r="AF18" s="198">
        <v>2976</v>
      </c>
      <c r="AG18" s="185">
        <v>3474</v>
      </c>
      <c r="AH18" s="185">
        <v>3190</v>
      </c>
      <c r="AI18" s="185">
        <v>3878</v>
      </c>
      <c r="AJ18" s="185">
        <v>3535</v>
      </c>
      <c r="AK18" s="185">
        <v>3223</v>
      </c>
      <c r="AL18" s="185">
        <v>3939</v>
      </c>
      <c r="AM18" s="198"/>
      <c r="AN18" s="185"/>
      <c r="AO18" s="185"/>
      <c r="AP18" s="185"/>
      <c r="AQ18" s="185"/>
      <c r="AR18" s="185"/>
      <c r="AS18" s="185"/>
      <c r="AT18" s="197"/>
    </row>
    <row r="19" spans="1:46" x14ac:dyDescent="0.2">
      <c r="A19" s="197" t="s">
        <v>32</v>
      </c>
      <c r="B19" s="77" t="s">
        <v>32</v>
      </c>
      <c r="C19" s="197" t="s">
        <v>32</v>
      </c>
      <c r="D19" s="185" t="s">
        <v>119</v>
      </c>
      <c r="E19" s="185" t="s">
        <v>1955</v>
      </c>
      <c r="F19" s="185" t="s">
        <v>38</v>
      </c>
      <c r="G19" s="186">
        <v>1</v>
      </c>
      <c r="H19" s="185">
        <v>120469223</v>
      </c>
      <c r="I19" s="185">
        <v>120469223</v>
      </c>
      <c r="J19" s="185" t="s">
        <v>39</v>
      </c>
      <c r="K19" s="185" t="s">
        <v>59</v>
      </c>
      <c r="L19" s="197" t="s">
        <v>1956</v>
      </c>
      <c r="M19" s="211">
        <v>0</v>
      </c>
      <c r="N19" s="170">
        <v>0</v>
      </c>
      <c r="O19" s="170">
        <v>0</v>
      </c>
      <c r="P19" s="170">
        <v>0</v>
      </c>
      <c r="Q19" s="170">
        <v>0.46511627906976744</v>
      </c>
      <c r="R19" s="170">
        <v>0</v>
      </c>
      <c r="S19" s="198">
        <v>63</v>
      </c>
      <c r="T19" s="185">
        <v>44</v>
      </c>
      <c r="U19" s="185">
        <v>70</v>
      </c>
      <c r="V19" s="185">
        <v>42</v>
      </c>
      <c r="W19" s="185">
        <v>43</v>
      </c>
      <c r="X19" s="185">
        <v>47</v>
      </c>
      <c r="Y19" s="211">
        <v>0</v>
      </c>
      <c r="Z19" s="170">
        <v>0</v>
      </c>
      <c r="AA19" s="170">
        <v>2.82686E-3</v>
      </c>
      <c r="AB19" s="170">
        <v>0</v>
      </c>
      <c r="AC19" s="170">
        <v>2.1344699999999999E-3</v>
      </c>
      <c r="AD19" s="170">
        <v>0.28976000000000002</v>
      </c>
      <c r="AE19" s="170">
        <v>8.4316999999999997E-4</v>
      </c>
      <c r="AF19" s="198">
        <v>833</v>
      </c>
      <c r="AG19" s="185">
        <v>1426</v>
      </c>
      <c r="AH19" s="185">
        <v>1415</v>
      </c>
      <c r="AI19" s="185">
        <v>1457</v>
      </c>
      <c r="AJ19" s="185">
        <v>1874</v>
      </c>
      <c r="AK19" s="185">
        <v>1377</v>
      </c>
      <c r="AL19" s="185">
        <v>1186</v>
      </c>
      <c r="AM19" s="198" t="s">
        <v>39</v>
      </c>
      <c r="AN19" s="185" t="s">
        <v>39</v>
      </c>
      <c r="AO19" s="185" t="s">
        <v>39</v>
      </c>
      <c r="AP19" s="185" t="s">
        <v>39</v>
      </c>
      <c r="AQ19" s="185" t="s">
        <v>39</v>
      </c>
      <c r="AR19" s="185" t="s">
        <v>39</v>
      </c>
      <c r="AS19" s="185" t="s">
        <v>79</v>
      </c>
      <c r="AT19" s="197" t="s">
        <v>39</v>
      </c>
    </row>
    <row r="20" spans="1:46" x14ac:dyDescent="0.2">
      <c r="A20" s="197" t="s">
        <v>32</v>
      </c>
      <c r="B20" s="77" t="s">
        <v>32</v>
      </c>
      <c r="C20" s="197" t="s">
        <v>119</v>
      </c>
      <c r="D20" s="185" t="s">
        <v>119</v>
      </c>
      <c r="E20" s="185" t="s">
        <v>1379</v>
      </c>
      <c r="F20" s="185" t="s">
        <v>38</v>
      </c>
      <c r="G20" s="186">
        <v>1</v>
      </c>
      <c r="H20" s="185">
        <v>147230953</v>
      </c>
      <c r="I20" s="185">
        <v>147230953</v>
      </c>
      <c r="J20" s="185" t="s">
        <v>39</v>
      </c>
      <c r="K20" s="185" t="s">
        <v>59</v>
      </c>
      <c r="L20" s="197" t="s">
        <v>1380</v>
      </c>
      <c r="M20" s="211">
        <v>0</v>
      </c>
      <c r="N20" s="170">
        <v>0</v>
      </c>
      <c r="O20" s="170">
        <v>0</v>
      </c>
      <c r="P20" s="170">
        <v>0</v>
      </c>
      <c r="Q20" s="170">
        <v>0.10588235294117647</v>
      </c>
      <c r="R20" s="170">
        <v>9.7087378640776691E-3</v>
      </c>
      <c r="S20" s="198">
        <v>128</v>
      </c>
      <c r="T20" s="185">
        <v>146</v>
      </c>
      <c r="U20" s="185">
        <v>108</v>
      </c>
      <c r="V20" s="185">
        <v>191</v>
      </c>
      <c r="W20" s="185">
        <v>170</v>
      </c>
      <c r="X20" s="185">
        <v>103</v>
      </c>
      <c r="Y20" s="211">
        <v>2.60911E-3</v>
      </c>
      <c r="Z20" s="170">
        <v>1.68837E-3</v>
      </c>
      <c r="AA20" s="170">
        <v>2.1373199999999998E-3</v>
      </c>
      <c r="AB20" s="170">
        <v>0</v>
      </c>
      <c r="AC20" s="170">
        <v>2.6177999999999998E-4</v>
      </c>
      <c r="AD20" s="170">
        <v>0.120506</v>
      </c>
      <c r="AE20" s="170">
        <v>1.1820299999999999E-3</v>
      </c>
      <c r="AF20" s="198">
        <v>4216</v>
      </c>
      <c r="AG20" s="185">
        <v>4146</v>
      </c>
      <c r="AH20" s="185">
        <v>3743</v>
      </c>
      <c r="AI20" s="185">
        <v>3978</v>
      </c>
      <c r="AJ20" s="185">
        <v>3820</v>
      </c>
      <c r="AK20" s="185">
        <v>3560</v>
      </c>
      <c r="AL20" s="185">
        <v>4230</v>
      </c>
      <c r="AM20" s="198"/>
      <c r="AN20" s="185"/>
      <c r="AO20" s="185"/>
      <c r="AP20" s="185"/>
      <c r="AQ20" s="185"/>
      <c r="AR20" s="185"/>
      <c r="AS20" s="185"/>
      <c r="AT20" s="197"/>
    </row>
    <row r="21" spans="1:46" x14ac:dyDescent="0.2">
      <c r="A21" s="197" t="s">
        <v>269</v>
      </c>
      <c r="B21" s="77" t="s">
        <v>32</v>
      </c>
      <c r="C21" s="197" t="s">
        <v>119</v>
      </c>
      <c r="D21" s="185" t="s">
        <v>119</v>
      </c>
      <c r="E21" s="185" t="s">
        <v>1381</v>
      </c>
      <c r="F21" s="185" t="s">
        <v>38</v>
      </c>
      <c r="G21" s="186">
        <v>1</v>
      </c>
      <c r="H21" s="185">
        <v>151810426</v>
      </c>
      <c r="I21" s="185">
        <v>151810426</v>
      </c>
      <c r="J21" s="185" t="s">
        <v>40</v>
      </c>
      <c r="K21" s="185" t="s">
        <v>46</v>
      </c>
      <c r="L21" s="197" t="s">
        <v>1382</v>
      </c>
      <c r="M21" s="211">
        <v>0</v>
      </c>
      <c r="N21" s="170">
        <v>0</v>
      </c>
      <c r="O21" s="170">
        <v>0</v>
      </c>
      <c r="P21" s="170">
        <v>1.8181818181818181E-2</v>
      </c>
      <c r="Q21" s="170">
        <v>0.15068493150684931</v>
      </c>
      <c r="R21" s="170">
        <v>0</v>
      </c>
      <c r="S21" s="198">
        <v>57</v>
      </c>
      <c r="T21" s="185">
        <v>95</v>
      </c>
      <c r="U21" s="185">
        <v>56</v>
      </c>
      <c r="V21" s="185">
        <v>110</v>
      </c>
      <c r="W21" s="185">
        <v>146</v>
      </c>
      <c r="X21" s="185">
        <v>61</v>
      </c>
      <c r="Y21" s="211">
        <v>2.1545900000000001E-3</v>
      </c>
      <c r="Z21" s="170">
        <v>1.9728699999999998E-3</v>
      </c>
      <c r="AA21" s="170">
        <v>2.77078E-3</v>
      </c>
      <c r="AB21" s="170">
        <v>0</v>
      </c>
      <c r="AC21" s="170">
        <v>2.3315499999999999E-3</v>
      </c>
      <c r="AD21" s="170">
        <v>0.13992399999999999</v>
      </c>
      <c r="AE21" s="170">
        <v>2.4965999999999999E-3</v>
      </c>
      <c r="AF21" s="198">
        <v>3713</v>
      </c>
      <c r="AG21" s="185">
        <v>4055</v>
      </c>
      <c r="AH21" s="185">
        <v>3970</v>
      </c>
      <c r="AI21" s="185">
        <v>3248</v>
      </c>
      <c r="AJ21" s="185">
        <v>4289</v>
      </c>
      <c r="AK21" s="185">
        <v>4481</v>
      </c>
      <c r="AL21" s="185">
        <v>4406</v>
      </c>
      <c r="AM21" s="198"/>
      <c r="AN21" s="185"/>
      <c r="AO21" s="185"/>
      <c r="AP21" s="185"/>
      <c r="AQ21" s="185"/>
      <c r="AR21" s="185"/>
      <c r="AS21" s="185"/>
      <c r="AT21" s="197"/>
    </row>
    <row r="22" spans="1:46" x14ac:dyDescent="0.2">
      <c r="A22" s="197" t="s">
        <v>1569</v>
      </c>
      <c r="B22" s="77" t="s">
        <v>1734</v>
      </c>
      <c r="C22" s="197" t="s">
        <v>1387</v>
      </c>
      <c r="D22" s="185" t="s">
        <v>119</v>
      </c>
      <c r="E22" s="185" t="s">
        <v>1383</v>
      </c>
      <c r="F22" s="185" t="s">
        <v>38</v>
      </c>
      <c r="G22" s="186">
        <v>1</v>
      </c>
      <c r="H22" s="185">
        <v>153932666</v>
      </c>
      <c r="I22" s="185">
        <v>153932666</v>
      </c>
      <c r="J22" s="185" t="s">
        <v>39</v>
      </c>
      <c r="K22" s="185" t="s">
        <v>40</v>
      </c>
      <c r="L22" s="197" t="s">
        <v>1384</v>
      </c>
      <c r="M22" s="211">
        <v>0</v>
      </c>
      <c r="N22" s="170">
        <v>0.1</v>
      </c>
      <c r="O22" s="170">
        <v>0</v>
      </c>
      <c r="P22" s="170">
        <v>0.17647058823529413</v>
      </c>
      <c r="Q22" s="170">
        <v>0.27272727272727271</v>
      </c>
      <c r="R22" s="170">
        <v>9.3023255813953487E-2</v>
      </c>
      <c r="S22" s="198">
        <v>25</v>
      </c>
      <c r="T22" s="185">
        <v>50</v>
      </c>
      <c r="U22" s="185">
        <v>58</v>
      </c>
      <c r="V22" s="185">
        <v>34</v>
      </c>
      <c r="W22" s="185">
        <v>55</v>
      </c>
      <c r="X22" s="185">
        <v>43</v>
      </c>
      <c r="Y22" s="211">
        <v>0.14690500000000001</v>
      </c>
      <c r="Z22" s="170">
        <v>5.5104199999999999E-2</v>
      </c>
      <c r="AA22" s="170">
        <v>0.14918000000000001</v>
      </c>
      <c r="AB22" s="170">
        <v>1.6832099999999999E-2</v>
      </c>
      <c r="AC22" s="170">
        <v>9.0338000000000002E-2</v>
      </c>
      <c r="AD22" s="170">
        <v>0.162523</v>
      </c>
      <c r="AE22" s="170">
        <v>0.10628700000000001</v>
      </c>
      <c r="AF22" s="198">
        <v>2294</v>
      </c>
      <c r="AG22" s="185">
        <v>2831</v>
      </c>
      <c r="AH22" s="185">
        <v>3050</v>
      </c>
      <c r="AI22" s="185">
        <v>2317</v>
      </c>
      <c r="AJ22" s="185">
        <v>3343</v>
      </c>
      <c r="AK22" s="185">
        <v>3298</v>
      </c>
      <c r="AL22" s="185">
        <v>2879</v>
      </c>
      <c r="AM22" s="198" t="s">
        <v>39</v>
      </c>
      <c r="AN22" s="194" t="s">
        <v>42</v>
      </c>
      <c r="AO22" s="185"/>
      <c r="AP22" s="194" t="s">
        <v>42</v>
      </c>
      <c r="AQ22" s="185" t="s">
        <v>39</v>
      </c>
      <c r="AR22" s="194" t="s">
        <v>42</v>
      </c>
      <c r="AS22" s="194" t="s">
        <v>42</v>
      </c>
      <c r="AT22" s="218" t="s">
        <v>42</v>
      </c>
    </row>
    <row r="23" spans="1:46" x14ac:dyDescent="0.2">
      <c r="A23" s="197" t="s">
        <v>32</v>
      </c>
      <c r="B23" s="77" t="s">
        <v>32</v>
      </c>
      <c r="C23" s="197" t="s">
        <v>119</v>
      </c>
      <c r="D23" s="185" t="s">
        <v>119</v>
      </c>
      <c r="E23" s="185" t="s">
        <v>67</v>
      </c>
      <c r="F23" s="185" t="s">
        <v>38</v>
      </c>
      <c r="G23" s="186">
        <v>1</v>
      </c>
      <c r="H23" s="185">
        <v>155234294</v>
      </c>
      <c r="I23" s="185">
        <v>155234294</v>
      </c>
      <c r="J23" s="185" t="s">
        <v>59</v>
      </c>
      <c r="K23" s="185" t="s">
        <v>39</v>
      </c>
      <c r="L23" s="197" t="s">
        <v>1385</v>
      </c>
      <c r="M23" s="211">
        <v>0</v>
      </c>
      <c r="N23" s="170">
        <v>0</v>
      </c>
      <c r="O23" s="170">
        <v>0</v>
      </c>
      <c r="P23" s="170">
        <v>0</v>
      </c>
      <c r="Q23" s="170">
        <v>0.1092436974789916</v>
      </c>
      <c r="R23" s="170">
        <v>6.024096385542169E-3</v>
      </c>
      <c r="S23" s="198">
        <v>69</v>
      </c>
      <c r="T23" s="185">
        <v>109</v>
      </c>
      <c r="U23" s="185">
        <v>163</v>
      </c>
      <c r="V23" s="185">
        <v>130</v>
      </c>
      <c r="W23" s="185">
        <v>119</v>
      </c>
      <c r="X23" s="185">
        <v>166</v>
      </c>
      <c r="Y23" s="211">
        <v>5.3248100000000001E-4</v>
      </c>
      <c r="Z23" s="170">
        <v>6.6637100000000002E-4</v>
      </c>
      <c r="AA23" s="170">
        <v>0</v>
      </c>
      <c r="AB23" s="170">
        <v>4.9055699999999997E-4</v>
      </c>
      <c r="AC23" s="170">
        <v>5.0822799999999998E-3</v>
      </c>
      <c r="AD23" s="170">
        <v>0.133385</v>
      </c>
      <c r="AE23" s="170">
        <v>1.51319E-3</v>
      </c>
      <c r="AF23" s="198">
        <v>3756</v>
      </c>
      <c r="AG23" s="185">
        <v>4502</v>
      </c>
      <c r="AH23" s="185">
        <v>4026</v>
      </c>
      <c r="AI23" s="185">
        <v>4077</v>
      </c>
      <c r="AJ23" s="185">
        <v>4132</v>
      </c>
      <c r="AK23" s="185">
        <v>3906</v>
      </c>
      <c r="AL23" s="185">
        <v>4626</v>
      </c>
      <c r="AM23" s="198"/>
      <c r="AN23" s="185"/>
      <c r="AO23" s="185"/>
      <c r="AP23" s="185"/>
      <c r="AQ23" s="185"/>
      <c r="AR23" s="185"/>
      <c r="AS23" s="185"/>
      <c r="AT23" s="197"/>
    </row>
    <row r="24" spans="1:46" x14ac:dyDescent="0.2">
      <c r="A24" s="197" t="s">
        <v>1386</v>
      </c>
      <c r="B24" s="77" t="s">
        <v>1498</v>
      </c>
      <c r="C24" s="197" t="s">
        <v>1387</v>
      </c>
      <c r="D24" s="185" t="s">
        <v>119</v>
      </c>
      <c r="E24" s="185" t="s">
        <v>1388</v>
      </c>
      <c r="F24" s="185" t="s">
        <v>38</v>
      </c>
      <c r="G24" s="186">
        <v>1</v>
      </c>
      <c r="H24" s="185">
        <v>156503649</v>
      </c>
      <c r="I24" s="185">
        <v>156503649</v>
      </c>
      <c r="J24" s="185" t="s">
        <v>39</v>
      </c>
      <c r="K24" s="185" t="s">
        <v>59</v>
      </c>
      <c r="L24" s="197" t="s">
        <v>1389</v>
      </c>
      <c r="M24" s="211">
        <v>0</v>
      </c>
      <c r="N24" s="170">
        <v>0.11594202898550725</v>
      </c>
      <c r="O24" s="170">
        <v>1.7241379310344827E-2</v>
      </c>
      <c r="P24" s="170">
        <v>8.7499999999999994E-2</v>
      </c>
      <c r="Q24" s="170">
        <v>0.10112359550561797</v>
      </c>
      <c r="R24" s="170">
        <v>0.1276595744680851</v>
      </c>
      <c r="S24" s="198">
        <v>56</v>
      </c>
      <c r="T24" s="185">
        <v>69</v>
      </c>
      <c r="U24" s="185">
        <v>58</v>
      </c>
      <c r="V24" s="185">
        <v>80</v>
      </c>
      <c r="W24" s="185">
        <v>89</v>
      </c>
      <c r="X24" s="185">
        <v>47</v>
      </c>
      <c r="Y24" s="211">
        <v>0.113701</v>
      </c>
      <c r="Z24" s="170">
        <v>5.35869E-2</v>
      </c>
      <c r="AA24" s="170">
        <v>0.109194</v>
      </c>
      <c r="AB24" s="170">
        <v>8.9743600000000007E-3</v>
      </c>
      <c r="AC24" s="170">
        <v>9.0263499999999997E-2</v>
      </c>
      <c r="AD24" s="170">
        <v>0.13436600000000001</v>
      </c>
      <c r="AE24" s="170">
        <v>8.2027199999999995E-2</v>
      </c>
      <c r="AF24" s="198">
        <v>3518</v>
      </c>
      <c r="AG24" s="185">
        <v>3471</v>
      </c>
      <c r="AH24" s="185">
        <v>3535</v>
      </c>
      <c r="AI24" s="185">
        <v>3120</v>
      </c>
      <c r="AJ24" s="185">
        <v>4365</v>
      </c>
      <c r="AK24" s="185">
        <v>4004</v>
      </c>
      <c r="AL24" s="185">
        <v>3828</v>
      </c>
      <c r="AM24" s="198" t="s">
        <v>39</v>
      </c>
      <c r="AN24" s="194" t="s">
        <v>79</v>
      </c>
      <c r="AO24" s="185"/>
      <c r="AP24" s="194" t="s">
        <v>79</v>
      </c>
      <c r="AQ24" s="185"/>
      <c r="AR24" s="194" t="s">
        <v>79</v>
      </c>
      <c r="AS24" s="194" t="s">
        <v>79</v>
      </c>
      <c r="AT24" s="218" t="s">
        <v>79</v>
      </c>
    </row>
    <row r="25" spans="1:46" x14ac:dyDescent="0.2">
      <c r="A25" s="197" t="s">
        <v>31</v>
      </c>
      <c r="B25" s="77" t="s">
        <v>31</v>
      </c>
      <c r="C25" s="197" t="s">
        <v>119</v>
      </c>
      <c r="D25" s="185" t="s">
        <v>119</v>
      </c>
      <c r="E25" s="185" t="s">
        <v>1957</v>
      </c>
      <c r="F25" s="185" t="s">
        <v>38</v>
      </c>
      <c r="G25" s="186">
        <v>1</v>
      </c>
      <c r="H25" s="185">
        <v>156616903</v>
      </c>
      <c r="I25" s="185">
        <v>156616903</v>
      </c>
      <c r="J25" s="185" t="s">
        <v>39</v>
      </c>
      <c r="K25" s="185" t="s">
        <v>40</v>
      </c>
      <c r="L25" s="197" t="s">
        <v>1958</v>
      </c>
      <c r="M25" s="211">
        <v>0</v>
      </c>
      <c r="N25" s="170">
        <v>7.2992700729927005E-3</v>
      </c>
      <c r="O25" s="170">
        <v>0</v>
      </c>
      <c r="P25" s="170">
        <v>8.7209302325581398E-2</v>
      </c>
      <c r="Q25" s="170">
        <v>0</v>
      </c>
      <c r="R25" s="170">
        <v>0</v>
      </c>
      <c r="S25" s="198">
        <v>71</v>
      </c>
      <c r="T25" s="185">
        <v>137</v>
      </c>
      <c r="U25" s="185">
        <v>110</v>
      </c>
      <c r="V25" s="185">
        <v>172</v>
      </c>
      <c r="W25" s="185">
        <v>187</v>
      </c>
      <c r="X25" s="185">
        <v>109</v>
      </c>
      <c r="Y25" s="211">
        <v>1.6863399999999999E-3</v>
      </c>
      <c r="Z25" s="170">
        <v>1.8264799999999999E-3</v>
      </c>
      <c r="AA25" s="170">
        <v>0</v>
      </c>
      <c r="AB25" s="170">
        <v>0</v>
      </c>
      <c r="AC25" s="170">
        <v>6.6730200000000003E-2</v>
      </c>
      <c r="AD25" s="170">
        <v>3.1992700000000002E-3</v>
      </c>
      <c r="AE25" s="170">
        <v>0</v>
      </c>
      <c r="AF25" s="198">
        <v>1186</v>
      </c>
      <c r="AG25" s="185">
        <v>1095</v>
      </c>
      <c r="AH25" s="185">
        <v>1353</v>
      </c>
      <c r="AI25" s="185">
        <v>1162</v>
      </c>
      <c r="AJ25" s="185">
        <v>2098</v>
      </c>
      <c r="AK25" s="185">
        <v>2188</v>
      </c>
      <c r="AL25" s="185">
        <v>2077</v>
      </c>
      <c r="AM25" s="198"/>
      <c r="AN25" s="185"/>
      <c r="AO25" s="185"/>
      <c r="AP25" s="185"/>
      <c r="AQ25" s="185"/>
      <c r="AR25" s="185"/>
      <c r="AS25" s="185"/>
      <c r="AT25" s="197"/>
    </row>
    <row r="26" spans="1:46" x14ac:dyDescent="0.2">
      <c r="A26" s="197" t="s">
        <v>1296</v>
      </c>
      <c r="B26" s="77" t="s">
        <v>1296</v>
      </c>
      <c r="C26" s="197" t="s">
        <v>1372</v>
      </c>
      <c r="D26" s="185" t="s">
        <v>119</v>
      </c>
      <c r="E26" s="185" t="s">
        <v>1390</v>
      </c>
      <c r="F26" s="185" t="s">
        <v>38</v>
      </c>
      <c r="G26" s="186">
        <v>1</v>
      </c>
      <c r="H26" s="185">
        <v>157062665</v>
      </c>
      <c r="I26" s="185">
        <v>157062665</v>
      </c>
      <c r="J26" s="185" t="s">
        <v>40</v>
      </c>
      <c r="K26" s="185" t="s">
        <v>39</v>
      </c>
      <c r="L26" s="197" t="s">
        <v>1391</v>
      </c>
      <c r="M26" s="211">
        <v>0</v>
      </c>
      <c r="N26" s="170">
        <v>0</v>
      </c>
      <c r="O26" s="170">
        <v>2.5974025974025976E-2</v>
      </c>
      <c r="P26" s="170">
        <v>0.11728395061728394</v>
      </c>
      <c r="Q26" s="170">
        <v>0.15333333333333332</v>
      </c>
      <c r="R26" s="170">
        <v>0.1276595744680851</v>
      </c>
      <c r="S26" s="198">
        <v>91</v>
      </c>
      <c r="T26" s="185">
        <v>136</v>
      </c>
      <c r="U26" s="185">
        <v>77</v>
      </c>
      <c r="V26" s="185">
        <v>162</v>
      </c>
      <c r="W26" s="185">
        <v>150</v>
      </c>
      <c r="X26" s="185">
        <v>94</v>
      </c>
      <c r="Y26" s="211">
        <v>1.0545699999999999E-3</v>
      </c>
      <c r="Z26" s="170">
        <v>5.2840199999999997E-4</v>
      </c>
      <c r="AA26" s="170">
        <v>2.6757500000000002E-3</v>
      </c>
      <c r="AB26" s="170">
        <v>1.0413499999999999E-2</v>
      </c>
      <c r="AC26" s="170">
        <v>9.1622400000000007E-2</v>
      </c>
      <c r="AD26" s="170">
        <v>0.12528400000000001</v>
      </c>
      <c r="AE26" s="170">
        <v>9.8810400000000007E-2</v>
      </c>
      <c r="AF26" s="198">
        <v>3793</v>
      </c>
      <c r="AG26" s="185">
        <v>3785</v>
      </c>
      <c r="AH26" s="185">
        <v>4111</v>
      </c>
      <c r="AI26" s="185">
        <v>3265</v>
      </c>
      <c r="AJ26" s="185">
        <v>3951</v>
      </c>
      <c r="AK26" s="185">
        <v>4398</v>
      </c>
      <c r="AL26" s="185">
        <v>4119</v>
      </c>
      <c r="AM26" s="198" t="s">
        <v>40</v>
      </c>
      <c r="AN26" s="185" t="s">
        <v>40</v>
      </c>
      <c r="AO26" s="185" t="s">
        <v>40</v>
      </c>
      <c r="AP26" s="185" t="s">
        <v>40</v>
      </c>
      <c r="AQ26" s="185" t="s">
        <v>40</v>
      </c>
      <c r="AR26" s="194" t="s">
        <v>84</v>
      </c>
      <c r="AS26" s="194" t="s">
        <v>84</v>
      </c>
      <c r="AT26" s="218" t="s">
        <v>84</v>
      </c>
    </row>
    <row r="27" spans="1:46" x14ac:dyDescent="0.2">
      <c r="A27" s="197" t="s">
        <v>1372</v>
      </c>
      <c r="B27" s="77" t="s">
        <v>1296</v>
      </c>
      <c r="C27" s="197" t="s">
        <v>1296</v>
      </c>
      <c r="D27" s="185" t="s">
        <v>119</v>
      </c>
      <c r="E27" s="185" t="s">
        <v>1392</v>
      </c>
      <c r="F27" s="185" t="s">
        <v>38</v>
      </c>
      <c r="G27" s="186">
        <v>1</v>
      </c>
      <c r="H27" s="185">
        <v>157509066</v>
      </c>
      <c r="I27" s="185">
        <v>157509066</v>
      </c>
      <c r="J27" s="185" t="s">
        <v>39</v>
      </c>
      <c r="K27" s="185" t="s">
        <v>40</v>
      </c>
      <c r="L27" s="197" t="s">
        <v>1393</v>
      </c>
      <c r="M27" s="211">
        <v>0</v>
      </c>
      <c r="N27" s="170">
        <v>0</v>
      </c>
      <c r="O27" s="170">
        <v>0</v>
      </c>
      <c r="P27" s="170">
        <v>2.1739130434782608E-2</v>
      </c>
      <c r="Q27" s="170">
        <v>0.15384615384615385</v>
      </c>
      <c r="R27" s="170">
        <v>0.13333333333333333</v>
      </c>
      <c r="S27" s="198">
        <v>36</v>
      </c>
      <c r="T27" s="185">
        <v>49</v>
      </c>
      <c r="U27" s="185">
        <v>40</v>
      </c>
      <c r="V27" s="185">
        <v>46</v>
      </c>
      <c r="W27" s="185">
        <v>52</v>
      </c>
      <c r="X27" s="185">
        <v>45</v>
      </c>
      <c r="Y27" s="211">
        <v>2.5370000000000002E-3</v>
      </c>
      <c r="Z27" s="170">
        <v>2.2284100000000001E-3</v>
      </c>
      <c r="AA27" s="170">
        <v>1.2190199999999999E-3</v>
      </c>
      <c r="AB27" s="170">
        <v>1.49938E-2</v>
      </c>
      <c r="AC27" s="170">
        <v>8.82193E-2</v>
      </c>
      <c r="AD27" s="170">
        <v>0.120992</v>
      </c>
      <c r="AE27" s="170">
        <v>9.2372999999999997E-2</v>
      </c>
      <c r="AF27" s="198">
        <v>4730</v>
      </c>
      <c r="AG27" s="185">
        <v>5385</v>
      </c>
      <c r="AH27" s="185">
        <v>4922</v>
      </c>
      <c r="AI27" s="185">
        <v>4802</v>
      </c>
      <c r="AJ27" s="185">
        <v>5509</v>
      </c>
      <c r="AK27" s="185">
        <v>5240</v>
      </c>
      <c r="AL27" s="185">
        <v>5651</v>
      </c>
      <c r="AM27" s="198" t="s">
        <v>39</v>
      </c>
      <c r="AN27" s="185" t="s">
        <v>39</v>
      </c>
      <c r="AO27" s="185" t="s">
        <v>39</v>
      </c>
      <c r="AP27" s="185" t="s">
        <v>39</v>
      </c>
      <c r="AQ27" s="194" t="s">
        <v>84</v>
      </c>
      <c r="AR27" s="194" t="s">
        <v>84</v>
      </c>
      <c r="AS27" s="194" t="s">
        <v>84</v>
      </c>
      <c r="AT27" s="218" t="s">
        <v>84</v>
      </c>
    </row>
    <row r="28" spans="1:46" x14ac:dyDescent="0.2">
      <c r="A28" s="197" t="s">
        <v>1296</v>
      </c>
      <c r="B28" s="77" t="s">
        <v>1569</v>
      </c>
      <c r="C28" s="197" t="s">
        <v>1372</v>
      </c>
      <c r="D28" s="185" t="s">
        <v>119</v>
      </c>
      <c r="E28" s="185" t="s">
        <v>1394</v>
      </c>
      <c r="F28" s="185" t="s">
        <v>38</v>
      </c>
      <c r="G28" s="186">
        <v>1</v>
      </c>
      <c r="H28" s="185">
        <v>158669710</v>
      </c>
      <c r="I28" s="185">
        <v>158669710</v>
      </c>
      <c r="J28" s="185" t="s">
        <v>40</v>
      </c>
      <c r="K28" s="185" t="s">
        <v>46</v>
      </c>
      <c r="L28" s="197" t="s">
        <v>1395</v>
      </c>
      <c r="M28" s="211">
        <v>0</v>
      </c>
      <c r="N28" s="170">
        <v>0</v>
      </c>
      <c r="O28" s="170">
        <v>3.3333333333333333E-2</v>
      </c>
      <c r="P28" s="170">
        <v>9.0909090909090912E-2</v>
      </c>
      <c r="Q28" s="170">
        <v>0.15384615384615385</v>
      </c>
      <c r="R28" s="170">
        <v>6.5573770491803282E-2</v>
      </c>
      <c r="S28" s="198">
        <v>37</v>
      </c>
      <c r="T28" s="185">
        <v>46</v>
      </c>
      <c r="U28" s="185">
        <v>60</v>
      </c>
      <c r="V28" s="185">
        <v>44</v>
      </c>
      <c r="W28" s="185">
        <v>78</v>
      </c>
      <c r="X28" s="185">
        <v>61</v>
      </c>
      <c r="Y28" s="211">
        <v>1.6750399999999999E-2</v>
      </c>
      <c r="Z28" s="170">
        <v>2.0142799999999998E-3</v>
      </c>
      <c r="AA28" s="170">
        <v>2.8665000000000001E-3</v>
      </c>
      <c r="AB28" s="170">
        <v>9.2361000000000006E-3</v>
      </c>
      <c r="AC28" s="170">
        <v>8.6987999999999996E-2</v>
      </c>
      <c r="AD28" s="170">
        <v>0.13597500000000001</v>
      </c>
      <c r="AE28" s="170">
        <v>9.0460799999999994E-2</v>
      </c>
      <c r="AF28" s="198">
        <v>4776</v>
      </c>
      <c r="AG28" s="185">
        <v>5461</v>
      </c>
      <c r="AH28" s="185">
        <v>4884</v>
      </c>
      <c r="AI28" s="185">
        <v>5197</v>
      </c>
      <c r="AJ28" s="185">
        <v>5518</v>
      </c>
      <c r="AK28" s="185">
        <v>5023</v>
      </c>
      <c r="AL28" s="185">
        <v>5881</v>
      </c>
      <c r="AM28" s="198" t="s">
        <v>40</v>
      </c>
      <c r="AN28" s="185" t="s">
        <v>40</v>
      </c>
      <c r="AO28" s="185" t="s">
        <v>40</v>
      </c>
      <c r="AP28" s="185" t="s">
        <v>40</v>
      </c>
      <c r="AQ28" s="185" t="s">
        <v>40</v>
      </c>
      <c r="AR28" s="194" t="s">
        <v>56</v>
      </c>
      <c r="AS28" s="194" t="s">
        <v>56</v>
      </c>
      <c r="AT28" s="218" t="s">
        <v>56</v>
      </c>
    </row>
    <row r="29" spans="1:46" x14ac:dyDescent="0.2">
      <c r="A29" s="197" t="s">
        <v>1313</v>
      </c>
      <c r="B29" s="77" t="s">
        <v>1313</v>
      </c>
      <c r="C29" s="197" t="s">
        <v>119</v>
      </c>
      <c r="D29" s="185" t="s">
        <v>119</v>
      </c>
      <c r="E29" s="185" t="s">
        <v>1396</v>
      </c>
      <c r="F29" s="185" t="s">
        <v>38</v>
      </c>
      <c r="G29" s="186">
        <v>1</v>
      </c>
      <c r="H29" s="185">
        <v>159176211</v>
      </c>
      <c r="I29" s="185">
        <v>159176211</v>
      </c>
      <c r="J29" s="185" t="s">
        <v>39</v>
      </c>
      <c r="K29" s="185" t="s">
        <v>59</v>
      </c>
      <c r="L29" s="197" t="s">
        <v>1397</v>
      </c>
      <c r="M29" s="211">
        <v>0</v>
      </c>
      <c r="N29" s="170">
        <v>0</v>
      </c>
      <c r="O29" s="170">
        <v>0</v>
      </c>
      <c r="P29" s="170">
        <v>0.1206896551724138</v>
      </c>
      <c r="Q29" s="170">
        <v>0</v>
      </c>
      <c r="R29" s="170">
        <v>3.8461538461538464E-2</v>
      </c>
      <c r="S29" s="198">
        <v>22</v>
      </c>
      <c r="T29" s="185">
        <v>48</v>
      </c>
      <c r="U29" s="185">
        <v>38</v>
      </c>
      <c r="V29" s="185">
        <v>58</v>
      </c>
      <c r="W29" s="185">
        <v>67</v>
      </c>
      <c r="X29" s="185">
        <v>26</v>
      </c>
      <c r="Y29" s="211">
        <v>1.3554699999999999E-3</v>
      </c>
      <c r="Z29" s="170">
        <v>3.0211499999999998E-3</v>
      </c>
      <c r="AA29" s="170">
        <v>3.7676599999999999E-3</v>
      </c>
      <c r="AB29" s="170">
        <v>1.1705000000000001E-3</v>
      </c>
      <c r="AC29" s="170">
        <v>7.3108500000000007E-2</v>
      </c>
      <c r="AD29" s="170">
        <v>1.5747999999999999E-3</v>
      </c>
      <c r="AE29" s="170">
        <v>1.5044E-2</v>
      </c>
      <c r="AF29" s="198">
        <v>2951</v>
      </c>
      <c r="AG29" s="185">
        <v>3310</v>
      </c>
      <c r="AH29" s="185">
        <v>3185</v>
      </c>
      <c r="AI29" s="185">
        <v>2563</v>
      </c>
      <c r="AJ29" s="185">
        <v>3529</v>
      </c>
      <c r="AK29" s="185">
        <v>3810</v>
      </c>
      <c r="AL29" s="185">
        <v>3523</v>
      </c>
      <c r="AM29" s="198"/>
      <c r="AN29" s="185"/>
      <c r="AO29" s="185"/>
      <c r="AP29" s="185"/>
      <c r="AQ29" s="185"/>
      <c r="AR29" s="185"/>
      <c r="AS29" s="185"/>
      <c r="AT29" s="197"/>
    </row>
    <row r="30" spans="1:46" x14ac:dyDescent="0.2">
      <c r="A30" s="197" t="s">
        <v>1296</v>
      </c>
      <c r="B30" s="77" t="s">
        <v>1296</v>
      </c>
      <c r="C30" s="197" t="s">
        <v>119</v>
      </c>
      <c r="D30" s="185" t="s">
        <v>119</v>
      </c>
      <c r="E30" s="185" t="s">
        <v>1398</v>
      </c>
      <c r="F30" s="185" t="s">
        <v>38</v>
      </c>
      <c r="G30" s="186">
        <v>1</v>
      </c>
      <c r="H30" s="185">
        <v>160263223</v>
      </c>
      <c r="I30" s="185">
        <v>160263223</v>
      </c>
      <c r="J30" s="185" t="s">
        <v>39</v>
      </c>
      <c r="K30" s="185" t="s">
        <v>40</v>
      </c>
      <c r="L30" s="197" t="s">
        <v>1399</v>
      </c>
      <c r="M30" s="211">
        <v>0</v>
      </c>
      <c r="N30" s="170">
        <v>0</v>
      </c>
      <c r="O30" s="170">
        <v>3.3333333333333333E-2</v>
      </c>
      <c r="P30" s="170">
        <v>6.3829787234042548E-2</v>
      </c>
      <c r="Q30" s="170">
        <v>0.14285714285714285</v>
      </c>
      <c r="R30" s="170">
        <v>6.5934065934065936E-2</v>
      </c>
      <c r="S30" s="198">
        <v>35</v>
      </c>
      <c r="T30" s="185">
        <v>77</v>
      </c>
      <c r="U30" s="185">
        <v>60</v>
      </c>
      <c r="V30" s="185">
        <v>47</v>
      </c>
      <c r="W30" s="185">
        <v>63</v>
      </c>
      <c r="X30" s="185">
        <v>91</v>
      </c>
      <c r="Y30" s="211">
        <v>4.0595400000000004E-3</v>
      </c>
      <c r="Z30" s="170">
        <v>0</v>
      </c>
      <c r="AA30" s="170">
        <v>2.0725399999999999E-3</v>
      </c>
      <c r="AB30" s="170">
        <v>1.4200300000000001E-2</v>
      </c>
      <c r="AC30" s="170">
        <v>8.6294399999999993E-2</v>
      </c>
      <c r="AD30" s="170">
        <v>0.12609899999999999</v>
      </c>
      <c r="AE30" s="170">
        <v>6.9892499999999996E-2</v>
      </c>
      <c r="AF30" s="198">
        <v>2217</v>
      </c>
      <c r="AG30" s="185">
        <v>2817</v>
      </c>
      <c r="AH30" s="185">
        <v>2895</v>
      </c>
      <c r="AI30" s="185">
        <v>2676</v>
      </c>
      <c r="AJ30" s="185">
        <v>3349</v>
      </c>
      <c r="AK30" s="185">
        <v>3299</v>
      </c>
      <c r="AL30" s="185">
        <v>3348</v>
      </c>
      <c r="AM30" s="198"/>
      <c r="AN30" s="185"/>
      <c r="AO30" s="185"/>
      <c r="AP30" s="185"/>
      <c r="AQ30" s="185"/>
      <c r="AR30" s="185"/>
      <c r="AS30" s="185"/>
      <c r="AT30" s="197"/>
    </row>
    <row r="31" spans="1:46" x14ac:dyDescent="0.2">
      <c r="A31" s="197" t="s">
        <v>1296</v>
      </c>
      <c r="B31" s="77" t="s">
        <v>1296</v>
      </c>
      <c r="C31" s="197" t="s">
        <v>119</v>
      </c>
      <c r="D31" s="185" t="s">
        <v>119</v>
      </c>
      <c r="E31" s="185" t="s">
        <v>1400</v>
      </c>
      <c r="F31" s="185" t="s">
        <v>38</v>
      </c>
      <c r="G31" s="186">
        <v>1</v>
      </c>
      <c r="H31" s="185">
        <v>169696952</v>
      </c>
      <c r="I31" s="185">
        <v>169696952</v>
      </c>
      <c r="J31" s="185" t="s">
        <v>39</v>
      </c>
      <c r="K31" s="185" t="s">
        <v>40</v>
      </c>
      <c r="L31" s="197" t="s">
        <v>1401</v>
      </c>
      <c r="M31" s="211">
        <v>0</v>
      </c>
      <c r="N31" s="170">
        <v>0</v>
      </c>
      <c r="O31" s="170">
        <v>2.2222222222222223E-2</v>
      </c>
      <c r="P31" s="170">
        <v>4.7619047619047616E-2</v>
      </c>
      <c r="Q31" s="170">
        <v>0.1111111111111111</v>
      </c>
      <c r="R31" s="170">
        <v>8.6206896551724144E-2</v>
      </c>
      <c r="S31" s="198">
        <v>36</v>
      </c>
      <c r="T31" s="185">
        <v>72</v>
      </c>
      <c r="U31" s="185">
        <v>45</v>
      </c>
      <c r="V31" s="185">
        <v>42</v>
      </c>
      <c r="W31" s="185">
        <v>81</v>
      </c>
      <c r="X31" s="185">
        <v>58</v>
      </c>
      <c r="Y31" s="211">
        <v>4.4702700000000001E-4</v>
      </c>
      <c r="Z31" s="170">
        <v>1.28111E-3</v>
      </c>
      <c r="AA31" s="170">
        <v>4.0379599999999999E-4</v>
      </c>
      <c r="AB31" s="170">
        <v>1.0654800000000001E-2</v>
      </c>
      <c r="AC31" s="170">
        <v>9.32476E-2</v>
      </c>
      <c r="AD31" s="170">
        <v>0.118878</v>
      </c>
      <c r="AE31" s="170">
        <v>9.1759599999999997E-2</v>
      </c>
      <c r="AF31" s="198">
        <v>4474</v>
      </c>
      <c r="AG31" s="185">
        <v>5464</v>
      </c>
      <c r="AH31" s="185">
        <v>4953</v>
      </c>
      <c r="AI31" s="185">
        <v>4505</v>
      </c>
      <c r="AJ31" s="185">
        <v>4976</v>
      </c>
      <c r="AK31" s="185">
        <v>4635</v>
      </c>
      <c r="AL31" s="185">
        <v>5558</v>
      </c>
      <c r="AM31" s="198"/>
      <c r="AN31" s="185"/>
      <c r="AO31" s="185"/>
      <c r="AP31" s="185"/>
      <c r="AQ31" s="185"/>
      <c r="AR31" s="185"/>
      <c r="AS31" s="185"/>
      <c r="AT31" s="197"/>
    </row>
    <row r="32" spans="1:46" x14ac:dyDescent="0.2">
      <c r="A32" s="197" t="s">
        <v>1372</v>
      </c>
      <c r="B32" s="77" t="s">
        <v>1296</v>
      </c>
      <c r="C32" s="197" t="s">
        <v>119</v>
      </c>
      <c r="D32" s="185" t="s">
        <v>119</v>
      </c>
      <c r="E32" s="185" t="s">
        <v>1402</v>
      </c>
      <c r="F32" s="185" t="s">
        <v>38</v>
      </c>
      <c r="G32" s="186">
        <v>1</v>
      </c>
      <c r="H32" s="185">
        <v>170043589</v>
      </c>
      <c r="I32" s="185">
        <v>170043589</v>
      </c>
      <c r="J32" s="185" t="s">
        <v>39</v>
      </c>
      <c r="K32" s="185" t="s">
        <v>46</v>
      </c>
      <c r="L32" s="197" t="s">
        <v>1403</v>
      </c>
      <c r="M32" s="211">
        <v>0</v>
      </c>
      <c r="N32" s="170">
        <v>0</v>
      </c>
      <c r="O32" s="170">
        <v>0</v>
      </c>
      <c r="P32" s="170">
        <v>4.0816326530612242E-2</v>
      </c>
      <c r="Q32" s="170">
        <v>0.14754098360655737</v>
      </c>
      <c r="R32" s="170">
        <v>5.7142857142857141E-2</v>
      </c>
      <c r="S32" s="198">
        <v>60</v>
      </c>
      <c r="T32" s="185">
        <v>116</v>
      </c>
      <c r="U32" s="185">
        <v>103</v>
      </c>
      <c r="V32" s="185">
        <v>147</v>
      </c>
      <c r="W32" s="185">
        <v>122</v>
      </c>
      <c r="X32" s="185">
        <v>140</v>
      </c>
      <c r="Y32" s="211">
        <v>1.02907E-3</v>
      </c>
      <c r="Z32" s="170">
        <v>7.2236900000000005E-4</v>
      </c>
      <c r="AA32" s="170">
        <v>1.8630599999999999E-3</v>
      </c>
      <c r="AB32" s="170">
        <v>1.0663199999999999E-2</v>
      </c>
      <c r="AC32" s="170">
        <v>8.2129999999999995E-2</v>
      </c>
      <c r="AD32" s="170">
        <v>0.122673</v>
      </c>
      <c r="AE32" s="170">
        <v>7.9655299999999998E-2</v>
      </c>
      <c r="AF32" s="198">
        <v>3887</v>
      </c>
      <c r="AG32" s="185">
        <v>4153</v>
      </c>
      <c r="AH32" s="185">
        <v>4294</v>
      </c>
      <c r="AI32" s="185">
        <v>3845</v>
      </c>
      <c r="AJ32" s="185">
        <v>4432</v>
      </c>
      <c r="AK32" s="185">
        <v>4834</v>
      </c>
      <c r="AL32" s="185">
        <v>4758</v>
      </c>
      <c r="AM32" s="198"/>
      <c r="AN32" s="185"/>
      <c r="AO32" s="185"/>
      <c r="AP32" s="185"/>
      <c r="AQ32" s="185"/>
      <c r="AR32" s="185"/>
      <c r="AS32" s="185"/>
      <c r="AT32" s="197"/>
    </row>
    <row r="33" spans="1:46" x14ac:dyDescent="0.2">
      <c r="A33" s="197" t="s">
        <v>32</v>
      </c>
      <c r="B33" s="77" t="s">
        <v>32</v>
      </c>
      <c r="C33" s="197" t="s">
        <v>32</v>
      </c>
      <c r="D33" s="185" t="s">
        <v>119</v>
      </c>
      <c r="E33" s="185" t="s">
        <v>1959</v>
      </c>
      <c r="F33" s="185" t="s">
        <v>103</v>
      </c>
      <c r="G33" s="186">
        <v>1</v>
      </c>
      <c r="H33" s="185">
        <v>171292287</v>
      </c>
      <c r="I33" s="185">
        <v>171292287</v>
      </c>
      <c r="J33" s="185" t="s">
        <v>40</v>
      </c>
      <c r="K33" s="185" t="s">
        <v>59</v>
      </c>
      <c r="L33" s="197" t="s">
        <v>1960</v>
      </c>
      <c r="M33" s="211">
        <v>0</v>
      </c>
      <c r="N33" s="170">
        <v>0</v>
      </c>
      <c r="O33" s="170">
        <v>0</v>
      </c>
      <c r="P33" s="170">
        <v>0</v>
      </c>
      <c r="Q33" s="170">
        <v>0.12903225806451613</v>
      </c>
      <c r="R33" s="170">
        <v>0</v>
      </c>
      <c r="S33" s="198">
        <v>36</v>
      </c>
      <c r="T33" s="185">
        <v>95</v>
      </c>
      <c r="U33" s="185">
        <v>48</v>
      </c>
      <c r="V33" s="185">
        <v>35</v>
      </c>
      <c r="W33" s="185">
        <v>31</v>
      </c>
      <c r="X33" s="185">
        <v>73</v>
      </c>
      <c r="Y33" s="211">
        <v>1.28123E-3</v>
      </c>
      <c r="Z33" s="170">
        <v>1.31062E-3</v>
      </c>
      <c r="AA33" s="170">
        <v>2.1794399999999999E-3</v>
      </c>
      <c r="AB33" s="170">
        <v>0</v>
      </c>
      <c r="AC33" s="170">
        <v>1.3816900000000001E-3</v>
      </c>
      <c r="AD33" s="170">
        <v>7.7041600000000002E-2</v>
      </c>
      <c r="AE33" s="170">
        <v>0</v>
      </c>
      <c r="AF33" s="198">
        <v>1561</v>
      </c>
      <c r="AG33" s="185">
        <v>2289</v>
      </c>
      <c r="AH33" s="185">
        <v>2753</v>
      </c>
      <c r="AI33" s="185">
        <v>1466</v>
      </c>
      <c r="AJ33" s="185">
        <v>2895</v>
      </c>
      <c r="AK33" s="185">
        <v>2596</v>
      </c>
      <c r="AL33" s="185">
        <v>1999</v>
      </c>
      <c r="AM33" s="198" t="s">
        <v>40</v>
      </c>
      <c r="AN33" s="185" t="s">
        <v>40</v>
      </c>
      <c r="AO33" s="185" t="s">
        <v>40</v>
      </c>
      <c r="AP33" s="185" t="s">
        <v>40</v>
      </c>
      <c r="AQ33" s="185" t="s">
        <v>40</v>
      </c>
      <c r="AR33" s="185" t="s">
        <v>40</v>
      </c>
      <c r="AS33" s="185" t="s">
        <v>93</v>
      </c>
      <c r="AT33" s="197" t="s">
        <v>40</v>
      </c>
    </row>
    <row r="34" spans="1:46" x14ac:dyDescent="0.2">
      <c r="A34" s="197" t="s">
        <v>1372</v>
      </c>
      <c r="B34" s="77" t="s">
        <v>1296</v>
      </c>
      <c r="C34" s="197" t="s">
        <v>269</v>
      </c>
      <c r="D34" s="185" t="s">
        <v>119</v>
      </c>
      <c r="E34" s="185" t="s">
        <v>1404</v>
      </c>
      <c r="F34" s="185" t="s">
        <v>38</v>
      </c>
      <c r="G34" s="186">
        <v>1</v>
      </c>
      <c r="H34" s="185">
        <v>171605720</v>
      </c>
      <c r="I34" s="185">
        <v>171605720</v>
      </c>
      <c r="J34" s="185" t="s">
        <v>39</v>
      </c>
      <c r="K34" s="185" t="s">
        <v>59</v>
      </c>
      <c r="L34" s="197" t="s">
        <v>1405</v>
      </c>
      <c r="M34" s="211">
        <v>0</v>
      </c>
      <c r="N34" s="170">
        <v>0</v>
      </c>
      <c r="O34" s="170">
        <v>0</v>
      </c>
      <c r="P34" s="170">
        <v>9.8765432098765427E-2</v>
      </c>
      <c r="Q34" s="170">
        <v>0.16666666666666666</v>
      </c>
      <c r="R34" s="170">
        <v>7.7777777777777779E-2</v>
      </c>
      <c r="S34" s="198">
        <v>67</v>
      </c>
      <c r="T34" s="185">
        <v>92</v>
      </c>
      <c r="U34" s="185">
        <v>70</v>
      </c>
      <c r="V34" s="185">
        <v>81</v>
      </c>
      <c r="W34" s="185">
        <v>102</v>
      </c>
      <c r="X34" s="185">
        <v>90</v>
      </c>
      <c r="Y34" s="211">
        <v>3.3908800000000002E-3</v>
      </c>
      <c r="Z34" s="170">
        <v>2.7731600000000002E-3</v>
      </c>
      <c r="AA34" s="170">
        <v>1.7311E-3</v>
      </c>
      <c r="AB34" s="170">
        <v>1.0166400000000001E-2</v>
      </c>
      <c r="AC34" s="170">
        <v>9.0153300000000006E-2</v>
      </c>
      <c r="AD34" s="170">
        <v>0.11745899999999999</v>
      </c>
      <c r="AE34" s="170">
        <v>7.5447600000000004E-2</v>
      </c>
      <c r="AF34" s="198">
        <v>3244</v>
      </c>
      <c r="AG34" s="185">
        <v>3606</v>
      </c>
      <c r="AH34" s="185">
        <v>3466</v>
      </c>
      <c r="AI34" s="185">
        <v>3246</v>
      </c>
      <c r="AJ34" s="185">
        <v>3849</v>
      </c>
      <c r="AK34" s="185">
        <v>3763</v>
      </c>
      <c r="AL34" s="185">
        <v>3910</v>
      </c>
      <c r="AM34" s="198" t="s">
        <v>39</v>
      </c>
      <c r="AN34" s="185" t="s">
        <v>39</v>
      </c>
      <c r="AO34" s="185" t="s">
        <v>39</v>
      </c>
      <c r="AP34" s="185" t="s">
        <v>39</v>
      </c>
      <c r="AQ34" s="185" t="s">
        <v>39</v>
      </c>
      <c r="AR34" s="194" t="s">
        <v>79</v>
      </c>
      <c r="AS34" s="194" t="s">
        <v>79</v>
      </c>
      <c r="AT34" s="197" t="s">
        <v>39</v>
      </c>
    </row>
    <row r="35" spans="1:46" x14ac:dyDescent="0.2">
      <c r="A35" s="197" t="s">
        <v>1386</v>
      </c>
      <c r="B35" s="77" t="s">
        <v>1386</v>
      </c>
      <c r="C35" s="197" t="s">
        <v>1372</v>
      </c>
      <c r="D35" s="185" t="s">
        <v>119</v>
      </c>
      <c r="E35" s="185" t="s">
        <v>1406</v>
      </c>
      <c r="F35" s="185" t="s">
        <v>38</v>
      </c>
      <c r="G35" s="186">
        <v>1</v>
      </c>
      <c r="H35" s="185">
        <v>180062501</v>
      </c>
      <c r="I35" s="185">
        <v>180062501</v>
      </c>
      <c r="J35" s="185" t="s">
        <v>46</v>
      </c>
      <c r="K35" s="185" t="s">
        <v>40</v>
      </c>
      <c r="L35" s="197" t="s">
        <v>1407</v>
      </c>
      <c r="M35" s="211">
        <v>0</v>
      </c>
      <c r="N35" s="170">
        <v>4.0540540540540543E-2</v>
      </c>
      <c r="O35" s="170">
        <v>2.9411764705882353E-2</v>
      </c>
      <c r="P35" s="170">
        <v>6.25E-2</v>
      </c>
      <c r="Q35" s="170">
        <v>0.21568627450980393</v>
      </c>
      <c r="R35" s="170">
        <v>9.4017094017094016E-2</v>
      </c>
      <c r="S35" s="198">
        <v>21</v>
      </c>
      <c r="T35" s="185">
        <v>74</v>
      </c>
      <c r="U35" s="185">
        <v>102</v>
      </c>
      <c r="V35" s="185">
        <v>64</v>
      </c>
      <c r="W35" s="185">
        <v>51</v>
      </c>
      <c r="X35" s="185">
        <v>117</v>
      </c>
      <c r="Y35" s="211">
        <v>1.6764000000000001E-2</v>
      </c>
      <c r="Z35" s="170">
        <v>2.3329800000000001E-3</v>
      </c>
      <c r="AA35" s="170">
        <v>2.1477699999999998E-3</v>
      </c>
      <c r="AB35" s="170">
        <v>1.01327E-2</v>
      </c>
      <c r="AC35" s="170">
        <v>7.0500499999999994E-2</v>
      </c>
      <c r="AD35" s="170">
        <v>0.105106</v>
      </c>
      <c r="AE35" s="170">
        <v>6.3449800000000001E-2</v>
      </c>
      <c r="AF35" s="198">
        <v>3937</v>
      </c>
      <c r="AG35" s="185">
        <v>4715</v>
      </c>
      <c r="AH35" s="185">
        <v>4656</v>
      </c>
      <c r="AI35" s="185">
        <v>4145</v>
      </c>
      <c r="AJ35" s="185">
        <v>4695</v>
      </c>
      <c r="AK35" s="185">
        <v>4700</v>
      </c>
      <c r="AL35" s="185">
        <v>5264</v>
      </c>
      <c r="AM35" s="198" t="s">
        <v>46</v>
      </c>
      <c r="AN35" s="185" t="s">
        <v>46</v>
      </c>
      <c r="AO35" s="185" t="s">
        <v>46</v>
      </c>
      <c r="AP35" s="185" t="s">
        <v>46</v>
      </c>
      <c r="AQ35" s="185" t="s">
        <v>46</v>
      </c>
      <c r="AR35" s="194" t="s">
        <v>56</v>
      </c>
      <c r="AS35" s="194" t="s">
        <v>56</v>
      </c>
      <c r="AT35" s="218" t="s">
        <v>56</v>
      </c>
    </row>
    <row r="36" spans="1:46" x14ac:dyDescent="0.2">
      <c r="A36" s="197" t="s">
        <v>1372</v>
      </c>
      <c r="B36" s="77" t="s">
        <v>1296</v>
      </c>
      <c r="C36" s="197" t="s">
        <v>119</v>
      </c>
      <c r="D36" s="185" t="s">
        <v>119</v>
      </c>
      <c r="E36" s="185" t="s">
        <v>1408</v>
      </c>
      <c r="F36" s="185" t="s">
        <v>38</v>
      </c>
      <c r="G36" s="186">
        <v>1</v>
      </c>
      <c r="H36" s="185">
        <v>180905095</v>
      </c>
      <c r="I36" s="185">
        <v>180905095</v>
      </c>
      <c r="J36" s="185" t="s">
        <v>40</v>
      </c>
      <c r="K36" s="185" t="s">
        <v>39</v>
      </c>
      <c r="L36" s="197" t="s">
        <v>1409</v>
      </c>
      <c r="M36" s="211">
        <v>0</v>
      </c>
      <c r="N36" s="170">
        <v>0</v>
      </c>
      <c r="O36" s="170">
        <v>0</v>
      </c>
      <c r="P36" s="170">
        <v>4.065040650406504E-2</v>
      </c>
      <c r="Q36" s="170">
        <v>0.19072164948453607</v>
      </c>
      <c r="R36" s="170">
        <v>7.4999999999999997E-2</v>
      </c>
      <c r="S36" s="198">
        <v>50</v>
      </c>
      <c r="T36" s="185">
        <v>126</v>
      </c>
      <c r="U36" s="185">
        <v>96</v>
      </c>
      <c r="V36" s="185">
        <v>123</v>
      </c>
      <c r="W36" s="185">
        <v>194</v>
      </c>
      <c r="X36" s="185">
        <v>80</v>
      </c>
      <c r="Y36" s="211">
        <v>6.4102600000000001E-3</v>
      </c>
      <c r="Z36" s="170">
        <v>3.4799900000000001E-3</v>
      </c>
      <c r="AA36" s="170">
        <v>3.5326099999999998E-3</v>
      </c>
      <c r="AB36" s="170">
        <v>1.3967200000000001E-2</v>
      </c>
      <c r="AC36" s="170">
        <v>9.2394100000000007E-2</v>
      </c>
      <c r="AD36" s="170">
        <v>0.13133800000000001</v>
      </c>
      <c r="AE36" s="170">
        <v>9.9976499999999996E-2</v>
      </c>
      <c r="AF36" s="198">
        <v>3588</v>
      </c>
      <c r="AG36" s="185">
        <v>4023</v>
      </c>
      <c r="AH36" s="185">
        <v>3680</v>
      </c>
      <c r="AI36" s="185">
        <v>3723</v>
      </c>
      <c r="AJ36" s="185">
        <v>3918</v>
      </c>
      <c r="AK36" s="185">
        <v>3609</v>
      </c>
      <c r="AL36" s="185">
        <v>4261</v>
      </c>
      <c r="AM36" s="198"/>
      <c r="AN36" s="185"/>
      <c r="AO36" s="185"/>
      <c r="AP36" s="185"/>
      <c r="AQ36" s="185"/>
      <c r="AR36" s="185"/>
      <c r="AS36" s="185"/>
      <c r="AT36" s="197"/>
    </row>
    <row r="37" spans="1:46" x14ac:dyDescent="0.2">
      <c r="A37" s="197" t="s">
        <v>32</v>
      </c>
      <c r="B37" s="77" t="s">
        <v>32</v>
      </c>
      <c r="C37" s="197" t="s">
        <v>119</v>
      </c>
      <c r="D37" s="185" t="s">
        <v>119</v>
      </c>
      <c r="E37" s="185" t="s">
        <v>1410</v>
      </c>
      <c r="F37" s="185" t="s">
        <v>38</v>
      </c>
      <c r="G37" s="186">
        <v>1</v>
      </c>
      <c r="H37" s="185">
        <v>183511504</v>
      </c>
      <c r="I37" s="185">
        <v>183511504</v>
      </c>
      <c r="J37" s="185" t="s">
        <v>40</v>
      </c>
      <c r="K37" s="185" t="s">
        <v>39</v>
      </c>
      <c r="L37" s="197" t="s">
        <v>1411</v>
      </c>
      <c r="M37" s="211">
        <v>0</v>
      </c>
      <c r="N37" s="170">
        <v>0</v>
      </c>
      <c r="O37" s="170">
        <v>0</v>
      </c>
      <c r="P37" s="170">
        <v>8.0000000000000002E-3</v>
      </c>
      <c r="Q37" s="170">
        <v>0.13131313131313133</v>
      </c>
      <c r="R37" s="170">
        <v>0</v>
      </c>
      <c r="S37" s="198">
        <v>61</v>
      </c>
      <c r="T37" s="185">
        <v>180</v>
      </c>
      <c r="U37" s="185">
        <v>164</v>
      </c>
      <c r="V37" s="185">
        <v>125</v>
      </c>
      <c r="W37" s="185">
        <v>99</v>
      </c>
      <c r="X37" s="185">
        <v>179</v>
      </c>
      <c r="Y37" s="211">
        <v>0</v>
      </c>
      <c r="Z37" s="170">
        <v>2.7163399999999998E-3</v>
      </c>
      <c r="AA37" s="170">
        <v>1.3750399999999999E-3</v>
      </c>
      <c r="AB37" s="170">
        <v>0</v>
      </c>
      <c r="AC37" s="170">
        <v>7.7130700000000005E-4</v>
      </c>
      <c r="AD37" s="170">
        <v>0.12220200000000001</v>
      </c>
      <c r="AE37" s="170">
        <v>9.9403600000000001E-4</v>
      </c>
      <c r="AF37" s="198">
        <v>1011</v>
      </c>
      <c r="AG37" s="185">
        <v>2577</v>
      </c>
      <c r="AH37" s="185">
        <v>2909</v>
      </c>
      <c r="AI37" s="185">
        <v>1846</v>
      </c>
      <c r="AJ37" s="185">
        <v>2593</v>
      </c>
      <c r="AK37" s="185">
        <v>2725</v>
      </c>
      <c r="AL37" s="185">
        <v>2012</v>
      </c>
      <c r="AM37" s="198"/>
      <c r="AN37" s="185"/>
      <c r="AO37" s="185"/>
      <c r="AP37" s="185"/>
      <c r="AQ37" s="185"/>
      <c r="AR37" s="185"/>
      <c r="AS37" s="185"/>
      <c r="AT37" s="197"/>
    </row>
    <row r="38" spans="1:46" x14ac:dyDescent="0.2">
      <c r="A38" s="197" t="s">
        <v>1372</v>
      </c>
      <c r="B38" s="77" t="s">
        <v>1372</v>
      </c>
      <c r="C38" s="197" t="s">
        <v>119</v>
      </c>
      <c r="D38" s="185" t="s">
        <v>119</v>
      </c>
      <c r="E38" s="185" t="s">
        <v>1082</v>
      </c>
      <c r="F38" s="185" t="s">
        <v>38</v>
      </c>
      <c r="G38" s="186">
        <v>1</v>
      </c>
      <c r="H38" s="185">
        <v>186114612</v>
      </c>
      <c r="I38" s="185">
        <v>186114612</v>
      </c>
      <c r="J38" s="185" t="s">
        <v>39</v>
      </c>
      <c r="K38" s="185" t="s">
        <v>59</v>
      </c>
      <c r="L38" s="197" t="s">
        <v>1412</v>
      </c>
      <c r="M38" s="211">
        <v>0</v>
      </c>
      <c r="N38" s="170">
        <v>0</v>
      </c>
      <c r="O38" s="170">
        <v>0</v>
      </c>
      <c r="P38" s="170">
        <v>3.3898305084745763E-2</v>
      </c>
      <c r="Q38" s="170">
        <v>0.17391304347826086</v>
      </c>
      <c r="R38" s="170">
        <v>5.7692307692307696E-2</v>
      </c>
      <c r="S38" s="198">
        <v>46</v>
      </c>
      <c r="T38" s="185">
        <v>73</v>
      </c>
      <c r="U38" s="185">
        <v>49</v>
      </c>
      <c r="V38" s="185">
        <v>59</v>
      </c>
      <c r="W38" s="185">
        <v>69</v>
      </c>
      <c r="X38" s="185">
        <v>52</v>
      </c>
      <c r="Y38" s="211">
        <v>1.19904E-3</v>
      </c>
      <c r="Z38" s="170">
        <v>4.9677100000000002E-4</v>
      </c>
      <c r="AA38" s="170">
        <v>1.5544000000000001E-3</v>
      </c>
      <c r="AB38" s="170">
        <v>9.2996199999999998E-3</v>
      </c>
      <c r="AC38" s="170">
        <v>8.1692899999999999E-2</v>
      </c>
      <c r="AD38" s="170">
        <v>0.114041</v>
      </c>
      <c r="AE38" s="170">
        <v>8.8025599999999996E-2</v>
      </c>
      <c r="AF38" s="198">
        <v>3336</v>
      </c>
      <c r="AG38" s="185">
        <v>4026</v>
      </c>
      <c r="AH38" s="185">
        <v>3860</v>
      </c>
      <c r="AI38" s="185">
        <v>3441</v>
      </c>
      <c r="AJ38" s="185">
        <v>4064</v>
      </c>
      <c r="AK38" s="185">
        <v>4323</v>
      </c>
      <c r="AL38" s="185">
        <v>4067</v>
      </c>
      <c r="AM38" s="198"/>
      <c r="AN38" s="185"/>
      <c r="AO38" s="185"/>
      <c r="AP38" s="185"/>
      <c r="AQ38" s="185"/>
      <c r="AR38" s="185"/>
      <c r="AS38" s="185"/>
      <c r="AT38" s="197"/>
    </row>
    <row r="39" spans="1:46" x14ac:dyDescent="0.2">
      <c r="A39" s="197" t="s">
        <v>759</v>
      </c>
      <c r="B39" s="77" t="s">
        <v>1081</v>
      </c>
      <c r="C39" s="197" t="s">
        <v>119</v>
      </c>
      <c r="D39" s="185" t="s">
        <v>119</v>
      </c>
      <c r="E39" s="185" t="s">
        <v>1961</v>
      </c>
      <c r="F39" s="185" t="s">
        <v>38</v>
      </c>
      <c r="G39" s="186">
        <v>1</v>
      </c>
      <c r="H39" s="185">
        <v>186359930</v>
      </c>
      <c r="I39" s="185">
        <v>186359930</v>
      </c>
      <c r="J39" s="185" t="s">
        <v>39</v>
      </c>
      <c r="K39" s="185" t="s">
        <v>59</v>
      </c>
      <c r="L39" s="197" t="s">
        <v>1962</v>
      </c>
      <c r="M39" s="211">
        <v>0</v>
      </c>
      <c r="N39" s="170">
        <v>8.3969465648854963E-2</v>
      </c>
      <c r="O39" s="170">
        <v>0</v>
      </c>
      <c r="P39" s="170">
        <v>0</v>
      </c>
      <c r="Q39" s="170">
        <v>0</v>
      </c>
      <c r="R39" s="170">
        <v>0</v>
      </c>
      <c r="S39" s="198">
        <v>39</v>
      </c>
      <c r="T39" s="185">
        <v>131</v>
      </c>
      <c r="U39" s="185">
        <v>77</v>
      </c>
      <c r="V39" s="185">
        <v>70</v>
      </c>
      <c r="W39" s="185">
        <v>42</v>
      </c>
      <c r="X39" s="185">
        <v>79</v>
      </c>
      <c r="Y39" s="211">
        <v>2.6229499999999999E-2</v>
      </c>
      <c r="Z39" s="170">
        <v>1.94708E-2</v>
      </c>
      <c r="AA39" s="170">
        <v>2.0842800000000002E-2</v>
      </c>
      <c r="AB39" s="170">
        <v>1.36612E-3</v>
      </c>
      <c r="AC39" s="170">
        <v>6.9156299999999997E-4</v>
      </c>
      <c r="AD39" s="170">
        <v>7.0796499999999996E-4</v>
      </c>
      <c r="AE39" s="170">
        <v>0</v>
      </c>
      <c r="AF39" s="198">
        <v>915</v>
      </c>
      <c r="AG39" s="185">
        <v>2003</v>
      </c>
      <c r="AH39" s="185">
        <v>2207</v>
      </c>
      <c r="AI39" s="185">
        <v>1464</v>
      </c>
      <c r="AJ39" s="185">
        <v>2892</v>
      </c>
      <c r="AK39" s="185">
        <v>2825</v>
      </c>
      <c r="AL39" s="185">
        <v>1898</v>
      </c>
      <c r="AM39" s="198"/>
      <c r="AN39" s="185"/>
      <c r="AO39" s="185"/>
      <c r="AP39" s="185"/>
      <c r="AQ39" s="185"/>
      <c r="AR39" s="185"/>
      <c r="AS39" s="185"/>
      <c r="AT39" s="197"/>
    </row>
    <row r="40" spans="1:46" x14ac:dyDescent="0.2">
      <c r="A40" s="197" t="s">
        <v>1386</v>
      </c>
      <c r="B40" s="77" t="s">
        <v>1734</v>
      </c>
      <c r="C40" s="197" t="s">
        <v>1498</v>
      </c>
      <c r="D40" s="185" t="s">
        <v>119</v>
      </c>
      <c r="E40" s="185" t="s">
        <v>1413</v>
      </c>
      <c r="F40" s="185" t="s">
        <v>38</v>
      </c>
      <c r="G40" s="186">
        <v>1</v>
      </c>
      <c r="H40" s="185">
        <v>196659297</v>
      </c>
      <c r="I40" s="185">
        <v>196659297</v>
      </c>
      <c r="J40" s="185" t="s">
        <v>39</v>
      </c>
      <c r="K40" s="185" t="s">
        <v>46</v>
      </c>
      <c r="L40" s="197" t="s">
        <v>1414</v>
      </c>
      <c r="M40" s="211">
        <v>0</v>
      </c>
      <c r="N40" s="170">
        <v>5.5555555555555552E-2</v>
      </c>
      <c r="O40" s="170">
        <v>1.0471204188481676E-2</v>
      </c>
      <c r="P40" s="170">
        <v>0.10191082802547771</v>
      </c>
      <c r="Q40" s="170">
        <v>6.6666666666666666E-2</v>
      </c>
      <c r="R40" s="170">
        <v>9.5000000000000001E-2</v>
      </c>
      <c r="S40" s="198">
        <v>99</v>
      </c>
      <c r="T40" s="185">
        <v>162</v>
      </c>
      <c r="U40" s="185">
        <v>191</v>
      </c>
      <c r="V40" s="185">
        <v>157</v>
      </c>
      <c r="W40" s="185">
        <v>180</v>
      </c>
      <c r="X40" s="185">
        <v>200</v>
      </c>
      <c r="Y40" s="211">
        <v>0.12568699999999999</v>
      </c>
      <c r="Z40" s="170">
        <v>4.3817300000000003E-2</v>
      </c>
      <c r="AA40" s="170">
        <v>0.100925</v>
      </c>
      <c r="AB40" s="170">
        <v>1.3035700000000001E-2</v>
      </c>
      <c r="AC40" s="170">
        <v>8.5719799999999999E-2</v>
      </c>
      <c r="AD40" s="170">
        <v>0.12770500000000001</v>
      </c>
      <c r="AE40" s="170">
        <v>8.8766600000000001E-2</v>
      </c>
      <c r="AF40" s="198">
        <v>4185</v>
      </c>
      <c r="AG40" s="185">
        <v>5386</v>
      </c>
      <c r="AH40" s="185">
        <v>5083</v>
      </c>
      <c r="AI40" s="185">
        <v>5063</v>
      </c>
      <c r="AJ40" s="185">
        <v>5203</v>
      </c>
      <c r="AK40" s="185">
        <v>5129</v>
      </c>
      <c r="AL40" s="185">
        <v>5813</v>
      </c>
      <c r="AM40" s="198" t="s">
        <v>39</v>
      </c>
      <c r="AN40" s="194" t="s">
        <v>65</v>
      </c>
      <c r="AO40" s="194" t="s">
        <v>65</v>
      </c>
      <c r="AP40" s="194" t="s">
        <v>65</v>
      </c>
      <c r="AQ40" s="185"/>
      <c r="AR40" s="194" t="s">
        <v>65</v>
      </c>
      <c r="AS40" s="194" t="s">
        <v>65</v>
      </c>
      <c r="AT40" s="218" t="s">
        <v>65</v>
      </c>
    </row>
    <row r="41" spans="1:46" x14ac:dyDescent="0.2">
      <c r="A41" s="197" t="s">
        <v>31</v>
      </c>
      <c r="B41" s="77" t="s">
        <v>31</v>
      </c>
      <c r="C41" s="197" t="s">
        <v>31</v>
      </c>
      <c r="D41" s="185" t="s">
        <v>119</v>
      </c>
      <c r="E41" s="185" t="s">
        <v>1415</v>
      </c>
      <c r="F41" s="185" t="s">
        <v>38</v>
      </c>
      <c r="G41" s="186">
        <v>1</v>
      </c>
      <c r="H41" s="185">
        <v>198711494</v>
      </c>
      <c r="I41" s="185">
        <v>198711494</v>
      </c>
      <c r="J41" s="185" t="s">
        <v>40</v>
      </c>
      <c r="K41" s="185" t="s">
        <v>39</v>
      </c>
      <c r="L41" s="197" t="s">
        <v>1416</v>
      </c>
      <c r="M41" s="211">
        <v>0</v>
      </c>
      <c r="N41" s="170">
        <v>0</v>
      </c>
      <c r="O41" s="170">
        <v>0</v>
      </c>
      <c r="P41" s="170">
        <v>0.12121212121212122</v>
      </c>
      <c r="Q41" s="170">
        <v>0</v>
      </c>
      <c r="R41" s="170">
        <v>0</v>
      </c>
      <c r="S41" s="198">
        <v>67</v>
      </c>
      <c r="T41" s="185">
        <v>97</v>
      </c>
      <c r="U41" s="185">
        <v>102</v>
      </c>
      <c r="V41" s="185">
        <v>66</v>
      </c>
      <c r="W41" s="185">
        <v>93</v>
      </c>
      <c r="X41" s="185">
        <v>112</v>
      </c>
      <c r="Y41" s="211">
        <v>9.5480599999999999E-4</v>
      </c>
      <c r="Z41" s="170">
        <v>2.6499599999999998E-3</v>
      </c>
      <c r="AA41" s="170">
        <v>4.7950100000000002E-4</v>
      </c>
      <c r="AB41" s="170">
        <v>8.2101799999999996E-4</v>
      </c>
      <c r="AC41" s="170">
        <v>6.4171099999999995E-2</v>
      </c>
      <c r="AD41" s="170">
        <v>8.4352600000000004E-4</v>
      </c>
      <c r="AE41" s="170">
        <v>9.6061499999999995E-4</v>
      </c>
      <c r="AF41" s="198">
        <v>3142</v>
      </c>
      <c r="AG41" s="185">
        <v>4151</v>
      </c>
      <c r="AH41" s="185">
        <v>4171</v>
      </c>
      <c r="AI41" s="185">
        <v>3654</v>
      </c>
      <c r="AJ41" s="185">
        <v>4862</v>
      </c>
      <c r="AK41" s="185">
        <v>4742</v>
      </c>
      <c r="AL41" s="185">
        <v>4164</v>
      </c>
      <c r="AM41" s="198" t="s">
        <v>40</v>
      </c>
      <c r="AN41" s="185" t="s">
        <v>40</v>
      </c>
      <c r="AO41" s="185" t="s">
        <v>40</v>
      </c>
      <c r="AP41" s="185" t="s">
        <v>40</v>
      </c>
      <c r="AQ41" s="185" t="s">
        <v>40</v>
      </c>
      <c r="AR41" s="194" t="s">
        <v>84</v>
      </c>
      <c r="AS41" s="185" t="s">
        <v>40</v>
      </c>
      <c r="AT41" s="197" t="s">
        <v>40</v>
      </c>
    </row>
    <row r="42" spans="1:46" x14ac:dyDescent="0.2">
      <c r="A42" s="197" t="s">
        <v>1372</v>
      </c>
      <c r="B42" s="77" t="s">
        <v>1296</v>
      </c>
      <c r="C42" s="197" t="s">
        <v>1372</v>
      </c>
      <c r="D42" s="185" t="s">
        <v>119</v>
      </c>
      <c r="E42" s="185" t="s">
        <v>1417</v>
      </c>
      <c r="F42" s="185" t="s">
        <v>103</v>
      </c>
      <c r="G42" s="186">
        <v>1</v>
      </c>
      <c r="H42" s="185">
        <v>231472699</v>
      </c>
      <c r="I42" s="185">
        <v>231472699</v>
      </c>
      <c r="J42" s="185" t="s">
        <v>39</v>
      </c>
      <c r="K42" s="185" t="s">
        <v>46</v>
      </c>
      <c r="L42" s="197" t="s">
        <v>1418</v>
      </c>
      <c r="M42" s="211">
        <v>0</v>
      </c>
      <c r="N42" s="170">
        <v>0</v>
      </c>
      <c r="O42" s="170">
        <v>7.462686567164179E-3</v>
      </c>
      <c r="P42" s="170">
        <v>4.3165467625899283E-2</v>
      </c>
      <c r="Q42" s="170">
        <v>0.14084507042253522</v>
      </c>
      <c r="R42" s="170">
        <v>0.10144927536231885</v>
      </c>
      <c r="S42" s="198">
        <v>65</v>
      </c>
      <c r="T42" s="185">
        <v>139</v>
      </c>
      <c r="U42" s="185">
        <v>134</v>
      </c>
      <c r="V42" s="185">
        <v>139</v>
      </c>
      <c r="W42" s="185">
        <v>142</v>
      </c>
      <c r="X42" s="185">
        <v>138</v>
      </c>
      <c r="Y42" s="211">
        <v>3.7756199999999999E-3</v>
      </c>
      <c r="Z42" s="170">
        <v>1.00427E-3</v>
      </c>
      <c r="AA42" s="170">
        <v>4.5146700000000001E-3</v>
      </c>
      <c r="AB42" s="170">
        <v>1.38648E-2</v>
      </c>
      <c r="AC42" s="170">
        <v>9.3727099999999994E-2</v>
      </c>
      <c r="AD42" s="170">
        <v>0.13766100000000001</v>
      </c>
      <c r="AE42" s="170">
        <v>9.3979800000000002E-2</v>
      </c>
      <c r="AF42" s="198">
        <v>3708</v>
      </c>
      <c r="AG42" s="185">
        <v>3983</v>
      </c>
      <c r="AH42" s="185">
        <v>3544</v>
      </c>
      <c r="AI42" s="185">
        <v>4039</v>
      </c>
      <c r="AJ42" s="185">
        <v>4097</v>
      </c>
      <c r="AK42" s="185">
        <v>3574</v>
      </c>
      <c r="AL42" s="185">
        <v>4352</v>
      </c>
      <c r="AM42" s="198" t="s">
        <v>39</v>
      </c>
      <c r="AN42" s="185" t="s">
        <v>39</v>
      </c>
      <c r="AO42" s="185" t="s">
        <v>39</v>
      </c>
      <c r="AP42" s="185" t="s">
        <v>39</v>
      </c>
      <c r="AQ42" s="185" t="s">
        <v>39</v>
      </c>
      <c r="AR42" s="194" t="s">
        <v>65</v>
      </c>
      <c r="AS42" s="194" t="s">
        <v>65</v>
      </c>
      <c r="AT42" s="218" t="s">
        <v>65</v>
      </c>
    </row>
    <row r="43" spans="1:46" x14ac:dyDescent="0.2">
      <c r="A43" s="197" t="s">
        <v>99</v>
      </c>
      <c r="B43" s="77" t="s">
        <v>31</v>
      </c>
      <c r="C43" s="197" t="s">
        <v>119</v>
      </c>
      <c r="D43" s="185" t="s">
        <v>119</v>
      </c>
      <c r="E43" s="185" t="s">
        <v>2081</v>
      </c>
      <c r="F43" s="185" t="s">
        <v>38</v>
      </c>
      <c r="G43" s="186">
        <v>1</v>
      </c>
      <c r="H43" s="185">
        <v>236180568</v>
      </c>
      <c r="I43" s="185">
        <v>236180568</v>
      </c>
      <c r="J43" s="185" t="s">
        <v>39</v>
      </c>
      <c r="K43" s="185" t="s">
        <v>40</v>
      </c>
      <c r="L43" s="197" t="s">
        <v>2082</v>
      </c>
      <c r="M43" s="211">
        <v>0</v>
      </c>
      <c r="N43" s="170">
        <v>0</v>
      </c>
      <c r="O43" s="170">
        <v>2.6666666666666668E-2</v>
      </c>
      <c r="P43" s="170">
        <v>0.11940298507462686</v>
      </c>
      <c r="Q43" s="170">
        <v>0</v>
      </c>
      <c r="R43" s="170">
        <v>0</v>
      </c>
      <c r="S43" s="198">
        <v>78</v>
      </c>
      <c r="T43" s="185">
        <v>93</v>
      </c>
      <c r="U43" s="185">
        <v>75</v>
      </c>
      <c r="V43" s="185">
        <v>67</v>
      </c>
      <c r="W43" s="185">
        <v>88</v>
      </c>
      <c r="X43" s="185">
        <v>107</v>
      </c>
      <c r="Y43" s="211">
        <v>0</v>
      </c>
      <c r="Z43" s="170">
        <v>7.6628399999999998E-3</v>
      </c>
      <c r="AA43" s="170">
        <v>2.0284000000000001E-3</v>
      </c>
      <c r="AB43" s="170">
        <v>0</v>
      </c>
      <c r="AC43" s="170">
        <v>4.1606900000000002E-2</v>
      </c>
      <c r="AD43" s="170">
        <v>2.2598900000000001E-3</v>
      </c>
      <c r="AE43" s="170">
        <v>0</v>
      </c>
      <c r="AF43" s="198">
        <v>326</v>
      </c>
      <c r="AG43" s="185">
        <v>783</v>
      </c>
      <c r="AH43" s="185">
        <v>986</v>
      </c>
      <c r="AI43" s="185">
        <v>346</v>
      </c>
      <c r="AJ43" s="185">
        <v>697</v>
      </c>
      <c r="AK43" s="185">
        <v>885</v>
      </c>
      <c r="AL43" s="185">
        <v>363</v>
      </c>
      <c r="AM43" s="198"/>
      <c r="AN43" s="185"/>
      <c r="AO43" s="185"/>
      <c r="AP43" s="185"/>
      <c r="AQ43" s="185"/>
      <c r="AR43" s="185"/>
      <c r="AS43" s="185"/>
      <c r="AT43" s="197"/>
    </row>
    <row r="44" spans="1:46" x14ac:dyDescent="0.2">
      <c r="A44" s="197" t="s">
        <v>1372</v>
      </c>
      <c r="B44" s="77" t="s">
        <v>1296</v>
      </c>
      <c r="C44" s="197" t="s">
        <v>119</v>
      </c>
      <c r="D44" s="185" t="s">
        <v>119</v>
      </c>
      <c r="E44" s="185" t="s">
        <v>1419</v>
      </c>
      <c r="F44" s="185" t="s">
        <v>38</v>
      </c>
      <c r="G44" s="186">
        <v>1</v>
      </c>
      <c r="H44" s="185">
        <v>246810965</v>
      </c>
      <c r="I44" s="185">
        <v>246810965</v>
      </c>
      <c r="J44" s="185" t="s">
        <v>40</v>
      </c>
      <c r="K44" s="185" t="s">
        <v>59</v>
      </c>
      <c r="L44" s="197" t="s">
        <v>1420</v>
      </c>
      <c r="M44" s="211">
        <v>0</v>
      </c>
      <c r="N44" s="170">
        <v>0</v>
      </c>
      <c r="O44" s="170">
        <v>8.4745762711864406E-3</v>
      </c>
      <c r="P44" s="170">
        <v>9.5238095238095233E-2</v>
      </c>
      <c r="Q44" s="170">
        <v>0.11428571428571428</v>
      </c>
      <c r="R44" s="170">
        <v>7.7519379844961239E-2</v>
      </c>
      <c r="S44" s="198">
        <v>68</v>
      </c>
      <c r="T44" s="185">
        <v>74</v>
      </c>
      <c r="U44" s="185">
        <v>118</v>
      </c>
      <c r="V44" s="185">
        <v>84</v>
      </c>
      <c r="W44" s="185">
        <v>140</v>
      </c>
      <c r="X44" s="185">
        <v>129</v>
      </c>
      <c r="Y44" s="211">
        <v>4.3516099999999999E-4</v>
      </c>
      <c r="Z44" s="170">
        <v>1.1419900000000001E-3</v>
      </c>
      <c r="AA44" s="170">
        <v>3.4715499999999999E-3</v>
      </c>
      <c r="AB44" s="170">
        <v>1.0821600000000001E-2</v>
      </c>
      <c r="AC44" s="170">
        <v>9.3403600000000003E-2</v>
      </c>
      <c r="AD44" s="170">
        <v>0.121506</v>
      </c>
      <c r="AE44" s="170">
        <v>8.5633899999999999E-2</v>
      </c>
      <c r="AF44" s="198">
        <v>4596</v>
      </c>
      <c r="AG44" s="185">
        <v>5254</v>
      </c>
      <c r="AH44" s="185">
        <v>5185</v>
      </c>
      <c r="AI44" s="185">
        <v>4990</v>
      </c>
      <c r="AJ44" s="185">
        <v>5503</v>
      </c>
      <c r="AK44" s="185">
        <v>5366</v>
      </c>
      <c r="AL44" s="185">
        <v>5687</v>
      </c>
      <c r="AM44" s="198"/>
      <c r="AN44" s="185"/>
      <c r="AO44" s="185"/>
      <c r="AP44" s="185"/>
      <c r="AQ44" s="185"/>
      <c r="AR44" s="185"/>
      <c r="AS44" s="185"/>
      <c r="AT44" s="197"/>
    </row>
    <row r="45" spans="1:46" x14ac:dyDescent="0.2">
      <c r="A45" s="197" t="s">
        <v>1372</v>
      </c>
      <c r="B45" s="77" t="s">
        <v>1372</v>
      </c>
      <c r="C45" s="197" t="s">
        <v>1372</v>
      </c>
      <c r="D45" s="185" t="s">
        <v>119</v>
      </c>
      <c r="E45" s="185" t="s">
        <v>1419</v>
      </c>
      <c r="F45" s="185" t="s">
        <v>38</v>
      </c>
      <c r="G45" s="186">
        <v>1</v>
      </c>
      <c r="H45" s="185">
        <v>246811286</v>
      </c>
      <c r="I45" s="185">
        <v>246811286</v>
      </c>
      <c r="J45" s="185" t="s">
        <v>40</v>
      </c>
      <c r="K45" s="185" t="s">
        <v>46</v>
      </c>
      <c r="L45" s="197" t="s">
        <v>1421</v>
      </c>
      <c r="M45" s="211">
        <v>0</v>
      </c>
      <c r="N45" s="170">
        <v>0</v>
      </c>
      <c r="O45" s="170">
        <v>0</v>
      </c>
      <c r="P45" s="170">
        <v>8.1632653061224483E-2</v>
      </c>
      <c r="Q45" s="170">
        <v>0.13559322033898305</v>
      </c>
      <c r="R45" s="170">
        <v>4.807692307692308E-2</v>
      </c>
      <c r="S45" s="198">
        <v>53</v>
      </c>
      <c r="T45" s="185">
        <v>97</v>
      </c>
      <c r="U45" s="185">
        <v>113</v>
      </c>
      <c r="V45" s="185">
        <v>98</v>
      </c>
      <c r="W45" s="185">
        <v>59</v>
      </c>
      <c r="X45" s="185">
        <v>104</v>
      </c>
      <c r="Y45" s="211">
        <v>1.7953299999999999E-3</v>
      </c>
      <c r="Z45" s="170">
        <v>3.10078E-3</v>
      </c>
      <c r="AA45" s="170">
        <v>1.76991E-3</v>
      </c>
      <c r="AB45" s="170">
        <v>6.8943900000000002E-3</v>
      </c>
      <c r="AC45" s="170">
        <v>7.46753E-2</v>
      </c>
      <c r="AD45" s="170">
        <v>0.10446999999999999</v>
      </c>
      <c r="AE45" s="170">
        <v>7.1141700000000002E-2</v>
      </c>
      <c r="AF45" s="198">
        <v>2228</v>
      </c>
      <c r="AG45" s="185">
        <v>3225</v>
      </c>
      <c r="AH45" s="185">
        <v>3390</v>
      </c>
      <c r="AI45" s="185">
        <v>3191</v>
      </c>
      <c r="AJ45" s="185">
        <v>4004</v>
      </c>
      <c r="AK45" s="185">
        <v>3848</v>
      </c>
      <c r="AL45" s="185">
        <v>3486</v>
      </c>
      <c r="AM45" s="198" t="s">
        <v>40</v>
      </c>
      <c r="AN45" s="185" t="s">
        <v>40</v>
      </c>
      <c r="AO45" s="185" t="s">
        <v>40</v>
      </c>
      <c r="AP45" s="185" t="s">
        <v>40</v>
      </c>
      <c r="AQ45" s="185" t="s">
        <v>40</v>
      </c>
      <c r="AR45" s="194" t="s">
        <v>48</v>
      </c>
      <c r="AS45" s="194" t="s">
        <v>48</v>
      </c>
      <c r="AT45" s="218" t="s">
        <v>48</v>
      </c>
    </row>
    <row r="46" spans="1:46" x14ac:dyDescent="0.2">
      <c r="A46" s="197" t="s">
        <v>1313</v>
      </c>
      <c r="B46" s="77" t="s">
        <v>1313</v>
      </c>
      <c r="C46" s="197" t="s">
        <v>119</v>
      </c>
      <c r="D46" s="185" t="s">
        <v>119</v>
      </c>
      <c r="E46" s="185" t="s">
        <v>1201</v>
      </c>
      <c r="F46" s="185" t="s">
        <v>38</v>
      </c>
      <c r="G46" s="186">
        <v>1</v>
      </c>
      <c r="H46" s="185">
        <v>247655258</v>
      </c>
      <c r="I46" s="185">
        <v>247655258</v>
      </c>
      <c r="J46" s="185" t="s">
        <v>39</v>
      </c>
      <c r="K46" s="185" t="s">
        <v>46</v>
      </c>
      <c r="L46" s="197" t="s">
        <v>1422</v>
      </c>
      <c r="M46" s="211">
        <v>0</v>
      </c>
      <c r="N46" s="170">
        <v>0</v>
      </c>
      <c r="O46" s="170">
        <v>0</v>
      </c>
      <c r="P46" s="170">
        <v>0.12962962962962962</v>
      </c>
      <c r="Q46" s="170">
        <v>0</v>
      </c>
      <c r="R46" s="170">
        <v>2.1739130434782608E-2</v>
      </c>
      <c r="S46" s="198">
        <v>30</v>
      </c>
      <c r="T46" s="185">
        <v>30</v>
      </c>
      <c r="U46" s="185">
        <v>55</v>
      </c>
      <c r="V46" s="185">
        <v>54</v>
      </c>
      <c r="W46" s="185">
        <v>70</v>
      </c>
      <c r="X46" s="185">
        <v>46</v>
      </c>
      <c r="Y46" s="211">
        <v>1.30591E-3</v>
      </c>
      <c r="Z46" s="170">
        <v>2.64971E-3</v>
      </c>
      <c r="AA46" s="170">
        <v>2.0666500000000002E-3</v>
      </c>
      <c r="AB46" s="170">
        <v>2.5923500000000002E-3</v>
      </c>
      <c r="AC46" s="170">
        <v>7.3714799999999997E-2</v>
      </c>
      <c r="AD46" s="170">
        <v>9.1890699999999995E-4</v>
      </c>
      <c r="AE46" s="170">
        <v>2.3491700000000001E-2</v>
      </c>
      <c r="AF46" s="198">
        <v>3063</v>
      </c>
      <c r="AG46" s="185">
        <v>3774</v>
      </c>
      <c r="AH46" s="185">
        <v>3871</v>
      </c>
      <c r="AI46" s="185">
        <v>3086</v>
      </c>
      <c r="AJ46" s="185">
        <v>4124</v>
      </c>
      <c r="AK46" s="185">
        <v>4353</v>
      </c>
      <c r="AL46" s="185">
        <v>3746</v>
      </c>
      <c r="AM46" s="198"/>
      <c r="AN46" s="185"/>
      <c r="AO46" s="185"/>
      <c r="AP46" s="185"/>
      <c r="AQ46" s="185"/>
      <c r="AR46" s="185"/>
      <c r="AS46" s="185"/>
      <c r="AT46" s="197"/>
    </row>
    <row r="47" spans="1:46" x14ac:dyDescent="0.2">
      <c r="A47" s="197" t="s">
        <v>1569</v>
      </c>
      <c r="B47" s="77" t="s">
        <v>1498</v>
      </c>
      <c r="C47" s="197" t="s">
        <v>1423</v>
      </c>
      <c r="D47" s="185" t="s">
        <v>119</v>
      </c>
      <c r="E47" s="185" t="s">
        <v>1424</v>
      </c>
      <c r="F47" s="185" t="s">
        <v>38</v>
      </c>
      <c r="G47" s="186">
        <v>2</v>
      </c>
      <c r="H47" s="185">
        <v>1748098</v>
      </c>
      <c r="I47" s="185">
        <v>1748098</v>
      </c>
      <c r="J47" s="185" t="s">
        <v>40</v>
      </c>
      <c r="K47" s="185" t="s">
        <v>46</v>
      </c>
      <c r="L47" s="197" t="s">
        <v>1425</v>
      </c>
      <c r="M47" s="211">
        <v>0</v>
      </c>
      <c r="N47" s="170">
        <v>0.32</v>
      </c>
      <c r="O47" s="170">
        <v>0</v>
      </c>
      <c r="P47" s="170">
        <v>0.32142857142857145</v>
      </c>
      <c r="Q47" s="170">
        <v>0.2413793103448276</v>
      </c>
      <c r="R47" s="170">
        <v>9.5238095238095233E-2</v>
      </c>
      <c r="S47" s="198">
        <v>33</v>
      </c>
      <c r="T47" s="185">
        <v>25</v>
      </c>
      <c r="U47" s="185">
        <v>24</v>
      </c>
      <c r="V47" s="185">
        <v>28</v>
      </c>
      <c r="W47" s="185">
        <v>29</v>
      </c>
      <c r="X47" s="185">
        <v>21</v>
      </c>
      <c r="Y47" s="211">
        <v>0.158996</v>
      </c>
      <c r="Z47" s="170">
        <v>5.9890699999999998E-2</v>
      </c>
      <c r="AA47" s="170">
        <v>0.123725</v>
      </c>
      <c r="AB47" s="170">
        <v>8.0233400000000003E-3</v>
      </c>
      <c r="AC47" s="170">
        <v>9.39691E-2</v>
      </c>
      <c r="AD47" s="170">
        <v>0.222107</v>
      </c>
      <c r="AE47" s="170">
        <v>9.2882500000000007E-2</v>
      </c>
      <c r="AF47" s="198">
        <v>3346</v>
      </c>
      <c r="AG47" s="185">
        <v>4024</v>
      </c>
      <c r="AH47" s="185">
        <v>3726</v>
      </c>
      <c r="AI47" s="185">
        <v>4113</v>
      </c>
      <c r="AJ47" s="185">
        <v>4278</v>
      </c>
      <c r="AK47" s="185">
        <v>3863</v>
      </c>
      <c r="AL47" s="185">
        <v>4791</v>
      </c>
      <c r="AM47" s="198" t="s">
        <v>40</v>
      </c>
      <c r="AN47" s="194" t="s">
        <v>48</v>
      </c>
      <c r="AO47" s="194" t="s">
        <v>48</v>
      </c>
      <c r="AP47" s="194" t="s">
        <v>48</v>
      </c>
      <c r="AQ47" s="185" t="s">
        <v>40</v>
      </c>
      <c r="AR47" s="194" t="s">
        <v>48</v>
      </c>
      <c r="AS47" s="194" t="s">
        <v>48</v>
      </c>
      <c r="AT47" s="197"/>
    </row>
    <row r="48" spans="1:46" x14ac:dyDescent="0.2">
      <c r="A48" s="197" t="s">
        <v>759</v>
      </c>
      <c r="B48" s="77" t="s">
        <v>1081</v>
      </c>
      <c r="C48" s="197" t="s">
        <v>119</v>
      </c>
      <c r="D48" s="185" t="s">
        <v>119</v>
      </c>
      <c r="E48" s="185" t="s">
        <v>1426</v>
      </c>
      <c r="F48" s="185" t="s">
        <v>38</v>
      </c>
      <c r="G48" s="186">
        <v>2</v>
      </c>
      <c r="H48" s="185">
        <v>27890182</v>
      </c>
      <c r="I48" s="185">
        <v>27890182</v>
      </c>
      <c r="J48" s="185" t="s">
        <v>40</v>
      </c>
      <c r="K48" s="185" t="s">
        <v>46</v>
      </c>
      <c r="L48" s="197" t="s">
        <v>1427</v>
      </c>
      <c r="M48" s="211">
        <v>0</v>
      </c>
      <c r="N48" s="170">
        <v>0.3</v>
      </c>
      <c r="O48" s="170">
        <v>0</v>
      </c>
      <c r="P48" s="170">
        <v>0</v>
      </c>
      <c r="Q48" s="170">
        <v>0</v>
      </c>
      <c r="R48" s="170">
        <v>0</v>
      </c>
      <c r="S48" s="198">
        <v>48</v>
      </c>
      <c r="T48" s="185">
        <v>50</v>
      </c>
      <c r="U48" s="185">
        <v>88</v>
      </c>
      <c r="V48" s="185">
        <v>23</v>
      </c>
      <c r="W48" s="185">
        <v>19</v>
      </c>
      <c r="X48" s="185">
        <v>57</v>
      </c>
      <c r="Y48" s="211">
        <v>0.19275900000000001</v>
      </c>
      <c r="Z48" s="170">
        <v>5.7053899999999998E-2</v>
      </c>
      <c r="AA48" s="170">
        <v>0.12968099999999999</v>
      </c>
      <c r="AB48" s="170">
        <v>8.7854199999999995E-4</v>
      </c>
      <c r="AC48" s="170">
        <v>3.5460999999999999E-3</v>
      </c>
      <c r="AD48" s="170">
        <v>7.2762599999999999E-4</v>
      </c>
      <c r="AE48" s="170">
        <v>4.3744500000000001E-4</v>
      </c>
      <c r="AF48" s="198">
        <v>2900</v>
      </c>
      <c r="AG48" s="185">
        <v>3856</v>
      </c>
      <c r="AH48" s="185">
        <v>3632</v>
      </c>
      <c r="AI48" s="185">
        <v>4553</v>
      </c>
      <c r="AJ48" s="185">
        <v>4512</v>
      </c>
      <c r="AK48" s="185">
        <v>4123</v>
      </c>
      <c r="AL48" s="185">
        <v>4572</v>
      </c>
      <c r="AM48" s="198"/>
      <c r="AN48" s="185"/>
      <c r="AO48" s="185"/>
      <c r="AP48" s="185"/>
      <c r="AQ48" s="185"/>
      <c r="AR48" s="185"/>
      <c r="AS48" s="185"/>
      <c r="AT48" s="197"/>
    </row>
    <row r="49" spans="1:46" x14ac:dyDescent="0.2">
      <c r="A49" s="197" t="s">
        <v>759</v>
      </c>
      <c r="B49" s="77" t="s">
        <v>1081</v>
      </c>
      <c r="C49" s="197" t="s">
        <v>119</v>
      </c>
      <c r="D49" s="185" t="s">
        <v>119</v>
      </c>
      <c r="E49" s="185" t="s">
        <v>1428</v>
      </c>
      <c r="F49" s="185" t="s">
        <v>38</v>
      </c>
      <c r="G49" s="186">
        <v>2</v>
      </c>
      <c r="H49" s="185">
        <v>54102799</v>
      </c>
      <c r="I49" s="185">
        <v>54102799</v>
      </c>
      <c r="J49" s="185" t="s">
        <v>40</v>
      </c>
      <c r="K49" s="185" t="s">
        <v>46</v>
      </c>
      <c r="L49" s="197" t="s">
        <v>1429</v>
      </c>
      <c r="M49" s="211">
        <v>0</v>
      </c>
      <c r="N49" s="170">
        <v>0.15277777777777779</v>
      </c>
      <c r="O49" s="170">
        <v>0</v>
      </c>
      <c r="P49" s="170">
        <v>0</v>
      </c>
      <c r="Q49" s="170">
        <v>0</v>
      </c>
      <c r="R49" s="170">
        <v>0</v>
      </c>
      <c r="S49" s="198">
        <v>50</v>
      </c>
      <c r="T49" s="185">
        <v>72</v>
      </c>
      <c r="U49" s="185">
        <v>90</v>
      </c>
      <c r="V49" s="185">
        <v>38</v>
      </c>
      <c r="W49" s="185">
        <v>13</v>
      </c>
      <c r="X49" s="185">
        <v>64</v>
      </c>
      <c r="Y49" s="211">
        <v>0.18009900000000001</v>
      </c>
      <c r="Z49" s="170">
        <v>9.5761399999999997E-2</v>
      </c>
      <c r="AA49" s="170">
        <v>0.17189699999999999</v>
      </c>
      <c r="AB49" s="170">
        <v>1.5123999999999999E-3</v>
      </c>
      <c r="AC49" s="170">
        <v>5.9084199999999995E-4</v>
      </c>
      <c r="AD49" s="170">
        <v>1.8773500000000001E-3</v>
      </c>
      <c r="AE49" s="170">
        <v>1.06923E-3</v>
      </c>
      <c r="AF49" s="198">
        <v>2432</v>
      </c>
      <c r="AG49" s="185">
        <v>3185</v>
      </c>
      <c r="AH49" s="185">
        <v>2868</v>
      </c>
      <c r="AI49" s="185">
        <v>3306</v>
      </c>
      <c r="AJ49" s="185">
        <v>3385</v>
      </c>
      <c r="AK49" s="185">
        <v>3196</v>
      </c>
      <c r="AL49" s="185">
        <v>3741</v>
      </c>
      <c r="AM49" s="198"/>
      <c r="AN49" s="185"/>
      <c r="AO49" s="185"/>
      <c r="AP49" s="185"/>
      <c r="AQ49" s="185"/>
      <c r="AR49" s="185"/>
      <c r="AS49" s="185"/>
      <c r="AT49" s="197"/>
    </row>
    <row r="50" spans="1:46" x14ac:dyDescent="0.2">
      <c r="A50" s="197" t="s">
        <v>759</v>
      </c>
      <c r="B50" s="77" t="s">
        <v>1081</v>
      </c>
      <c r="C50" s="197" t="s">
        <v>119</v>
      </c>
      <c r="D50" s="185" t="s">
        <v>119</v>
      </c>
      <c r="E50" s="185" t="s">
        <v>1963</v>
      </c>
      <c r="F50" s="185" t="s">
        <v>38</v>
      </c>
      <c r="G50" s="186">
        <v>2</v>
      </c>
      <c r="H50" s="185">
        <v>61413585</v>
      </c>
      <c r="I50" s="185">
        <v>61413585</v>
      </c>
      <c r="J50" s="185" t="s">
        <v>39</v>
      </c>
      <c r="K50" s="185" t="s">
        <v>40</v>
      </c>
      <c r="L50" s="197" t="s">
        <v>1964</v>
      </c>
      <c r="M50" s="211">
        <v>0</v>
      </c>
      <c r="N50" s="170">
        <v>0.18055555555555555</v>
      </c>
      <c r="O50" s="170">
        <v>0</v>
      </c>
      <c r="P50" s="170">
        <v>0</v>
      </c>
      <c r="Q50" s="170">
        <v>0</v>
      </c>
      <c r="R50" s="170">
        <v>0</v>
      </c>
      <c r="S50" s="198">
        <v>42</v>
      </c>
      <c r="T50" s="185">
        <v>72</v>
      </c>
      <c r="U50" s="185">
        <v>71</v>
      </c>
      <c r="V50" s="185">
        <v>33</v>
      </c>
      <c r="W50" s="185">
        <v>19</v>
      </c>
      <c r="X50" s="185">
        <v>60</v>
      </c>
      <c r="Y50" s="211">
        <v>0.12228</v>
      </c>
      <c r="Z50" s="170">
        <v>4.9434400000000003E-2</v>
      </c>
      <c r="AA50" s="170">
        <v>0.11913899999999999</v>
      </c>
      <c r="AB50" s="170">
        <v>8.72981E-4</v>
      </c>
      <c r="AC50" s="170">
        <v>0</v>
      </c>
      <c r="AD50" s="170">
        <v>9.6122999999999998E-4</v>
      </c>
      <c r="AE50" s="170">
        <v>0</v>
      </c>
      <c r="AF50" s="198">
        <v>965</v>
      </c>
      <c r="AG50" s="185">
        <v>2387</v>
      </c>
      <c r="AH50" s="185">
        <v>2602</v>
      </c>
      <c r="AI50" s="185">
        <v>2291</v>
      </c>
      <c r="AJ50" s="185">
        <v>3040</v>
      </c>
      <c r="AK50" s="185">
        <v>3121</v>
      </c>
      <c r="AL50" s="185">
        <v>2603</v>
      </c>
      <c r="AM50" s="198"/>
      <c r="AN50" s="185"/>
      <c r="AO50" s="185"/>
      <c r="AP50" s="185"/>
      <c r="AQ50" s="185"/>
      <c r="AR50" s="185"/>
      <c r="AS50" s="185"/>
      <c r="AT50" s="197"/>
    </row>
    <row r="51" spans="1:46" x14ac:dyDescent="0.2">
      <c r="A51" s="197" t="s">
        <v>1313</v>
      </c>
      <c r="B51" s="77" t="s">
        <v>31</v>
      </c>
      <c r="C51" s="197" t="s">
        <v>119</v>
      </c>
      <c r="D51" s="185" t="s">
        <v>119</v>
      </c>
      <c r="E51" s="185" t="s">
        <v>865</v>
      </c>
      <c r="F51" s="185" t="s">
        <v>38</v>
      </c>
      <c r="G51" s="186">
        <v>2</v>
      </c>
      <c r="H51" s="185">
        <v>71886086</v>
      </c>
      <c r="I51" s="185">
        <v>71886086</v>
      </c>
      <c r="J51" s="185" t="s">
        <v>39</v>
      </c>
      <c r="K51" s="185" t="s">
        <v>40</v>
      </c>
      <c r="L51" s="197" t="s">
        <v>1965</v>
      </c>
      <c r="M51" s="211">
        <v>0</v>
      </c>
      <c r="N51" s="170">
        <v>0</v>
      </c>
      <c r="O51" s="170">
        <v>0</v>
      </c>
      <c r="P51" s="170">
        <v>0.13432835820895522</v>
      </c>
      <c r="Q51" s="170">
        <v>0</v>
      </c>
      <c r="R51" s="170">
        <v>3.5087719298245612E-2</v>
      </c>
      <c r="S51" s="198">
        <v>106</v>
      </c>
      <c r="T51" s="185">
        <v>85</v>
      </c>
      <c r="U51" s="185">
        <v>103</v>
      </c>
      <c r="V51" s="185">
        <v>67</v>
      </c>
      <c r="W51" s="185">
        <v>61</v>
      </c>
      <c r="X51" s="185">
        <v>57</v>
      </c>
      <c r="Y51" s="211">
        <v>2.94334E-3</v>
      </c>
      <c r="Z51" s="170">
        <v>7.2222199999999997E-3</v>
      </c>
      <c r="AA51" s="170">
        <v>2.2598900000000001E-3</v>
      </c>
      <c r="AB51" s="170">
        <v>0</v>
      </c>
      <c r="AC51" s="170">
        <v>0.12673400000000001</v>
      </c>
      <c r="AD51" s="170">
        <v>2.1208899999999998E-3</v>
      </c>
      <c r="AE51" s="170">
        <v>3.5190600000000001E-3</v>
      </c>
      <c r="AF51" s="198">
        <v>1359</v>
      </c>
      <c r="AG51" s="185">
        <v>1800</v>
      </c>
      <c r="AH51" s="185">
        <v>1770</v>
      </c>
      <c r="AI51" s="185">
        <v>1821</v>
      </c>
      <c r="AJ51" s="185">
        <v>2091</v>
      </c>
      <c r="AK51" s="185">
        <v>1886</v>
      </c>
      <c r="AL51" s="185">
        <v>1705</v>
      </c>
      <c r="AM51" s="198"/>
      <c r="AN51" s="185"/>
      <c r="AO51" s="185"/>
      <c r="AP51" s="185"/>
      <c r="AQ51" s="185"/>
      <c r="AR51" s="185"/>
      <c r="AS51" s="185"/>
      <c r="AT51" s="197"/>
    </row>
    <row r="52" spans="1:46" x14ac:dyDescent="0.2">
      <c r="A52" s="197" t="s">
        <v>31</v>
      </c>
      <c r="B52" s="77" t="s">
        <v>31</v>
      </c>
      <c r="C52" s="197" t="s">
        <v>119</v>
      </c>
      <c r="D52" s="185" t="s">
        <v>119</v>
      </c>
      <c r="E52" s="185" t="s">
        <v>1430</v>
      </c>
      <c r="F52" s="185" t="s">
        <v>38</v>
      </c>
      <c r="G52" s="186">
        <v>2</v>
      </c>
      <c r="H52" s="185">
        <v>97505509</v>
      </c>
      <c r="I52" s="185">
        <v>97505509</v>
      </c>
      <c r="J52" s="185" t="s">
        <v>39</v>
      </c>
      <c r="K52" s="185" t="s">
        <v>46</v>
      </c>
      <c r="L52" s="197" t="s">
        <v>1431</v>
      </c>
      <c r="M52" s="211">
        <v>0</v>
      </c>
      <c r="N52" s="170">
        <v>0</v>
      </c>
      <c r="O52" s="170">
        <v>0</v>
      </c>
      <c r="P52" s="170">
        <v>9.2307692307692313E-2</v>
      </c>
      <c r="Q52" s="170">
        <v>0</v>
      </c>
      <c r="R52" s="170">
        <v>0</v>
      </c>
      <c r="S52" s="198">
        <v>51</v>
      </c>
      <c r="T52" s="185">
        <v>47</v>
      </c>
      <c r="U52" s="185">
        <v>63</v>
      </c>
      <c r="V52" s="185">
        <v>65</v>
      </c>
      <c r="W52" s="185">
        <v>95</v>
      </c>
      <c r="X52" s="185">
        <v>44</v>
      </c>
      <c r="Y52" s="211">
        <v>2.0351100000000001E-3</v>
      </c>
      <c r="Z52" s="170">
        <v>1.28096E-3</v>
      </c>
      <c r="AA52" s="170">
        <v>8.55615E-4</v>
      </c>
      <c r="AB52" s="170">
        <v>4.36205E-4</v>
      </c>
      <c r="AC52" s="170">
        <v>0.12562000000000001</v>
      </c>
      <c r="AD52" s="170">
        <v>1.8269E-3</v>
      </c>
      <c r="AE52" s="170">
        <v>8.1901700000000001E-3</v>
      </c>
      <c r="AF52" s="198">
        <v>3931</v>
      </c>
      <c r="AG52" s="185">
        <v>4684</v>
      </c>
      <c r="AH52" s="185">
        <v>4675</v>
      </c>
      <c r="AI52" s="185">
        <v>4585</v>
      </c>
      <c r="AJ52" s="185">
        <v>5039</v>
      </c>
      <c r="AK52" s="185">
        <v>4379</v>
      </c>
      <c r="AL52" s="185">
        <v>5006</v>
      </c>
      <c r="AM52" s="198"/>
      <c r="AN52" s="185"/>
      <c r="AO52" s="185"/>
      <c r="AP52" s="185"/>
      <c r="AQ52" s="185"/>
      <c r="AR52" s="185"/>
      <c r="AS52" s="185"/>
      <c r="AT52" s="197"/>
    </row>
    <row r="53" spans="1:46" x14ac:dyDescent="0.2">
      <c r="A53" s="197" t="s">
        <v>1296</v>
      </c>
      <c r="B53" s="77" t="s">
        <v>1296</v>
      </c>
      <c r="C53" s="197" t="s">
        <v>1369</v>
      </c>
      <c r="D53" s="185" t="s">
        <v>119</v>
      </c>
      <c r="E53" s="185" t="s">
        <v>480</v>
      </c>
      <c r="F53" s="185" t="s">
        <v>103</v>
      </c>
      <c r="G53" s="186">
        <v>2</v>
      </c>
      <c r="H53" s="185">
        <v>98350010</v>
      </c>
      <c r="I53" s="185">
        <v>98350010</v>
      </c>
      <c r="J53" s="185" t="s">
        <v>39</v>
      </c>
      <c r="K53" s="185" t="s">
        <v>59</v>
      </c>
      <c r="L53" s="197" t="s">
        <v>1432</v>
      </c>
      <c r="M53" s="211">
        <v>0</v>
      </c>
      <c r="N53" s="170">
        <v>0</v>
      </c>
      <c r="O53" s="170">
        <v>1.1627906976744186E-2</v>
      </c>
      <c r="P53" s="170">
        <v>0.1125</v>
      </c>
      <c r="Q53" s="170">
        <v>0.32941176470588235</v>
      </c>
      <c r="R53" s="170">
        <v>0.25925925925925924</v>
      </c>
      <c r="S53" s="198">
        <v>89</v>
      </c>
      <c r="T53" s="185">
        <v>60</v>
      </c>
      <c r="U53" s="185">
        <v>86</v>
      </c>
      <c r="V53" s="185">
        <v>80</v>
      </c>
      <c r="W53" s="185">
        <v>85</v>
      </c>
      <c r="X53" s="185">
        <v>54</v>
      </c>
      <c r="Y53" s="211">
        <v>3.0722000000000002E-3</v>
      </c>
      <c r="Z53" s="170">
        <v>0</v>
      </c>
      <c r="AA53" s="170">
        <v>8.6881000000000002E-4</v>
      </c>
      <c r="AB53" s="170">
        <v>1.1484100000000001E-2</v>
      </c>
      <c r="AC53" s="170">
        <v>0.13233800000000001</v>
      </c>
      <c r="AD53" s="170">
        <v>0.31041800000000003</v>
      </c>
      <c r="AE53" s="170">
        <v>0.124058</v>
      </c>
      <c r="AF53" s="198">
        <v>1953</v>
      </c>
      <c r="AG53" s="185">
        <v>2106</v>
      </c>
      <c r="AH53" s="185">
        <v>2302</v>
      </c>
      <c r="AI53" s="185">
        <v>2264</v>
      </c>
      <c r="AJ53" s="185">
        <v>2947</v>
      </c>
      <c r="AK53" s="185">
        <v>2342</v>
      </c>
      <c r="AL53" s="185">
        <v>1725</v>
      </c>
      <c r="AM53" s="198" t="s">
        <v>39</v>
      </c>
      <c r="AN53" s="185" t="s">
        <v>39</v>
      </c>
      <c r="AO53" s="185" t="s">
        <v>39</v>
      </c>
      <c r="AP53" s="185" t="s">
        <v>39</v>
      </c>
      <c r="AQ53" s="185" t="s">
        <v>39</v>
      </c>
      <c r="AR53" s="185" t="s">
        <v>39</v>
      </c>
      <c r="AS53" s="194" t="s">
        <v>79</v>
      </c>
      <c r="AT53" s="218" t="s">
        <v>79</v>
      </c>
    </row>
    <row r="54" spans="1:46" x14ac:dyDescent="0.2">
      <c r="A54" s="197" t="s">
        <v>1569</v>
      </c>
      <c r="B54" s="77" t="s">
        <v>1569</v>
      </c>
      <c r="C54" s="197" t="s">
        <v>32</v>
      </c>
      <c r="D54" s="185" t="s">
        <v>119</v>
      </c>
      <c r="E54" s="185" t="s">
        <v>1966</v>
      </c>
      <c r="F54" s="185" t="s">
        <v>38</v>
      </c>
      <c r="G54" s="186">
        <v>2</v>
      </c>
      <c r="H54" s="185">
        <v>98413349</v>
      </c>
      <c r="I54" s="185">
        <v>98413349</v>
      </c>
      <c r="J54" s="185" t="s">
        <v>40</v>
      </c>
      <c r="K54" s="185" t="s">
        <v>39</v>
      </c>
      <c r="L54" s="197" t="s">
        <v>1967</v>
      </c>
      <c r="M54" s="211">
        <v>0</v>
      </c>
      <c r="N54" s="170">
        <v>1.8691588785046728E-2</v>
      </c>
      <c r="O54" s="170">
        <v>0</v>
      </c>
      <c r="P54" s="170">
        <v>0.13580246913580246</v>
      </c>
      <c r="Q54" s="170">
        <v>0.32142857142857145</v>
      </c>
      <c r="R54" s="170">
        <v>0.14173228346456693</v>
      </c>
      <c r="S54" s="198">
        <v>134</v>
      </c>
      <c r="T54" s="185">
        <v>107</v>
      </c>
      <c r="U54" s="185">
        <v>168</v>
      </c>
      <c r="V54" s="185">
        <v>81</v>
      </c>
      <c r="W54" s="185">
        <v>56</v>
      </c>
      <c r="X54" s="185">
        <v>127</v>
      </c>
      <c r="Y54" s="211">
        <v>2.6101099999999999E-2</v>
      </c>
      <c r="Z54" s="170">
        <v>0</v>
      </c>
      <c r="AA54" s="170">
        <v>2.62985E-3</v>
      </c>
      <c r="AB54" s="170">
        <v>5.7142900000000003E-3</v>
      </c>
      <c r="AC54" s="170">
        <v>0.10315199999999999</v>
      </c>
      <c r="AD54" s="170">
        <v>0.23059499999999999</v>
      </c>
      <c r="AE54" s="170">
        <v>0.121859</v>
      </c>
      <c r="AF54" s="198">
        <v>613</v>
      </c>
      <c r="AG54" s="185">
        <v>1278</v>
      </c>
      <c r="AH54" s="185">
        <v>1521</v>
      </c>
      <c r="AI54" s="185">
        <v>1400</v>
      </c>
      <c r="AJ54" s="185">
        <v>1745</v>
      </c>
      <c r="AK54" s="185">
        <v>1327</v>
      </c>
      <c r="AL54" s="185">
        <v>796</v>
      </c>
      <c r="AM54" s="198" t="s">
        <v>40</v>
      </c>
      <c r="AN54" s="185" t="s">
        <v>40</v>
      </c>
      <c r="AO54" s="185" t="s">
        <v>40</v>
      </c>
      <c r="AP54" s="185" t="s">
        <v>40</v>
      </c>
      <c r="AQ54" s="185" t="s">
        <v>40</v>
      </c>
      <c r="AR54" s="185"/>
      <c r="AS54" s="194" t="s">
        <v>42</v>
      </c>
      <c r="AT54" s="197"/>
    </row>
    <row r="55" spans="1:46" x14ac:dyDescent="0.2">
      <c r="A55" s="197" t="s">
        <v>1313</v>
      </c>
      <c r="B55" s="77" t="s">
        <v>31</v>
      </c>
      <c r="C55" s="197" t="s">
        <v>119</v>
      </c>
      <c r="D55" s="185" t="s">
        <v>119</v>
      </c>
      <c r="E55" s="185" t="s">
        <v>1433</v>
      </c>
      <c r="F55" s="185" t="s">
        <v>103</v>
      </c>
      <c r="G55" s="186">
        <v>2</v>
      </c>
      <c r="H55" s="185">
        <v>110926058</v>
      </c>
      <c r="I55" s="185">
        <v>110926058</v>
      </c>
      <c r="J55" s="185" t="s">
        <v>39</v>
      </c>
      <c r="K55" s="185" t="s">
        <v>46</v>
      </c>
      <c r="L55" s="197" t="s">
        <v>1434</v>
      </c>
      <c r="M55" s="211">
        <v>0</v>
      </c>
      <c r="N55" s="170">
        <v>0</v>
      </c>
      <c r="O55" s="170">
        <v>0</v>
      </c>
      <c r="P55" s="170">
        <v>0.20833333333333334</v>
      </c>
      <c r="Q55" s="170">
        <v>0</v>
      </c>
      <c r="R55" s="170">
        <v>2.7777777777777776E-2</v>
      </c>
      <c r="S55" s="198">
        <v>34</v>
      </c>
      <c r="T55" s="185">
        <v>63</v>
      </c>
      <c r="U55" s="185">
        <v>64</v>
      </c>
      <c r="V55" s="185">
        <v>24</v>
      </c>
      <c r="W55" s="185">
        <v>16</v>
      </c>
      <c r="X55" s="185">
        <v>36</v>
      </c>
      <c r="Y55" s="211">
        <v>1.9002400000000001E-3</v>
      </c>
      <c r="Z55" s="170">
        <v>2.3310000000000002E-3</v>
      </c>
      <c r="AA55" s="170">
        <v>1.27932E-3</v>
      </c>
      <c r="AB55" s="170">
        <v>5.9618400000000004E-4</v>
      </c>
      <c r="AC55" s="170">
        <v>0.10886999999999999</v>
      </c>
      <c r="AD55" s="170">
        <v>2.8300000000000001E-3</v>
      </c>
      <c r="AE55" s="170">
        <v>3.2483399999999997E-4</v>
      </c>
      <c r="AF55" s="198">
        <v>4210</v>
      </c>
      <c r="AG55" s="185">
        <v>5148</v>
      </c>
      <c r="AH55" s="185">
        <v>4690</v>
      </c>
      <c r="AI55" s="185">
        <v>5032</v>
      </c>
      <c r="AJ55" s="185">
        <v>5107</v>
      </c>
      <c r="AK55" s="185">
        <v>4947</v>
      </c>
      <c r="AL55" s="185">
        <v>6157</v>
      </c>
      <c r="AM55" s="198"/>
      <c r="AN55" s="185"/>
      <c r="AO55" s="185"/>
      <c r="AP55" s="185"/>
      <c r="AQ55" s="185"/>
      <c r="AR55" s="185"/>
      <c r="AS55" s="185"/>
      <c r="AT55" s="197"/>
    </row>
    <row r="56" spans="1:46" x14ac:dyDescent="0.2">
      <c r="A56" s="197" t="s">
        <v>1569</v>
      </c>
      <c r="B56" s="77" t="s">
        <v>1498</v>
      </c>
      <c r="C56" s="197" t="s">
        <v>1498</v>
      </c>
      <c r="D56" s="185" t="s">
        <v>119</v>
      </c>
      <c r="E56" s="185" t="s">
        <v>1435</v>
      </c>
      <c r="F56" s="185" t="s">
        <v>38</v>
      </c>
      <c r="G56" s="186">
        <v>2</v>
      </c>
      <c r="H56" s="185">
        <v>128380923</v>
      </c>
      <c r="I56" s="185">
        <v>128380923</v>
      </c>
      <c r="J56" s="185" t="s">
        <v>39</v>
      </c>
      <c r="K56" s="185" t="s">
        <v>40</v>
      </c>
      <c r="L56" s="197" t="s">
        <v>1436</v>
      </c>
      <c r="M56" s="211">
        <v>0</v>
      </c>
      <c r="N56" s="170">
        <v>0.29166666666666669</v>
      </c>
      <c r="O56" s="170">
        <v>0</v>
      </c>
      <c r="P56" s="170">
        <v>0.1797752808988764</v>
      </c>
      <c r="Q56" s="170">
        <v>0.32857142857142857</v>
      </c>
      <c r="R56" s="170">
        <v>0.1388888888888889</v>
      </c>
      <c r="S56" s="198">
        <v>65</v>
      </c>
      <c r="T56" s="185">
        <v>48</v>
      </c>
      <c r="U56" s="185">
        <v>77</v>
      </c>
      <c r="V56" s="185">
        <v>89</v>
      </c>
      <c r="W56" s="185">
        <v>70</v>
      </c>
      <c r="X56" s="185">
        <v>36</v>
      </c>
      <c r="Y56" s="211">
        <v>0.233682</v>
      </c>
      <c r="Z56" s="170">
        <v>7.2578599999999993E-2</v>
      </c>
      <c r="AA56" s="170">
        <v>0.163276</v>
      </c>
      <c r="AB56" s="170">
        <v>8.7906200000000007E-3</v>
      </c>
      <c r="AC56" s="170">
        <v>0.132914</v>
      </c>
      <c r="AD56" s="170">
        <v>0.29069200000000001</v>
      </c>
      <c r="AE56" s="170">
        <v>0.13713600000000001</v>
      </c>
      <c r="AF56" s="198">
        <v>3539</v>
      </c>
      <c r="AG56" s="185">
        <v>3913</v>
      </c>
      <c r="AH56" s="185">
        <v>3785</v>
      </c>
      <c r="AI56" s="185">
        <v>3754</v>
      </c>
      <c r="AJ56" s="185">
        <v>4454</v>
      </c>
      <c r="AK56" s="185">
        <v>3932</v>
      </c>
      <c r="AL56" s="185">
        <v>3945</v>
      </c>
      <c r="AM56" s="198" t="s">
        <v>39</v>
      </c>
      <c r="AN56" s="194" t="s">
        <v>42</v>
      </c>
      <c r="AO56" s="194" t="s">
        <v>42</v>
      </c>
      <c r="AP56" s="194" t="s">
        <v>42</v>
      </c>
      <c r="AQ56" s="185" t="s">
        <v>39</v>
      </c>
      <c r="AR56" s="194" t="s">
        <v>42</v>
      </c>
      <c r="AS56" s="194" t="s">
        <v>42</v>
      </c>
      <c r="AT56" s="218" t="s">
        <v>42</v>
      </c>
    </row>
    <row r="57" spans="1:46" x14ac:dyDescent="0.2">
      <c r="A57" s="197" t="s">
        <v>759</v>
      </c>
      <c r="B57" s="77" t="s">
        <v>1081</v>
      </c>
      <c r="C57" s="197" t="s">
        <v>119</v>
      </c>
      <c r="D57" s="185" t="s">
        <v>119</v>
      </c>
      <c r="E57" s="185" t="s">
        <v>1435</v>
      </c>
      <c r="F57" s="185" t="s">
        <v>38</v>
      </c>
      <c r="G57" s="186">
        <v>2</v>
      </c>
      <c r="H57" s="185">
        <v>128384564</v>
      </c>
      <c r="I57" s="185">
        <v>128384564</v>
      </c>
      <c r="J57" s="185" t="s">
        <v>40</v>
      </c>
      <c r="K57" s="185" t="s">
        <v>39</v>
      </c>
      <c r="L57" s="197" t="s">
        <v>1437</v>
      </c>
      <c r="M57" s="211">
        <v>0</v>
      </c>
      <c r="N57" s="170">
        <v>0.33333333333333331</v>
      </c>
      <c r="O57" s="170">
        <v>0</v>
      </c>
      <c r="P57" s="170">
        <v>0</v>
      </c>
      <c r="Q57" s="170">
        <v>0</v>
      </c>
      <c r="R57" s="170">
        <v>0</v>
      </c>
      <c r="S57" s="198">
        <v>38</v>
      </c>
      <c r="T57" s="185">
        <v>27</v>
      </c>
      <c r="U57" s="185">
        <v>31</v>
      </c>
      <c r="V57" s="185">
        <v>63</v>
      </c>
      <c r="W57" s="185">
        <v>27</v>
      </c>
      <c r="X57" s="185">
        <v>30</v>
      </c>
      <c r="Y57" s="211">
        <v>0.19479299999999999</v>
      </c>
      <c r="Z57" s="170">
        <v>8.16384E-2</v>
      </c>
      <c r="AA57" s="170">
        <v>0.14244599999999999</v>
      </c>
      <c r="AB57" s="170">
        <v>1.2285E-3</v>
      </c>
      <c r="AC57" s="170">
        <v>9.7110899999999995E-4</v>
      </c>
      <c r="AD57" s="170">
        <v>2.2964999999999999E-3</v>
      </c>
      <c r="AE57" s="170">
        <v>4.7539799999999998E-4</v>
      </c>
      <c r="AF57" s="198">
        <v>3265</v>
      </c>
      <c r="AG57" s="185">
        <v>3540</v>
      </c>
      <c r="AH57" s="185">
        <v>3475</v>
      </c>
      <c r="AI57" s="185">
        <v>3256</v>
      </c>
      <c r="AJ57" s="185">
        <v>4119</v>
      </c>
      <c r="AK57" s="185">
        <v>3919</v>
      </c>
      <c r="AL57" s="185">
        <v>4207</v>
      </c>
      <c r="AM57" s="198"/>
      <c r="AN57" s="185"/>
      <c r="AO57" s="185"/>
      <c r="AP57" s="185"/>
      <c r="AQ57" s="185"/>
      <c r="AR57" s="185"/>
      <c r="AS57" s="185"/>
      <c r="AT57" s="197"/>
    </row>
    <row r="58" spans="1:46" x14ac:dyDescent="0.2">
      <c r="A58" s="197" t="s">
        <v>1296</v>
      </c>
      <c r="B58" s="77" t="s">
        <v>1296</v>
      </c>
      <c r="C58" s="197" t="s">
        <v>1372</v>
      </c>
      <c r="D58" s="185" t="s">
        <v>119</v>
      </c>
      <c r="E58" s="185" t="s">
        <v>1438</v>
      </c>
      <c r="F58" s="185" t="s">
        <v>38</v>
      </c>
      <c r="G58" s="186">
        <v>2</v>
      </c>
      <c r="H58" s="185">
        <v>136558320</v>
      </c>
      <c r="I58" s="185">
        <v>136558320</v>
      </c>
      <c r="J58" s="185" t="s">
        <v>40</v>
      </c>
      <c r="K58" s="185" t="s">
        <v>39</v>
      </c>
      <c r="L58" s="197" t="s">
        <v>1439</v>
      </c>
      <c r="M58" s="211">
        <v>0</v>
      </c>
      <c r="N58" s="170">
        <v>0</v>
      </c>
      <c r="O58" s="170">
        <v>2.247191011235955E-2</v>
      </c>
      <c r="P58" s="170">
        <v>0.21212121212121213</v>
      </c>
      <c r="Q58" s="170">
        <v>0.27848101265822783</v>
      </c>
      <c r="R58" s="170">
        <v>0.12790697674418605</v>
      </c>
      <c r="S58" s="198">
        <v>83</v>
      </c>
      <c r="T58" s="185">
        <v>81</v>
      </c>
      <c r="U58" s="185">
        <v>89</v>
      </c>
      <c r="V58" s="185">
        <v>66</v>
      </c>
      <c r="W58" s="185">
        <v>79</v>
      </c>
      <c r="X58" s="185">
        <v>86</v>
      </c>
      <c r="Y58" s="211">
        <v>4.43656E-3</v>
      </c>
      <c r="Z58" s="170">
        <v>1.9930199999999999E-3</v>
      </c>
      <c r="AA58" s="170">
        <v>2.3439799999999998E-3</v>
      </c>
      <c r="AB58" s="170">
        <v>1.1349E-2</v>
      </c>
      <c r="AC58" s="170">
        <v>0.15205099999999999</v>
      </c>
      <c r="AD58" s="170">
        <v>0.31262099999999998</v>
      </c>
      <c r="AE58" s="170">
        <v>0.14872199999999999</v>
      </c>
      <c r="AF58" s="198">
        <v>3381</v>
      </c>
      <c r="AG58" s="185">
        <v>4014</v>
      </c>
      <c r="AH58" s="185">
        <v>3413</v>
      </c>
      <c r="AI58" s="185">
        <v>3877</v>
      </c>
      <c r="AJ58" s="185">
        <v>3900</v>
      </c>
      <c r="AK58" s="185">
        <v>3605</v>
      </c>
      <c r="AL58" s="185">
        <v>4263</v>
      </c>
      <c r="AM58" s="198" t="s">
        <v>40</v>
      </c>
      <c r="AN58" s="185" t="s">
        <v>40</v>
      </c>
      <c r="AO58" s="185" t="s">
        <v>40</v>
      </c>
      <c r="AP58" s="185" t="s">
        <v>40</v>
      </c>
      <c r="AQ58" s="185" t="s">
        <v>40</v>
      </c>
      <c r="AR58" s="194" t="s">
        <v>84</v>
      </c>
      <c r="AS58" s="194" t="s">
        <v>84</v>
      </c>
      <c r="AT58" s="218" t="s">
        <v>84</v>
      </c>
    </row>
    <row r="59" spans="1:46" x14ac:dyDescent="0.2">
      <c r="A59" s="197" t="s">
        <v>1313</v>
      </c>
      <c r="B59" s="77" t="s">
        <v>31</v>
      </c>
      <c r="C59" s="197" t="s">
        <v>119</v>
      </c>
      <c r="D59" s="185" t="s">
        <v>119</v>
      </c>
      <c r="E59" s="185" t="s">
        <v>1440</v>
      </c>
      <c r="F59" s="185" t="s">
        <v>38</v>
      </c>
      <c r="G59" s="186">
        <v>2</v>
      </c>
      <c r="H59" s="185">
        <v>157435656</v>
      </c>
      <c r="I59" s="185">
        <v>157435656</v>
      </c>
      <c r="J59" s="185" t="s">
        <v>40</v>
      </c>
      <c r="K59" s="185" t="s">
        <v>46</v>
      </c>
      <c r="L59" s="197" t="s">
        <v>1441</v>
      </c>
      <c r="M59" s="211">
        <v>0</v>
      </c>
      <c r="N59" s="170">
        <v>0</v>
      </c>
      <c r="O59" s="170">
        <v>0</v>
      </c>
      <c r="P59" s="170">
        <v>0.2</v>
      </c>
      <c r="Q59" s="170">
        <v>0</v>
      </c>
      <c r="R59" s="170">
        <v>3.2258064516129031E-2</v>
      </c>
      <c r="S59" s="198">
        <v>21</v>
      </c>
      <c r="T59" s="185">
        <v>43</v>
      </c>
      <c r="U59" s="185">
        <v>69</v>
      </c>
      <c r="V59" s="185">
        <v>15</v>
      </c>
      <c r="W59" s="185">
        <v>8</v>
      </c>
      <c r="X59" s="185">
        <v>31</v>
      </c>
      <c r="Y59" s="211">
        <v>3.39559E-3</v>
      </c>
      <c r="Z59" s="170">
        <v>4.3936700000000002E-4</v>
      </c>
      <c r="AA59" s="170">
        <v>4.6274899999999998E-4</v>
      </c>
      <c r="AB59" s="170">
        <v>9.2314800000000005E-4</v>
      </c>
      <c r="AC59" s="170">
        <v>0.110708</v>
      </c>
      <c r="AD59" s="170">
        <v>1.5274900000000001E-3</v>
      </c>
      <c r="AE59" s="170">
        <v>5.2026900000000003E-3</v>
      </c>
      <c r="AF59" s="198">
        <v>2945</v>
      </c>
      <c r="AG59" s="185">
        <v>4552</v>
      </c>
      <c r="AH59" s="185">
        <v>4322</v>
      </c>
      <c r="AI59" s="185">
        <v>4333</v>
      </c>
      <c r="AJ59" s="185">
        <v>4408</v>
      </c>
      <c r="AK59" s="185">
        <v>3928</v>
      </c>
      <c r="AL59" s="185">
        <v>4613</v>
      </c>
      <c r="AM59" s="198"/>
      <c r="AN59" s="185"/>
      <c r="AO59" s="185"/>
      <c r="AP59" s="185"/>
      <c r="AQ59" s="185"/>
      <c r="AR59" s="185"/>
      <c r="AS59" s="185"/>
      <c r="AT59" s="197"/>
    </row>
    <row r="60" spans="1:46" x14ac:dyDescent="0.2">
      <c r="A60" s="197" t="s">
        <v>1372</v>
      </c>
      <c r="B60" s="77" t="s">
        <v>1296</v>
      </c>
      <c r="C60" s="197" t="s">
        <v>1372</v>
      </c>
      <c r="D60" s="185" t="s">
        <v>119</v>
      </c>
      <c r="E60" s="185" t="s">
        <v>1442</v>
      </c>
      <c r="F60" s="185" t="s">
        <v>38</v>
      </c>
      <c r="G60" s="186">
        <v>2</v>
      </c>
      <c r="H60" s="185">
        <v>176988781</v>
      </c>
      <c r="I60" s="185">
        <v>176988781</v>
      </c>
      <c r="J60" s="185" t="s">
        <v>40</v>
      </c>
      <c r="K60" s="185" t="s">
        <v>46</v>
      </c>
      <c r="L60" s="197" t="s">
        <v>1443</v>
      </c>
      <c r="M60" s="211">
        <v>0</v>
      </c>
      <c r="N60" s="170">
        <v>0</v>
      </c>
      <c r="O60" s="170">
        <v>0</v>
      </c>
      <c r="P60" s="170">
        <v>0.15384615384615385</v>
      </c>
      <c r="Q60" s="170">
        <v>0.29411764705882354</v>
      </c>
      <c r="R60" s="170">
        <v>0.14705882352941177</v>
      </c>
      <c r="S60" s="198">
        <v>34</v>
      </c>
      <c r="T60" s="185">
        <v>39</v>
      </c>
      <c r="U60" s="185">
        <v>40</v>
      </c>
      <c r="V60" s="185">
        <v>26</v>
      </c>
      <c r="W60" s="185">
        <v>17</v>
      </c>
      <c r="X60" s="185">
        <v>34</v>
      </c>
      <c r="Y60" s="211">
        <v>1.33289E-3</v>
      </c>
      <c r="Z60" s="170">
        <v>1.9023499999999999E-3</v>
      </c>
      <c r="AA60" s="170">
        <v>6.7911700000000002E-4</v>
      </c>
      <c r="AB60" s="170">
        <v>1.59398E-2</v>
      </c>
      <c r="AC60" s="170">
        <v>0.14200599999999999</v>
      </c>
      <c r="AD60" s="170">
        <v>0.297151</v>
      </c>
      <c r="AE60" s="170">
        <v>0.105924</v>
      </c>
      <c r="AF60" s="198">
        <v>3001</v>
      </c>
      <c r="AG60" s="185">
        <v>3154</v>
      </c>
      <c r="AH60" s="185">
        <v>2945</v>
      </c>
      <c r="AI60" s="185">
        <v>3325</v>
      </c>
      <c r="AJ60" s="185">
        <v>3190</v>
      </c>
      <c r="AK60" s="185">
        <v>2948</v>
      </c>
      <c r="AL60" s="185">
        <v>3427</v>
      </c>
      <c r="AM60" s="198" t="s">
        <v>40</v>
      </c>
      <c r="AN60" s="185" t="s">
        <v>40</v>
      </c>
      <c r="AO60" s="185" t="s">
        <v>40</v>
      </c>
      <c r="AP60" s="185" t="s">
        <v>40</v>
      </c>
      <c r="AQ60" s="185" t="s">
        <v>40</v>
      </c>
      <c r="AR60" s="194" t="s">
        <v>48</v>
      </c>
      <c r="AS60" s="194" t="s">
        <v>48</v>
      </c>
      <c r="AT60" s="218" t="s">
        <v>48</v>
      </c>
    </row>
    <row r="61" spans="1:46" x14ac:dyDescent="0.2">
      <c r="A61" s="197" t="s">
        <v>1313</v>
      </c>
      <c r="B61" s="77" t="s">
        <v>31</v>
      </c>
      <c r="C61" s="197" t="s">
        <v>119</v>
      </c>
      <c r="D61" s="185" t="s">
        <v>119</v>
      </c>
      <c r="E61" s="185" t="s">
        <v>1444</v>
      </c>
      <c r="F61" s="185" t="s">
        <v>103</v>
      </c>
      <c r="G61" s="186">
        <v>2</v>
      </c>
      <c r="H61" s="185">
        <v>179325939</v>
      </c>
      <c r="I61" s="185">
        <v>179325939</v>
      </c>
      <c r="J61" s="185" t="s">
        <v>39</v>
      </c>
      <c r="K61" s="185" t="s">
        <v>59</v>
      </c>
      <c r="L61" s="197" t="s">
        <v>1445</v>
      </c>
      <c r="M61" s="211">
        <v>0</v>
      </c>
      <c r="N61" s="170">
        <v>0</v>
      </c>
      <c r="O61" s="170">
        <v>8.6206896551724137E-3</v>
      </c>
      <c r="P61" s="170">
        <v>0.22727272727272727</v>
      </c>
      <c r="Q61" s="170">
        <v>0</v>
      </c>
      <c r="R61" s="170">
        <v>1.0752688172043012E-2</v>
      </c>
      <c r="S61" s="198">
        <v>48</v>
      </c>
      <c r="T61" s="185">
        <v>63</v>
      </c>
      <c r="U61" s="185">
        <v>116</v>
      </c>
      <c r="V61" s="185">
        <v>44</v>
      </c>
      <c r="W61" s="185">
        <v>29</v>
      </c>
      <c r="X61" s="185">
        <v>93</v>
      </c>
      <c r="Y61" s="211">
        <v>8.5567599999999998E-4</v>
      </c>
      <c r="Z61" s="170">
        <v>9.2229699999999998E-4</v>
      </c>
      <c r="AA61" s="170">
        <v>0</v>
      </c>
      <c r="AB61" s="170">
        <v>9.0888399999999999E-4</v>
      </c>
      <c r="AC61" s="170">
        <v>0.133635</v>
      </c>
      <c r="AD61" s="170">
        <v>4.4883299999999996E-3</v>
      </c>
      <c r="AE61" s="170">
        <v>6.1919499999999999E-3</v>
      </c>
      <c r="AF61" s="198">
        <v>3506</v>
      </c>
      <c r="AG61" s="185">
        <v>4337</v>
      </c>
      <c r="AH61" s="185">
        <v>4367</v>
      </c>
      <c r="AI61" s="185">
        <v>4401</v>
      </c>
      <c r="AJ61" s="185">
        <v>4647</v>
      </c>
      <c r="AK61" s="185">
        <v>4456</v>
      </c>
      <c r="AL61" s="185">
        <v>4845</v>
      </c>
      <c r="AM61" s="198"/>
      <c r="AN61" s="185"/>
      <c r="AO61" s="185"/>
      <c r="AP61" s="185"/>
      <c r="AQ61" s="185"/>
      <c r="AR61" s="185"/>
      <c r="AS61" s="185"/>
      <c r="AT61" s="197"/>
    </row>
    <row r="62" spans="1:46" x14ac:dyDescent="0.2">
      <c r="A62" s="197" t="s">
        <v>618</v>
      </c>
      <c r="B62" s="77" t="s">
        <v>32</v>
      </c>
      <c r="C62" s="197" t="s">
        <v>119</v>
      </c>
      <c r="D62" s="185" t="s">
        <v>119</v>
      </c>
      <c r="E62" s="185" t="s">
        <v>231</v>
      </c>
      <c r="F62" s="185" t="s">
        <v>38</v>
      </c>
      <c r="G62" s="186">
        <v>2</v>
      </c>
      <c r="H62" s="185">
        <v>182340003</v>
      </c>
      <c r="I62" s="185">
        <v>182340003</v>
      </c>
      <c r="J62" s="185" t="s">
        <v>39</v>
      </c>
      <c r="K62" s="185" t="s">
        <v>40</v>
      </c>
      <c r="L62" s="197" t="s">
        <v>1968</v>
      </c>
      <c r="M62" s="211">
        <v>0</v>
      </c>
      <c r="N62" s="170">
        <v>1.5625E-2</v>
      </c>
      <c r="O62" s="170">
        <v>0</v>
      </c>
      <c r="P62" s="170">
        <v>0</v>
      </c>
      <c r="Q62" s="170">
        <v>0.44444444444444442</v>
      </c>
      <c r="R62" s="170">
        <v>0</v>
      </c>
      <c r="S62" s="198">
        <v>43</v>
      </c>
      <c r="T62" s="185">
        <v>64</v>
      </c>
      <c r="U62" s="185">
        <v>78</v>
      </c>
      <c r="V62" s="185">
        <v>31</v>
      </c>
      <c r="W62" s="185">
        <v>18</v>
      </c>
      <c r="X62" s="185">
        <v>38</v>
      </c>
      <c r="Y62" s="211">
        <v>2.1152800000000002E-3</v>
      </c>
      <c r="Z62" s="170">
        <v>1.20301E-3</v>
      </c>
      <c r="AA62" s="170">
        <v>0</v>
      </c>
      <c r="AB62" s="170">
        <v>1.1862400000000001E-3</v>
      </c>
      <c r="AC62" s="170">
        <v>3.1453599999999998E-3</v>
      </c>
      <c r="AD62" s="170">
        <v>0.33304800000000001</v>
      </c>
      <c r="AE62" s="170">
        <v>5.4229899999999999E-4</v>
      </c>
      <c r="AF62" s="198">
        <v>1891</v>
      </c>
      <c r="AG62" s="185">
        <v>3325</v>
      </c>
      <c r="AH62" s="185">
        <v>0</v>
      </c>
      <c r="AI62" s="185">
        <v>3372</v>
      </c>
      <c r="AJ62" s="185">
        <v>4451</v>
      </c>
      <c r="AK62" s="185">
        <v>2336</v>
      </c>
      <c r="AL62" s="185">
        <v>3688</v>
      </c>
      <c r="AM62" s="198"/>
      <c r="AN62" s="185"/>
      <c r="AO62" s="185"/>
      <c r="AP62" s="185"/>
      <c r="AQ62" s="185"/>
      <c r="AR62" s="185"/>
      <c r="AS62" s="185"/>
      <c r="AT62" s="197"/>
    </row>
    <row r="63" spans="1:46" x14ac:dyDescent="0.2">
      <c r="A63" s="197" t="s">
        <v>1296</v>
      </c>
      <c r="B63" s="77" t="s">
        <v>1296</v>
      </c>
      <c r="C63" s="197" t="s">
        <v>269</v>
      </c>
      <c r="D63" s="185" t="s">
        <v>119</v>
      </c>
      <c r="E63" s="185" t="s">
        <v>1969</v>
      </c>
      <c r="F63" s="185" t="s">
        <v>38</v>
      </c>
      <c r="G63" s="186">
        <v>2</v>
      </c>
      <c r="H63" s="185">
        <v>185801312</v>
      </c>
      <c r="I63" s="185">
        <v>185801312</v>
      </c>
      <c r="J63" s="185" t="s">
        <v>40</v>
      </c>
      <c r="K63" s="185" t="s">
        <v>46</v>
      </c>
      <c r="L63" s="197" t="s">
        <v>1970</v>
      </c>
      <c r="M63" s="211">
        <v>0</v>
      </c>
      <c r="N63" s="170">
        <v>0</v>
      </c>
      <c r="O63" s="170">
        <v>1.9607843137254902E-2</v>
      </c>
      <c r="P63" s="170">
        <v>5.2631578947368418E-2</v>
      </c>
      <c r="Q63" s="170">
        <v>0.125</v>
      </c>
      <c r="R63" s="170">
        <v>0.19444444444444445</v>
      </c>
      <c r="S63" s="198">
        <v>18</v>
      </c>
      <c r="T63" s="185">
        <v>36</v>
      </c>
      <c r="U63" s="185">
        <v>51</v>
      </c>
      <c r="V63" s="185">
        <v>19</v>
      </c>
      <c r="W63" s="185">
        <v>16</v>
      </c>
      <c r="X63" s="185">
        <v>36</v>
      </c>
      <c r="Y63" s="211">
        <v>5.3248100000000001E-3</v>
      </c>
      <c r="Z63" s="170">
        <v>1.05876E-3</v>
      </c>
      <c r="AA63" s="170">
        <v>3.7735799999999999E-3</v>
      </c>
      <c r="AB63" s="170">
        <v>1.0588200000000001E-2</v>
      </c>
      <c r="AC63" s="170">
        <v>0.13846800000000001</v>
      </c>
      <c r="AD63" s="170">
        <v>0.272727</v>
      </c>
      <c r="AE63" s="170">
        <v>0.132384</v>
      </c>
      <c r="AF63" s="198">
        <v>939</v>
      </c>
      <c r="AG63" s="185">
        <v>1889</v>
      </c>
      <c r="AH63" s="185">
        <v>2120</v>
      </c>
      <c r="AI63" s="185">
        <v>1700</v>
      </c>
      <c r="AJ63" s="185">
        <v>2376</v>
      </c>
      <c r="AK63" s="185">
        <v>1903</v>
      </c>
      <c r="AL63" s="185">
        <v>1405</v>
      </c>
      <c r="AM63" s="198" t="s">
        <v>40</v>
      </c>
      <c r="AN63" s="185" t="s">
        <v>40</v>
      </c>
      <c r="AO63" s="185" t="s">
        <v>40</v>
      </c>
      <c r="AP63" s="185" t="s">
        <v>40</v>
      </c>
      <c r="AQ63" s="185" t="s">
        <v>40</v>
      </c>
      <c r="AR63" s="194" t="s">
        <v>56</v>
      </c>
      <c r="AS63" s="194" t="s">
        <v>56</v>
      </c>
      <c r="AT63" s="197"/>
    </row>
    <row r="64" spans="1:46" x14ac:dyDescent="0.2">
      <c r="A64" s="197" t="s">
        <v>1569</v>
      </c>
      <c r="B64" s="77" t="s">
        <v>1386</v>
      </c>
      <c r="C64" s="197" t="s">
        <v>32</v>
      </c>
      <c r="D64" s="185" t="s">
        <v>119</v>
      </c>
      <c r="E64" s="185" t="s">
        <v>1446</v>
      </c>
      <c r="F64" s="185" t="s">
        <v>38</v>
      </c>
      <c r="G64" s="186">
        <v>2</v>
      </c>
      <c r="H64" s="185">
        <v>202501549</v>
      </c>
      <c r="I64" s="185">
        <v>202501549</v>
      </c>
      <c r="J64" s="185" t="s">
        <v>39</v>
      </c>
      <c r="K64" s="185" t="s">
        <v>59</v>
      </c>
      <c r="L64" s="197" t="s">
        <v>1447</v>
      </c>
      <c r="M64" s="211">
        <v>0</v>
      </c>
      <c r="N64" s="170">
        <v>3.0303030303030304E-2</v>
      </c>
      <c r="O64" s="170">
        <v>0</v>
      </c>
      <c r="P64" s="170">
        <v>0.15686274509803921</v>
      </c>
      <c r="Q64" s="170">
        <v>0.33333333333333331</v>
      </c>
      <c r="R64" s="170">
        <v>0.22727272727272727</v>
      </c>
      <c r="S64" s="198">
        <v>77</v>
      </c>
      <c r="T64" s="185">
        <v>66</v>
      </c>
      <c r="U64" s="185">
        <v>120</v>
      </c>
      <c r="V64" s="185">
        <v>51</v>
      </c>
      <c r="W64" s="185">
        <v>42</v>
      </c>
      <c r="X64" s="185">
        <v>88</v>
      </c>
      <c r="Y64" s="211">
        <v>2.72868E-2</v>
      </c>
      <c r="Z64" s="170">
        <v>1.7744E-3</v>
      </c>
      <c r="AA64" s="170">
        <v>3.9515899999999996E-3</v>
      </c>
      <c r="AB64" s="170">
        <v>1.13636E-2</v>
      </c>
      <c r="AC64" s="170">
        <v>0.14430999999999999</v>
      </c>
      <c r="AD64" s="170">
        <v>0.31511099999999997</v>
      </c>
      <c r="AE64" s="170">
        <v>0.130518</v>
      </c>
      <c r="AF64" s="198">
        <v>3225</v>
      </c>
      <c r="AG64" s="185">
        <v>3945</v>
      </c>
      <c r="AH64" s="185">
        <v>4049</v>
      </c>
      <c r="AI64" s="185">
        <v>3696</v>
      </c>
      <c r="AJ64" s="185">
        <v>4227</v>
      </c>
      <c r="AK64" s="185">
        <v>4189</v>
      </c>
      <c r="AL64" s="185">
        <v>4191</v>
      </c>
      <c r="AM64" s="198" t="s">
        <v>39</v>
      </c>
      <c r="AN64" s="185" t="s">
        <v>39</v>
      </c>
      <c r="AO64" s="185" t="s">
        <v>39</v>
      </c>
      <c r="AP64" s="185" t="s">
        <v>39</v>
      </c>
      <c r="AQ64" s="185" t="s">
        <v>39</v>
      </c>
      <c r="AR64" s="185"/>
      <c r="AS64" s="194" t="s">
        <v>61</v>
      </c>
      <c r="AT64" s="197"/>
    </row>
    <row r="65" spans="1:46" x14ac:dyDescent="0.2">
      <c r="A65" s="197" t="s">
        <v>32</v>
      </c>
      <c r="B65" s="77" t="s">
        <v>32</v>
      </c>
      <c r="C65" s="197" t="s">
        <v>119</v>
      </c>
      <c r="D65" s="185" t="s">
        <v>119</v>
      </c>
      <c r="E65" s="185" t="s">
        <v>1448</v>
      </c>
      <c r="F65" s="185" t="s">
        <v>38</v>
      </c>
      <c r="G65" s="186">
        <v>2</v>
      </c>
      <c r="H65" s="185">
        <v>208632884</v>
      </c>
      <c r="I65" s="185">
        <v>208632884</v>
      </c>
      <c r="J65" s="185" t="s">
        <v>39</v>
      </c>
      <c r="K65" s="185" t="s">
        <v>59</v>
      </c>
      <c r="L65" s="197" t="s">
        <v>1449</v>
      </c>
      <c r="M65" s="211">
        <v>0</v>
      </c>
      <c r="N65" s="170">
        <v>0</v>
      </c>
      <c r="O65" s="170">
        <v>0</v>
      </c>
      <c r="P65" s="170">
        <v>0</v>
      </c>
      <c r="Q65" s="170">
        <v>0.10638297872340426</v>
      </c>
      <c r="R65" s="170">
        <v>0</v>
      </c>
      <c r="S65" s="198">
        <v>54</v>
      </c>
      <c r="T65" s="185">
        <v>29</v>
      </c>
      <c r="U65" s="185">
        <v>57</v>
      </c>
      <c r="V65" s="185">
        <v>73</v>
      </c>
      <c r="W65" s="185">
        <v>47</v>
      </c>
      <c r="X65" s="185">
        <v>47</v>
      </c>
      <c r="Y65" s="211">
        <v>1.8686600000000001E-3</v>
      </c>
      <c r="Z65" s="170">
        <v>9.7584799999999997E-4</v>
      </c>
      <c r="AA65" s="170">
        <v>3.83534E-3</v>
      </c>
      <c r="AB65" s="170">
        <v>1.0562499999999999E-3</v>
      </c>
      <c r="AC65" s="170">
        <v>3.9024400000000001E-3</v>
      </c>
      <c r="AD65" s="170">
        <v>9.3703499999999995E-2</v>
      </c>
      <c r="AE65" s="170">
        <v>4.4863200000000002E-4</v>
      </c>
      <c r="AF65" s="198">
        <v>3746</v>
      </c>
      <c r="AG65" s="185">
        <v>4099</v>
      </c>
      <c r="AH65" s="185">
        <v>3911</v>
      </c>
      <c r="AI65" s="185">
        <v>3787</v>
      </c>
      <c r="AJ65" s="185">
        <v>4100</v>
      </c>
      <c r="AK65" s="185">
        <v>4034</v>
      </c>
      <c r="AL65" s="185">
        <v>4458</v>
      </c>
      <c r="AM65" s="198"/>
      <c r="AN65" s="185"/>
      <c r="AO65" s="185"/>
      <c r="AP65" s="185"/>
      <c r="AQ65" s="185"/>
      <c r="AR65" s="185"/>
      <c r="AS65" s="185"/>
      <c r="AT65" s="197"/>
    </row>
    <row r="66" spans="1:46" x14ac:dyDescent="0.2">
      <c r="A66" s="197" t="s">
        <v>1296</v>
      </c>
      <c r="B66" s="77" t="s">
        <v>1296</v>
      </c>
      <c r="C66" s="197" t="s">
        <v>1372</v>
      </c>
      <c r="D66" s="185" t="s">
        <v>119</v>
      </c>
      <c r="E66" s="185" t="s">
        <v>1450</v>
      </c>
      <c r="F66" s="185" t="s">
        <v>38</v>
      </c>
      <c r="G66" s="186">
        <v>2</v>
      </c>
      <c r="H66" s="185">
        <v>219886593</v>
      </c>
      <c r="I66" s="185">
        <v>219886593</v>
      </c>
      <c r="J66" s="185" t="s">
        <v>40</v>
      </c>
      <c r="K66" s="185" t="s">
        <v>39</v>
      </c>
      <c r="L66" s="197" t="s">
        <v>1451</v>
      </c>
      <c r="M66" s="211">
        <v>0</v>
      </c>
      <c r="N66" s="170">
        <v>0</v>
      </c>
      <c r="O66" s="170">
        <v>3.9215686274509803E-2</v>
      </c>
      <c r="P66" s="170">
        <v>9.5238095238095233E-2</v>
      </c>
      <c r="Q66" s="170">
        <v>0.27586206896551724</v>
      </c>
      <c r="R66" s="170">
        <v>0.125</v>
      </c>
      <c r="S66" s="198">
        <v>37</v>
      </c>
      <c r="T66" s="185">
        <v>25</v>
      </c>
      <c r="U66" s="185">
        <v>51</v>
      </c>
      <c r="V66" s="185">
        <v>42</v>
      </c>
      <c r="W66" s="185">
        <v>29</v>
      </c>
      <c r="X66" s="185">
        <v>24</v>
      </c>
      <c r="Y66" s="211">
        <v>8.7925000000000004E-4</v>
      </c>
      <c r="Z66" s="170">
        <v>2.2160700000000001E-3</v>
      </c>
      <c r="AA66" s="170">
        <v>0</v>
      </c>
      <c r="AB66" s="170">
        <v>1.0433E-2</v>
      </c>
      <c r="AC66" s="170">
        <v>0.13619899999999999</v>
      </c>
      <c r="AD66" s="170">
        <v>0.31805</v>
      </c>
      <c r="AE66" s="170">
        <v>0.173517</v>
      </c>
      <c r="AF66" s="198">
        <v>3412</v>
      </c>
      <c r="AG66" s="185">
        <v>3610</v>
      </c>
      <c r="AH66" s="185">
        <v>3333</v>
      </c>
      <c r="AI66" s="185">
        <v>3834</v>
      </c>
      <c r="AJ66" s="185">
        <v>3862</v>
      </c>
      <c r="AK66" s="185">
        <v>3446</v>
      </c>
      <c r="AL66" s="185">
        <v>3844</v>
      </c>
      <c r="AM66" s="198" t="s">
        <v>40</v>
      </c>
      <c r="AN66" s="185" t="s">
        <v>40</v>
      </c>
      <c r="AO66" s="185" t="s">
        <v>40</v>
      </c>
      <c r="AP66" s="185" t="s">
        <v>40</v>
      </c>
      <c r="AQ66" s="185" t="s">
        <v>40</v>
      </c>
      <c r="AR66" s="194" t="s">
        <v>84</v>
      </c>
      <c r="AS66" s="194" t="s">
        <v>84</v>
      </c>
      <c r="AT66" s="218" t="s">
        <v>84</v>
      </c>
    </row>
    <row r="67" spans="1:46" x14ac:dyDescent="0.2">
      <c r="A67" s="197" t="s">
        <v>1372</v>
      </c>
      <c r="B67" s="77" t="s">
        <v>1296</v>
      </c>
      <c r="C67" s="197" t="s">
        <v>1372</v>
      </c>
      <c r="D67" s="185" t="s">
        <v>119</v>
      </c>
      <c r="E67" s="185" t="s">
        <v>1450</v>
      </c>
      <c r="F67" s="185" t="s">
        <v>38</v>
      </c>
      <c r="G67" s="186">
        <v>2</v>
      </c>
      <c r="H67" s="185">
        <v>219888792</v>
      </c>
      <c r="I67" s="185">
        <v>219888792</v>
      </c>
      <c r="J67" s="185" t="s">
        <v>40</v>
      </c>
      <c r="K67" s="185" t="s">
        <v>46</v>
      </c>
      <c r="L67" s="197" t="s">
        <v>1452</v>
      </c>
      <c r="M67" s="211">
        <v>0</v>
      </c>
      <c r="N67" s="170">
        <v>0</v>
      </c>
      <c r="O67" s="170">
        <v>0</v>
      </c>
      <c r="P67" s="170">
        <v>0.14942528735632185</v>
      </c>
      <c r="Q67" s="170">
        <v>0.43076923076923079</v>
      </c>
      <c r="R67" s="170">
        <v>9.5238095238095233E-2</v>
      </c>
      <c r="S67" s="198">
        <v>90</v>
      </c>
      <c r="T67" s="185">
        <v>48</v>
      </c>
      <c r="U67" s="185">
        <v>60</v>
      </c>
      <c r="V67" s="185">
        <v>87</v>
      </c>
      <c r="W67" s="185">
        <v>65</v>
      </c>
      <c r="X67" s="185">
        <v>42</v>
      </c>
      <c r="Y67" s="211">
        <v>2.3282899999999998E-3</v>
      </c>
      <c r="Z67" s="170">
        <v>1.23762E-3</v>
      </c>
      <c r="AA67" s="170">
        <v>6.7499200000000002E-4</v>
      </c>
      <c r="AB67" s="170">
        <v>1.20286E-2</v>
      </c>
      <c r="AC67" s="170">
        <v>0.120448</v>
      </c>
      <c r="AD67" s="170">
        <v>0.29287000000000002</v>
      </c>
      <c r="AE67" s="170">
        <v>0.177617</v>
      </c>
      <c r="AF67" s="198">
        <v>2577</v>
      </c>
      <c r="AG67" s="185">
        <v>3232</v>
      </c>
      <c r="AH67" s="185">
        <v>2963</v>
      </c>
      <c r="AI67" s="185">
        <v>3076</v>
      </c>
      <c r="AJ67" s="185">
        <v>3213</v>
      </c>
      <c r="AK67" s="185">
        <v>3254</v>
      </c>
      <c r="AL67" s="185">
        <v>3592</v>
      </c>
      <c r="AM67" s="198" t="s">
        <v>40</v>
      </c>
      <c r="AN67" s="185" t="s">
        <v>40</v>
      </c>
      <c r="AO67" s="185" t="s">
        <v>40</v>
      </c>
      <c r="AP67" s="185" t="s">
        <v>40</v>
      </c>
      <c r="AQ67" s="185" t="s">
        <v>40</v>
      </c>
      <c r="AR67" s="194" t="s">
        <v>56</v>
      </c>
      <c r="AS67" s="194" t="s">
        <v>56</v>
      </c>
      <c r="AT67" s="218" t="s">
        <v>56</v>
      </c>
    </row>
    <row r="68" spans="1:46" x14ac:dyDescent="0.2">
      <c r="A68" s="197" t="s">
        <v>1372</v>
      </c>
      <c r="B68" s="77" t="s">
        <v>1296</v>
      </c>
      <c r="C68" s="197" t="s">
        <v>119</v>
      </c>
      <c r="D68" s="185" t="s">
        <v>119</v>
      </c>
      <c r="E68" s="185" t="s">
        <v>1450</v>
      </c>
      <c r="F68" s="185" t="s">
        <v>103</v>
      </c>
      <c r="G68" s="186">
        <v>2</v>
      </c>
      <c r="H68" s="185">
        <v>219888855</v>
      </c>
      <c r="I68" s="185">
        <v>219888855</v>
      </c>
      <c r="J68" s="185" t="s">
        <v>40</v>
      </c>
      <c r="K68" s="185" t="s">
        <v>59</v>
      </c>
      <c r="L68" s="197" t="s">
        <v>1971</v>
      </c>
      <c r="M68" s="211">
        <v>0</v>
      </c>
      <c r="N68" s="170">
        <v>0</v>
      </c>
      <c r="O68" s="170">
        <v>0</v>
      </c>
      <c r="P68" s="170">
        <v>0.128</v>
      </c>
      <c r="Q68" s="170">
        <v>0.43333333333333335</v>
      </c>
      <c r="R68" s="170">
        <v>0.10416666666666667</v>
      </c>
      <c r="S68" s="198">
        <v>122</v>
      </c>
      <c r="T68" s="185">
        <v>72</v>
      </c>
      <c r="U68" s="185">
        <v>82</v>
      </c>
      <c r="V68" s="185">
        <v>125</v>
      </c>
      <c r="W68" s="185">
        <v>90</v>
      </c>
      <c r="X68" s="185">
        <v>48</v>
      </c>
      <c r="Y68" s="211">
        <v>1.9300400000000001E-3</v>
      </c>
      <c r="Z68" s="170">
        <v>1.4094400000000001E-3</v>
      </c>
      <c r="AA68" s="170">
        <v>0</v>
      </c>
      <c r="AB68" s="170">
        <v>1.0416699999999999E-2</v>
      </c>
      <c r="AC68" s="170">
        <v>0.15872700000000001</v>
      </c>
      <c r="AD68" s="170">
        <v>0.32220799999999999</v>
      </c>
      <c r="AE68" s="170">
        <v>0.161412</v>
      </c>
      <c r="AF68" s="198">
        <v>4145</v>
      </c>
      <c r="AG68" s="185">
        <v>4257</v>
      </c>
      <c r="AH68" s="185">
        <v>3</v>
      </c>
      <c r="AI68" s="185">
        <v>3552</v>
      </c>
      <c r="AJ68" s="185">
        <v>4618</v>
      </c>
      <c r="AK68" s="185">
        <v>2427</v>
      </c>
      <c r="AL68" s="185">
        <v>4758</v>
      </c>
      <c r="AM68" s="198"/>
      <c r="AN68" s="185"/>
      <c r="AO68" s="185"/>
      <c r="AP68" s="185"/>
      <c r="AQ68" s="185"/>
      <c r="AR68" s="185"/>
      <c r="AS68" s="185"/>
      <c r="AT68" s="197"/>
    </row>
    <row r="69" spans="1:46" x14ac:dyDescent="0.2">
      <c r="A69" s="197" t="s">
        <v>1569</v>
      </c>
      <c r="B69" s="77" t="s">
        <v>1734</v>
      </c>
      <c r="C69" s="197" t="s">
        <v>1498</v>
      </c>
      <c r="D69" s="185" t="s">
        <v>119</v>
      </c>
      <c r="E69" s="185" t="s">
        <v>1972</v>
      </c>
      <c r="F69" s="185" t="s">
        <v>38</v>
      </c>
      <c r="G69" s="186">
        <v>2</v>
      </c>
      <c r="H69" s="185">
        <v>220405214</v>
      </c>
      <c r="I69" s="185">
        <v>220405214</v>
      </c>
      <c r="J69" s="185" t="s">
        <v>39</v>
      </c>
      <c r="K69" s="185" t="s">
        <v>59</v>
      </c>
      <c r="L69" s="197" t="s">
        <v>1973</v>
      </c>
      <c r="M69" s="211">
        <v>0</v>
      </c>
      <c r="N69" s="170">
        <v>0.23762376237623761</v>
      </c>
      <c r="O69" s="170">
        <v>0</v>
      </c>
      <c r="P69" s="170">
        <v>0.16352201257861634</v>
      </c>
      <c r="Q69" s="170">
        <v>0.37593984962406013</v>
      </c>
      <c r="R69" s="170">
        <v>0.15714285714285714</v>
      </c>
      <c r="S69" s="198">
        <v>92</v>
      </c>
      <c r="T69" s="185">
        <v>101</v>
      </c>
      <c r="U69" s="185">
        <v>125</v>
      </c>
      <c r="V69" s="185">
        <v>159</v>
      </c>
      <c r="W69" s="185">
        <v>133</v>
      </c>
      <c r="X69" s="185">
        <v>70</v>
      </c>
      <c r="Y69" s="211">
        <v>0.210923</v>
      </c>
      <c r="Z69" s="170">
        <v>5.4773099999999998E-2</v>
      </c>
      <c r="AA69" s="170">
        <v>0.19201199999999999</v>
      </c>
      <c r="AB69" s="170">
        <v>1.6011600000000001E-2</v>
      </c>
      <c r="AC69" s="170">
        <v>0.119919</v>
      </c>
      <c r="AD69" s="170">
        <v>0.289437</v>
      </c>
      <c r="AE69" s="170">
        <v>0.139623</v>
      </c>
      <c r="AF69" s="198">
        <v>1062</v>
      </c>
      <c r="AG69" s="185">
        <v>1278</v>
      </c>
      <c r="AH69" s="185">
        <v>1302</v>
      </c>
      <c r="AI69" s="185">
        <v>1374</v>
      </c>
      <c r="AJ69" s="185">
        <v>1476</v>
      </c>
      <c r="AK69" s="185">
        <v>1420</v>
      </c>
      <c r="AL69" s="185">
        <v>795</v>
      </c>
      <c r="AM69" s="198" t="s">
        <v>39</v>
      </c>
      <c r="AN69" s="194" t="s">
        <v>79</v>
      </c>
      <c r="AO69" s="194" t="s">
        <v>79</v>
      </c>
      <c r="AP69" s="194" t="s">
        <v>79</v>
      </c>
      <c r="AQ69" s="185" t="s">
        <v>39</v>
      </c>
      <c r="AR69" s="194" t="s">
        <v>79</v>
      </c>
      <c r="AS69" s="194" t="s">
        <v>79</v>
      </c>
      <c r="AT69" s="218" t="s">
        <v>79</v>
      </c>
    </row>
    <row r="70" spans="1:46" x14ac:dyDescent="0.2">
      <c r="A70" s="197" t="s">
        <v>1313</v>
      </c>
      <c r="B70" s="77" t="s">
        <v>31</v>
      </c>
      <c r="C70" s="197" t="s">
        <v>119</v>
      </c>
      <c r="D70" s="185" t="s">
        <v>119</v>
      </c>
      <c r="E70" s="185" t="s">
        <v>1974</v>
      </c>
      <c r="F70" s="185" t="s">
        <v>38</v>
      </c>
      <c r="G70" s="186">
        <v>2</v>
      </c>
      <c r="H70" s="185">
        <v>233986837</v>
      </c>
      <c r="I70" s="185">
        <v>233986837</v>
      </c>
      <c r="J70" s="185" t="s">
        <v>40</v>
      </c>
      <c r="K70" s="185" t="s">
        <v>39</v>
      </c>
      <c r="L70" s="197" t="s">
        <v>1975</v>
      </c>
      <c r="M70" s="211">
        <v>0</v>
      </c>
      <c r="N70" s="170">
        <v>0</v>
      </c>
      <c r="O70" s="170">
        <v>0</v>
      </c>
      <c r="P70" s="170">
        <v>0.13559322033898305</v>
      </c>
      <c r="Q70" s="170">
        <v>0</v>
      </c>
      <c r="R70" s="170">
        <v>1.3698630136986301E-2</v>
      </c>
      <c r="S70" s="198">
        <v>79</v>
      </c>
      <c r="T70" s="185">
        <v>45</v>
      </c>
      <c r="U70" s="185">
        <v>81</v>
      </c>
      <c r="V70" s="185">
        <v>59</v>
      </c>
      <c r="W70" s="185">
        <v>45</v>
      </c>
      <c r="X70" s="185">
        <v>73</v>
      </c>
      <c r="Y70" s="211">
        <v>1.6863399999999999E-3</v>
      </c>
      <c r="Z70" s="170">
        <v>8.2287599999999995E-4</v>
      </c>
      <c r="AA70" s="170">
        <v>0</v>
      </c>
      <c r="AB70" s="170">
        <v>9.8594999999999998E-4</v>
      </c>
      <c r="AC70" s="170">
        <v>0.14282800000000001</v>
      </c>
      <c r="AD70" s="170">
        <v>8.0580199999999999E-4</v>
      </c>
      <c r="AE70" s="170">
        <v>2.10896E-3</v>
      </c>
      <c r="AF70" s="198">
        <v>4744</v>
      </c>
      <c r="AG70" s="185">
        <v>4861</v>
      </c>
      <c r="AH70" s="185">
        <v>0</v>
      </c>
      <c r="AI70" s="185">
        <v>4057</v>
      </c>
      <c r="AJ70" s="185">
        <v>4915</v>
      </c>
      <c r="AK70" s="185">
        <v>2482</v>
      </c>
      <c r="AL70" s="185">
        <v>5690</v>
      </c>
      <c r="AM70" s="198"/>
      <c r="AN70" s="185"/>
      <c r="AO70" s="185"/>
      <c r="AP70" s="185"/>
      <c r="AQ70" s="185"/>
      <c r="AR70" s="185"/>
      <c r="AS70" s="185"/>
      <c r="AT70" s="197"/>
    </row>
    <row r="71" spans="1:46" x14ac:dyDescent="0.2">
      <c r="A71" s="197" t="s">
        <v>1372</v>
      </c>
      <c r="B71" s="77" t="s">
        <v>1296</v>
      </c>
      <c r="C71" s="197" t="s">
        <v>119</v>
      </c>
      <c r="D71" s="185" t="s">
        <v>119</v>
      </c>
      <c r="E71" s="185" t="s">
        <v>1976</v>
      </c>
      <c r="F71" s="185" t="s">
        <v>38</v>
      </c>
      <c r="G71" s="186">
        <v>2</v>
      </c>
      <c r="H71" s="185">
        <v>234621885</v>
      </c>
      <c r="I71" s="185">
        <v>234621885</v>
      </c>
      <c r="J71" s="185" t="s">
        <v>39</v>
      </c>
      <c r="K71" s="185" t="s">
        <v>59</v>
      </c>
      <c r="L71" s="197" t="s">
        <v>1977</v>
      </c>
      <c r="M71" s="211">
        <v>0</v>
      </c>
      <c r="N71" s="170">
        <v>0</v>
      </c>
      <c r="O71" s="170">
        <v>0</v>
      </c>
      <c r="P71" s="170">
        <v>0.2</v>
      </c>
      <c r="Q71" s="170">
        <v>9.5238095238095233E-2</v>
      </c>
      <c r="R71" s="170">
        <v>7.407407407407407E-2</v>
      </c>
      <c r="S71" s="198">
        <v>19</v>
      </c>
      <c r="T71" s="185">
        <v>23</v>
      </c>
      <c r="U71" s="185">
        <v>48</v>
      </c>
      <c r="V71" s="185">
        <v>35</v>
      </c>
      <c r="W71" s="185">
        <v>21</v>
      </c>
      <c r="X71" s="185">
        <v>27</v>
      </c>
      <c r="Y71" s="211">
        <v>0</v>
      </c>
      <c r="Z71" s="170">
        <v>0</v>
      </c>
      <c r="AA71" s="170">
        <v>7.44285E-3</v>
      </c>
      <c r="AB71" s="170">
        <v>1.0716699999999999E-2</v>
      </c>
      <c r="AC71" s="170">
        <v>0.103848</v>
      </c>
      <c r="AD71" s="170">
        <v>0.26144499999999998</v>
      </c>
      <c r="AE71" s="170">
        <v>0.13298299999999999</v>
      </c>
      <c r="AF71" s="198">
        <v>1126</v>
      </c>
      <c r="AG71" s="185">
        <v>1648</v>
      </c>
      <c r="AH71" s="185">
        <v>1881</v>
      </c>
      <c r="AI71" s="185">
        <v>1493</v>
      </c>
      <c r="AJ71" s="185">
        <v>2417</v>
      </c>
      <c r="AK71" s="185">
        <v>1813</v>
      </c>
      <c r="AL71" s="185">
        <v>1143</v>
      </c>
      <c r="AM71" s="198"/>
      <c r="AN71" s="185"/>
      <c r="AO71" s="185"/>
      <c r="AP71" s="185"/>
      <c r="AQ71" s="185"/>
      <c r="AR71" s="185"/>
      <c r="AS71" s="185"/>
      <c r="AT71" s="197"/>
    </row>
    <row r="72" spans="1:46" x14ac:dyDescent="0.2">
      <c r="A72" s="197" t="s">
        <v>759</v>
      </c>
      <c r="B72" s="77" t="s">
        <v>1081</v>
      </c>
      <c r="C72" s="197" t="s">
        <v>119</v>
      </c>
      <c r="D72" s="185" t="s">
        <v>119</v>
      </c>
      <c r="E72" s="185" t="s">
        <v>1453</v>
      </c>
      <c r="F72" s="185" t="s">
        <v>38</v>
      </c>
      <c r="G72" s="186">
        <v>2</v>
      </c>
      <c r="H72" s="185">
        <v>241973182</v>
      </c>
      <c r="I72" s="185">
        <v>241973182</v>
      </c>
      <c r="J72" s="185" t="s">
        <v>40</v>
      </c>
      <c r="K72" s="185" t="s">
        <v>46</v>
      </c>
      <c r="L72" s="197" t="s">
        <v>1454</v>
      </c>
      <c r="M72" s="211">
        <v>0</v>
      </c>
      <c r="N72" s="170">
        <v>0.22</v>
      </c>
      <c r="O72" s="170">
        <v>0</v>
      </c>
      <c r="P72" s="170">
        <v>0</v>
      </c>
      <c r="Q72" s="170">
        <v>0</v>
      </c>
      <c r="R72" s="170">
        <v>0</v>
      </c>
      <c r="S72" s="198">
        <v>63</v>
      </c>
      <c r="T72" s="185">
        <v>50</v>
      </c>
      <c r="U72" s="185">
        <v>79</v>
      </c>
      <c r="V72" s="185">
        <v>65</v>
      </c>
      <c r="W72" s="185">
        <v>66</v>
      </c>
      <c r="X72" s="185">
        <v>40</v>
      </c>
      <c r="Y72" s="211">
        <v>0.187249</v>
      </c>
      <c r="Z72" s="170">
        <v>9.5089099999999996E-2</v>
      </c>
      <c r="AA72" s="170">
        <v>0.14450199999999999</v>
      </c>
      <c r="AB72" s="170">
        <v>4.7192099999999998E-4</v>
      </c>
      <c r="AC72" s="170">
        <v>1.82076E-3</v>
      </c>
      <c r="AD72" s="170">
        <v>8.5506600000000003E-4</v>
      </c>
      <c r="AE72" s="170">
        <v>1.3770900000000001E-3</v>
      </c>
      <c r="AF72" s="198">
        <v>3984</v>
      </c>
      <c r="AG72" s="185">
        <v>4154</v>
      </c>
      <c r="AH72" s="185">
        <v>4256</v>
      </c>
      <c r="AI72" s="185">
        <v>4238</v>
      </c>
      <c r="AJ72" s="185">
        <v>4943</v>
      </c>
      <c r="AK72" s="185">
        <v>4678</v>
      </c>
      <c r="AL72" s="185">
        <v>4357</v>
      </c>
      <c r="AM72" s="198"/>
      <c r="AN72" s="185"/>
      <c r="AO72" s="185"/>
      <c r="AP72" s="185"/>
      <c r="AQ72" s="185"/>
      <c r="AR72" s="185"/>
      <c r="AS72" s="185"/>
      <c r="AT72" s="197"/>
    </row>
    <row r="73" spans="1:46" x14ac:dyDescent="0.2">
      <c r="A73" s="197" t="s">
        <v>1569</v>
      </c>
      <c r="B73" s="77" t="s">
        <v>1569</v>
      </c>
      <c r="C73" s="197" t="s">
        <v>1369</v>
      </c>
      <c r="D73" s="185" t="s">
        <v>119</v>
      </c>
      <c r="E73" s="185" t="s">
        <v>1455</v>
      </c>
      <c r="F73" s="185" t="s">
        <v>38</v>
      </c>
      <c r="G73" s="186">
        <v>3</v>
      </c>
      <c r="H73" s="185">
        <v>4853096</v>
      </c>
      <c r="I73" s="185">
        <v>4853096</v>
      </c>
      <c r="J73" s="185" t="s">
        <v>40</v>
      </c>
      <c r="K73" s="185" t="s">
        <v>46</v>
      </c>
      <c r="L73" s="197" t="s">
        <v>1456</v>
      </c>
      <c r="M73" s="211">
        <v>0</v>
      </c>
      <c r="N73" s="170">
        <v>3.4482758620689655E-2</v>
      </c>
      <c r="O73" s="170">
        <v>0</v>
      </c>
      <c r="P73" s="170">
        <v>7.6923076923076927E-2</v>
      </c>
      <c r="Q73" s="170">
        <v>0.19607843137254902</v>
      </c>
      <c r="R73" s="170">
        <v>0.11764705882352941</v>
      </c>
      <c r="S73" s="198">
        <v>83</v>
      </c>
      <c r="T73" s="185">
        <v>87</v>
      </c>
      <c r="U73" s="185">
        <v>144</v>
      </c>
      <c r="V73" s="185">
        <v>78</v>
      </c>
      <c r="W73" s="185">
        <v>51</v>
      </c>
      <c r="X73" s="185">
        <v>102</v>
      </c>
      <c r="Y73" s="211">
        <v>2.9068E-2</v>
      </c>
      <c r="Z73" s="170">
        <v>2.45839E-3</v>
      </c>
      <c r="AA73" s="170">
        <v>2.2348699999999999E-3</v>
      </c>
      <c r="AB73" s="170">
        <v>8.2900999999999999E-3</v>
      </c>
      <c r="AC73" s="170">
        <v>0.117481</v>
      </c>
      <c r="AD73" s="170">
        <v>0.23265</v>
      </c>
      <c r="AE73" s="170">
        <v>0.113492</v>
      </c>
      <c r="AF73" s="198">
        <v>16857</v>
      </c>
      <c r="AG73" s="185">
        <v>19525</v>
      </c>
      <c r="AH73" s="185">
        <v>18793</v>
      </c>
      <c r="AI73" s="185">
        <v>18697</v>
      </c>
      <c r="AJ73" s="185">
        <v>19467</v>
      </c>
      <c r="AK73" s="185">
        <v>17709</v>
      </c>
      <c r="AL73" s="185">
        <v>19041</v>
      </c>
      <c r="AM73" s="198" t="s">
        <v>40</v>
      </c>
      <c r="AN73" s="185" t="s">
        <v>40</v>
      </c>
      <c r="AO73" s="185" t="s">
        <v>40</v>
      </c>
      <c r="AP73" s="185" t="s">
        <v>40</v>
      </c>
      <c r="AQ73" s="185" t="s">
        <v>40</v>
      </c>
      <c r="AR73" s="185" t="s">
        <v>40</v>
      </c>
      <c r="AS73" s="194" t="s">
        <v>56</v>
      </c>
      <c r="AT73" s="218" t="s">
        <v>56</v>
      </c>
    </row>
    <row r="74" spans="1:46" x14ac:dyDescent="0.2">
      <c r="A74" s="197" t="s">
        <v>1296</v>
      </c>
      <c r="B74" s="77" t="s">
        <v>1296</v>
      </c>
      <c r="C74" s="197" t="s">
        <v>1372</v>
      </c>
      <c r="D74" s="185" t="s">
        <v>119</v>
      </c>
      <c r="E74" s="185" t="s">
        <v>1457</v>
      </c>
      <c r="F74" s="185" t="s">
        <v>38</v>
      </c>
      <c r="G74" s="186">
        <v>3</v>
      </c>
      <c r="H74" s="185">
        <v>44763521</v>
      </c>
      <c r="I74" s="185">
        <v>44763521</v>
      </c>
      <c r="J74" s="185" t="s">
        <v>40</v>
      </c>
      <c r="K74" s="185" t="s">
        <v>39</v>
      </c>
      <c r="L74" s="197" t="s">
        <v>1458</v>
      </c>
      <c r="M74" s="211">
        <v>0</v>
      </c>
      <c r="N74" s="170">
        <v>0</v>
      </c>
      <c r="O74" s="170">
        <v>2.9411764705882353E-2</v>
      </c>
      <c r="P74" s="170">
        <v>0.1076923076923077</v>
      </c>
      <c r="Q74" s="170">
        <v>0.21176470588235294</v>
      </c>
      <c r="R74" s="170">
        <v>0.10426540284360189</v>
      </c>
      <c r="S74" s="198">
        <v>151</v>
      </c>
      <c r="T74" s="185">
        <v>135</v>
      </c>
      <c r="U74" s="185">
        <v>238</v>
      </c>
      <c r="V74" s="185">
        <v>130</v>
      </c>
      <c r="W74" s="185">
        <v>85</v>
      </c>
      <c r="X74" s="185">
        <v>211</v>
      </c>
      <c r="Y74" s="211">
        <v>1.53689E-3</v>
      </c>
      <c r="Z74" s="170">
        <v>8.6281300000000003E-4</v>
      </c>
      <c r="AA74" s="170">
        <v>4.5924200000000001E-4</v>
      </c>
      <c r="AB74" s="170">
        <v>1.13788E-2</v>
      </c>
      <c r="AC74" s="170">
        <v>0.12578900000000001</v>
      </c>
      <c r="AD74" s="170">
        <v>0.24531500000000001</v>
      </c>
      <c r="AE74" s="170">
        <v>0.129637</v>
      </c>
      <c r="AF74" s="198">
        <v>3904</v>
      </c>
      <c r="AG74" s="185">
        <v>4636</v>
      </c>
      <c r="AH74" s="185">
        <v>4355</v>
      </c>
      <c r="AI74" s="185">
        <v>4482</v>
      </c>
      <c r="AJ74" s="185">
        <v>4913</v>
      </c>
      <c r="AK74" s="185">
        <v>4749</v>
      </c>
      <c r="AL74" s="185">
        <v>5176</v>
      </c>
      <c r="AM74" s="198" t="s">
        <v>40</v>
      </c>
      <c r="AN74" s="185" t="s">
        <v>40</v>
      </c>
      <c r="AO74" s="185" t="s">
        <v>40</v>
      </c>
      <c r="AP74" s="185" t="s">
        <v>40</v>
      </c>
      <c r="AQ74" s="185" t="s">
        <v>40</v>
      </c>
      <c r="AR74" s="194" t="s">
        <v>42</v>
      </c>
      <c r="AS74" s="194" t="s">
        <v>42</v>
      </c>
      <c r="AT74" s="218" t="s">
        <v>42</v>
      </c>
    </row>
    <row r="75" spans="1:46" x14ac:dyDescent="0.2">
      <c r="A75" s="197" t="s">
        <v>1372</v>
      </c>
      <c r="B75" s="77" t="s">
        <v>1296</v>
      </c>
      <c r="C75" s="197" t="s">
        <v>1372</v>
      </c>
      <c r="D75" s="185" t="s">
        <v>119</v>
      </c>
      <c r="E75" s="185" t="s">
        <v>874</v>
      </c>
      <c r="F75" s="185" t="s">
        <v>38</v>
      </c>
      <c r="G75" s="186">
        <v>3</v>
      </c>
      <c r="H75" s="185">
        <v>46723526</v>
      </c>
      <c r="I75" s="185">
        <v>46723526</v>
      </c>
      <c r="J75" s="185" t="s">
        <v>39</v>
      </c>
      <c r="K75" s="185" t="s">
        <v>59</v>
      </c>
      <c r="L75" s="197" t="s">
        <v>1459</v>
      </c>
      <c r="M75" s="211">
        <v>0</v>
      </c>
      <c r="N75" s="170">
        <v>0</v>
      </c>
      <c r="O75" s="170">
        <v>0</v>
      </c>
      <c r="P75" s="170">
        <v>0.11235955056179775</v>
      </c>
      <c r="Q75" s="170">
        <v>0.17567567567567569</v>
      </c>
      <c r="R75" s="170">
        <v>0.13953488372093023</v>
      </c>
      <c r="S75" s="198">
        <v>80</v>
      </c>
      <c r="T75" s="185">
        <v>31</v>
      </c>
      <c r="U75" s="185">
        <v>83</v>
      </c>
      <c r="V75" s="185">
        <v>89</v>
      </c>
      <c r="W75" s="185">
        <v>74</v>
      </c>
      <c r="X75" s="185">
        <v>43</v>
      </c>
      <c r="Y75" s="211">
        <v>1.36286E-3</v>
      </c>
      <c r="Z75" s="170">
        <v>1.85586E-3</v>
      </c>
      <c r="AA75" s="170">
        <v>2.4330900000000002E-3</v>
      </c>
      <c r="AB75" s="170">
        <v>1.10978E-2</v>
      </c>
      <c r="AC75" s="170">
        <v>0.13014600000000001</v>
      </c>
      <c r="AD75" s="170">
        <v>0.240068</v>
      </c>
      <c r="AE75" s="170">
        <v>0.13173699999999999</v>
      </c>
      <c r="AF75" s="198">
        <v>2935</v>
      </c>
      <c r="AG75" s="185">
        <v>3233</v>
      </c>
      <c r="AH75" s="185">
        <v>3288</v>
      </c>
      <c r="AI75" s="185">
        <v>3334</v>
      </c>
      <c r="AJ75" s="185">
        <v>3619</v>
      </c>
      <c r="AK75" s="185">
        <v>3524</v>
      </c>
      <c r="AL75" s="185">
        <v>3507</v>
      </c>
      <c r="AM75" s="198" t="s">
        <v>39</v>
      </c>
      <c r="AN75" s="185" t="s">
        <v>39</v>
      </c>
      <c r="AO75" s="185" t="s">
        <v>39</v>
      </c>
      <c r="AP75" s="185" t="s">
        <v>39</v>
      </c>
      <c r="AQ75" s="185" t="s">
        <v>39</v>
      </c>
      <c r="AR75" s="194" t="s">
        <v>79</v>
      </c>
      <c r="AS75" s="194" t="s">
        <v>79</v>
      </c>
      <c r="AT75" s="218" t="s">
        <v>79</v>
      </c>
    </row>
    <row r="76" spans="1:46" x14ac:dyDescent="0.2">
      <c r="A76" s="197" t="s">
        <v>1386</v>
      </c>
      <c r="B76" s="77" t="s">
        <v>1734</v>
      </c>
      <c r="C76" s="197" t="s">
        <v>2084</v>
      </c>
      <c r="D76" s="185" t="s">
        <v>119</v>
      </c>
      <c r="E76" s="185" t="s">
        <v>2085</v>
      </c>
      <c r="F76" s="185" t="s">
        <v>38</v>
      </c>
      <c r="G76" s="186">
        <v>3</v>
      </c>
      <c r="H76" s="185">
        <v>49081934</v>
      </c>
      <c r="I76" s="185">
        <v>49081934</v>
      </c>
      <c r="J76" s="185" t="s">
        <v>40</v>
      </c>
      <c r="K76" s="185" t="s">
        <v>39</v>
      </c>
      <c r="L76" s="197" t="s">
        <v>2086</v>
      </c>
      <c r="M76" s="211">
        <v>0</v>
      </c>
      <c r="N76" s="170">
        <v>0.15384615384615385</v>
      </c>
      <c r="O76" s="170">
        <v>1.5625E-2</v>
      </c>
      <c r="P76" s="170">
        <v>0.13513513513513514</v>
      </c>
      <c r="Q76" s="170">
        <v>0.43478260869565216</v>
      </c>
      <c r="R76" s="170">
        <v>0.14035087719298245</v>
      </c>
      <c r="S76" s="198">
        <v>36</v>
      </c>
      <c r="T76" s="185">
        <v>26</v>
      </c>
      <c r="U76" s="185">
        <v>64</v>
      </c>
      <c r="V76" s="185">
        <v>37</v>
      </c>
      <c r="W76" s="185">
        <v>23</v>
      </c>
      <c r="X76" s="185">
        <v>57</v>
      </c>
      <c r="Y76" s="211">
        <v>0.121212</v>
      </c>
      <c r="Z76" s="170">
        <v>5.6910599999999999E-2</v>
      </c>
      <c r="AA76" s="170">
        <v>0.275449</v>
      </c>
      <c r="AB76" s="170">
        <v>1.21951E-2</v>
      </c>
      <c r="AC76" s="170">
        <v>8.8397799999999999E-2</v>
      </c>
      <c r="AD76" s="170">
        <v>0.16744200000000001</v>
      </c>
      <c r="AE76" s="170">
        <v>9.3333299999999994E-2</v>
      </c>
      <c r="AF76" s="198">
        <v>66</v>
      </c>
      <c r="AG76" s="185">
        <v>123</v>
      </c>
      <c r="AH76" s="185">
        <v>167</v>
      </c>
      <c r="AI76" s="185">
        <v>164</v>
      </c>
      <c r="AJ76" s="185">
        <v>181</v>
      </c>
      <c r="AK76" s="185">
        <v>215</v>
      </c>
      <c r="AL76" s="185">
        <v>150</v>
      </c>
      <c r="AM76" s="198"/>
      <c r="AN76" s="185"/>
      <c r="AO76" s="185" t="s">
        <v>40</v>
      </c>
      <c r="AP76" s="185" t="s">
        <v>84</v>
      </c>
      <c r="AQ76" s="185" t="s">
        <v>40</v>
      </c>
      <c r="AR76" s="185" t="s">
        <v>84</v>
      </c>
      <c r="AS76" s="185"/>
      <c r="AT76" s="197"/>
    </row>
    <row r="77" spans="1:46" x14ac:dyDescent="0.2">
      <c r="A77" s="197" t="s">
        <v>1296</v>
      </c>
      <c r="B77" s="77" t="s">
        <v>1372</v>
      </c>
      <c r="C77" s="197" t="s">
        <v>1372</v>
      </c>
      <c r="D77" s="185" t="s">
        <v>119</v>
      </c>
      <c r="E77" s="185" t="s">
        <v>1460</v>
      </c>
      <c r="F77" s="185" t="s">
        <v>38</v>
      </c>
      <c r="G77" s="186">
        <v>3</v>
      </c>
      <c r="H77" s="185">
        <v>52029106</v>
      </c>
      <c r="I77" s="185">
        <v>52029106</v>
      </c>
      <c r="J77" s="185" t="s">
        <v>59</v>
      </c>
      <c r="K77" s="185" t="s">
        <v>46</v>
      </c>
      <c r="L77" s="197" t="s">
        <v>1461</v>
      </c>
      <c r="M77" s="211">
        <v>0</v>
      </c>
      <c r="N77" s="170">
        <v>0</v>
      </c>
      <c r="O77" s="170">
        <v>1.0101010101010102E-2</v>
      </c>
      <c r="P77" s="170">
        <v>0.17073170731707318</v>
      </c>
      <c r="Q77" s="170">
        <v>0.29411764705882354</v>
      </c>
      <c r="R77" s="170">
        <v>0.15873015873015872</v>
      </c>
      <c r="S77" s="198">
        <v>73</v>
      </c>
      <c r="T77" s="185">
        <v>38</v>
      </c>
      <c r="U77" s="185">
        <v>99</v>
      </c>
      <c r="V77" s="185">
        <v>41</v>
      </c>
      <c r="W77" s="185">
        <v>51</v>
      </c>
      <c r="X77" s="185">
        <v>63</v>
      </c>
      <c r="Y77" s="211">
        <v>7.06714E-4</v>
      </c>
      <c r="Z77" s="170">
        <v>6.1443900000000004E-4</v>
      </c>
      <c r="AA77" s="170">
        <v>1.4961099999999999E-3</v>
      </c>
      <c r="AB77" s="170">
        <v>6.83995E-3</v>
      </c>
      <c r="AC77" s="170">
        <v>9.5157199999999997E-2</v>
      </c>
      <c r="AD77" s="170">
        <v>0.21715999999999999</v>
      </c>
      <c r="AE77" s="170">
        <v>0.111235</v>
      </c>
      <c r="AF77" s="198">
        <v>2830</v>
      </c>
      <c r="AG77" s="185">
        <v>3255</v>
      </c>
      <c r="AH77" s="185">
        <v>3342</v>
      </c>
      <c r="AI77" s="185">
        <v>2924</v>
      </c>
      <c r="AJ77" s="185">
        <v>3531</v>
      </c>
      <c r="AK77" s="185">
        <v>3753</v>
      </c>
      <c r="AL77" s="185">
        <v>3596</v>
      </c>
      <c r="AM77" s="198" t="s">
        <v>59</v>
      </c>
      <c r="AN77" s="185" t="s">
        <v>59</v>
      </c>
      <c r="AO77" s="185" t="s">
        <v>59</v>
      </c>
      <c r="AP77" s="185" t="s">
        <v>59</v>
      </c>
      <c r="AQ77" s="185" t="s">
        <v>59</v>
      </c>
      <c r="AR77" s="194" t="s">
        <v>160</v>
      </c>
      <c r="AS77" s="194" t="s">
        <v>160</v>
      </c>
      <c r="AT77" s="218" t="s">
        <v>160</v>
      </c>
    </row>
    <row r="78" spans="1:46" x14ac:dyDescent="0.2">
      <c r="A78" s="197" t="s">
        <v>1372</v>
      </c>
      <c r="B78" s="77" t="s">
        <v>1296</v>
      </c>
      <c r="C78" s="197" t="s">
        <v>1372</v>
      </c>
      <c r="D78" s="185" t="s">
        <v>119</v>
      </c>
      <c r="E78" s="185" t="s">
        <v>1462</v>
      </c>
      <c r="F78" s="185" t="s">
        <v>38</v>
      </c>
      <c r="G78" s="186">
        <v>3</v>
      </c>
      <c r="H78" s="185">
        <v>52378614</v>
      </c>
      <c r="I78" s="185">
        <v>52378614</v>
      </c>
      <c r="J78" s="185" t="s">
        <v>39</v>
      </c>
      <c r="K78" s="185" t="s">
        <v>40</v>
      </c>
      <c r="L78" s="197" t="s">
        <v>1463</v>
      </c>
      <c r="M78" s="211">
        <v>0</v>
      </c>
      <c r="N78" s="170">
        <v>0</v>
      </c>
      <c r="O78" s="170">
        <v>0</v>
      </c>
      <c r="P78" s="170">
        <v>0.15384615384615385</v>
      </c>
      <c r="Q78" s="170">
        <v>0.31818181818181818</v>
      </c>
      <c r="R78" s="170">
        <v>0.10714285714285714</v>
      </c>
      <c r="S78" s="198">
        <v>53</v>
      </c>
      <c r="T78" s="185">
        <v>45</v>
      </c>
      <c r="U78" s="185">
        <v>59</v>
      </c>
      <c r="V78" s="185">
        <v>65</v>
      </c>
      <c r="W78" s="185">
        <v>66</v>
      </c>
      <c r="X78" s="185">
        <v>56</v>
      </c>
      <c r="Y78" s="211">
        <v>9.6061499999999995E-4</v>
      </c>
      <c r="Z78" s="170">
        <v>4.51162E-3</v>
      </c>
      <c r="AA78" s="170">
        <v>1.98906E-3</v>
      </c>
      <c r="AB78" s="170">
        <v>1.41879E-2</v>
      </c>
      <c r="AC78" s="170">
        <v>0.12912100000000001</v>
      </c>
      <c r="AD78" s="170">
        <v>0.26312799999999997</v>
      </c>
      <c r="AE78" s="170">
        <v>0.14752199999999999</v>
      </c>
      <c r="AF78" s="198">
        <v>4164</v>
      </c>
      <c r="AG78" s="185">
        <v>4433</v>
      </c>
      <c r="AH78" s="185">
        <v>4022</v>
      </c>
      <c r="AI78" s="185">
        <v>4088</v>
      </c>
      <c r="AJ78" s="185">
        <v>4701</v>
      </c>
      <c r="AK78" s="185">
        <v>5313</v>
      </c>
      <c r="AL78" s="185">
        <v>5145</v>
      </c>
      <c r="AM78" s="198" t="s">
        <v>39</v>
      </c>
      <c r="AN78" s="185" t="s">
        <v>39</v>
      </c>
      <c r="AO78" s="185" t="s">
        <v>39</v>
      </c>
      <c r="AP78" s="185" t="s">
        <v>39</v>
      </c>
      <c r="AQ78" s="185" t="s">
        <v>39</v>
      </c>
      <c r="AR78" s="194" t="s">
        <v>42</v>
      </c>
      <c r="AS78" s="194" t="s">
        <v>42</v>
      </c>
      <c r="AT78" s="218" t="s">
        <v>42</v>
      </c>
    </row>
    <row r="79" spans="1:46" x14ac:dyDescent="0.2">
      <c r="A79" s="197" t="s">
        <v>1296</v>
      </c>
      <c r="B79" s="77" t="s">
        <v>1296</v>
      </c>
      <c r="C79" s="197" t="s">
        <v>1372</v>
      </c>
      <c r="D79" s="185" t="s">
        <v>119</v>
      </c>
      <c r="E79" s="185" t="s">
        <v>1464</v>
      </c>
      <c r="F79" s="185" t="s">
        <v>38</v>
      </c>
      <c r="G79" s="186">
        <v>3</v>
      </c>
      <c r="H79" s="185">
        <v>52522167</v>
      </c>
      <c r="I79" s="185">
        <v>52522167</v>
      </c>
      <c r="J79" s="185" t="s">
        <v>59</v>
      </c>
      <c r="K79" s="185" t="s">
        <v>39</v>
      </c>
      <c r="L79" s="197" t="s">
        <v>1465</v>
      </c>
      <c r="M79" s="211">
        <v>0</v>
      </c>
      <c r="N79" s="170">
        <v>0</v>
      </c>
      <c r="O79" s="170">
        <v>1.6949152542372881E-2</v>
      </c>
      <c r="P79" s="170">
        <v>0.13333333333333333</v>
      </c>
      <c r="Q79" s="170">
        <v>0.28333333333333333</v>
      </c>
      <c r="R79" s="170">
        <v>0.1</v>
      </c>
      <c r="S79" s="198">
        <v>20</v>
      </c>
      <c r="T79" s="185">
        <v>13</v>
      </c>
      <c r="U79" s="185">
        <v>59</v>
      </c>
      <c r="V79" s="185">
        <v>45</v>
      </c>
      <c r="W79" s="185">
        <v>60</v>
      </c>
      <c r="X79" s="185">
        <v>20</v>
      </c>
      <c r="Y79" s="211">
        <v>1.5584399999999999E-3</v>
      </c>
      <c r="Z79" s="170">
        <v>2.3195099999999999E-3</v>
      </c>
      <c r="AA79" s="170">
        <v>3.2983499999999998E-3</v>
      </c>
      <c r="AB79" s="170">
        <v>1.9589599999999999E-2</v>
      </c>
      <c r="AC79" s="170">
        <v>0.123061</v>
      </c>
      <c r="AD79" s="170">
        <v>0.227247</v>
      </c>
      <c r="AE79" s="170">
        <v>0.12189899999999999</v>
      </c>
      <c r="AF79" s="198">
        <v>3850</v>
      </c>
      <c r="AG79" s="185">
        <v>3449</v>
      </c>
      <c r="AH79" s="185">
        <v>3335</v>
      </c>
      <c r="AI79" s="185">
        <v>3216</v>
      </c>
      <c r="AJ79" s="185">
        <v>3933</v>
      </c>
      <c r="AK79" s="185">
        <v>3494</v>
      </c>
      <c r="AL79" s="185">
        <v>4192</v>
      </c>
      <c r="AM79" s="198" t="s">
        <v>59</v>
      </c>
      <c r="AN79" s="185" t="s">
        <v>59</v>
      </c>
      <c r="AO79" s="185" t="s">
        <v>59</v>
      </c>
      <c r="AP79" s="185" t="s">
        <v>59</v>
      </c>
      <c r="AQ79" s="185" t="s">
        <v>59</v>
      </c>
      <c r="AR79" s="194" t="s">
        <v>61</v>
      </c>
      <c r="AS79" s="194" t="s">
        <v>61</v>
      </c>
      <c r="AT79" s="218" t="s">
        <v>61</v>
      </c>
    </row>
    <row r="80" spans="1:46" x14ac:dyDescent="0.2">
      <c r="A80" s="197" t="s">
        <v>1296</v>
      </c>
      <c r="B80" s="77" t="s">
        <v>1296</v>
      </c>
      <c r="C80" s="197" t="s">
        <v>31</v>
      </c>
      <c r="D80" s="185" t="s">
        <v>119</v>
      </c>
      <c r="E80" s="185" t="s">
        <v>1978</v>
      </c>
      <c r="F80" s="185" t="s">
        <v>38</v>
      </c>
      <c r="G80" s="186">
        <v>3</v>
      </c>
      <c r="H80" s="185">
        <v>108347934</v>
      </c>
      <c r="I80" s="185">
        <v>108347934</v>
      </c>
      <c r="J80" s="185" t="s">
        <v>39</v>
      </c>
      <c r="K80" s="185" t="s">
        <v>46</v>
      </c>
      <c r="L80" s="197" t="s">
        <v>1979</v>
      </c>
      <c r="M80" s="211">
        <v>0</v>
      </c>
      <c r="N80" s="170">
        <v>0</v>
      </c>
      <c r="O80" s="170">
        <v>2.1052631578947368E-2</v>
      </c>
      <c r="P80" s="170">
        <v>0.13636363636363635</v>
      </c>
      <c r="Q80" s="170">
        <v>0.17647058823529413</v>
      </c>
      <c r="R80" s="170">
        <v>0.13043478260869565</v>
      </c>
      <c r="S80" s="198">
        <v>54</v>
      </c>
      <c r="T80" s="185">
        <v>75</v>
      </c>
      <c r="U80" s="185">
        <v>95</v>
      </c>
      <c r="V80" s="185">
        <v>44</v>
      </c>
      <c r="W80" s="185">
        <v>34</v>
      </c>
      <c r="X80" s="185">
        <v>69</v>
      </c>
      <c r="Y80" s="211">
        <v>0</v>
      </c>
      <c r="Z80" s="170">
        <v>0</v>
      </c>
      <c r="AA80" s="170">
        <v>9.6153799999999998E-3</v>
      </c>
      <c r="AB80" s="170">
        <v>1.0989000000000001E-2</v>
      </c>
      <c r="AC80" s="170">
        <v>2.9703E-2</v>
      </c>
      <c r="AD80" s="170">
        <v>9.2592599999999997E-2</v>
      </c>
      <c r="AE80" s="170">
        <v>2.3529399999999999E-2</v>
      </c>
      <c r="AF80" s="198">
        <v>36</v>
      </c>
      <c r="AG80" s="185">
        <v>102</v>
      </c>
      <c r="AH80" s="185">
        <v>208</v>
      </c>
      <c r="AI80" s="185">
        <v>182</v>
      </c>
      <c r="AJ80" s="185">
        <v>202</v>
      </c>
      <c r="AK80" s="185">
        <v>108</v>
      </c>
      <c r="AL80" s="185">
        <v>85</v>
      </c>
      <c r="AM80" s="198" t="s">
        <v>39</v>
      </c>
      <c r="AN80" s="185" t="s">
        <v>39</v>
      </c>
      <c r="AO80" s="185" t="s">
        <v>39</v>
      </c>
      <c r="AP80" s="185" t="s">
        <v>39</v>
      </c>
      <c r="AQ80" s="185" t="s">
        <v>39</v>
      </c>
      <c r="AR80" s="194" t="s">
        <v>65</v>
      </c>
      <c r="AS80" s="185"/>
      <c r="AT80" s="197" t="s">
        <v>39</v>
      </c>
    </row>
    <row r="81" spans="1:46" x14ac:dyDescent="0.2">
      <c r="A81" s="197" t="s">
        <v>31</v>
      </c>
      <c r="B81" s="77" t="s">
        <v>31</v>
      </c>
      <c r="C81" s="197" t="s">
        <v>31</v>
      </c>
      <c r="D81" s="185" t="s">
        <v>119</v>
      </c>
      <c r="E81" s="185" t="s">
        <v>1466</v>
      </c>
      <c r="F81" s="185" t="s">
        <v>103</v>
      </c>
      <c r="G81" s="186">
        <v>3</v>
      </c>
      <c r="H81" s="185">
        <v>121411385</v>
      </c>
      <c r="I81" s="185">
        <v>121411385</v>
      </c>
      <c r="J81" s="185" t="s">
        <v>39</v>
      </c>
      <c r="K81" s="185" t="s">
        <v>46</v>
      </c>
      <c r="L81" s="197" t="s">
        <v>1467</v>
      </c>
      <c r="M81" s="211">
        <v>0</v>
      </c>
      <c r="N81" s="170">
        <v>0</v>
      </c>
      <c r="O81" s="170">
        <v>0</v>
      </c>
      <c r="P81" s="170">
        <v>0.1388888888888889</v>
      </c>
      <c r="Q81" s="170">
        <v>0</v>
      </c>
      <c r="R81" s="170">
        <v>0</v>
      </c>
      <c r="S81" s="198">
        <v>62</v>
      </c>
      <c r="T81" s="185">
        <v>70</v>
      </c>
      <c r="U81" s="185">
        <v>110</v>
      </c>
      <c r="V81" s="185">
        <v>36</v>
      </c>
      <c r="W81" s="185">
        <v>33</v>
      </c>
      <c r="X81" s="185">
        <v>62</v>
      </c>
      <c r="Y81" s="211">
        <v>3.04507E-3</v>
      </c>
      <c r="Z81" s="170">
        <v>2.0898599999999998E-3</v>
      </c>
      <c r="AA81" s="170">
        <v>1.5420200000000001E-3</v>
      </c>
      <c r="AB81" s="170">
        <v>2.2015699999999999E-3</v>
      </c>
      <c r="AC81" s="170">
        <v>0.12460300000000001</v>
      </c>
      <c r="AD81" s="170">
        <v>3.87785E-3</v>
      </c>
      <c r="AE81" s="170">
        <v>4.1562800000000003E-4</v>
      </c>
      <c r="AF81" s="198">
        <v>3284</v>
      </c>
      <c r="AG81" s="185">
        <v>3828</v>
      </c>
      <c r="AH81" s="185">
        <v>3891</v>
      </c>
      <c r="AI81" s="185">
        <v>4088</v>
      </c>
      <c r="AJ81" s="185">
        <v>4406</v>
      </c>
      <c r="AK81" s="185">
        <v>4126</v>
      </c>
      <c r="AL81" s="185">
        <v>4812</v>
      </c>
      <c r="AM81" s="198" t="s">
        <v>39</v>
      </c>
      <c r="AN81" s="185" t="s">
        <v>39</v>
      </c>
      <c r="AO81" s="185" t="s">
        <v>39</v>
      </c>
      <c r="AP81" s="185" t="s">
        <v>39</v>
      </c>
      <c r="AQ81" s="185" t="s">
        <v>39</v>
      </c>
      <c r="AR81" s="194" t="s">
        <v>65</v>
      </c>
      <c r="AS81" s="185" t="s">
        <v>39</v>
      </c>
      <c r="AT81" s="197" t="s">
        <v>39</v>
      </c>
    </row>
    <row r="82" spans="1:46" x14ac:dyDescent="0.2">
      <c r="A82" s="197" t="s">
        <v>31</v>
      </c>
      <c r="B82" s="77" t="s">
        <v>1313</v>
      </c>
      <c r="C82" s="197" t="s">
        <v>119</v>
      </c>
      <c r="D82" s="185" t="s">
        <v>119</v>
      </c>
      <c r="E82" s="185" t="s">
        <v>1468</v>
      </c>
      <c r="F82" s="185" t="s">
        <v>38</v>
      </c>
      <c r="G82" s="186">
        <v>3</v>
      </c>
      <c r="H82" s="185">
        <v>122437687</v>
      </c>
      <c r="I82" s="185">
        <v>122437687</v>
      </c>
      <c r="J82" s="185" t="s">
        <v>40</v>
      </c>
      <c r="K82" s="185" t="s">
        <v>39</v>
      </c>
      <c r="L82" s="197" t="s">
        <v>1469</v>
      </c>
      <c r="M82" s="211">
        <v>0</v>
      </c>
      <c r="N82" s="170">
        <v>0</v>
      </c>
      <c r="O82" s="170">
        <v>0</v>
      </c>
      <c r="P82" s="170">
        <v>0.15384615384615385</v>
      </c>
      <c r="Q82" s="170">
        <v>0</v>
      </c>
      <c r="R82" s="170">
        <v>0</v>
      </c>
      <c r="S82" s="198">
        <v>12</v>
      </c>
      <c r="T82" s="185">
        <v>12</v>
      </c>
      <c r="U82" s="185">
        <v>28</v>
      </c>
      <c r="V82" s="185">
        <v>13</v>
      </c>
      <c r="W82" s="185">
        <v>9</v>
      </c>
      <c r="X82" s="185">
        <v>19</v>
      </c>
      <c r="Y82" s="211">
        <v>4.9900200000000002E-4</v>
      </c>
      <c r="Z82" s="170">
        <v>6.7136599999999995E-4</v>
      </c>
      <c r="AA82" s="170">
        <v>0</v>
      </c>
      <c r="AB82" s="170">
        <v>0</v>
      </c>
      <c r="AC82" s="170">
        <v>0.105542</v>
      </c>
      <c r="AD82" s="170">
        <v>0</v>
      </c>
      <c r="AE82" s="170">
        <v>3.6630000000000003E-2</v>
      </c>
      <c r="AF82" s="198">
        <v>2004</v>
      </c>
      <c r="AG82" s="185">
        <v>2979</v>
      </c>
      <c r="AH82" s="185">
        <v>3244</v>
      </c>
      <c r="AI82" s="185">
        <v>2754</v>
      </c>
      <c r="AJ82" s="185">
        <v>3771</v>
      </c>
      <c r="AK82" s="185">
        <v>3451</v>
      </c>
      <c r="AL82" s="185">
        <v>2730</v>
      </c>
      <c r="AM82" s="198"/>
      <c r="AN82" s="185"/>
      <c r="AO82" s="185"/>
      <c r="AP82" s="185"/>
      <c r="AQ82" s="185"/>
      <c r="AR82" s="185"/>
      <c r="AS82" s="185"/>
      <c r="AT82" s="197"/>
    </row>
    <row r="83" spans="1:46" x14ac:dyDescent="0.2">
      <c r="A83" s="197" t="s">
        <v>759</v>
      </c>
      <c r="B83" s="77" t="s">
        <v>1081</v>
      </c>
      <c r="C83" s="197" t="s">
        <v>119</v>
      </c>
      <c r="D83" s="185" t="s">
        <v>119</v>
      </c>
      <c r="E83" s="185" t="s">
        <v>1470</v>
      </c>
      <c r="F83" s="185" t="s">
        <v>38</v>
      </c>
      <c r="G83" s="186">
        <v>3</v>
      </c>
      <c r="H83" s="185">
        <v>124175554</v>
      </c>
      <c r="I83" s="185">
        <v>124175554</v>
      </c>
      <c r="J83" s="185" t="s">
        <v>40</v>
      </c>
      <c r="K83" s="185" t="s">
        <v>46</v>
      </c>
      <c r="L83" s="197" t="s">
        <v>1471</v>
      </c>
      <c r="M83" s="211">
        <v>0</v>
      </c>
      <c r="N83" s="170">
        <v>0.35897435897435898</v>
      </c>
      <c r="O83" s="170">
        <v>0</v>
      </c>
      <c r="P83" s="170">
        <v>0</v>
      </c>
      <c r="Q83" s="170">
        <v>0</v>
      </c>
      <c r="R83" s="170">
        <v>0</v>
      </c>
      <c r="S83" s="198">
        <v>29</v>
      </c>
      <c r="T83" s="185">
        <v>39</v>
      </c>
      <c r="U83" s="185">
        <v>54</v>
      </c>
      <c r="V83" s="185">
        <v>24</v>
      </c>
      <c r="W83" s="185">
        <v>38</v>
      </c>
      <c r="X83" s="185">
        <v>25</v>
      </c>
      <c r="Y83" s="211">
        <v>0.216581</v>
      </c>
      <c r="Z83" s="170">
        <v>0.10510899999999999</v>
      </c>
      <c r="AA83" s="170">
        <v>0.17910400000000001</v>
      </c>
      <c r="AB83" s="170">
        <v>1.12549E-3</v>
      </c>
      <c r="AC83" s="170">
        <v>1.4723900000000001E-3</v>
      </c>
      <c r="AD83" s="170">
        <v>3.5030999999999999E-3</v>
      </c>
      <c r="AE83" s="170">
        <v>2.7027000000000002E-3</v>
      </c>
      <c r="AF83" s="198">
        <v>3112</v>
      </c>
      <c r="AG83" s="185">
        <v>3425</v>
      </c>
      <c r="AH83" s="185">
        <v>3350</v>
      </c>
      <c r="AI83" s="185">
        <v>3554</v>
      </c>
      <c r="AJ83" s="185">
        <v>4075</v>
      </c>
      <c r="AK83" s="185">
        <v>3711</v>
      </c>
      <c r="AL83" s="185">
        <v>4810</v>
      </c>
      <c r="AM83" s="198"/>
      <c r="AN83" s="185"/>
      <c r="AO83" s="185"/>
      <c r="AP83" s="185"/>
      <c r="AQ83" s="185"/>
      <c r="AR83" s="185"/>
      <c r="AS83" s="185"/>
      <c r="AT83" s="197"/>
    </row>
    <row r="84" spans="1:46" x14ac:dyDescent="0.2">
      <c r="A84" s="197" t="s">
        <v>1296</v>
      </c>
      <c r="B84" s="77" t="s">
        <v>1372</v>
      </c>
      <c r="C84" s="197" t="s">
        <v>1372</v>
      </c>
      <c r="D84" s="185" t="s">
        <v>119</v>
      </c>
      <c r="E84" s="185" t="s">
        <v>510</v>
      </c>
      <c r="F84" s="185" t="s">
        <v>38</v>
      </c>
      <c r="G84" s="186">
        <v>3</v>
      </c>
      <c r="H84" s="185">
        <v>127396338</v>
      </c>
      <c r="I84" s="185">
        <v>127396338</v>
      </c>
      <c r="J84" s="185" t="s">
        <v>39</v>
      </c>
      <c r="K84" s="185" t="s">
        <v>40</v>
      </c>
      <c r="L84" s="197" t="s">
        <v>1472</v>
      </c>
      <c r="M84" s="211">
        <v>0</v>
      </c>
      <c r="N84" s="170">
        <v>0</v>
      </c>
      <c r="O84" s="170">
        <v>1.3698630136986301E-2</v>
      </c>
      <c r="P84" s="170">
        <v>7.8651685393258425E-2</v>
      </c>
      <c r="Q84" s="170">
        <v>0.24705882352941178</v>
      </c>
      <c r="R84" s="170">
        <v>0.14285714285714285</v>
      </c>
      <c r="S84" s="198">
        <v>58</v>
      </c>
      <c r="T84" s="185">
        <v>57</v>
      </c>
      <c r="U84" s="185">
        <v>73</v>
      </c>
      <c r="V84" s="185">
        <v>89</v>
      </c>
      <c r="W84" s="185">
        <v>85</v>
      </c>
      <c r="X84" s="185">
        <v>56</v>
      </c>
      <c r="Y84" s="211">
        <v>2.5879900000000001E-3</v>
      </c>
      <c r="Z84" s="170">
        <v>1.8237100000000001E-3</v>
      </c>
      <c r="AA84" s="170">
        <v>2.9387100000000002E-3</v>
      </c>
      <c r="AB84" s="170">
        <v>8.9772900000000006E-3</v>
      </c>
      <c r="AC84" s="170">
        <v>0.116748</v>
      </c>
      <c r="AD84" s="170">
        <v>0.235517</v>
      </c>
      <c r="AE84" s="170">
        <v>0.13730800000000001</v>
      </c>
      <c r="AF84" s="198">
        <v>3864</v>
      </c>
      <c r="AG84" s="185">
        <v>4935</v>
      </c>
      <c r="AH84" s="185">
        <v>4764</v>
      </c>
      <c r="AI84" s="185">
        <v>5681</v>
      </c>
      <c r="AJ84" s="185">
        <v>6544</v>
      </c>
      <c r="AK84" s="185">
        <v>6335</v>
      </c>
      <c r="AL84" s="185">
        <v>6591</v>
      </c>
      <c r="AM84" s="198" t="s">
        <v>39</v>
      </c>
      <c r="AN84" s="185" t="s">
        <v>39</v>
      </c>
      <c r="AO84" s="185" t="s">
        <v>39</v>
      </c>
      <c r="AP84" s="185" t="s">
        <v>39</v>
      </c>
      <c r="AQ84" s="185" t="s">
        <v>39</v>
      </c>
      <c r="AR84" s="194" t="s">
        <v>42</v>
      </c>
      <c r="AS84" s="194" t="s">
        <v>42</v>
      </c>
      <c r="AT84" s="218" t="s">
        <v>42</v>
      </c>
    </row>
    <row r="85" spans="1:46" x14ac:dyDescent="0.2">
      <c r="A85" s="197" t="s">
        <v>32</v>
      </c>
      <c r="B85" s="77" t="s">
        <v>32</v>
      </c>
      <c r="C85" s="197" t="s">
        <v>32</v>
      </c>
      <c r="D85" s="185" t="s">
        <v>119</v>
      </c>
      <c r="E85" s="185" t="s">
        <v>1473</v>
      </c>
      <c r="F85" s="185" t="s">
        <v>38</v>
      </c>
      <c r="G85" s="186">
        <v>3</v>
      </c>
      <c r="H85" s="185">
        <v>129177468</v>
      </c>
      <c r="I85" s="185">
        <v>129177468</v>
      </c>
      <c r="J85" s="185" t="s">
        <v>40</v>
      </c>
      <c r="K85" s="185" t="s">
        <v>39</v>
      </c>
      <c r="L85" s="197" t="s">
        <v>1474</v>
      </c>
      <c r="M85" s="211">
        <v>0</v>
      </c>
      <c r="N85" s="170">
        <v>0</v>
      </c>
      <c r="O85" s="170">
        <v>0</v>
      </c>
      <c r="P85" s="170">
        <v>0</v>
      </c>
      <c r="Q85" s="170">
        <v>0.18181818181818182</v>
      </c>
      <c r="R85" s="170">
        <v>0</v>
      </c>
      <c r="S85" s="198">
        <v>53</v>
      </c>
      <c r="T85" s="185">
        <v>42</v>
      </c>
      <c r="U85" s="185">
        <v>63</v>
      </c>
      <c r="V85" s="185">
        <v>45</v>
      </c>
      <c r="W85" s="185">
        <v>11</v>
      </c>
      <c r="X85" s="185">
        <v>51</v>
      </c>
      <c r="Y85" s="211">
        <v>1.7177200000000001E-3</v>
      </c>
      <c r="Z85" s="170">
        <v>3.51185E-3</v>
      </c>
      <c r="AA85" s="170">
        <v>5.9049299999999999E-4</v>
      </c>
      <c r="AB85" s="170">
        <v>1.0165199999999999E-3</v>
      </c>
      <c r="AC85" s="170">
        <v>1.4157600000000001E-3</v>
      </c>
      <c r="AD85" s="170">
        <v>0.247666</v>
      </c>
      <c r="AE85" s="170">
        <v>4.4395099999999999E-4</v>
      </c>
      <c r="AF85" s="198">
        <v>3493</v>
      </c>
      <c r="AG85" s="185">
        <v>3417</v>
      </c>
      <c r="AH85" s="185">
        <v>3387</v>
      </c>
      <c r="AI85" s="185">
        <v>3935</v>
      </c>
      <c r="AJ85" s="185">
        <v>4238</v>
      </c>
      <c r="AK85" s="185">
        <v>4070</v>
      </c>
      <c r="AL85" s="185">
        <v>4505</v>
      </c>
      <c r="AM85" s="198" t="s">
        <v>40</v>
      </c>
      <c r="AN85" s="185" t="s">
        <v>40</v>
      </c>
      <c r="AO85" s="185" t="s">
        <v>40</v>
      </c>
      <c r="AP85" s="185" t="s">
        <v>40</v>
      </c>
      <c r="AQ85" s="185" t="s">
        <v>40</v>
      </c>
      <c r="AR85" s="185" t="s">
        <v>40</v>
      </c>
      <c r="AS85" s="185" t="s">
        <v>42</v>
      </c>
      <c r="AT85" s="197" t="s">
        <v>40</v>
      </c>
    </row>
    <row r="86" spans="1:46" x14ac:dyDescent="0.2">
      <c r="A86" s="197" t="s">
        <v>1372</v>
      </c>
      <c r="B86" s="77" t="s">
        <v>1372</v>
      </c>
      <c r="C86" s="197" t="s">
        <v>1372</v>
      </c>
      <c r="D86" s="185" t="s">
        <v>119</v>
      </c>
      <c r="E86" s="185" t="s">
        <v>1475</v>
      </c>
      <c r="F86" s="185" t="s">
        <v>38</v>
      </c>
      <c r="G86" s="186">
        <v>3</v>
      </c>
      <c r="H86" s="185">
        <v>133475727</v>
      </c>
      <c r="I86" s="185">
        <v>133475727</v>
      </c>
      <c r="J86" s="185" t="s">
        <v>39</v>
      </c>
      <c r="K86" s="185" t="s">
        <v>46</v>
      </c>
      <c r="L86" s="197" t="s">
        <v>1476</v>
      </c>
      <c r="M86" s="211">
        <v>0</v>
      </c>
      <c r="N86" s="170">
        <v>0</v>
      </c>
      <c r="O86" s="170">
        <v>0</v>
      </c>
      <c r="P86" s="170">
        <v>2.7777777777777776E-2</v>
      </c>
      <c r="Q86" s="170">
        <v>0.26470588235294118</v>
      </c>
      <c r="R86" s="170">
        <v>0.18518518518518517</v>
      </c>
      <c r="S86" s="198">
        <v>25</v>
      </c>
      <c r="T86" s="185">
        <v>33</v>
      </c>
      <c r="U86" s="185">
        <v>51</v>
      </c>
      <c r="V86" s="185">
        <v>36</v>
      </c>
      <c r="W86" s="185">
        <v>34</v>
      </c>
      <c r="X86" s="185">
        <v>27</v>
      </c>
      <c r="Y86" s="211">
        <v>2.1780599999999999E-3</v>
      </c>
      <c r="Z86" s="170">
        <v>5.0620099999999996E-4</v>
      </c>
      <c r="AA86" s="170">
        <v>2.48344E-3</v>
      </c>
      <c r="AB86" s="170">
        <v>7.5064499999999996E-3</v>
      </c>
      <c r="AC86" s="170">
        <v>0.12264799999999999</v>
      </c>
      <c r="AD86" s="170">
        <v>0.23200699999999999</v>
      </c>
      <c r="AE86" s="170">
        <v>0.118077</v>
      </c>
      <c r="AF86" s="198">
        <v>3673</v>
      </c>
      <c r="AG86" s="185">
        <v>3951</v>
      </c>
      <c r="AH86" s="185">
        <v>3624</v>
      </c>
      <c r="AI86" s="185">
        <v>4263</v>
      </c>
      <c r="AJ86" s="185">
        <v>4199</v>
      </c>
      <c r="AK86" s="185">
        <v>4474</v>
      </c>
      <c r="AL86" s="185">
        <v>4514</v>
      </c>
      <c r="AM86" s="198" t="s">
        <v>39</v>
      </c>
      <c r="AN86" s="185" t="s">
        <v>39</v>
      </c>
      <c r="AO86" s="185" t="s">
        <v>39</v>
      </c>
      <c r="AP86" s="185" t="s">
        <v>39</v>
      </c>
      <c r="AQ86" s="185" t="s">
        <v>39</v>
      </c>
      <c r="AR86" s="194" t="s">
        <v>65</v>
      </c>
      <c r="AS86" s="194" t="s">
        <v>65</v>
      </c>
      <c r="AT86" s="218" t="s">
        <v>65</v>
      </c>
    </row>
    <row r="87" spans="1:46" x14ac:dyDescent="0.2">
      <c r="A87" s="197" t="s">
        <v>1386</v>
      </c>
      <c r="B87" s="77" t="s">
        <v>1734</v>
      </c>
      <c r="C87" s="197" t="s">
        <v>1498</v>
      </c>
      <c r="D87" s="185" t="s">
        <v>119</v>
      </c>
      <c r="E87" s="185" t="s">
        <v>1477</v>
      </c>
      <c r="F87" s="185" t="s">
        <v>38</v>
      </c>
      <c r="G87" s="186">
        <v>3</v>
      </c>
      <c r="H87" s="185">
        <v>178952085</v>
      </c>
      <c r="I87" s="185">
        <v>178952085</v>
      </c>
      <c r="J87" s="185" t="s">
        <v>46</v>
      </c>
      <c r="K87" s="185" t="s">
        <v>40</v>
      </c>
      <c r="L87" s="197" t="s">
        <v>1478</v>
      </c>
      <c r="M87" s="211">
        <v>0</v>
      </c>
      <c r="N87" s="170">
        <v>0.43902439024390244</v>
      </c>
      <c r="O87" s="170">
        <v>2.4691358024691357E-2</v>
      </c>
      <c r="P87" s="170">
        <v>0.3902439024390244</v>
      </c>
      <c r="Q87" s="170">
        <v>0.63636363636363635</v>
      </c>
      <c r="R87" s="170">
        <v>0.27419354838709675</v>
      </c>
      <c r="S87" s="198">
        <v>44</v>
      </c>
      <c r="T87" s="185">
        <v>41</v>
      </c>
      <c r="U87" s="185">
        <v>81</v>
      </c>
      <c r="V87" s="185">
        <v>41</v>
      </c>
      <c r="W87" s="185">
        <v>22</v>
      </c>
      <c r="X87" s="185">
        <v>62</v>
      </c>
      <c r="Y87" s="211">
        <v>0.45031399999999999</v>
      </c>
      <c r="Z87" s="170">
        <v>0.17598900000000001</v>
      </c>
      <c r="AA87" s="170">
        <v>0.36878699999999998</v>
      </c>
      <c r="AB87" s="170">
        <v>2.79545E-2</v>
      </c>
      <c r="AC87" s="170">
        <v>0.25132599999999999</v>
      </c>
      <c r="AD87" s="170">
        <v>0.48212100000000002</v>
      </c>
      <c r="AE87" s="170">
        <v>0.24558199999999999</v>
      </c>
      <c r="AF87" s="198">
        <v>3824</v>
      </c>
      <c r="AG87" s="185">
        <v>5006</v>
      </c>
      <c r="AH87" s="185">
        <v>4748</v>
      </c>
      <c r="AI87" s="185">
        <v>5187</v>
      </c>
      <c r="AJ87" s="185">
        <v>4715</v>
      </c>
      <c r="AK87" s="185">
        <v>4810</v>
      </c>
      <c r="AL87" s="185">
        <v>5489</v>
      </c>
      <c r="AM87" s="198" t="s">
        <v>46</v>
      </c>
      <c r="AN87" s="194" t="s">
        <v>48</v>
      </c>
      <c r="AO87" s="194" t="s">
        <v>48</v>
      </c>
      <c r="AP87" s="194" t="s">
        <v>48</v>
      </c>
      <c r="AQ87" s="185" t="s">
        <v>46</v>
      </c>
      <c r="AR87" s="194" t="s">
        <v>48</v>
      </c>
      <c r="AS87" s="194" t="s">
        <v>48</v>
      </c>
      <c r="AT87" s="218" t="s">
        <v>48</v>
      </c>
    </row>
    <row r="88" spans="1:46" x14ac:dyDescent="0.2">
      <c r="A88" s="197" t="s">
        <v>1313</v>
      </c>
      <c r="B88" s="77" t="s">
        <v>1313</v>
      </c>
      <c r="C88" s="197" t="s">
        <v>119</v>
      </c>
      <c r="D88" s="185" t="s">
        <v>119</v>
      </c>
      <c r="E88" s="185" t="s">
        <v>1479</v>
      </c>
      <c r="F88" s="185" t="s">
        <v>38</v>
      </c>
      <c r="G88" s="186">
        <v>3</v>
      </c>
      <c r="H88" s="185">
        <v>182759532</v>
      </c>
      <c r="I88" s="185">
        <v>182759532</v>
      </c>
      <c r="J88" s="185" t="s">
        <v>39</v>
      </c>
      <c r="K88" s="185" t="s">
        <v>40</v>
      </c>
      <c r="L88" s="197" t="s">
        <v>1480</v>
      </c>
      <c r="M88" s="211">
        <v>0</v>
      </c>
      <c r="N88" s="170">
        <v>0</v>
      </c>
      <c r="O88" s="170">
        <v>0</v>
      </c>
      <c r="P88" s="170">
        <v>0.125</v>
      </c>
      <c r="Q88" s="170">
        <v>0</v>
      </c>
      <c r="R88" s="170">
        <v>1.9607843137254902E-2</v>
      </c>
      <c r="S88" s="198">
        <v>33</v>
      </c>
      <c r="T88" s="185">
        <v>25</v>
      </c>
      <c r="U88" s="185">
        <v>56</v>
      </c>
      <c r="V88" s="185">
        <v>40</v>
      </c>
      <c r="W88" s="185">
        <v>27</v>
      </c>
      <c r="X88" s="185">
        <v>51</v>
      </c>
      <c r="Y88" s="211">
        <v>8.5947599999999997E-4</v>
      </c>
      <c r="Z88" s="170">
        <v>2.2793900000000001E-3</v>
      </c>
      <c r="AA88" s="170">
        <v>2.5965599999999999E-3</v>
      </c>
      <c r="AB88" s="170">
        <v>6.0060099999999998E-4</v>
      </c>
      <c r="AC88" s="170">
        <v>0.12514400000000001</v>
      </c>
      <c r="AD88" s="170">
        <v>1.48773E-3</v>
      </c>
      <c r="AE88" s="170">
        <v>3.2661799999999998E-2</v>
      </c>
      <c r="AF88" s="198">
        <v>2327</v>
      </c>
      <c r="AG88" s="185">
        <v>3071</v>
      </c>
      <c r="AH88" s="185">
        <v>3081</v>
      </c>
      <c r="AI88" s="185">
        <v>3330</v>
      </c>
      <c r="AJ88" s="185">
        <v>4331</v>
      </c>
      <c r="AK88" s="185">
        <v>4033</v>
      </c>
      <c r="AL88" s="185">
        <v>3276</v>
      </c>
      <c r="AM88" s="198"/>
      <c r="AN88" s="185"/>
      <c r="AO88" s="185"/>
      <c r="AP88" s="185"/>
      <c r="AQ88" s="185"/>
      <c r="AR88" s="185"/>
      <c r="AS88" s="185"/>
      <c r="AT88" s="197"/>
    </row>
    <row r="89" spans="1:46" x14ac:dyDescent="0.2">
      <c r="A89" s="197" t="s">
        <v>1369</v>
      </c>
      <c r="B89" s="77" t="s">
        <v>1372</v>
      </c>
      <c r="C89" s="197" t="s">
        <v>1372</v>
      </c>
      <c r="D89" s="185" t="s">
        <v>119</v>
      </c>
      <c r="E89" s="185" t="s">
        <v>1481</v>
      </c>
      <c r="F89" s="185" t="s">
        <v>38</v>
      </c>
      <c r="G89" s="186">
        <v>3</v>
      </c>
      <c r="H89" s="185">
        <v>183667836</v>
      </c>
      <c r="I89" s="185">
        <v>183667836</v>
      </c>
      <c r="J89" s="185" t="s">
        <v>39</v>
      </c>
      <c r="K89" s="185" t="s">
        <v>59</v>
      </c>
      <c r="L89" s="197" t="s">
        <v>1482</v>
      </c>
      <c r="M89" s="211">
        <v>0</v>
      </c>
      <c r="N89" s="170">
        <v>0</v>
      </c>
      <c r="O89" s="170">
        <v>0</v>
      </c>
      <c r="P89" s="170">
        <v>0</v>
      </c>
      <c r="Q89" s="170">
        <v>0.22448979591836735</v>
      </c>
      <c r="R89" s="170">
        <v>0.14814814814814814</v>
      </c>
      <c r="S89" s="198">
        <v>53</v>
      </c>
      <c r="T89" s="185">
        <v>50</v>
      </c>
      <c r="U89" s="185">
        <v>76</v>
      </c>
      <c r="V89" s="185">
        <v>48</v>
      </c>
      <c r="W89" s="185">
        <v>49</v>
      </c>
      <c r="X89" s="185">
        <v>54</v>
      </c>
      <c r="Y89" s="211">
        <v>4.5024799999999997E-3</v>
      </c>
      <c r="Z89" s="170">
        <v>1.91205E-3</v>
      </c>
      <c r="AA89" s="170">
        <v>2.2099400000000001E-3</v>
      </c>
      <c r="AB89" s="170">
        <v>7.2020199999999999E-3</v>
      </c>
      <c r="AC89" s="170">
        <v>0.12520999999999999</v>
      </c>
      <c r="AD89" s="170">
        <v>0.24415500000000001</v>
      </c>
      <c r="AE89" s="170">
        <v>0.123665</v>
      </c>
      <c r="AF89" s="198">
        <v>2221</v>
      </c>
      <c r="AG89" s="185">
        <v>2615</v>
      </c>
      <c r="AH89" s="185">
        <v>2715</v>
      </c>
      <c r="AI89" s="185">
        <v>2777</v>
      </c>
      <c r="AJ89" s="185">
        <v>3570</v>
      </c>
      <c r="AK89" s="185">
        <v>2994</v>
      </c>
      <c r="AL89" s="185">
        <v>3089</v>
      </c>
      <c r="AM89" s="198" t="s">
        <v>39</v>
      </c>
      <c r="AN89" s="185" t="s">
        <v>39</v>
      </c>
      <c r="AO89" s="185" t="s">
        <v>39</v>
      </c>
      <c r="AP89" s="185" t="s">
        <v>39</v>
      </c>
      <c r="AQ89" s="185" t="s">
        <v>39</v>
      </c>
      <c r="AR89" s="194" t="s">
        <v>61</v>
      </c>
      <c r="AS89" s="194" t="s">
        <v>61</v>
      </c>
      <c r="AT89" s="218" t="s">
        <v>61</v>
      </c>
    </row>
    <row r="90" spans="1:46" x14ac:dyDescent="0.2">
      <c r="A90" s="197" t="s">
        <v>1313</v>
      </c>
      <c r="B90" s="77" t="s">
        <v>31</v>
      </c>
      <c r="C90" s="197" t="s">
        <v>119</v>
      </c>
      <c r="D90" s="185" t="s">
        <v>119</v>
      </c>
      <c r="E90" s="185" t="s">
        <v>1483</v>
      </c>
      <c r="F90" s="185" t="s">
        <v>38</v>
      </c>
      <c r="G90" s="186">
        <v>3</v>
      </c>
      <c r="H90" s="185">
        <v>186395452</v>
      </c>
      <c r="I90" s="185">
        <v>186395452</v>
      </c>
      <c r="J90" s="185" t="s">
        <v>40</v>
      </c>
      <c r="K90" s="185" t="s">
        <v>39</v>
      </c>
      <c r="L90" s="197" t="s">
        <v>1484</v>
      </c>
      <c r="M90" s="211">
        <v>0</v>
      </c>
      <c r="N90" s="170">
        <v>0</v>
      </c>
      <c r="O90" s="170">
        <v>0</v>
      </c>
      <c r="P90" s="170">
        <v>0.16129032258064516</v>
      </c>
      <c r="Q90" s="170">
        <v>0</v>
      </c>
      <c r="R90" s="170">
        <v>3.7037037037037035E-2</v>
      </c>
      <c r="S90" s="198">
        <v>26</v>
      </c>
      <c r="T90" s="185">
        <v>16</v>
      </c>
      <c r="U90" s="185">
        <v>45</v>
      </c>
      <c r="V90" s="185">
        <v>31</v>
      </c>
      <c r="W90" s="185">
        <v>29</v>
      </c>
      <c r="X90" s="185">
        <v>27</v>
      </c>
      <c r="Y90" s="211">
        <v>1.3633300000000001E-3</v>
      </c>
      <c r="Z90" s="170">
        <v>1.1563999999999999E-3</v>
      </c>
      <c r="AA90" s="170">
        <v>4.1555400000000001E-3</v>
      </c>
      <c r="AB90" s="170">
        <v>5.3205600000000004E-4</v>
      </c>
      <c r="AC90" s="170">
        <v>0.134182</v>
      </c>
      <c r="AD90" s="170">
        <v>1.3329800000000001E-3</v>
      </c>
      <c r="AE90" s="170">
        <v>2.1333300000000001E-3</v>
      </c>
      <c r="AF90" s="198">
        <v>2934</v>
      </c>
      <c r="AG90" s="185">
        <v>3459</v>
      </c>
      <c r="AH90" s="185">
        <v>3369</v>
      </c>
      <c r="AI90" s="185">
        <v>3759</v>
      </c>
      <c r="AJ90" s="185">
        <v>3771</v>
      </c>
      <c r="AK90" s="185">
        <v>3751</v>
      </c>
      <c r="AL90" s="185">
        <v>3750</v>
      </c>
      <c r="AM90" s="198"/>
      <c r="AN90" s="185"/>
      <c r="AO90" s="185"/>
      <c r="AP90" s="185"/>
      <c r="AQ90" s="185"/>
      <c r="AR90" s="185"/>
      <c r="AS90" s="185"/>
      <c r="AT90" s="197"/>
    </row>
    <row r="91" spans="1:46" x14ac:dyDescent="0.2">
      <c r="A91" s="197" t="s">
        <v>1372</v>
      </c>
      <c r="B91" s="77" t="s">
        <v>1296</v>
      </c>
      <c r="C91" s="197" t="s">
        <v>1372</v>
      </c>
      <c r="D91" s="185" t="s">
        <v>119</v>
      </c>
      <c r="E91" s="185" t="s">
        <v>1485</v>
      </c>
      <c r="F91" s="185" t="s">
        <v>38</v>
      </c>
      <c r="G91" s="186">
        <v>3</v>
      </c>
      <c r="H91" s="185">
        <v>186978631</v>
      </c>
      <c r="I91" s="185">
        <v>186978631</v>
      </c>
      <c r="J91" s="185" t="s">
        <v>39</v>
      </c>
      <c r="K91" s="185" t="s">
        <v>59</v>
      </c>
      <c r="L91" s="197" t="s">
        <v>1486</v>
      </c>
      <c r="M91" s="211">
        <v>0</v>
      </c>
      <c r="N91" s="170">
        <v>0</v>
      </c>
      <c r="O91" s="170">
        <v>0</v>
      </c>
      <c r="P91" s="170">
        <v>8.8607594936708861E-2</v>
      </c>
      <c r="Q91" s="170">
        <v>0.31521739130434784</v>
      </c>
      <c r="R91" s="170">
        <v>2.9411764705882353E-2</v>
      </c>
      <c r="S91" s="198">
        <v>89</v>
      </c>
      <c r="T91" s="185">
        <v>80</v>
      </c>
      <c r="U91" s="185">
        <v>122</v>
      </c>
      <c r="V91" s="185">
        <v>79</v>
      </c>
      <c r="W91" s="185">
        <v>92</v>
      </c>
      <c r="X91" s="185">
        <v>102</v>
      </c>
      <c r="Y91" s="211">
        <v>1.74913E-3</v>
      </c>
      <c r="Z91" s="170">
        <v>3.8994799999999999E-3</v>
      </c>
      <c r="AA91" s="170">
        <v>1.4091100000000001E-3</v>
      </c>
      <c r="AB91" s="170">
        <v>1.4614200000000001E-2</v>
      </c>
      <c r="AC91" s="170">
        <v>0.133715</v>
      </c>
      <c r="AD91" s="170">
        <v>0.250384</v>
      </c>
      <c r="AE91" s="170">
        <v>0.11382</v>
      </c>
      <c r="AF91" s="198">
        <v>4002</v>
      </c>
      <c r="AG91" s="185">
        <v>4616</v>
      </c>
      <c r="AH91" s="185">
        <v>4258</v>
      </c>
      <c r="AI91" s="185">
        <v>4653</v>
      </c>
      <c r="AJ91" s="185">
        <v>5063</v>
      </c>
      <c r="AK91" s="185">
        <v>4553</v>
      </c>
      <c r="AL91" s="185">
        <v>5210</v>
      </c>
      <c r="AM91" s="198" t="s">
        <v>39</v>
      </c>
      <c r="AN91" s="185" t="s">
        <v>39</v>
      </c>
      <c r="AO91" s="185" t="s">
        <v>39</v>
      </c>
      <c r="AP91" s="185" t="s">
        <v>39</v>
      </c>
      <c r="AQ91" s="185" t="s">
        <v>39</v>
      </c>
      <c r="AR91" s="194" t="s">
        <v>61</v>
      </c>
      <c r="AS91" s="194" t="s">
        <v>61</v>
      </c>
      <c r="AT91" s="218" t="s">
        <v>61</v>
      </c>
    </row>
    <row r="92" spans="1:46" x14ac:dyDescent="0.2">
      <c r="A92" s="197" t="s">
        <v>33</v>
      </c>
      <c r="B92" s="77" t="s">
        <v>1179</v>
      </c>
      <c r="C92" s="197" t="s">
        <v>119</v>
      </c>
      <c r="D92" s="185" t="s">
        <v>119</v>
      </c>
      <c r="E92" s="185" t="s">
        <v>1487</v>
      </c>
      <c r="F92" s="185" t="s">
        <v>38</v>
      </c>
      <c r="G92" s="186">
        <v>4</v>
      </c>
      <c r="H92" s="185">
        <v>949558</v>
      </c>
      <c r="I92" s="185">
        <v>949558</v>
      </c>
      <c r="J92" s="185" t="s">
        <v>39</v>
      </c>
      <c r="K92" s="185" t="s">
        <v>59</v>
      </c>
      <c r="L92" s="197" t="s">
        <v>1488</v>
      </c>
      <c r="M92" s="211">
        <v>0</v>
      </c>
      <c r="N92" s="170">
        <v>0</v>
      </c>
      <c r="O92" s="170">
        <v>0</v>
      </c>
      <c r="P92" s="170">
        <v>0</v>
      </c>
      <c r="Q92" s="170">
        <v>0</v>
      </c>
      <c r="R92" s="170">
        <v>0.2857142857142857</v>
      </c>
      <c r="S92" s="198">
        <v>31</v>
      </c>
      <c r="T92" s="185">
        <v>36</v>
      </c>
      <c r="U92" s="185">
        <v>21</v>
      </c>
      <c r="V92" s="185">
        <v>41</v>
      </c>
      <c r="W92" s="185">
        <v>53</v>
      </c>
      <c r="X92" s="185">
        <v>14</v>
      </c>
      <c r="Y92" s="211">
        <v>1.848E-3</v>
      </c>
      <c r="Z92" s="170">
        <v>1.7841199999999999E-3</v>
      </c>
      <c r="AA92" s="170">
        <v>4.4269599999999997E-3</v>
      </c>
      <c r="AB92" s="170">
        <v>1.20643E-2</v>
      </c>
      <c r="AC92" s="170">
        <v>0.119059</v>
      </c>
      <c r="AD92" s="170">
        <v>2.9344000000000002E-3</v>
      </c>
      <c r="AE92" s="170">
        <v>0.14552300000000001</v>
      </c>
      <c r="AF92" s="198">
        <v>4329</v>
      </c>
      <c r="AG92" s="185">
        <v>4484</v>
      </c>
      <c r="AH92" s="185">
        <v>4066</v>
      </c>
      <c r="AI92" s="185">
        <v>4476</v>
      </c>
      <c r="AJ92" s="185">
        <v>4334</v>
      </c>
      <c r="AK92" s="185">
        <v>4771</v>
      </c>
      <c r="AL92" s="185">
        <v>4769</v>
      </c>
      <c r="AM92" s="198"/>
      <c r="AN92" s="185"/>
      <c r="AO92" s="185"/>
      <c r="AP92" s="185"/>
      <c r="AQ92" s="185"/>
      <c r="AR92" s="185"/>
      <c r="AS92" s="185"/>
      <c r="AT92" s="197"/>
    </row>
    <row r="93" spans="1:46" x14ac:dyDescent="0.2">
      <c r="A93" s="197" t="s">
        <v>1569</v>
      </c>
      <c r="B93" s="77" t="s">
        <v>1569</v>
      </c>
      <c r="C93" s="197" t="s">
        <v>1372</v>
      </c>
      <c r="D93" s="185" t="s">
        <v>119</v>
      </c>
      <c r="E93" s="185" t="s">
        <v>1489</v>
      </c>
      <c r="F93" s="185" t="s">
        <v>38</v>
      </c>
      <c r="G93" s="186">
        <v>4</v>
      </c>
      <c r="H93" s="185">
        <v>1346940</v>
      </c>
      <c r="I93" s="185">
        <v>1346940</v>
      </c>
      <c r="J93" s="185" t="s">
        <v>40</v>
      </c>
      <c r="K93" s="185" t="s">
        <v>46</v>
      </c>
      <c r="L93" s="197" t="s">
        <v>1490</v>
      </c>
      <c r="M93" s="211">
        <v>0</v>
      </c>
      <c r="N93" s="170">
        <v>5.8139534883720929E-2</v>
      </c>
      <c r="O93" s="170">
        <v>0</v>
      </c>
      <c r="P93" s="170">
        <v>0.16363636363636364</v>
      </c>
      <c r="Q93" s="170">
        <v>0.21705426356589147</v>
      </c>
      <c r="R93" s="170">
        <v>0.15</v>
      </c>
      <c r="S93" s="198">
        <v>93</v>
      </c>
      <c r="T93" s="185">
        <v>86</v>
      </c>
      <c r="U93" s="185">
        <v>107</v>
      </c>
      <c r="V93" s="185">
        <v>110</v>
      </c>
      <c r="W93" s="185">
        <v>129</v>
      </c>
      <c r="X93" s="185">
        <v>60</v>
      </c>
      <c r="Y93" s="211">
        <v>3.1738200000000001E-2</v>
      </c>
      <c r="Z93" s="170">
        <v>9.5946300000000003E-4</v>
      </c>
      <c r="AA93" s="170">
        <v>2.2484499999999999E-3</v>
      </c>
      <c r="AB93" s="170">
        <v>9.7886499999999994E-3</v>
      </c>
      <c r="AC93" s="170">
        <v>0.12407700000000001</v>
      </c>
      <c r="AD93" s="170">
        <v>0.21011199999999999</v>
      </c>
      <c r="AE93" s="170">
        <v>0.124613</v>
      </c>
      <c r="AF93" s="198">
        <v>4033</v>
      </c>
      <c r="AG93" s="185">
        <v>4169</v>
      </c>
      <c r="AH93" s="185">
        <v>3558</v>
      </c>
      <c r="AI93" s="185">
        <v>4495</v>
      </c>
      <c r="AJ93" s="185">
        <v>4336</v>
      </c>
      <c r="AK93" s="185">
        <v>3560</v>
      </c>
      <c r="AL93" s="185">
        <v>4518</v>
      </c>
      <c r="AM93" s="198" t="s">
        <v>40</v>
      </c>
      <c r="AN93" s="185" t="s">
        <v>40</v>
      </c>
      <c r="AO93" s="185" t="s">
        <v>40</v>
      </c>
      <c r="AP93" s="185"/>
      <c r="AQ93" s="185" t="s">
        <v>40</v>
      </c>
      <c r="AR93" s="194" t="s">
        <v>48</v>
      </c>
      <c r="AS93" s="194" t="s">
        <v>48</v>
      </c>
      <c r="AT93" s="218" t="s">
        <v>48</v>
      </c>
    </row>
    <row r="94" spans="1:46" x14ac:dyDescent="0.2">
      <c r="A94" s="197" t="s">
        <v>1372</v>
      </c>
      <c r="B94" s="77" t="s">
        <v>1296</v>
      </c>
      <c r="C94" s="197" t="s">
        <v>1372</v>
      </c>
      <c r="D94" s="185" t="s">
        <v>119</v>
      </c>
      <c r="E94" s="185" t="s">
        <v>1491</v>
      </c>
      <c r="F94" s="185" t="s">
        <v>38</v>
      </c>
      <c r="G94" s="186">
        <v>4</v>
      </c>
      <c r="H94" s="185">
        <v>2307235</v>
      </c>
      <c r="I94" s="185">
        <v>2307235</v>
      </c>
      <c r="J94" s="185" t="s">
        <v>39</v>
      </c>
      <c r="K94" s="185" t="s">
        <v>59</v>
      </c>
      <c r="L94" s="197" t="s">
        <v>1492</v>
      </c>
      <c r="M94" s="211">
        <v>0</v>
      </c>
      <c r="N94" s="170">
        <v>0</v>
      </c>
      <c r="O94" s="170">
        <v>0</v>
      </c>
      <c r="P94" s="170">
        <v>0.14705882352941177</v>
      </c>
      <c r="Q94" s="170">
        <v>0.15384615384615385</v>
      </c>
      <c r="R94" s="170">
        <v>0.15909090909090909</v>
      </c>
      <c r="S94" s="198">
        <v>42</v>
      </c>
      <c r="T94" s="185">
        <v>28</v>
      </c>
      <c r="U94" s="185">
        <v>41</v>
      </c>
      <c r="V94" s="185">
        <v>68</v>
      </c>
      <c r="W94" s="185">
        <v>65</v>
      </c>
      <c r="X94" s="185">
        <v>44</v>
      </c>
      <c r="Y94" s="211">
        <v>5.7273799999999998E-3</v>
      </c>
      <c r="Z94" s="170">
        <v>5.14139E-3</v>
      </c>
      <c r="AA94" s="170">
        <v>2.0661199999999998E-3</v>
      </c>
      <c r="AB94" s="170">
        <v>1.1968100000000001E-2</v>
      </c>
      <c r="AC94" s="170">
        <v>0.13174</v>
      </c>
      <c r="AD94" s="170">
        <v>0.23336299999999999</v>
      </c>
      <c r="AE94" s="170">
        <v>0.13439000000000001</v>
      </c>
      <c r="AF94" s="198">
        <v>2619</v>
      </c>
      <c r="AG94" s="185">
        <v>3112</v>
      </c>
      <c r="AH94" s="185">
        <v>2904</v>
      </c>
      <c r="AI94" s="185">
        <v>3008</v>
      </c>
      <c r="AJ94" s="185">
        <v>3598</v>
      </c>
      <c r="AK94" s="185">
        <v>3381</v>
      </c>
      <c r="AL94" s="185">
        <v>3661</v>
      </c>
      <c r="AM94" s="198" t="s">
        <v>39</v>
      </c>
      <c r="AN94" s="185" t="s">
        <v>39</v>
      </c>
      <c r="AO94" s="185" t="s">
        <v>39</v>
      </c>
      <c r="AP94" s="185" t="s">
        <v>39</v>
      </c>
      <c r="AQ94" s="185" t="s">
        <v>39</v>
      </c>
      <c r="AR94" s="194" t="s">
        <v>61</v>
      </c>
      <c r="AS94" s="194" t="s">
        <v>61</v>
      </c>
      <c r="AT94" s="218" t="s">
        <v>61</v>
      </c>
    </row>
    <row r="95" spans="1:46" x14ac:dyDescent="0.2">
      <c r="A95" s="197" t="s">
        <v>1386</v>
      </c>
      <c r="B95" s="77" t="s">
        <v>1734</v>
      </c>
      <c r="C95" s="197" t="s">
        <v>1498</v>
      </c>
      <c r="D95" s="185" t="s">
        <v>119</v>
      </c>
      <c r="E95" s="185" t="s">
        <v>1980</v>
      </c>
      <c r="F95" s="185" t="s">
        <v>38</v>
      </c>
      <c r="G95" s="186">
        <v>4</v>
      </c>
      <c r="H95" s="185">
        <v>3451051</v>
      </c>
      <c r="I95" s="185">
        <v>3451051</v>
      </c>
      <c r="J95" s="185" t="s">
        <v>39</v>
      </c>
      <c r="K95" s="185" t="s">
        <v>46</v>
      </c>
      <c r="L95" s="197" t="s">
        <v>1981</v>
      </c>
      <c r="M95" s="211">
        <v>0</v>
      </c>
      <c r="N95" s="170">
        <v>0.26666666666666666</v>
      </c>
      <c r="O95" s="170">
        <v>4.7619047619047616E-2</v>
      </c>
      <c r="P95" s="170">
        <v>0.16981132075471697</v>
      </c>
      <c r="Q95" s="170">
        <v>0.22448979591836735</v>
      </c>
      <c r="R95" s="170">
        <v>4.7619047619047616E-2</v>
      </c>
      <c r="S95" s="198">
        <v>36</v>
      </c>
      <c r="T95" s="185">
        <v>15</v>
      </c>
      <c r="U95" s="185">
        <v>21</v>
      </c>
      <c r="V95" s="185">
        <v>53</v>
      </c>
      <c r="W95" s="185">
        <v>49</v>
      </c>
      <c r="X95" s="185">
        <v>21</v>
      </c>
      <c r="Y95" s="211">
        <v>0.190548</v>
      </c>
      <c r="Z95" s="170">
        <v>8.3274500000000001E-2</v>
      </c>
      <c r="AA95" s="170">
        <v>0.131498</v>
      </c>
      <c r="AB95" s="170">
        <v>1.23882E-2</v>
      </c>
      <c r="AC95" s="170">
        <v>0.108461</v>
      </c>
      <c r="AD95" s="170">
        <v>0.20861399999999999</v>
      </c>
      <c r="AE95" s="170">
        <v>0.110878</v>
      </c>
      <c r="AF95" s="198">
        <v>1333</v>
      </c>
      <c r="AG95" s="185">
        <v>1417</v>
      </c>
      <c r="AH95" s="185">
        <v>1308</v>
      </c>
      <c r="AI95" s="185">
        <v>1453</v>
      </c>
      <c r="AJ95" s="185">
        <v>2222</v>
      </c>
      <c r="AK95" s="185">
        <v>2229</v>
      </c>
      <c r="AL95" s="185">
        <v>2381</v>
      </c>
      <c r="AM95" s="198" t="s">
        <v>39</v>
      </c>
      <c r="AN95" s="194" t="s">
        <v>65</v>
      </c>
      <c r="AO95" s="194" t="s">
        <v>65</v>
      </c>
      <c r="AP95" s="194" t="s">
        <v>65</v>
      </c>
      <c r="AQ95" s="185" t="s">
        <v>39</v>
      </c>
      <c r="AR95" s="194" t="s">
        <v>65</v>
      </c>
      <c r="AS95" s="194" t="s">
        <v>65</v>
      </c>
      <c r="AT95" s="218" t="s">
        <v>65</v>
      </c>
    </row>
    <row r="96" spans="1:46" x14ac:dyDescent="0.2">
      <c r="A96" s="197" t="s">
        <v>1386</v>
      </c>
      <c r="B96" s="77" t="s">
        <v>1372</v>
      </c>
      <c r="C96" s="197" t="s">
        <v>1372</v>
      </c>
      <c r="D96" s="185" t="s">
        <v>119</v>
      </c>
      <c r="E96" s="185" t="s">
        <v>1493</v>
      </c>
      <c r="F96" s="185" t="s">
        <v>38</v>
      </c>
      <c r="G96" s="186">
        <v>4</v>
      </c>
      <c r="H96" s="185">
        <v>7043424</v>
      </c>
      <c r="I96" s="185">
        <v>7043424</v>
      </c>
      <c r="J96" s="185" t="s">
        <v>39</v>
      </c>
      <c r="K96" s="185" t="s">
        <v>40</v>
      </c>
      <c r="L96" s="197" t="s">
        <v>1494</v>
      </c>
      <c r="M96" s="211">
        <v>0</v>
      </c>
      <c r="N96" s="170">
        <v>2.564102564102564E-2</v>
      </c>
      <c r="O96" s="170">
        <v>4.3478260869565216E-2</v>
      </c>
      <c r="P96" s="170">
        <v>0.16949152542372881</v>
      </c>
      <c r="Q96" s="170">
        <v>0.29545454545454547</v>
      </c>
      <c r="R96" s="170">
        <v>0.20689655172413793</v>
      </c>
      <c r="S96" s="198">
        <v>52</v>
      </c>
      <c r="T96" s="185">
        <v>39</v>
      </c>
      <c r="U96" s="185">
        <v>92</v>
      </c>
      <c r="V96" s="185">
        <v>59</v>
      </c>
      <c r="W96" s="185">
        <v>44</v>
      </c>
      <c r="X96" s="185">
        <v>58</v>
      </c>
      <c r="Y96" s="211">
        <v>2.3054799999999999E-3</v>
      </c>
      <c r="Z96" s="170">
        <v>8.5836899999999999E-4</v>
      </c>
      <c r="AA96" s="170">
        <v>2.3165999999999998E-3</v>
      </c>
      <c r="AB96" s="170">
        <v>8.76766E-3</v>
      </c>
      <c r="AC96" s="170">
        <v>0.11987399999999999</v>
      </c>
      <c r="AD96" s="170">
        <v>0.240623</v>
      </c>
      <c r="AE96" s="170">
        <v>0.11336300000000001</v>
      </c>
      <c r="AF96" s="198">
        <v>1735</v>
      </c>
      <c r="AG96" s="185">
        <v>2330</v>
      </c>
      <c r="AH96" s="185">
        <v>2590</v>
      </c>
      <c r="AI96" s="185">
        <v>2053</v>
      </c>
      <c r="AJ96" s="185">
        <v>2853</v>
      </c>
      <c r="AK96" s="185">
        <v>2826</v>
      </c>
      <c r="AL96" s="185">
        <v>1826</v>
      </c>
      <c r="AM96" s="198" t="s">
        <v>39</v>
      </c>
      <c r="AN96" s="185" t="s">
        <v>39</v>
      </c>
      <c r="AO96" s="185" t="s">
        <v>39</v>
      </c>
      <c r="AP96" s="185" t="s">
        <v>39</v>
      </c>
      <c r="AQ96" s="185" t="s">
        <v>39</v>
      </c>
      <c r="AR96" s="194" t="s">
        <v>42</v>
      </c>
      <c r="AS96" s="194" t="s">
        <v>42</v>
      </c>
      <c r="AT96" s="218" t="s">
        <v>42</v>
      </c>
    </row>
    <row r="97" spans="1:46" x14ac:dyDescent="0.2">
      <c r="A97" s="197" t="s">
        <v>1495</v>
      </c>
      <c r="B97" s="77" t="s">
        <v>32</v>
      </c>
      <c r="C97" s="197" t="s">
        <v>119</v>
      </c>
      <c r="D97" s="185" t="s">
        <v>119</v>
      </c>
      <c r="E97" s="185" t="s">
        <v>1496</v>
      </c>
      <c r="F97" s="185" t="s">
        <v>38</v>
      </c>
      <c r="G97" s="186">
        <v>4</v>
      </c>
      <c r="H97" s="185">
        <v>9784977</v>
      </c>
      <c r="I97" s="185">
        <v>9784977</v>
      </c>
      <c r="J97" s="185" t="s">
        <v>39</v>
      </c>
      <c r="K97" s="185" t="s">
        <v>40</v>
      </c>
      <c r="L97" s="197" t="s">
        <v>1497</v>
      </c>
      <c r="M97" s="211">
        <v>0</v>
      </c>
      <c r="N97" s="170">
        <v>2.2727272727272728E-2</v>
      </c>
      <c r="O97" s="170">
        <v>2.2222222222222223E-2</v>
      </c>
      <c r="P97" s="170">
        <v>0</v>
      </c>
      <c r="Q97" s="170">
        <v>0.1891891891891892</v>
      </c>
      <c r="R97" s="170">
        <v>3.7037037037037035E-2</v>
      </c>
      <c r="S97" s="198">
        <v>31</v>
      </c>
      <c r="T97" s="185">
        <v>44</v>
      </c>
      <c r="U97" s="185">
        <v>45</v>
      </c>
      <c r="V97" s="185">
        <v>38</v>
      </c>
      <c r="W97" s="185">
        <v>37</v>
      </c>
      <c r="X97" s="185">
        <v>27</v>
      </c>
      <c r="Y97" s="211">
        <v>2.6631200000000002E-3</v>
      </c>
      <c r="Z97" s="170">
        <v>1.1487699999999999E-3</v>
      </c>
      <c r="AA97" s="170">
        <v>1.1806399999999999E-3</v>
      </c>
      <c r="AB97" s="170">
        <v>1.0805000000000001E-3</v>
      </c>
      <c r="AC97" s="170">
        <v>2.3474199999999998E-3</v>
      </c>
      <c r="AD97" s="170">
        <v>0.235425</v>
      </c>
      <c r="AE97" s="170">
        <v>1.1919000000000001E-3</v>
      </c>
      <c r="AF97" s="198">
        <v>1502</v>
      </c>
      <c r="AG97" s="185">
        <v>1741</v>
      </c>
      <c r="AH97" s="185">
        <v>1694</v>
      </c>
      <c r="AI97" s="185">
        <v>1851</v>
      </c>
      <c r="AJ97" s="185">
        <v>1704</v>
      </c>
      <c r="AK97" s="185">
        <v>1801</v>
      </c>
      <c r="AL97" s="185">
        <v>1678</v>
      </c>
      <c r="AM97" s="198"/>
      <c r="AN97" s="185"/>
      <c r="AO97" s="185"/>
      <c r="AP97" s="185"/>
      <c r="AQ97" s="185"/>
      <c r="AR97" s="185"/>
      <c r="AS97" s="185"/>
      <c r="AT97" s="197"/>
    </row>
    <row r="98" spans="1:46" x14ac:dyDescent="0.2">
      <c r="A98" s="197" t="s">
        <v>1386</v>
      </c>
      <c r="B98" s="77" t="s">
        <v>1498</v>
      </c>
      <c r="C98" s="197" t="s">
        <v>1498</v>
      </c>
      <c r="D98" s="185" t="s">
        <v>119</v>
      </c>
      <c r="E98" s="185" t="s">
        <v>1499</v>
      </c>
      <c r="F98" s="185" t="s">
        <v>38</v>
      </c>
      <c r="G98" s="186">
        <v>4</v>
      </c>
      <c r="H98" s="185">
        <v>20884291</v>
      </c>
      <c r="I98" s="185">
        <v>20884291</v>
      </c>
      <c r="J98" s="185" t="s">
        <v>39</v>
      </c>
      <c r="K98" s="185" t="s">
        <v>40</v>
      </c>
      <c r="L98" s="197" t="s">
        <v>1500</v>
      </c>
      <c r="M98" s="211">
        <v>0</v>
      </c>
      <c r="N98" s="170">
        <v>0.35294117647058826</v>
      </c>
      <c r="O98" s="170">
        <v>1.5384615384615385E-2</v>
      </c>
      <c r="P98" s="170">
        <v>0.05</v>
      </c>
      <c r="Q98" s="170">
        <v>0.21212121212121213</v>
      </c>
      <c r="R98" s="170">
        <v>0.13043478260869565</v>
      </c>
      <c r="S98" s="198">
        <v>51</v>
      </c>
      <c r="T98" s="185">
        <v>34</v>
      </c>
      <c r="U98" s="185">
        <v>65</v>
      </c>
      <c r="V98" s="185">
        <v>40</v>
      </c>
      <c r="W98" s="185">
        <v>33</v>
      </c>
      <c r="X98" s="185">
        <v>46</v>
      </c>
      <c r="Y98" s="211">
        <v>0.19258400000000001</v>
      </c>
      <c r="Z98" s="170">
        <v>8.0871799999999994E-2</v>
      </c>
      <c r="AA98" s="170">
        <v>0.16891700000000001</v>
      </c>
      <c r="AB98" s="170">
        <v>2.88018E-3</v>
      </c>
      <c r="AC98" s="170">
        <v>0.13875599999999999</v>
      </c>
      <c r="AD98" s="170">
        <v>0.24238999999999999</v>
      </c>
      <c r="AE98" s="170">
        <v>0.13395599999999999</v>
      </c>
      <c r="AF98" s="198">
        <v>2643</v>
      </c>
      <c r="AG98" s="185">
        <v>3487</v>
      </c>
      <c r="AH98" s="185">
        <v>3777</v>
      </c>
      <c r="AI98" s="185">
        <v>3472</v>
      </c>
      <c r="AJ98" s="185">
        <v>4180</v>
      </c>
      <c r="AK98" s="185">
        <v>3581</v>
      </c>
      <c r="AL98" s="185">
        <v>3964</v>
      </c>
      <c r="AM98" s="198" t="s">
        <v>39</v>
      </c>
      <c r="AN98" s="194" t="s">
        <v>42</v>
      </c>
      <c r="AO98" s="194" t="s">
        <v>42</v>
      </c>
      <c r="AP98" s="194" t="s">
        <v>42</v>
      </c>
      <c r="AQ98" s="185" t="s">
        <v>39</v>
      </c>
      <c r="AR98" s="194" t="s">
        <v>42</v>
      </c>
      <c r="AS98" s="194" t="s">
        <v>42</v>
      </c>
      <c r="AT98" s="218" t="s">
        <v>42</v>
      </c>
    </row>
    <row r="99" spans="1:46" x14ac:dyDescent="0.2">
      <c r="A99" s="197" t="s">
        <v>1569</v>
      </c>
      <c r="B99" s="77" t="s">
        <v>1498</v>
      </c>
      <c r="C99" s="197" t="s">
        <v>1387</v>
      </c>
      <c r="D99" s="185" t="s">
        <v>119</v>
      </c>
      <c r="E99" s="185" t="s">
        <v>1501</v>
      </c>
      <c r="F99" s="185" t="s">
        <v>38</v>
      </c>
      <c r="G99" s="186">
        <v>4</v>
      </c>
      <c r="H99" s="185">
        <v>30723165</v>
      </c>
      <c r="I99" s="185">
        <v>30723165</v>
      </c>
      <c r="J99" s="185" t="s">
        <v>40</v>
      </c>
      <c r="K99" s="185" t="s">
        <v>46</v>
      </c>
      <c r="L99" s="197" t="s">
        <v>1502</v>
      </c>
      <c r="M99" s="211">
        <v>0</v>
      </c>
      <c r="N99" s="170">
        <v>0.23529411764705882</v>
      </c>
      <c r="O99" s="170">
        <v>0</v>
      </c>
      <c r="P99" s="170">
        <v>0.125</v>
      </c>
      <c r="Q99" s="170">
        <v>0.19230769230769232</v>
      </c>
      <c r="R99" s="170">
        <v>0.23809523809523808</v>
      </c>
      <c r="S99" s="198">
        <v>23</v>
      </c>
      <c r="T99" s="185">
        <v>17</v>
      </c>
      <c r="U99" s="185">
        <v>27</v>
      </c>
      <c r="V99" s="185">
        <v>32</v>
      </c>
      <c r="W99" s="185">
        <v>52</v>
      </c>
      <c r="X99" s="185">
        <v>21</v>
      </c>
      <c r="Y99" s="211">
        <v>0.22173100000000001</v>
      </c>
      <c r="Z99" s="170">
        <v>8.9570800000000006E-2</v>
      </c>
      <c r="AA99" s="170">
        <v>0.200742</v>
      </c>
      <c r="AB99" s="170">
        <v>9.8471099999999992E-3</v>
      </c>
      <c r="AC99" s="170">
        <v>0.117787</v>
      </c>
      <c r="AD99" s="170">
        <v>0.22079299999999999</v>
      </c>
      <c r="AE99" s="170">
        <v>0.119143</v>
      </c>
      <c r="AF99" s="198">
        <v>4068</v>
      </c>
      <c r="AG99" s="185">
        <v>4823</v>
      </c>
      <c r="AH99" s="185">
        <v>4045</v>
      </c>
      <c r="AI99" s="185">
        <v>3859</v>
      </c>
      <c r="AJ99" s="185">
        <v>4610</v>
      </c>
      <c r="AK99" s="185">
        <v>4588</v>
      </c>
      <c r="AL99" s="185">
        <v>4994</v>
      </c>
      <c r="AM99" s="198" t="s">
        <v>40</v>
      </c>
      <c r="AN99" s="194" t="s">
        <v>56</v>
      </c>
      <c r="AO99" s="185" t="s">
        <v>40</v>
      </c>
      <c r="AP99" s="194" t="s">
        <v>56</v>
      </c>
      <c r="AQ99" s="185" t="s">
        <v>40</v>
      </c>
      <c r="AR99" s="194" t="s">
        <v>56</v>
      </c>
      <c r="AS99" s="194" t="s">
        <v>56</v>
      </c>
      <c r="AT99" s="218" t="s">
        <v>56</v>
      </c>
    </row>
    <row r="100" spans="1:46" x14ac:dyDescent="0.2">
      <c r="A100" s="197" t="s">
        <v>1386</v>
      </c>
      <c r="B100" s="77" t="s">
        <v>1734</v>
      </c>
      <c r="C100" s="197" t="s">
        <v>1498</v>
      </c>
      <c r="D100" s="185" t="s">
        <v>119</v>
      </c>
      <c r="E100" s="185" t="s">
        <v>1503</v>
      </c>
      <c r="F100" s="185" t="s">
        <v>38</v>
      </c>
      <c r="G100" s="186">
        <v>4</v>
      </c>
      <c r="H100" s="185">
        <v>47877273</v>
      </c>
      <c r="I100" s="185">
        <v>47877273</v>
      </c>
      <c r="J100" s="185" t="s">
        <v>40</v>
      </c>
      <c r="K100" s="185" t="s">
        <v>39</v>
      </c>
      <c r="L100" s="197" t="s">
        <v>1504</v>
      </c>
      <c r="M100" s="211">
        <v>0</v>
      </c>
      <c r="N100" s="170">
        <v>0.23684210526315788</v>
      </c>
      <c r="O100" s="170">
        <v>2.3255813953488372E-2</v>
      </c>
      <c r="P100" s="170">
        <v>0.12345679012345678</v>
      </c>
      <c r="Q100" s="170">
        <v>0.4098360655737705</v>
      </c>
      <c r="R100" s="170">
        <v>0.13008130081300814</v>
      </c>
      <c r="S100" s="198">
        <v>112</v>
      </c>
      <c r="T100" s="185">
        <v>76</v>
      </c>
      <c r="U100" s="185">
        <v>129</v>
      </c>
      <c r="V100" s="185">
        <v>81</v>
      </c>
      <c r="W100" s="185">
        <v>61</v>
      </c>
      <c r="X100" s="185">
        <v>123</v>
      </c>
      <c r="Y100" s="211">
        <v>0.217949</v>
      </c>
      <c r="Z100" s="170">
        <v>7.6319799999999993E-2</v>
      </c>
      <c r="AA100" s="170">
        <v>0.20315800000000001</v>
      </c>
      <c r="AB100" s="170">
        <v>1.4471100000000001E-2</v>
      </c>
      <c r="AC100" s="170">
        <v>0.13177900000000001</v>
      </c>
      <c r="AD100" s="170">
        <v>0.24468100000000001</v>
      </c>
      <c r="AE100" s="170">
        <v>0.13952600000000001</v>
      </c>
      <c r="AF100" s="198">
        <v>2574</v>
      </c>
      <c r="AG100" s="185">
        <v>3315</v>
      </c>
      <c r="AH100" s="185">
        <v>3293</v>
      </c>
      <c r="AI100" s="185">
        <v>4008</v>
      </c>
      <c r="AJ100" s="185">
        <v>4333</v>
      </c>
      <c r="AK100" s="185">
        <v>3854</v>
      </c>
      <c r="AL100" s="185">
        <v>4974</v>
      </c>
      <c r="AM100" s="198" t="s">
        <v>40</v>
      </c>
      <c r="AN100" s="194" t="s">
        <v>84</v>
      </c>
      <c r="AO100" s="194" t="s">
        <v>84</v>
      </c>
      <c r="AP100" s="194" t="s">
        <v>84</v>
      </c>
      <c r="AQ100" s="185" t="s">
        <v>40</v>
      </c>
      <c r="AR100" s="194" t="s">
        <v>84</v>
      </c>
      <c r="AS100" s="194" t="s">
        <v>84</v>
      </c>
      <c r="AT100" s="218" t="s">
        <v>84</v>
      </c>
    </row>
    <row r="101" spans="1:46" x14ac:dyDescent="0.2">
      <c r="A101" s="197" t="s">
        <v>1296</v>
      </c>
      <c r="B101" s="77" t="s">
        <v>1296</v>
      </c>
      <c r="C101" s="197" t="s">
        <v>1372</v>
      </c>
      <c r="D101" s="185" t="s">
        <v>119</v>
      </c>
      <c r="E101" s="185" t="s">
        <v>1505</v>
      </c>
      <c r="F101" s="185" t="s">
        <v>38</v>
      </c>
      <c r="G101" s="186">
        <v>4</v>
      </c>
      <c r="H101" s="185">
        <v>56724518</v>
      </c>
      <c r="I101" s="185">
        <v>56724518</v>
      </c>
      <c r="J101" s="185" t="s">
        <v>40</v>
      </c>
      <c r="K101" s="185" t="s">
        <v>39</v>
      </c>
      <c r="L101" s="197" t="s">
        <v>1506</v>
      </c>
      <c r="M101" s="211">
        <v>0</v>
      </c>
      <c r="N101" s="170">
        <v>0</v>
      </c>
      <c r="O101" s="170">
        <v>1.8181818181818181E-2</v>
      </c>
      <c r="P101" s="170">
        <v>0.35714285714285715</v>
      </c>
      <c r="Q101" s="170">
        <v>0.10526315789473684</v>
      </c>
      <c r="R101" s="170">
        <v>3.5714285714285712E-2</v>
      </c>
      <c r="S101" s="198">
        <v>41</v>
      </c>
      <c r="T101" s="185">
        <v>31</v>
      </c>
      <c r="U101" s="185">
        <v>55</v>
      </c>
      <c r="V101" s="185">
        <v>14</v>
      </c>
      <c r="W101" s="185">
        <v>19</v>
      </c>
      <c r="X101" s="185">
        <v>28</v>
      </c>
      <c r="Y101" s="211">
        <v>1.03896E-3</v>
      </c>
      <c r="Z101" s="170">
        <v>1.30762E-3</v>
      </c>
      <c r="AA101" s="170">
        <v>4.4557599999999996E-3</v>
      </c>
      <c r="AB101" s="170">
        <v>1.13674E-2</v>
      </c>
      <c r="AC101" s="170">
        <v>0.114195</v>
      </c>
      <c r="AD101" s="170">
        <v>0.247641</v>
      </c>
      <c r="AE101" s="170">
        <v>0.10874399999999999</v>
      </c>
      <c r="AF101" s="198">
        <v>1925</v>
      </c>
      <c r="AG101" s="185">
        <v>3059</v>
      </c>
      <c r="AH101" s="185">
        <v>3142</v>
      </c>
      <c r="AI101" s="185">
        <v>2991</v>
      </c>
      <c r="AJ101" s="185">
        <v>3783</v>
      </c>
      <c r="AK101" s="185">
        <v>3921</v>
      </c>
      <c r="AL101" s="185">
        <v>3614</v>
      </c>
      <c r="AM101" s="198" t="s">
        <v>40</v>
      </c>
      <c r="AN101" s="185" t="s">
        <v>40</v>
      </c>
      <c r="AO101" s="185" t="s">
        <v>40</v>
      </c>
      <c r="AP101" s="185" t="s">
        <v>40</v>
      </c>
      <c r="AQ101" s="194" t="s">
        <v>42</v>
      </c>
      <c r="AR101" s="194" t="s">
        <v>42</v>
      </c>
      <c r="AS101" s="194" t="s">
        <v>42</v>
      </c>
      <c r="AT101" s="218" t="s">
        <v>42</v>
      </c>
    </row>
    <row r="102" spans="1:46" x14ac:dyDescent="0.2">
      <c r="A102" s="197" t="s">
        <v>1372</v>
      </c>
      <c r="B102" s="77" t="s">
        <v>1296</v>
      </c>
      <c r="C102" s="197" t="s">
        <v>1372</v>
      </c>
      <c r="D102" s="185" t="s">
        <v>119</v>
      </c>
      <c r="E102" s="185" t="s">
        <v>1982</v>
      </c>
      <c r="F102" s="185" t="s">
        <v>38</v>
      </c>
      <c r="G102" s="186">
        <v>4</v>
      </c>
      <c r="H102" s="185">
        <v>57389917</v>
      </c>
      <c r="I102" s="185">
        <v>57389917</v>
      </c>
      <c r="J102" s="185" t="s">
        <v>40</v>
      </c>
      <c r="K102" s="185" t="s">
        <v>46</v>
      </c>
      <c r="L102" s="197" t="s">
        <v>1983</v>
      </c>
      <c r="M102" s="211">
        <v>0</v>
      </c>
      <c r="N102" s="170">
        <v>0</v>
      </c>
      <c r="O102" s="170">
        <v>0</v>
      </c>
      <c r="P102" s="170">
        <v>4.1666666666666664E-2</v>
      </c>
      <c r="Q102" s="170">
        <v>0.2</v>
      </c>
      <c r="R102" s="170">
        <v>0.16666666666666666</v>
      </c>
      <c r="S102" s="198">
        <v>27</v>
      </c>
      <c r="T102" s="185">
        <v>23</v>
      </c>
      <c r="U102" s="185">
        <v>64</v>
      </c>
      <c r="V102" s="185">
        <v>24</v>
      </c>
      <c r="W102" s="185">
        <v>15</v>
      </c>
      <c r="X102" s="185">
        <v>30</v>
      </c>
      <c r="Y102" s="211">
        <v>0</v>
      </c>
      <c r="Z102" s="170">
        <v>0</v>
      </c>
      <c r="AA102" s="170">
        <v>0</v>
      </c>
      <c r="AB102" s="170">
        <v>1.89573E-2</v>
      </c>
      <c r="AC102" s="170">
        <v>0.109501</v>
      </c>
      <c r="AD102" s="170">
        <v>0.27363199999999999</v>
      </c>
      <c r="AE102" s="170">
        <v>9.6209900000000001E-2</v>
      </c>
      <c r="AF102" s="198">
        <v>77</v>
      </c>
      <c r="AG102" s="185">
        <v>130</v>
      </c>
      <c r="AH102" s="185">
        <v>85</v>
      </c>
      <c r="AI102" s="185">
        <v>211</v>
      </c>
      <c r="AJ102" s="185">
        <v>621</v>
      </c>
      <c r="AK102" s="185">
        <v>402</v>
      </c>
      <c r="AL102" s="185">
        <v>686</v>
      </c>
      <c r="AM102" s="198" t="s">
        <v>40</v>
      </c>
      <c r="AN102" s="185" t="s">
        <v>40</v>
      </c>
      <c r="AO102" s="185" t="s">
        <v>40</v>
      </c>
      <c r="AP102" s="185" t="s">
        <v>40</v>
      </c>
      <c r="AQ102" s="185" t="s">
        <v>40</v>
      </c>
      <c r="AR102" s="194" t="s">
        <v>56</v>
      </c>
      <c r="AS102" s="194" t="s">
        <v>56</v>
      </c>
      <c r="AT102" s="218" t="s">
        <v>56</v>
      </c>
    </row>
    <row r="103" spans="1:46" x14ac:dyDescent="0.2">
      <c r="A103" s="197" t="s">
        <v>1313</v>
      </c>
      <c r="B103" s="77" t="s">
        <v>1313</v>
      </c>
      <c r="C103" s="197" t="s">
        <v>119</v>
      </c>
      <c r="D103" s="185" t="s">
        <v>119</v>
      </c>
      <c r="E103" s="185" t="s">
        <v>1507</v>
      </c>
      <c r="F103" s="185" t="s">
        <v>38</v>
      </c>
      <c r="G103" s="186">
        <v>4</v>
      </c>
      <c r="H103" s="185">
        <v>57839478</v>
      </c>
      <c r="I103" s="185">
        <v>57839478</v>
      </c>
      <c r="J103" s="185" t="s">
        <v>39</v>
      </c>
      <c r="K103" s="185" t="s">
        <v>40</v>
      </c>
      <c r="L103" s="197" t="s">
        <v>1508</v>
      </c>
      <c r="M103" s="211">
        <v>0</v>
      </c>
      <c r="N103" s="170">
        <v>0</v>
      </c>
      <c r="O103" s="170">
        <v>0</v>
      </c>
      <c r="P103" s="170">
        <v>0.17073170731707318</v>
      </c>
      <c r="Q103" s="170">
        <v>0</v>
      </c>
      <c r="R103" s="170">
        <v>8.0645161290322578E-2</v>
      </c>
      <c r="S103" s="198">
        <v>44</v>
      </c>
      <c r="T103" s="185">
        <v>66</v>
      </c>
      <c r="U103" s="185">
        <v>63</v>
      </c>
      <c r="V103" s="185">
        <v>41</v>
      </c>
      <c r="W103" s="185">
        <v>28</v>
      </c>
      <c r="X103" s="185">
        <v>62</v>
      </c>
      <c r="Y103" s="211">
        <v>1.1098799999999999E-3</v>
      </c>
      <c r="Z103" s="170">
        <v>2.0474999999999998E-3</v>
      </c>
      <c r="AA103" s="170">
        <v>4.5045000000000003E-4</v>
      </c>
      <c r="AB103" s="170">
        <v>4.4150100000000001E-4</v>
      </c>
      <c r="AC103" s="170">
        <v>0.114274</v>
      </c>
      <c r="AD103" s="170">
        <v>4.1093100000000001E-4</v>
      </c>
      <c r="AE103" s="170">
        <v>3.9742399999999997E-2</v>
      </c>
      <c r="AF103" s="198">
        <v>3604</v>
      </c>
      <c r="AG103" s="185">
        <v>4884</v>
      </c>
      <c r="AH103" s="185">
        <v>4440</v>
      </c>
      <c r="AI103" s="185">
        <v>4530</v>
      </c>
      <c r="AJ103" s="185">
        <v>4848</v>
      </c>
      <c r="AK103" s="185">
        <v>4867</v>
      </c>
      <c r="AL103" s="185">
        <v>5435</v>
      </c>
      <c r="AM103" s="198"/>
      <c r="AN103" s="185"/>
      <c r="AO103" s="185"/>
      <c r="AP103" s="185"/>
      <c r="AQ103" s="185"/>
      <c r="AR103" s="185"/>
      <c r="AS103" s="185"/>
      <c r="AT103" s="197"/>
    </row>
    <row r="104" spans="1:46" x14ac:dyDescent="0.2">
      <c r="A104" s="197" t="s">
        <v>1372</v>
      </c>
      <c r="B104" s="77" t="s">
        <v>1569</v>
      </c>
      <c r="C104" s="197" t="s">
        <v>119</v>
      </c>
      <c r="D104" s="185" t="s">
        <v>119</v>
      </c>
      <c r="E104" s="185" t="s">
        <v>1507</v>
      </c>
      <c r="F104" s="185" t="s">
        <v>38</v>
      </c>
      <c r="G104" s="186">
        <v>4</v>
      </c>
      <c r="H104" s="185">
        <v>57843220</v>
      </c>
      <c r="I104" s="185">
        <v>57843220</v>
      </c>
      <c r="J104" s="185" t="s">
        <v>39</v>
      </c>
      <c r="K104" s="185" t="s">
        <v>59</v>
      </c>
      <c r="L104" s="197" t="s">
        <v>1509</v>
      </c>
      <c r="M104" s="211">
        <v>0</v>
      </c>
      <c r="N104" s="170">
        <v>0</v>
      </c>
      <c r="O104" s="170">
        <v>0</v>
      </c>
      <c r="P104" s="170">
        <v>0.11764705882352941</v>
      </c>
      <c r="Q104" s="170">
        <v>0.23076923076923078</v>
      </c>
      <c r="R104" s="170">
        <v>0.14285714285714285</v>
      </c>
      <c r="S104" s="198">
        <v>18</v>
      </c>
      <c r="T104" s="185">
        <v>15</v>
      </c>
      <c r="U104" s="185">
        <v>21</v>
      </c>
      <c r="V104" s="185">
        <v>17</v>
      </c>
      <c r="W104" s="185">
        <v>13</v>
      </c>
      <c r="X104" s="185">
        <v>7</v>
      </c>
      <c r="Y104" s="211">
        <v>4.4689100000000002E-2</v>
      </c>
      <c r="Z104" s="170">
        <v>2.3626699999999999E-3</v>
      </c>
      <c r="AA104" s="170">
        <v>2.0693199999999999E-3</v>
      </c>
      <c r="AB104" s="170">
        <v>7.0859199999999999E-3</v>
      </c>
      <c r="AC104" s="170">
        <v>0.11715100000000001</v>
      </c>
      <c r="AD104" s="170">
        <v>0.231598</v>
      </c>
      <c r="AE104" s="170">
        <v>0.13764699999999999</v>
      </c>
      <c r="AF104" s="198">
        <v>1544</v>
      </c>
      <c r="AG104" s="185">
        <v>1693</v>
      </c>
      <c r="AH104" s="185">
        <v>1933</v>
      </c>
      <c r="AI104" s="185">
        <v>1129</v>
      </c>
      <c r="AJ104" s="185">
        <v>2134</v>
      </c>
      <c r="AK104" s="185">
        <v>2228</v>
      </c>
      <c r="AL104" s="185">
        <v>1700</v>
      </c>
      <c r="AM104" s="198"/>
      <c r="AN104" s="185"/>
      <c r="AO104" s="185"/>
      <c r="AP104" s="185"/>
      <c r="AQ104" s="185"/>
      <c r="AR104" s="185"/>
      <c r="AS104" s="185"/>
      <c r="AT104" s="197"/>
    </row>
    <row r="105" spans="1:46" x14ac:dyDescent="0.2">
      <c r="A105" s="197" t="s">
        <v>759</v>
      </c>
      <c r="B105" s="77" t="s">
        <v>1081</v>
      </c>
      <c r="C105" s="197" t="s">
        <v>119</v>
      </c>
      <c r="D105" s="185" t="s">
        <v>119</v>
      </c>
      <c r="E105" s="185" t="s">
        <v>1984</v>
      </c>
      <c r="F105" s="185" t="s">
        <v>38</v>
      </c>
      <c r="G105" s="186">
        <v>4</v>
      </c>
      <c r="H105" s="185">
        <v>74350018</v>
      </c>
      <c r="I105" s="185">
        <v>74350018</v>
      </c>
      <c r="J105" s="185" t="s">
        <v>40</v>
      </c>
      <c r="K105" s="185" t="s">
        <v>46</v>
      </c>
      <c r="L105" s="197" t="s">
        <v>1985</v>
      </c>
      <c r="M105" s="211">
        <v>0</v>
      </c>
      <c r="N105" s="170">
        <v>0.34482758620689657</v>
      </c>
      <c r="O105" s="170">
        <v>0</v>
      </c>
      <c r="P105" s="170">
        <v>0</v>
      </c>
      <c r="Q105" s="170">
        <v>0</v>
      </c>
      <c r="R105" s="170">
        <v>0</v>
      </c>
      <c r="S105" s="198">
        <v>102</v>
      </c>
      <c r="T105" s="185">
        <v>87</v>
      </c>
      <c r="U105" s="185">
        <v>186</v>
      </c>
      <c r="V105" s="185">
        <v>92</v>
      </c>
      <c r="W105" s="185">
        <v>59</v>
      </c>
      <c r="X105" s="185">
        <v>135</v>
      </c>
      <c r="Y105" s="211">
        <v>0.12760099999999999</v>
      </c>
      <c r="Z105" s="170">
        <v>5.4730300000000003E-2</v>
      </c>
      <c r="AA105" s="170">
        <v>0.13367599999999999</v>
      </c>
      <c r="AB105" s="170">
        <v>0</v>
      </c>
      <c r="AC105" s="170">
        <v>2.7613400000000001E-3</v>
      </c>
      <c r="AD105" s="170">
        <v>0</v>
      </c>
      <c r="AE105" s="170">
        <v>6.1766499999999999E-4</v>
      </c>
      <c r="AF105" s="198">
        <v>721</v>
      </c>
      <c r="AG105" s="185">
        <v>1279</v>
      </c>
      <c r="AH105" s="185">
        <v>1167</v>
      </c>
      <c r="AI105" s="185">
        <v>1789</v>
      </c>
      <c r="AJ105" s="185">
        <v>2535</v>
      </c>
      <c r="AK105" s="185">
        <v>2244</v>
      </c>
      <c r="AL105" s="185">
        <v>3238</v>
      </c>
      <c r="AM105" s="198"/>
      <c r="AN105" s="185"/>
      <c r="AO105" s="185"/>
      <c r="AP105" s="185"/>
      <c r="AQ105" s="185"/>
      <c r="AR105" s="185"/>
      <c r="AS105" s="185"/>
      <c r="AT105" s="197"/>
    </row>
    <row r="106" spans="1:46" x14ac:dyDescent="0.2">
      <c r="A106" s="197" t="s">
        <v>759</v>
      </c>
      <c r="B106" s="77" t="s">
        <v>1081</v>
      </c>
      <c r="C106" s="197" t="s">
        <v>119</v>
      </c>
      <c r="D106" s="185" t="s">
        <v>119</v>
      </c>
      <c r="E106" s="185" t="s">
        <v>1510</v>
      </c>
      <c r="F106" s="185" t="s">
        <v>38</v>
      </c>
      <c r="G106" s="186">
        <v>4</v>
      </c>
      <c r="H106" s="185">
        <v>75938045</v>
      </c>
      <c r="I106" s="185">
        <v>75938045</v>
      </c>
      <c r="J106" s="185" t="s">
        <v>39</v>
      </c>
      <c r="K106" s="185" t="s">
        <v>40</v>
      </c>
      <c r="L106" s="197" t="s">
        <v>1511</v>
      </c>
      <c r="M106" s="211">
        <v>0</v>
      </c>
      <c r="N106" s="170">
        <v>0.13675213675213677</v>
      </c>
      <c r="O106" s="170">
        <v>0</v>
      </c>
      <c r="P106" s="170">
        <v>0</v>
      </c>
      <c r="Q106" s="170">
        <v>0</v>
      </c>
      <c r="R106" s="170">
        <v>0</v>
      </c>
      <c r="S106" s="198">
        <v>167</v>
      </c>
      <c r="T106" s="185">
        <v>117</v>
      </c>
      <c r="U106" s="185">
        <v>152</v>
      </c>
      <c r="V106" s="185">
        <v>187</v>
      </c>
      <c r="W106" s="185">
        <v>163</v>
      </c>
      <c r="X106" s="185">
        <v>124</v>
      </c>
      <c r="Y106" s="211">
        <v>0.18557999999999999</v>
      </c>
      <c r="Z106" s="170">
        <v>0.108833</v>
      </c>
      <c r="AA106" s="170">
        <v>0.16338</v>
      </c>
      <c r="AB106" s="170">
        <v>4.8496599999999998E-4</v>
      </c>
      <c r="AC106" s="170">
        <v>1.4709499999999999E-3</v>
      </c>
      <c r="AD106" s="170">
        <v>2.5409400000000002E-3</v>
      </c>
      <c r="AE106" s="170">
        <v>1.3764599999999999E-3</v>
      </c>
      <c r="AF106" s="198">
        <v>3287</v>
      </c>
      <c r="AG106" s="185">
        <v>3804</v>
      </c>
      <c r="AH106" s="185">
        <v>3550</v>
      </c>
      <c r="AI106" s="185">
        <v>4124</v>
      </c>
      <c r="AJ106" s="185">
        <v>4079</v>
      </c>
      <c r="AK106" s="185">
        <v>3542</v>
      </c>
      <c r="AL106" s="185">
        <v>4359</v>
      </c>
      <c r="AM106" s="198"/>
      <c r="AN106" s="185"/>
      <c r="AO106" s="185"/>
      <c r="AP106" s="185"/>
      <c r="AQ106" s="185"/>
      <c r="AR106" s="185"/>
      <c r="AS106" s="185"/>
      <c r="AT106" s="197"/>
    </row>
    <row r="107" spans="1:46" x14ac:dyDescent="0.2">
      <c r="A107" s="197" t="s">
        <v>1372</v>
      </c>
      <c r="B107" s="77" t="s">
        <v>1296</v>
      </c>
      <c r="C107" s="197" t="s">
        <v>269</v>
      </c>
      <c r="D107" s="185" t="s">
        <v>119</v>
      </c>
      <c r="E107" s="185" t="s">
        <v>1512</v>
      </c>
      <c r="F107" s="185" t="s">
        <v>38</v>
      </c>
      <c r="G107" s="186">
        <v>4</v>
      </c>
      <c r="H107" s="185">
        <v>103528809</v>
      </c>
      <c r="I107" s="185">
        <v>103528809</v>
      </c>
      <c r="J107" s="185" t="s">
        <v>40</v>
      </c>
      <c r="K107" s="185" t="s">
        <v>39</v>
      </c>
      <c r="L107" s="197" t="s">
        <v>1513</v>
      </c>
      <c r="M107" s="211">
        <v>0</v>
      </c>
      <c r="N107" s="170">
        <v>0</v>
      </c>
      <c r="O107" s="170">
        <v>0</v>
      </c>
      <c r="P107" s="170">
        <v>0.11688311688311688</v>
      </c>
      <c r="Q107" s="170">
        <v>0.27083333333333331</v>
      </c>
      <c r="R107" s="170">
        <v>0.13725490196078433</v>
      </c>
      <c r="S107" s="198">
        <v>69</v>
      </c>
      <c r="T107" s="185">
        <v>57</v>
      </c>
      <c r="U107" s="185">
        <v>141</v>
      </c>
      <c r="V107" s="185">
        <v>77</v>
      </c>
      <c r="W107" s="185">
        <v>96</v>
      </c>
      <c r="X107" s="185">
        <v>102</v>
      </c>
      <c r="Y107" s="211">
        <v>2.0060199999999999E-3</v>
      </c>
      <c r="Z107" s="170">
        <v>3.6553499999999999E-3</v>
      </c>
      <c r="AA107" s="170">
        <v>3.29942E-3</v>
      </c>
      <c r="AB107" s="170">
        <v>1.4748499999999999E-2</v>
      </c>
      <c r="AC107" s="170">
        <v>0.144034</v>
      </c>
      <c r="AD107" s="170">
        <v>0.24365500000000001</v>
      </c>
      <c r="AE107" s="170">
        <v>0.135682</v>
      </c>
      <c r="AF107" s="198">
        <v>2991</v>
      </c>
      <c r="AG107" s="185">
        <v>3830</v>
      </c>
      <c r="AH107" s="185">
        <v>3637</v>
      </c>
      <c r="AI107" s="185">
        <v>3797</v>
      </c>
      <c r="AJ107" s="185">
        <v>4249</v>
      </c>
      <c r="AK107" s="185">
        <v>4137</v>
      </c>
      <c r="AL107" s="185">
        <v>4400</v>
      </c>
      <c r="AM107" s="198" t="s">
        <v>40</v>
      </c>
      <c r="AN107" s="185" t="s">
        <v>40</v>
      </c>
      <c r="AO107" s="185" t="s">
        <v>40</v>
      </c>
      <c r="AP107" s="185" t="s">
        <v>40</v>
      </c>
      <c r="AQ107" s="185" t="s">
        <v>40</v>
      </c>
      <c r="AR107" s="194" t="s">
        <v>84</v>
      </c>
      <c r="AS107" s="194" t="s">
        <v>84</v>
      </c>
      <c r="AT107" s="197"/>
    </row>
    <row r="108" spans="1:46" x14ac:dyDescent="0.2">
      <c r="A108" s="197" t="s">
        <v>1313</v>
      </c>
      <c r="B108" s="77" t="s">
        <v>1179</v>
      </c>
      <c r="C108" s="197" t="s">
        <v>1313</v>
      </c>
      <c r="D108" s="185" t="s">
        <v>119</v>
      </c>
      <c r="E108" s="185" t="s">
        <v>1336</v>
      </c>
      <c r="F108" s="185" t="s">
        <v>38</v>
      </c>
      <c r="G108" s="186">
        <v>4</v>
      </c>
      <c r="H108" s="185">
        <v>106190791</v>
      </c>
      <c r="I108" s="185">
        <v>106190791</v>
      </c>
      <c r="J108" s="185" t="s">
        <v>40</v>
      </c>
      <c r="K108" s="185" t="s">
        <v>39</v>
      </c>
      <c r="L108" s="197" t="s">
        <v>1514</v>
      </c>
      <c r="M108" s="211">
        <v>0</v>
      </c>
      <c r="N108" s="170">
        <v>0</v>
      </c>
      <c r="O108" s="170">
        <v>0</v>
      </c>
      <c r="P108" s="170">
        <v>0.13043478260869565</v>
      </c>
      <c r="Q108" s="170">
        <v>0</v>
      </c>
      <c r="R108" s="170">
        <v>6.8965517241379309E-2</v>
      </c>
      <c r="S108" s="198">
        <v>47</v>
      </c>
      <c r="T108" s="185">
        <v>46</v>
      </c>
      <c r="U108" s="185">
        <v>87</v>
      </c>
      <c r="V108" s="185">
        <v>46</v>
      </c>
      <c r="W108" s="185">
        <v>36</v>
      </c>
      <c r="X108" s="185">
        <v>58</v>
      </c>
      <c r="Y108" s="211">
        <v>1.8593100000000001E-3</v>
      </c>
      <c r="Z108" s="170">
        <v>3.1031800000000001E-3</v>
      </c>
      <c r="AA108" s="170">
        <v>3.6451999999999999E-3</v>
      </c>
      <c r="AB108" s="170">
        <v>1.07896E-2</v>
      </c>
      <c r="AC108" s="170">
        <v>0.12486700000000001</v>
      </c>
      <c r="AD108" s="170">
        <v>5.7587100000000004E-4</v>
      </c>
      <c r="AE108" s="170">
        <v>0.113345</v>
      </c>
      <c r="AF108" s="198">
        <v>3227</v>
      </c>
      <c r="AG108" s="185">
        <v>3867</v>
      </c>
      <c r="AH108" s="185">
        <v>3292</v>
      </c>
      <c r="AI108" s="185">
        <v>4078</v>
      </c>
      <c r="AJ108" s="185">
        <v>3748</v>
      </c>
      <c r="AK108" s="185">
        <v>3473</v>
      </c>
      <c r="AL108" s="185">
        <v>4129</v>
      </c>
      <c r="AM108" s="198" t="s">
        <v>40</v>
      </c>
      <c r="AN108" s="185" t="s">
        <v>40</v>
      </c>
      <c r="AO108" s="185" t="s">
        <v>40</v>
      </c>
      <c r="AP108" s="185" t="s">
        <v>40</v>
      </c>
      <c r="AQ108" s="185" t="s">
        <v>40</v>
      </c>
      <c r="AR108" s="194" t="s">
        <v>84</v>
      </c>
      <c r="AS108" s="185" t="s">
        <v>40</v>
      </c>
      <c r="AT108" s="218" t="s">
        <v>84</v>
      </c>
    </row>
    <row r="109" spans="1:46" x14ac:dyDescent="0.2">
      <c r="A109" s="197" t="s">
        <v>1372</v>
      </c>
      <c r="B109" s="77" t="s">
        <v>1372</v>
      </c>
      <c r="C109" s="197" t="s">
        <v>119</v>
      </c>
      <c r="D109" s="185" t="s">
        <v>119</v>
      </c>
      <c r="E109" s="185" t="s">
        <v>1515</v>
      </c>
      <c r="F109" s="185" t="s">
        <v>38</v>
      </c>
      <c r="G109" s="186">
        <v>4</v>
      </c>
      <c r="H109" s="185">
        <v>123147901</v>
      </c>
      <c r="I109" s="185">
        <v>123147901</v>
      </c>
      <c r="J109" s="185" t="s">
        <v>39</v>
      </c>
      <c r="K109" s="185" t="s">
        <v>59</v>
      </c>
      <c r="L109" s="197" t="s">
        <v>1516</v>
      </c>
      <c r="M109" s="211">
        <v>0</v>
      </c>
      <c r="N109" s="170">
        <v>0</v>
      </c>
      <c r="O109" s="170">
        <v>7.1428571428571426E-3</v>
      </c>
      <c r="P109" s="170">
        <v>9.5890410958904104E-2</v>
      </c>
      <c r="Q109" s="170">
        <v>0.13953488372093023</v>
      </c>
      <c r="R109" s="170">
        <v>6.6115702479338845E-2</v>
      </c>
      <c r="S109" s="198">
        <v>75</v>
      </c>
      <c r="T109" s="185">
        <v>88</v>
      </c>
      <c r="U109" s="185">
        <v>140</v>
      </c>
      <c r="V109" s="185">
        <v>73</v>
      </c>
      <c r="W109" s="185">
        <v>43</v>
      </c>
      <c r="X109" s="185">
        <v>121</v>
      </c>
      <c r="Y109" s="211">
        <v>2.4166299999999999E-3</v>
      </c>
      <c r="Z109" s="170">
        <v>8.4245999999999995E-4</v>
      </c>
      <c r="AA109" s="170">
        <v>2.0256599999999999E-3</v>
      </c>
      <c r="AB109" s="170">
        <v>9.8853299999999995E-3</v>
      </c>
      <c r="AC109" s="170">
        <v>0.118217</v>
      </c>
      <c r="AD109" s="170">
        <v>0.220139</v>
      </c>
      <c r="AE109" s="170">
        <v>8.7582800000000002E-2</v>
      </c>
      <c r="AF109" s="198">
        <v>4138</v>
      </c>
      <c r="AG109" s="185">
        <v>4748</v>
      </c>
      <c r="AH109" s="185">
        <v>4443</v>
      </c>
      <c r="AI109" s="185">
        <v>5058</v>
      </c>
      <c r="AJ109" s="185">
        <v>4957</v>
      </c>
      <c r="AK109" s="185">
        <v>4747</v>
      </c>
      <c r="AL109" s="185">
        <v>6040</v>
      </c>
      <c r="AM109" s="198"/>
      <c r="AN109" s="185"/>
      <c r="AO109" s="185"/>
      <c r="AP109" s="185"/>
      <c r="AQ109" s="185"/>
      <c r="AR109" s="185"/>
      <c r="AS109" s="185"/>
      <c r="AT109" s="197"/>
    </row>
    <row r="110" spans="1:46" x14ac:dyDescent="0.2">
      <c r="A110" s="197" t="s">
        <v>759</v>
      </c>
      <c r="B110" s="77" t="s">
        <v>1081</v>
      </c>
      <c r="C110" s="197" t="s">
        <v>119</v>
      </c>
      <c r="D110" s="185" t="s">
        <v>119</v>
      </c>
      <c r="E110" s="185" t="s">
        <v>1517</v>
      </c>
      <c r="F110" s="185" t="s">
        <v>38</v>
      </c>
      <c r="G110" s="186">
        <v>4</v>
      </c>
      <c r="H110" s="185">
        <v>147179954</v>
      </c>
      <c r="I110" s="185">
        <v>147179954</v>
      </c>
      <c r="J110" s="185" t="s">
        <v>39</v>
      </c>
      <c r="K110" s="185" t="s">
        <v>59</v>
      </c>
      <c r="L110" s="197" t="s">
        <v>1518</v>
      </c>
      <c r="M110" s="211">
        <v>0</v>
      </c>
      <c r="N110" s="170">
        <v>0.2</v>
      </c>
      <c r="O110" s="170">
        <v>0</v>
      </c>
      <c r="P110" s="170">
        <v>0</v>
      </c>
      <c r="Q110" s="170">
        <v>0</v>
      </c>
      <c r="R110" s="170">
        <v>0</v>
      </c>
      <c r="S110" s="198">
        <v>67</v>
      </c>
      <c r="T110" s="185">
        <v>35</v>
      </c>
      <c r="U110" s="185">
        <v>99</v>
      </c>
      <c r="V110" s="185">
        <v>44</v>
      </c>
      <c r="W110" s="185">
        <v>41</v>
      </c>
      <c r="X110" s="185">
        <v>59</v>
      </c>
      <c r="Y110" s="211">
        <v>0.17158200000000001</v>
      </c>
      <c r="Z110" s="170">
        <v>7.4305200000000002E-2</v>
      </c>
      <c r="AA110" s="170">
        <v>0.15893099999999999</v>
      </c>
      <c r="AB110" s="170">
        <v>5.6465300000000003E-4</v>
      </c>
      <c r="AC110" s="170">
        <v>2.0505800000000002E-3</v>
      </c>
      <c r="AD110" s="170">
        <v>2.6538E-3</v>
      </c>
      <c r="AE110" s="170">
        <v>4.54442E-4</v>
      </c>
      <c r="AF110" s="198">
        <v>2611</v>
      </c>
      <c r="AG110" s="185">
        <v>3526</v>
      </c>
      <c r="AH110" s="185">
        <v>3706</v>
      </c>
      <c r="AI110" s="185">
        <v>3542</v>
      </c>
      <c r="AJ110" s="185">
        <v>4389</v>
      </c>
      <c r="AK110" s="185">
        <v>4145</v>
      </c>
      <c r="AL110" s="185">
        <v>4401</v>
      </c>
      <c r="AM110" s="198"/>
      <c r="AN110" s="185"/>
      <c r="AO110" s="185"/>
      <c r="AP110" s="185"/>
      <c r="AQ110" s="185"/>
      <c r="AR110" s="185"/>
      <c r="AS110" s="185"/>
      <c r="AT110" s="197"/>
    </row>
    <row r="111" spans="1:46" x14ac:dyDescent="0.2">
      <c r="A111" s="197" t="s">
        <v>31</v>
      </c>
      <c r="B111" s="77" t="s">
        <v>31</v>
      </c>
      <c r="C111" s="197" t="s">
        <v>119</v>
      </c>
      <c r="D111" s="185" t="s">
        <v>119</v>
      </c>
      <c r="E111" s="185" t="s">
        <v>1986</v>
      </c>
      <c r="F111" s="185" t="s">
        <v>38</v>
      </c>
      <c r="G111" s="186">
        <v>4</v>
      </c>
      <c r="H111" s="185">
        <v>174537703</v>
      </c>
      <c r="I111" s="185">
        <v>174537703</v>
      </c>
      <c r="J111" s="185" t="s">
        <v>39</v>
      </c>
      <c r="K111" s="185" t="s">
        <v>46</v>
      </c>
      <c r="L111" s="197" t="s">
        <v>1987</v>
      </c>
      <c r="M111" s="211">
        <v>0</v>
      </c>
      <c r="N111" s="170">
        <v>0</v>
      </c>
      <c r="O111" s="170">
        <v>0</v>
      </c>
      <c r="P111" s="170">
        <v>0.14893617021276595</v>
      </c>
      <c r="Q111" s="170">
        <v>0</v>
      </c>
      <c r="R111" s="170">
        <v>8.1967213114754103E-3</v>
      </c>
      <c r="S111" s="198">
        <v>216</v>
      </c>
      <c r="T111" s="185">
        <v>199</v>
      </c>
      <c r="U111" s="185">
        <v>250</v>
      </c>
      <c r="V111" s="185">
        <v>235</v>
      </c>
      <c r="W111" s="185">
        <v>191</v>
      </c>
      <c r="X111" s="185">
        <v>244</v>
      </c>
      <c r="Y111" s="211">
        <v>0</v>
      </c>
      <c r="Z111" s="170">
        <v>0</v>
      </c>
      <c r="AA111" s="170">
        <v>3.1413600000000002E-3</v>
      </c>
      <c r="AB111" s="170">
        <v>0</v>
      </c>
      <c r="AC111" s="170">
        <v>6.5476199999999998E-2</v>
      </c>
      <c r="AD111" s="170">
        <v>0</v>
      </c>
      <c r="AE111" s="170">
        <v>0</v>
      </c>
      <c r="AF111" s="198">
        <v>770</v>
      </c>
      <c r="AG111" s="185">
        <v>1076</v>
      </c>
      <c r="AH111" s="185">
        <v>955</v>
      </c>
      <c r="AI111" s="185">
        <v>1079</v>
      </c>
      <c r="AJ111" s="185">
        <v>1176</v>
      </c>
      <c r="AK111" s="185">
        <v>938</v>
      </c>
      <c r="AL111" s="185">
        <v>1050</v>
      </c>
      <c r="AM111" s="198"/>
      <c r="AN111" s="185"/>
      <c r="AO111" s="185"/>
      <c r="AP111" s="185"/>
      <c r="AQ111" s="185"/>
      <c r="AR111" s="185"/>
      <c r="AS111" s="185"/>
      <c r="AT111" s="197"/>
    </row>
    <row r="112" spans="1:46" x14ac:dyDescent="0.2">
      <c r="A112" s="197" t="s">
        <v>1519</v>
      </c>
      <c r="B112" s="77" t="s">
        <v>1313</v>
      </c>
      <c r="C112" s="197" t="s">
        <v>119</v>
      </c>
      <c r="D112" s="185" t="s">
        <v>119</v>
      </c>
      <c r="E112" s="185" t="s">
        <v>1520</v>
      </c>
      <c r="F112" s="185" t="s">
        <v>38</v>
      </c>
      <c r="G112" s="186">
        <v>4</v>
      </c>
      <c r="H112" s="185">
        <v>184175150</v>
      </c>
      <c r="I112" s="185">
        <v>184175150</v>
      </c>
      <c r="J112" s="185" t="s">
        <v>40</v>
      </c>
      <c r="K112" s="185" t="s">
        <v>39</v>
      </c>
      <c r="L112" s="197" t="s">
        <v>1521</v>
      </c>
      <c r="M112" s="211">
        <v>0</v>
      </c>
      <c r="N112" s="170">
        <v>4.1666666666666664E-2</v>
      </c>
      <c r="O112" s="170">
        <v>0</v>
      </c>
      <c r="P112" s="170">
        <v>0.2</v>
      </c>
      <c r="Q112" s="170">
        <v>0</v>
      </c>
      <c r="R112" s="170">
        <v>5.5555555555555552E-2</v>
      </c>
      <c r="S112" s="198">
        <v>28</v>
      </c>
      <c r="T112" s="185">
        <v>24</v>
      </c>
      <c r="U112" s="185">
        <v>36</v>
      </c>
      <c r="V112" s="185">
        <v>25</v>
      </c>
      <c r="W112" s="185">
        <v>21</v>
      </c>
      <c r="X112" s="185">
        <v>36</v>
      </c>
      <c r="Y112" s="211">
        <v>3.5268600000000002E-3</v>
      </c>
      <c r="Z112" s="170">
        <v>1.6451199999999999E-3</v>
      </c>
      <c r="AA112" s="170">
        <v>1.78571E-3</v>
      </c>
      <c r="AB112" s="170">
        <v>1.34078E-3</v>
      </c>
      <c r="AC112" s="170">
        <v>0.123214</v>
      </c>
      <c r="AD112" s="170">
        <v>9.1637999999999995E-4</v>
      </c>
      <c r="AE112" s="170">
        <v>4.2159500000000003E-2</v>
      </c>
      <c r="AF112" s="198">
        <v>3686</v>
      </c>
      <c r="AG112" s="185">
        <v>4255</v>
      </c>
      <c r="AH112" s="185">
        <v>4480</v>
      </c>
      <c r="AI112" s="185">
        <v>4475</v>
      </c>
      <c r="AJ112" s="185">
        <v>4618</v>
      </c>
      <c r="AK112" s="185">
        <v>4365</v>
      </c>
      <c r="AL112" s="185">
        <v>5242</v>
      </c>
      <c r="AM112" s="198"/>
      <c r="AN112" s="185"/>
      <c r="AO112" s="185"/>
      <c r="AP112" s="185"/>
      <c r="AQ112" s="185"/>
      <c r="AR112" s="185"/>
      <c r="AS112" s="185"/>
      <c r="AT112" s="197"/>
    </row>
    <row r="113" spans="1:46" x14ac:dyDescent="0.2">
      <c r="A113" s="197" t="s">
        <v>1372</v>
      </c>
      <c r="B113" s="77" t="s">
        <v>1296</v>
      </c>
      <c r="C113" s="197" t="s">
        <v>119</v>
      </c>
      <c r="D113" s="185" t="s">
        <v>119</v>
      </c>
      <c r="E113" s="185" t="s">
        <v>1339</v>
      </c>
      <c r="F113" s="185" t="s">
        <v>103</v>
      </c>
      <c r="G113" s="186">
        <v>5</v>
      </c>
      <c r="H113" s="185">
        <v>5146491</v>
      </c>
      <c r="I113" s="185">
        <v>5146491</v>
      </c>
      <c r="J113" s="185" t="s">
        <v>40</v>
      </c>
      <c r="K113" s="185" t="s">
        <v>59</v>
      </c>
      <c r="L113" s="197" t="s">
        <v>1522</v>
      </c>
      <c r="M113" s="211">
        <v>0</v>
      </c>
      <c r="N113" s="170">
        <v>0</v>
      </c>
      <c r="O113" s="170">
        <v>0</v>
      </c>
      <c r="P113" s="170">
        <v>4.6511627906976744E-2</v>
      </c>
      <c r="Q113" s="170">
        <v>0.3</v>
      </c>
      <c r="R113" s="170">
        <v>6.25E-2</v>
      </c>
      <c r="S113" s="198">
        <v>23</v>
      </c>
      <c r="T113" s="185">
        <v>32</v>
      </c>
      <c r="U113" s="185">
        <v>41</v>
      </c>
      <c r="V113" s="185">
        <v>43</v>
      </c>
      <c r="W113" s="185">
        <v>30</v>
      </c>
      <c r="X113" s="185">
        <v>32</v>
      </c>
      <c r="Y113" s="211">
        <v>3.5754200000000002E-3</v>
      </c>
      <c r="Z113" s="170">
        <v>1.66574E-3</v>
      </c>
      <c r="AA113" s="170">
        <v>2.01979E-3</v>
      </c>
      <c r="AB113" s="170">
        <v>1.30933E-2</v>
      </c>
      <c r="AC113" s="170">
        <v>0.11673500000000001</v>
      </c>
      <c r="AD113" s="170">
        <v>0.18972900000000001</v>
      </c>
      <c r="AE113" s="170">
        <v>0.13203100000000001</v>
      </c>
      <c r="AF113" s="198">
        <v>4475</v>
      </c>
      <c r="AG113" s="185">
        <v>5403</v>
      </c>
      <c r="AH113" s="185">
        <v>4951</v>
      </c>
      <c r="AI113" s="185">
        <v>4888</v>
      </c>
      <c r="AJ113" s="185">
        <v>5157</v>
      </c>
      <c r="AK113" s="185">
        <v>4654</v>
      </c>
      <c r="AL113" s="185">
        <v>5529</v>
      </c>
      <c r="AM113" s="198"/>
      <c r="AN113" s="185"/>
      <c r="AO113" s="185"/>
      <c r="AP113" s="185"/>
      <c r="AQ113" s="185"/>
      <c r="AR113" s="185"/>
      <c r="AS113" s="185"/>
      <c r="AT113" s="197"/>
    </row>
    <row r="114" spans="1:46" x14ac:dyDescent="0.2">
      <c r="A114" s="197" t="s">
        <v>1372</v>
      </c>
      <c r="B114" s="77" t="s">
        <v>1372</v>
      </c>
      <c r="C114" s="197" t="s">
        <v>269</v>
      </c>
      <c r="D114" s="185" t="s">
        <v>119</v>
      </c>
      <c r="E114" s="185" t="s">
        <v>1988</v>
      </c>
      <c r="F114" s="185" t="s">
        <v>38</v>
      </c>
      <c r="G114" s="186">
        <v>5</v>
      </c>
      <c r="H114" s="185">
        <v>32379235</v>
      </c>
      <c r="I114" s="185">
        <v>32379235</v>
      </c>
      <c r="J114" s="185" t="s">
        <v>39</v>
      </c>
      <c r="K114" s="185" t="s">
        <v>40</v>
      </c>
      <c r="L114" s="197" t="s">
        <v>1989</v>
      </c>
      <c r="M114" s="211">
        <v>0</v>
      </c>
      <c r="N114" s="170">
        <v>0</v>
      </c>
      <c r="O114" s="170">
        <v>4.4052863436123352E-3</v>
      </c>
      <c r="P114" s="170">
        <v>8.5714285714285715E-2</v>
      </c>
      <c r="Q114" s="170">
        <v>0.16867469879518071</v>
      </c>
      <c r="R114" s="170">
        <v>0.11848341232227488</v>
      </c>
      <c r="S114" s="198">
        <v>85</v>
      </c>
      <c r="T114" s="185">
        <v>146</v>
      </c>
      <c r="U114" s="185">
        <v>227</v>
      </c>
      <c r="V114" s="185">
        <v>105</v>
      </c>
      <c r="W114" s="185">
        <v>83</v>
      </c>
      <c r="X114" s="185">
        <v>211</v>
      </c>
      <c r="Y114" s="211">
        <v>0</v>
      </c>
      <c r="Z114" s="170">
        <v>3.6934400000000001E-3</v>
      </c>
      <c r="AA114" s="170">
        <v>0</v>
      </c>
      <c r="AB114" s="170">
        <v>8.9786799999999993E-3</v>
      </c>
      <c r="AC114" s="170">
        <v>9.8615900000000006E-2</v>
      </c>
      <c r="AD114" s="170">
        <v>0.20086599999999999</v>
      </c>
      <c r="AE114" s="170">
        <v>9.3711500000000003E-2</v>
      </c>
      <c r="AF114" s="198">
        <v>553</v>
      </c>
      <c r="AG114" s="185">
        <v>1083</v>
      </c>
      <c r="AH114" s="185">
        <v>742</v>
      </c>
      <c r="AI114" s="185">
        <v>891</v>
      </c>
      <c r="AJ114" s="185">
        <v>1156</v>
      </c>
      <c r="AK114" s="185">
        <v>1155</v>
      </c>
      <c r="AL114" s="185">
        <v>811</v>
      </c>
      <c r="AM114" s="198" t="s">
        <v>39</v>
      </c>
      <c r="AN114" s="185" t="s">
        <v>39</v>
      </c>
      <c r="AO114" s="185" t="s">
        <v>39</v>
      </c>
      <c r="AP114" s="185" t="s">
        <v>39</v>
      </c>
      <c r="AQ114" s="185" t="s">
        <v>39</v>
      </c>
      <c r="AR114" s="194" t="s">
        <v>84</v>
      </c>
      <c r="AS114" s="194" t="s">
        <v>84</v>
      </c>
      <c r="AT114" s="197"/>
    </row>
    <row r="115" spans="1:46" x14ac:dyDescent="0.2">
      <c r="A115" s="197" t="s">
        <v>1372</v>
      </c>
      <c r="B115" s="77" t="s">
        <v>1296</v>
      </c>
      <c r="C115" s="197" t="s">
        <v>119</v>
      </c>
      <c r="D115" s="185" t="s">
        <v>119</v>
      </c>
      <c r="E115" s="185" t="s">
        <v>237</v>
      </c>
      <c r="F115" s="185" t="s">
        <v>38</v>
      </c>
      <c r="G115" s="186">
        <v>5</v>
      </c>
      <c r="H115" s="185">
        <v>73045670</v>
      </c>
      <c r="I115" s="185">
        <v>73045670</v>
      </c>
      <c r="J115" s="185" t="s">
        <v>40</v>
      </c>
      <c r="K115" s="185" t="s">
        <v>59</v>
      </c>
      <c r="L115" s="197" t="s">
        <v>1523</v>
      </c>
      <c r="M115" s="211">
        <v>0</v>
      </c>
      <c r="N115" s="170">
        <v>0</v>
      </c>
      <c r="O115" s="170">
        <v>0</v>
      </c>
      <c r="P115" s="170">
        <v>0.04</v>
      </c>
      <c r="Q115" s="170">
        <v>0.21052631578947367</v>
      </c>
      <c r="R115" s="170">
        <v>9.3023255813953487E-2</v>
      </c>
      <c r="S115" s="198">
        <v>27</v>
      </c>
      <c r="T115" s="185">
        <v>25</v>
      </c>
      <c r="U115" s="185">
        <v>34</v>
      </c>
      <c r="V115" s="185">
        <v>25</v>
      </c>
      <c r="W115" s="185">
        <v>19</v>
      </c>
      <c r="X115" s="185">
        <v>43</v>
      </c>
      <c r="Y115" s="211">
        <v>2.1208899999999998E-3</v>
      </c>
      <c r="Z115" s="170">
        <v>8.1632700000000005E-4</v>
      </c>
      <c r="AA115" s="170">
        <v>2.0718199999999998E-3</v>
      </c>
      <c r="AB115" s="170">
        <v>1.0566799999999999E-2</v>
      </c>
      <c r="AC115" s="170">
        <v>0.10366400000000001</v>
      </c>
      <c r="AD115" s="170">
        <v>0.149006</v>
      </c>
      <c r="AE115" s="170">
        <v>9.7829799999999995E-2</v>
      </c>
      <c r="AF115" s="198">
        <v>1886</v>
      </c>
      <c r="AG115" s="185">
        <v>2450</v>
      </c>
      <c r="AH115" s="185">
        <v>2896</v>
      </c>
      <c r="AI115" s="185">
        <v>2082</v>
      </c>
      <c r="AJ115" s="185">
        <v>3193</v>
      </c>
      <c r="AK115" s="185">
        <v>3067</v>
      </c>
      <c r="AL115" s="185">
        <v>2903</v>
      </c>
      <c r="AM115" s="198"/>
      <c r="AN115" s="185"/>
      <c r="AO115" s="185"/>
      <c r="AP115" s="185"/>
      <c r="AQ115" s="185"/>
      <c r="AR115" s="185"/>
      <c r="AS115" s="185"/>
      <c r="AT115" s="197"/>
    </row>
    <row r="116" spans="1:46" x14ac:dyDescent="0.2">
      <c r="A116" s="197" t="s">
        <v>31</v>
      </c>
      <c r="B116" s="77" t="s">
        <v>31</v>
      </c>
      <c r="C116" s="197" t="s">
        <v>119</v>
      </c>
      <c r="D116" s="185" t="s">
        <v>119</v>
      </c>
      <c r="E116" s="185" t="s">
        <v>1524</v>
      </c>
      <c r="F116" s="185" t="s">
        <v>38</v>
      </c>
      <c r="G116" s="186">
        <v>5</v>
      </c>
      <c r="H116" s="185">
        <v>73930701</v>
      </c>
      <c r="I116" s="185">
        <v>73930701</v>
      </c>
      <c r="J116" s="185" t="s">
        <v>39</v>
      </c>
      <c r="K116" s="185" t="s">
        <v>46</v>
      </c>
      <c r="L116" s="197" t="s">
        <v>1525</v>
      </c>
      <c r="M116" s="211">
        <v>0</v>
      </c>
      <c r="N116" s="170">
        <v>0</v>
      </c>
      <c r="O116" s="170">
        <v>0</v>
      </c>
      <c r="P116" s="170">
        <v>0.16666666666666666</v>
      </c>
      <c r="Q116" s="170">
        <v>0</v>
      </c>
      <c r="R116" s="170">
        <v>0</v>
      </c>
      <c r="S116" s="198">
        <v>76</v>
      </c>
      <c r="T116" s="185">
        <v>77</v>
      </c>
      <c r="U116" s="185">
        <v>91</v>
      </c>
      <c r="V116" s="185">
        <v>48</v>
      </c>
      <c r="W116" s="185">
        <v>69</v>
      </c>
      <c r="X116" s="185">
        <v>85</v>
      </c>
      <c r="Y116" s="211">
        <v>9.0518200000000004E-4</v>
      </c>
      <c r="Z116" s="170">
        <v>1.13529E-3</v>
      </c>
      <c r="AA116" s="170">
        <v>1.0050300000000001E-3</v>
      </c>
      <c r="AB116" s="170">
        <v>1.2210000000000001E-3</v>
      </c>
      <c r="AC116" s="170">
        <v>0.109754</v>
      </c>
      <c r="AD116" s="170">
        <v>2.01979E-3</v>
      </c>
      <c r="AE116" s="170">
        <v>2.1001100000000001E-3</v>
      </c>
      <c r="AF116" s="198">
        <v>4419</v>
      </c>
      <c r="AG116" s="185">
        <v>5285</v>
      </c>
      <c r="AH116" s="185">
        <v>4975</v>
      </c>
      <c r="AI116" s="185">
        <v>4914</v>
      </c>
      <c r="AJ116" s="185">
        <v>4993</v>
      </c>
      <c r="AK116" s="185">
        <v>4951</v>
      </c>
      <c r="AL116" s="185">
        <v>5714</v>
      </c>
      <c r="AM116" s="198"/>
      <c r="AN116" s="185"/>
      <c r="AO116" s="185"/>
      <c r="AP116" s="185"/>
      <c r="AQ116" s="185"/>
      <c r="AR116" s="185"/>
      <c r="AS116" s="185"/>
      <c r="AT116" s="197"/>
    </row>
    <row r="117" spans="1:46" x14ac:dyDescent="0.2">
      <c r="A117" s="197" t="s">
        <v>1372</v>
      </c>
      <c r="B117" s="77" t="s">
        <v>1296</v>
      </c>
      <c r="C117" s="197" t="s">
        <v>119</v>
      </c>
      <c r="D117" s="185" t="s">
        <v>119</v>
      </c>
      <c r="E117" s="185" t="s">
        <v>1526</v>
      </c>
      <c r="F117" s="185" t="s">
        <v>38</v>
      </c>
      <c r="G117" s="186">
        <v>5</v>
      </c>
      <c r="H117" s="185">
        <v>79095305</v>
      </c>
      <c r="I117" s="185">
        <v>79095305</v>
      </c>
      <c r="J117" s="185" t="s">
        <v>40</v>
      </c>
      <c r="K117" s="185" t="s">
        <v>39</v>
      </c>
      <c r="L117" s="197" t="s">
        <v>1527</v>
      </c>
      <c r="M117" s="211">
        <v>0</v>
      </c>
      <c r="N117" s="170">
        <v>0</v>
      </c>
      <c r="O117" s="170">
        <v>0</v>
      </c>
      <c r="P117" s="170">
        <v>0.10638297872340426</v>
      </c>
      <c r="Q117" s="170">
        <v>0.20212765957446807</v>
      </c>
      <c r="R117" s="170">
        <v>0.18478260869565216</v>
      </c>
      <c r="S117" s="198">
        <v>64</v>
      </c>
      <c r="T117" s="185">
        <v>75</v>
      </c>
      <c r="U117" s="185">
        <v>100</v>
      </c>
      <c r="V117" s="185">
        <v>47</v>
      </c>
      <c r="W117" s="185">
        <v>94</v>
      </c>
      <c r="X117" s="185">
        <v>92</v>
      </c>
      <c r="Y117" s="211">
        <v>1.11111E-3</v>
      </c>
      <c r="Z117" s="170">
        <v>5.2083299999999995E-4</v>
      </c>
      <c r="AA117" s="170">
        <v>5.4734499999999997E-4</v>
      </c>
      <c r="AB117" s="170">
        <v>1.61117E-2</v>
      </c>
      <c r="AC117" s="170">
        <v>0.12178700000000001</v>
      </c>
      <c r="AD117" s="170">
        <v>0.206707</v>
      </c>
      <c r="AE117" s="170">
        <v>0.121272</v>
      </c>
      <c r="AF117" s="198">
        <v>3600</v>
      </c>
      <c r="AG117" s="185">
        <v>3840</v>
      </c>
      <c r="AH117" s="185">
        <v>3654</v>
      </c>
      <c r="AI117" s="185">
        <v>3724</v>
      </c>
      <c r="AJ117" s="185">
        <v>4319</v>
      </c>
      <c r="AK117" s="185">
        <v>4175</v>
      </c>
      <c r="AL117" s="185">
        <v>4593</v>
      </c>
      <c r="AM117" s="198"/>
      <c r="AN117" s="185"/>
      <c r="AO117" s="185"/>
      <c r="AP117" s="185"/>
      <c r="AQ117" s="185"/>
      <c r="AR117" s="185"/>
      <c r="AS117" s="185"/>
      <c r="AT117" s="197"/>
    </row>
    <row r="118" spans="1:46" x14ac:dyDescent="0.2">
      <c r="A118" s="197" t="s">
        <v>31</v>
      </c>
      <c r="B118" s="77" t="s">
        <v>31</v>
      </c>
      <c r="C118" s="197" t="s">
        <v>119</v>
      </c>
      <c r="D118" s="185" t="s">
        <v>119</v>
      </c>
      <c r="E118" s="185" t="s">
        <v>1528</v>
      </c>
      <c r="F118" s="185" t="s">
        <v>38</v>
      </c>
      <c r="G118" s="186">
        <v>5</v>
      </c>
      <c r="H118" s="185">
        <v>95234299</v>
      </c>
      <c r="I118" s="185">
        <v>95234299</v>
      </c>
      <c r="J118" s="185" t="s">
        <v>39</v>
      </c>
      <c r="K118" s="185" t="s">
        <v>46</v>
      </c>
      <c r="L118" s="197" t="s">
        <v>1529</v>
      </c>
      <c r="M118" s="211">
        <v>0</v>
      </c>
      <c r="N118" s="170">
        <v>0</v>
      </c>
      <c r="O118" s="170">
        <v>0</v>
      </c>
      <c r="P118" s="170">
        <v>0.12222222222222222</v>
      </c>
      <c r="Q118" s="170">
        <v>0</v>
      </c>
      <c r="R118" s="170">
        <v>7.0422535211267607E-3</v>
      </c>
      <c r="S118" s="198">
        <v>73</v>
      </c>
      <c r="T118" s="185">
        <v>99</v>
      </c>
      <c r="U118" s="185">
        <v>125</v>
      </c>
      <c r="V118" s="185">
        <v>90</v>
      </c>
      <c r="W118" s="185">
        <v>93</v>
      </c>
      <c r="X118" s="185">
        <v>142</v>
      </c>
      <c r="Y118" s="211">
        <v>2.5332499999999999E-3</v>
      </c>
      <c r="Z118" s="170">
        <v>2.2284100000000001E-3</v>
      </c>
      <c r="AA118" s="170">
        <v>3.4692099999999999E-3</v>
      </c>
      <c r="AB118" s="170">
        <v>1.1761199999999999E-3</v>
      </c>
      <c r="AC118" s="170">
        <v>7.9915899999999998E-2</v>
      </c>
      <c r="AD118" s="170">
        <v>3.3995800000000001E-3</v>
      </c>
      <c r="AE118" s="170">
        <v>5.2507200000000002E-4</v>
      </c>
      <c r="AF118" s="198">
        <v>3158</v>
      </c>
      <c r="AG118" s="185">
        <v>3590</v>
      </c>
      <c r="AH118" s="185">
        <v>3459</v>
      </c>
      <c r="AI118" s="185">
        <v>3401</v>
      </c>
      <c r="AJ118" s="185">
        <v>3804</v>
      </c>
      <c r="AK118" s="185">
        <v>3824</v>
      </c>
      <c r="AL118" s="185">
        <v>3809</v>
      </c>
      <c r="AM118" s="198"/>
      <c r="AN118" s="185"/>
      <c r="AO118" s="185"/>
      <c r="AP118" s="185"/>
      <c r="AQ118" s="185"/>
      <c r="AR118" s="185"/>
      <c r="AS118" s="185"/>
      <c r="AT118" s="197"/>
    </row>
    <row r="119" spans="1:46" x14ac:dyDescent="0.2">
      <c r="A119" s="197" t="s">
        <v>32</v>
      </c>
      <c r="B119" s="77" t="s">
        <v>32</v>
      </c>
      <c r="C119" s="197" t="s">
        <v>32</v>
      </c>
      <c r="D119" s="185" t="s">
        <v>119</v>
      </c>
      <c r="E119" s="185" t="s">
        <v>1990</v>
      </c>
      <c r="F119" s="185" t="s">
        <v>38</v>
      </c>
      <c r="G119" s="186">
        <v>5</v>
      </c>
      <c r="H119" s="185">
        <v>118506370</v>
      </c>
      <c r="I119" s="185">
        <v>118506370</v>
      </c>
      <c r="J119" s="185" t="s">
        <v>40</v>
      </c>
      <c r="K119" s="185" t="s">
        <v>46</v>
      </c>
      <c r="L119" s="197" t="s">
        <v>1991</v>
      </c>
      <c r="M119" s="211">
        <v>0</v>
      </c>
      <c r="N119" s="170">
        <v>0</v>
      </c>
      <c r="O119" s="170">
        <v>0</v>
      </c>
      <c r="P119" s="170">
        <v>0</v>
      </c>
      <c r="Q119" s="170">
        <v>0.2</v>
      </c>
      <c r="R119" s="170">
        <v>0</v>
      </c>
      <c r="S119" s="198">
        <v>30</v>
      </c>
      <c r="T119" s="185">
        <v>43</v>
      </c>
      <c r="U119" s="185">
        <v>55</v>
      </c>
      <c r="V119" s="185">
        <v>38</v>
      </c>
      <c r="W119" s="185">
        <v>15</v>
      </c>
      <c r="X119" s="185">
        <v>57</v>
      </c>
      <c r="Y119" s="211">
        <v>1.3879299999999999E-3</v>
      </c>
      <c r="Z119" s="170">
        <v>1.6400200000000001E-3</v>
      </c>
      <c r="AA119" s="170">
        <v>0</v>
      </c>
      <c r="AB119" s="170">
        <v>0</v>
      </c>
      <c r="AC119" s="170">
        <v>1.0314600000000001E-3</v>
      </c>
      <c r="AD119" s="170">
        <v>0.19029499999999999</v>
      </c>
      <c r="AE119" s="170">
        <v>5.6022400000000001E-4</v>
      </c>
      <c r="AF119" s="198">
        <v>1441</v>
      </c>
      <c r="AG119" s="185">
        <v>2439</v>
      </c>
      <c r="AH119" s="185">
        <v>1</v>
      </c>
      <c r="AI119" s="185">
        <v>2741</v>
      </c>
      <c r="AJ119" s="185">
        <v>3878</v>
      </c>
      <c r="AK119" s="185">
        <v>2102</v>
      </c>
      <c r="AL119" s="185">
        <v>3570</v>
      </c>
      <c r="AM119" s="198" t="s">
        <v>40</v>
      </c>
      <c r="AN119" s="185" t="s">
        <v>40</v>
      </c>
      <c r="AO119" s="185" t="s">
        <v>40</v>
      </c>
      <c r="AP119" s="185" t="s">
        <v>40</v>
      </c>
      <c r="AQ119" s="185" t="s">
        <v>40</v>
      </c>
      <c r="AR119" s="185" t="s">
        <v>40</v>
      </c>
      <c r="AS119" s="194" t="s">
        <v>56</v>
      </c>
      <c r="AT119" s="197" t="s">
        <v>40</v>
      </c>
    </row>
    <row r="120" spans="1:46" x14ac:dyDescent="0.2">
      <c r="A120" s="197" t="s">
        <v>759</v>
      </c>
      <c r="B120" s="77" t="s">
        <v>1081</v>
      </c>
      <c r="C120" s="197" t="s">
        <v>119</v>
      </c>
      <c r="D120" s="185" t="s">
        <v>119</v>
      </c>
      <c r="E120" s="185" t="s">
        <v>1992</v>
      </c>
      <c r="F120" s="185" t="s">
        <v>38</v>
      </c>
      <c r="G120" s="186">
        <v>5</v>
      </c>
      <c r="H120" s="185">
        <v>128957893</v>
      </c>
      <c r="I120" s="185">
        <v>128957893</v>
      </c>
      <c r="J120" s="185" t="s">
        <v>39</v>
      </c>
      <c r="K120" s="185" t="s">
        <v>59</v>
      </c>
      <c r="L120" s="197" t="s">
        <v>1993</v>
      </c>
      <c r="M120" s="211">
        <v>0</v>
      </c>
      <c r="N120" s="170">
        <v>0.15555555555555556</v>
      </c>
      <c r="O120" s="170">
        <v>0</v>
      </c>
      <c r="P120" s="170">
        <v>0</v>
      </c>
      <c r="Q120" s="170">
        <v>0</v>
      </c>
      <c r="R120" s="170">
        <v>0</v>
      </c>
      <c r="S120" s="198">
        <v>78</v>
      </c>
      <c r="T120" s="185">
        <v>45</v>
      </c>
      <c r="U120" s="185">
        <v>78</v>
      </c>
      <c r="V120" s="185">
        <v>60</v>
      </c>
      <c r="W120" s="185">
        <v>47</v>
      </c>
      <c r="X120" s="185">
        <v>73</v>
      </c>
      <c r="Y120" s="211">
        <v>0.13700599999999999</v>
      </c>
      <c r="Z120" s="170">
        <v>8.0394199999999999E-2</v>
      </c>
      <c r="AA120" s="170">
        <v>0.12933900000000001</v>
      </c>
      <c r="AB120" s="170">
        <v>1.0230199999999999E-3</v>
      </c>
      <c r="AC120" s="170">
        <v>4.4205900000000003E-3</v>
      </c>
      <c r="AD120" s="170">
        <v>1.2590500000000001E-3</v>
      </c>
      <c r="AE120" s="170">
        <v>1.5209100000000001E-3</v>
      </c>
      <c r="AF120" s="198">
        <v>1416</v>
      </c>
      <c r="AG120" s="185">
        <v>1928</v>
      </c>
      <c r="AH120" s="185">
        <v>2420</v>
      </c>
      <c r="AI120" s="185">
        <v>1955</v>
      </c>
      <c r="AJ120" s="185">
        <v>3167</v>
      </c>
      <c r="AK120" s="185">
        <v>3177</v>
      </c>
      <c r="AL120" s="185">
        <v>2630</v>
      </c>
      <c r="AM120" s="198"/>
      <c r="AN120" s="185"/>
      <c r="AO120" s="185"/>
      <c r="AP120" s="185"/>
      <c r="AQ120" s="185"/>
      <c r="AR120" s="185"/>
      <c r="AS120" s="185"/>
      <c r="AT120" s="197"/>
    </row>
    <row r="121" spans="1:46" x14ac:dyDescent="0.2">
      <c r="A121" s="197" t="s">
        <v>759</v>
      </c>
      <c r="B121" s="77" t="s">
        <v>1081</v>
      </c>
      <c r="C121" s="197" t="s">
        <v>119</v>
      </c>
      <c r="D121" s="185" t="s">
        <v>119</v>
      </c>
      <c r="E121" s="185" t="s">
        <v>1530</v>
      </c>
      <c r="F121" s="185" t="s">
        <v>38</v>
      </c>
      <c r="G121" s="186">
        <v>5</v>
      </c>
      <c r="H121" s="185">
        <v>135610477</v>
      </c>
      <c r="I121" s="185">
        <v>135610477</v>
      </c>
      <c r="J121" s="185" t="s">
        <v>39</v>
      </c>
      <c r="K121" s="185" t="s">
        <v>59</v>
      </c>
      <c r="L121" s="197" t="s">
        <v>1531</v>
      </c>
      <c r="M121" s="211">
        <v>0</v>
      </c>
      <c r="N121" s="170">
        <v>0.19047619047619047</v>
      </c>
      <c r="O121" s="170">
        <v>0</v>
      </c>
      <c r="P121" s="170">
        <v>0</v>
      </c>
      <c r="Q121" s="170">
        <v>0</v>
      </c>
      <c r="R121" s="170">
        <v>0</v>
      </c>
      <c r="S121" s="198">
        <v>73</v>
      </c>
      <c r="T121" s="185">
        <v>42</v>
      </c>
      <c r="U121" s="185">
        <v>61</v>
      </c>
      <c r="V121" s="185">
        <v>49</v>
      </c>
      <c r="W121" s="185">
        <v>52</v>
      </c>
      <c r="X121" s="185">
        <v>63</v>
      </c>
      <c r="Y121" s="211">
        <v>0.105562</v>
      </c>
      <c r="Z121" s="170">
        <v>6.1952599999999997E-2</v>
      </c>
      <c r="AA121" s="170">
        <v>9.1845700000000002E-2</v>
      </c>
      <c r="AB121" s="170">
        <v>8.9007599999999995E-4</v>
      </c>
      <c r="AC121" s="170">
        <v>1.20992E-3</v>
      </c>
      <c r="AD121" s="170">
        <v>2.0068199999999999E-3</v>
      </c>
      <c r="AE121" s="170">
        <v>5.2137600000000004E-4</v>
      </c>
      <c r="AF121" s="198">
        <v>4225</v>
      </c>
      <c r="AG121" s="185">
        <v>4681</v>
      </c>
      <c r="AH121" s="185">
        <v>4562</v>
      </c>
      <c r="AI121" s="185">
        <v>4494</v>
      </c>
      <c r="AJ121" s="185">
        <v>4959</v>
      </c>
      <c r="AK121" s="185">
        <v>4983</v>
      </c>
      <c r="AL121" s="185">
        <v>5754</v>
      </c>
      <c r="AM121" s="198"/>
      <c r="AN121" s="185"/>
      <c r="AO121" s="185"/>
      <c r="AP121" s="185"/>
      <c r="AQ121" s="185"/>
      <c r="AR121" s="185"/>
      <c r="AS121" s="185"/>
      <c r="AT121" s="197"/>
    </row>
    <row r="122" spans="1:46" x14ac:dyDescent="0.2">
      <c r="A122" s="197" t="s">
        <v>31</v>
      </c>
      <c r="B122" s="77" t="s">
        <v>31</v>
      </c>
      <c r="C122" s="197" t="s">
        <v>119</v>
      </c>
      <c r="D122" s="185" t="s">
        <v>119</v>
      </c>
      <c r="E122" s="185" t="s">
        <v>239</v>
      </c>
      <c r="F122" s="185" t="s">
        <v>38</v>
      </c>
      <c r="G122" s="186">
        <v>5</v>
      </c>
      <c r="H122" s="185">
        <v>140215022</v>
      </c>
      <c r="I122" s="185">
        <v>140215022</v>
      </c>
      <c r="J122" s="185" t="s">
        <v>39</v>
      </c>
      <c r="K122" s="185" t="s">
        <v>40</v>
      </c>
      <c r="L122" s="197" t="s">
        <v>2091</v>
      </c>
      <c r="M122" s="211">
        <v>0</v>
      </c>
      <c r="N122" s="170">
        <v>0</v>
      </c>
      <c r="O122" s="170">
        <v>0</v>
      </c>
      <c r="P122" s="170">
        <v>0.16374269005847952</v>
      </c>
      <c r="Q122" s="170">
        <v>5.2910052910052907E-3</v>
      </c>
      <c r="R122" s="170">
        <v>0</v>
      </c>
      <c r="S122" s="198">
        <v>130</v>
      </c>
      <c r="T122" s="185">
        <v>116</v>
      </c>
      <c r="U122" s="185">
        <v>216</v>
      </c>
      <c r="V122" s="185">
        <v>171</v>
      </c>
      <c r="W122" s="185">
        <v>189</v>
      </c>
      <c r="X122" s="185">
        <v>214</v>
      </c>
      <c r="Y122" s="211">
        <v>3.1410600000000002E-3</v>
      </c>
      <c r="Z122" s="170">
        <v>5.19886E-4</v>
      </c>
      <c r="AA122" s="170">
        <v>0</v>
      </c>
      <c r="AB122" s="170">
        <v>5.5020600000000002E-4</v>
      </c>
      <c r="AC122" s="170">
        <v>9.5808400000000002E-2</v>
      </c>
      <c r="AD122" s="170">
        <v>2.5434500000000001E-3</v>
      </c>
      <c r="AE122" s="170">
        <v>8.3787200000000003E-4</v>
      </c>
      <c r="AF122" s="198">
        <v>3502</v>
      </c>
      <c r="AG122" s="185">
        <v>3847</v>
      </c>
      <c r="AH122" s="185">
        <v>6</v>
      </c>
      <c r="AI122" s="185">
        <v>3635</v>
      </c>
      <c r="AJ122" s="185">
        <v>4509</v>
      </c>
      <c r="AK122" s="185">
        <v>2359</v>
      </c>
      <c r="AL122" s="185">
        <v>4774</v>
      </c>
      <c r="AM122" s="198"/>
      <c r="AN122" s="185"/>
      <c r="AO122" s="185"/>
      <c r="AP122" s="185"/>
      <c r="AQ122" s="185"/>
      <c r="AR122" s="185"/>
      <c r="AS122" s="185"/>
      <c r="AT122" s="197"/>
    </row>
    <row r="123" spans="1:46" x14ac:dyDescent="0.2">
      <c r="A123" s="197" t="s">
        <v>1372</v>
      </c>
      <c r="B123" s="77" t="s">
        <v>1372</v>
      </c>
      <c r="C123" s="197" t="s">
        <v>1372</v>
      </c>
      <c r="D123" s="185" t="s">
        <v>119</v>
      </c>
      <c r="E123" s="185" t="s">
        <v>1532</v>
      </c>
      <c r="F123" s="185" t="s">
        <v>38</v>
      </c>
      <c r="G123" s="186">
        <v>5</v>
      </c>
      <c r="H123" s="185">
        <v>140431357</v>
      </c>
      <c r="I123" s="185">
        <v>140431357</v>
      </c>
      <c r="J123" s="185" t="s">
        <v>39</v>
      </c>
      <c r="K123" s="185" t="s">
        <v>40</v>
      </c>
      <c r="L123" s="197" t="s">
        <v>1533</v>
      </c>
      <c r="M123" s="211">
        <v>0</v>
      </c>
      <c r="N123" s="170">
        <v>0</v>
      </c>
      <c r="O123" s="170">
        <v>0</v>
      </c>
      <c r="P123" s="170">
        <v>0.19354838709677419</v>
      </c>
      <c r="Q123" s="170">
        <v>0.20408163265306123</v>
      </c>
      <c r="R123" s="170">
        <v>0.1</v>
      </c>
      <c r="S123" s="198">
        <v>63</v>
      </c>
      <c r="T123" s="185">
        <v>54</v>
      </c>
      <c r="U123" s="185">
        <v>70</v>
      </c>
      <c r="V123" s="185">
        <v>62</v>
      </c>
      <c r="W123" s="185">
        <v>49</v>
      </c>
      <c r="X123" s="185">
        <v>60</v>
      </c>
      <c r="Y123" s="211">
        <v>2.5680500000000001E-3</v>
      </c>
      <c r="Z123" s="170">
        <v>3.66636E-3</v>
      </c>
      <c r="AA123" s="170">
        <v>1.5185999999999999E-3</v>
      </c>
      <c r="AB123" s="170">
        <v>6.9496200000000001E-3</v>
      </c>
      <c r="AC123" s="170">
        <v>0.12732199999999999</v>
      </c>
      <c r="AD123" s="170">
        <v>0.20179</v>
      </c>
      <c r="AE123" s="170">
        <v>0.112231</v>
      </c>
      <c r="AF123" s="198">
        <v>3894</v>
      </c>
      <c r="AG123" s="185">
        <v>4364</v>
      </c>
      <c r="AH123" s="185">
        <v>3951</v>
      </c>
      <c r="AI123" s="185">
        <v>4029</v>
      </c>
      <c r="AJ123" s="185">
        <v>4791</v>
      </c>
      <c r="AK123" s="185">
        <v>4133</v>
      </c>
      <c r="AL123" s="185">
        <v>5061</v>
      </c>
      <c r="AM123" s="198" t="s">
        <v>39</v>
      </c>
      <c r="AN123" s="185" t="s">
        <v>39</v>
      </c>
      <c r="AO123" s="185" t="s">
        <v>39</v>
      </c>
      <c r="AP123" s="185"/>
      <c r="AQ123" s="185" t="s">
        <v>39</v>
      </c>
      <c r="AR123" s="194" t="s">
        <v>84</v>
      </c>
      <c r="AS123" s="194" t="s">
        <v>84</v>
      </c>
      <c r="AT123" s="218" t="s">
        <v>84</v>
      </c>
    </row>
    <row r="124" spans="1:46" x14ac:dyDescent="0.2">
      <c r="A124" s="197" t="s">
        <v>1296</v>
      </c>
      <c r="B124" s="77" t="s">
        <v>1296</v>
      </c>
      <c r="C124" s="197" t="s">
        <v>119</v>
      </c>
      <c r="D124" s="185" t="s">
        <v>119</v>
      </c>
      <c r="E124" s="185" t="s">
        <v>1994</v>
      </c>
      <c r="F124" s="185" t="s">
        <v>38</v>
      </c>
      <c r="G124" s="186">
        <v>5</v>
      </c>
      <c r="H124" s="185">
        <v>140605262</v>
      </c>
      <c r="I124" s="185">
        <v>140605262</v>
      </c>
      <c r="J124" s="185" t="s">
        <v>40</v>
      </c>
      <c r="K124" s="185" t="s">
        <v>46</v>
      </c>
      <c r="L124" s="197" t="s">
        <v>1995</v>
      </c>
      <c r="M124" s="211">
        <v>0</v>
      </c>
      <c r="N124" s="170">
        <v>0</v>
      </c>
      <c r="O124" s="170">
        <v>0.02</v>
      </c>
      <c r="P124" s="170">
        <v>0.11646586345381527</v>
      </c>
      <c r="Q124" s="170">
        <v>0.188</v>
      </c>
      <c r="R124" s="170">
        <v>0.11290322580645161</v>
      </c>
      <c r="S124" s="198">
        <v>238</v>
      </c>
      <c r="T124" s="185">
        <v>250</v>
      </c>
      <c r="U124" s="185">
        <v>250</v>
      </c>
      <c r="V124" s="185">
        <v>249</v>
      </c>
      <c r="W124" s="185">
        <v>250</v>
      </c>
      <c r="X124" s="185">
        <v>248</v>
      </c>
      <c r="Y124" s="211">
        <v>0</v>
      </c>
      <c r="Z124" s="170">
        <v>4.0983599999999997E-3</v>
      </c>
      <c r="AA124" s="170">
        <v>7.6190499999999996E-3</v>
      </c>
      <c r="AB124" s="170">
        <v>1.5779100000000001E-2</v>
      </c>
      <c r="AC124" s="170">
        <v>0.11013199999999999</v>
      </c>
      <c r="AD124" s="170">
        <v>0.24637700000000001</v>
      </c>
      <c r="AE124" s="170">
        <v>0.17910400000000001</v>
      </c>
      <c r="AF124" s="198">
        <v>469</v>
      </c>
      <c r="AG124" s="185">
        <v>488</v>
      </c>
      <c r="AH124" s="185">
        <v>525</v>
      </c>
      <c r="AI124" s="185">
        <v>507</v>
      </c>
      <c r="AJ124" s="185">
        <v>454</v>
      </c>
      <c r="AK124" s="185">
        <v>483</v>
      </c>
      <c r="AL124" s="185">
        <v>603</v>
      </c>
      <c r="AM124" s="198"/>
      <c r="AN124" s="185"/>
      <c r="AO124" s="185"/>
      <c r="AP124" s="185"/>
      <c r="AQ124" s="185"/>
      <c r="AR124" s="185"/>
      <c r="AS124" s="185"/>
      <c r="AT124" s="197"/>
    </row>
    <row r="125" spans="1:46" x14ac:dyDescent="0.2">
      <c r="A125" s="197" t="s">
        <v>1296</v>
      </c>
      <c r="B125" s="77" t="s">
        <v>1372</v>
      </c>
      <c r="C125" s="197" t="s">
        <v>269</v>
      </c>
      <c r="D125" s="185" t="s">
        <v>119</v>
      </c>
      <c r="E125" s="185" t="s">
        <v>1534</v>
      </c>
      <c r="F125" s="185" t="s">
        <v>38</v>
      </c>
      <c r="G125" s="186">
        <v>5</v>
      </c>
      <c r="H125" s="185">
        <v>147781579</v>
      </c>
      <c r="I125" s="185">
        <v>147781579</v>
      </c>
      <c r="J125" s="185" t="s">
        <v>40</v>
      </c>
      <c r="K125" s="185" t="s">
        <v>39</v>
      </c>
      <c r="L125" s="197" t="s">
        <v>1535</v>
      </c>
      <c r="M125" s="211">
        <v>0</v>
      </c>
      <c r="N125" s="170">
        <v>0</v>
      </c>
      <c r="O125" s="170">
        <v>4.0540540540540543E-2</v>
      </c>
      <c r="P125" s="170">
        <v>0.22340425531914893</v>
      </c>
      <c r="Q125" s="170">
        <v>0.25</v>
      </c>
      <c r="R125" s="170">
        <v>0.10062893081761007</v>
      </c>
      <c r="S125" s="198">
        <v>75</v>
      </c>
      <c r="T125" s="185">
        <v>99</v>
      </c>
      <c r="U125" s="185">
        <v>148</v>
      </c>
      <c r="V125" s="185">
        <v>94</v>
      </c>
      <c r="W125" s="185">
        <v>76</v>
      </c>
      <c r="X125" s="185">
        <v>159</v>
      </c>
      <c r="Y125" s="211">
        <v>1.9538899999999998E-3</v>
      </c>
      <c r="Z125" s="170">
        <v>5.7191900000000005E-4</v>
      </c>
      <c r="AA125" s="170">
        <v>2.2172899999999998E-3</v>
      </c>
      <c r="AB125" s="170">
        <v>7.2062100000000002E-3</v>
      </c>
      <c r="AC125" s="170">
        <v>0.111191</v>
      </c>
      <c r="AD125" s="170">
        <v>0.19969700000000001</v>
      </c>
      <c r="AE125" s="170">
        <v>9.9887500000000004E-2</v>
      </c>
      <c r="AF125" s="198">
        <v>2559</v>
      </c>
      <c r="AG125" s="185">
        <v>3497</v>
      </c>
      <c r="AH125" s="185">
        <v>3608</v>
      </c>
      <c r="AI125" s="185">
        <v>3608</v>
      </c>
      <c r="AJ125" s="185">
        <v>4155</v>
      </c>
      <c r="AK125" s="185">
        <v>3966</v>
      </c>
      <c r="AL125" s="185">
        <v>4445</v>
      </c>
      <c r="AM125" s="198" t="s">
        <v>40</v>
      </c>
      <c r="AN125" s="185" t="s">
        <v>40</v>
      </c>
      <c r="AO125" s="185" t="s">
        <v>40</v>
      </c>
      <c r="AP125" s="185" t="s">
        <v>40</v>
      </c>
      <c r="AQ125" s="185" t="s">
        <v>40</v>
      </c>
      <c r="AR125" s="194" t="s">
        <v>84</v>
      </c>
      <c r="AS125" s="194" t="s">
        <v>84</v>
      </c>
      <c r="AT125" s="197"/>
    </row>
    <row r="126" spans="1:46" x14ac:dyDescent="0.2">
      <c r="A126" s="197" t="s">
        <v>1313</v>
      </c>
      <c r="B126" s="77" t="s">
        <v>1313</v>
      </c>
      <c r="C126" s="197" t="s">
        <v>119</v>
      </c>
      <c r="D126" s="185" t="s">
        <v>119</v>
      </c>
      <c r="E126" s="185" t="s">
        <v>1536</v>
      </c>
      <c r="F126" s="185" t="s">
        <v>38</v>
      </c>
      <c r="G126" s="186">
        <v>5</v>
      </c>
      <c r="H126" s="185">
        <v>153429427</v>
      </c>
      <c r="I126" s="185">
        <v>153429427</v>
      </c>
      <c r="J126" s="185" t="s">
        <v>40</v>
      </c>
      <c r="K126" s="185" t="s">
        <v>39</v>
      </c>
      <c r="L126" s="197" t="s">
        <v>1537</v>
      </c>
      <c r="M126" s="211">
        <v>0</v>
      </c>
      <c r="N126" s="170">
        <v>0</v>
      </c>
      <c r="O126" s="170">
        <v>0</v>
      </c>
      <c r="P126" s="170">
        <v>0.11711711711711711</v>
      </c>
      <c r="Q126" s="170">
        <v>0</v>
      </c>
      <c r="R126" s="170">
        <v>3.3112582781456956E-2</v>
      </c>
      <c r="S126" s="198">
        <v>93</v>
      </c>
      <c r="T126" s="185">
        <v>107</v>
      </c>
      <c r="U126" s="185">
        <v>199</v>
      </c>
      <c r="V126" s="185">
        <v>111</v>
      </c>
      <c r="W126" s="185">
        <v>120</v>
      </c>
      <c r="X126" s="185">
        <v>151</v>
      </c>
      <c r="Y126" s="211">
        <v>2.78474E-3</v>
      </c>
      <c r="Z126" s="170">
        <v>1.02538E-3</v>
      </c>
      <c r="AA126" s="170">
        <v>1.4238300000000001E-3</v>
      </c>
      <c r="AB126" s="170">
        <v>9.0661799999999999E-4</v>
      </c>
      <c r="AC126" s="170">
        <v>0.10065200000000001</v>
      </c>
      <c r="AD126" s="170">
        <v>2.44444E-3</v>
      </c>
      <c r="AE126" s="170">
        <v>3.1481500000000003E-2</v>
      </c>
      <c r="AF126" s="198">
        <v>3591</v>
      </c>
      <c r="AG126" s="185">
        <v>3901</v>
      </c>
      <c r="AH126" s="185">
        <v>4214</v>
      </c>
      <c r="AI126" s="185">
        <v>4412</v>
      </c>
      <c r="AJ126" s="185">
        <v>5216</v>
      </c>
      <c r="AK126" s="185">
        <v>4500</v>
      </c>
      <c r="AL126" s="185">
        <v>4860</v>
      </c>
      <c r="AM126" s="198"/>
      <c r="AN126" s="185"/>
      <c r="AO126" s="185"/>
      <c r="AP126" s="185"/>
      <c r="AQ126" s="185"/>
      <c r="AR126" s="185"/>
      <c r="AS126" s="185"/>
      <c r="AT126" s="197"/>
    </row>
    <row r="127" spans="1:46" x14ac:dyDescent="0.2">
      <c r="A127" s="197" t="s">
        <v>1569</v>
      </c>
      <c r="B127" s="77" t="s">
        <v>1386</v>
      </c>
      <c r="C127" s="197" t="s">
        <v>1372</v>
      </c>
      <c r="D127" s="185" t="s">
        <v>119</v>
      </c>
      <c r="E127" s="185" t="s">
        <v>1538</v>
      </c>
      <c r="F127" s="185" t="s">
        <v>38</v>
      </c>
      <c r="G127" s="186">
        <v>5</v>
      </c>
      <c r="H127" s="185">
        <v>167626099</v>
      </c>
      <c r="I127" s="185">
        <v>167626099</v>
      </c>
      <c r="J127" s="185" t="s">
        <v>39</v>
      </c>
      <c r="K127" s="185" t="s">
        <v>40</v>
      </c>
      <c r="L127" s="197" t="s">
        <v>1539</v>
      </c>
      <c r="M127" s="211">
        <v>0</v>
      </c>
      <c r="N127" s="170">
        <v>0.14285714285714285</v>
      </c>
      <c r="O127" s="170">
        <v>0</v>
      </c>
      <c r="P127" s="170">
        <v>0.12</v>
      </c>
      <c r="Q127" s="170">
        <v>0.13793103448275862</v>
      </c>
      <c r="R127" s="170">
        <v>0.17391304347826086</v>
      </c>
      <c r="S127" s="198">
        <v>26</v>
      </c>
      <c r="T127" s="185">
        <v>21</v>
      </c>
      <c r="U127" s="185">
        <v>34</v>
      </c>
      <c r="V127" s="185">
        <v>25</v>
      </c>
      <c r="W127" s="185">
        <v>29</v>
      </c>
      <c r="X127" s="185">
        <v>23</v>
      </c>
      <c r="Y127" s="211">
        <v>4.7060299999999999E-2</v>
      </c>
      <c r="Z127" s="170">
        <v>2.9812599999999999E-3</v>
      </c>
      <c r="AA127" s="170">
        <v>2.6919600000000002E-3</v>
      </c>
      <c r="AB127" s="170">
        <v>1.8282699999999999E-2</v>
      </c>
      <c r="AC127" s="170">
        <v>0.13548199999999999</v>
      </c>
      <c r="AD127" s="170">
        <v>0.23237099999999999</v>
      </c>
      <c r="AE127" s="170">
        <v>0.17544100000000001</v>
      </c>
      <c r="AF127" s="198">
        <v>16277</v>
      </c>
      <c r="AG127" s="185">
        <v>16436</v>
      </c>
      <c r="AH127" s="185">
        <v>15602</v>
      </c>
      <c r="AI127" s="185">
        <v>18378</v>
      </c>
      <c r="AJ127" s="185">
        <v>20106</v>
      </c>
      <c r="AK127" s="185">
        <v>17868</v>
      </c>
      <c r="AL127" s="185">
        <v>18388</v>
      </c>
      <c r="AM127" s="198" t="s">
        <v>39</v>
      </c>
      <c r="AN127" s="185" t="s">
        <v>39</v>
      </c>
      <c r="AO127" s="185" t="s">
        <v>39</v>
      </c>
      <c r="AP127" s="185" t="s">
        <v>39</v>
      </c>
      <c r="AQ127" s="185" t="s">
        <v>39</v>
      </c>
      <c r="AR127" s="194" t="s">
        <v>42</v>
      </c>
      <c r="AS127" s="194" t="s">
        <v>42</v>
      </c>
      <c r="AT127" s="218" t="s">
        <v>42</v>
      </c>
    </row>
    <row r="128" spans="1:46" x14ac:dyDescent="0.2">
      <c r="A128" s="197" t="s">
        <v>1569</v>
      </c>
      <c r="B128" s="77" t="s">
        <v>1386</v>
      </c>
      <c r="C128" s="197" t="s">
        <v>32</v>
      </c>
      <c r="D128" s="185" t="s">
        <v>119</v>
      </c>
      <c r="E128" s="185" t="s">
        <v>1538</v>
      </c>
      <c r="F128" s="185" t="s">
        <v>38</v>
      </c>
      <c r="G128" s="186">
        <v>5</v>
      </c>
      <c r="H128" s="185">
        <v>167626109</v>
      </c>
      <c r="I128" s="185">
        <v>167626109</v>
      </c>
      <c r="J128" s="185" t="s">
        <v>39</v>
      </c>
      <c r="K128" s="185" t="s">
        <v>59</v>
      </c>
      <c r="L128" s="197" t="s">
        <v>1540</v>
      </c>
      <c r="M128" s="211">
        <v>0</v>
      </c>
      <c r="N128" s="170">
        <v>0.1875</v>
      </c>
      <c r="O128" s="170">
        <v>0</v>
      </c>
      <c r="P128" s="170">
        <v>8.3333333333333329E-2</v>
      </c>
      <c r="Q128" s="170">
        <v>0.13793103448275862</v>
      </c>
      <c r="R128" s="170">
        <v>0.15</v>
      </c>
      <c r="S128" s="198">
        <v>22</v>
      </c>
      <c r="T128" s="185">
        <v>16</v>
      </c>
      <c r="U128" s="185">
        <v>34</v>
      </c>
      <c r="V128" s="185">
        <v>24</v>
      </c>
      <c r="W128" s="185">
        <v>29</v>
      </c>
      <c r="X128" s="185">
        <v>20</v>
      </c>
      <c r="Y128" s="211">
        <v>4.9849600000000001E-2</v>
      </c>
      <c r="Z128" s="170">
        <v>7.2952800000000001E-4</v>
      </c>
      <c r="AA128" s="170">
        <v>1.7293300000000001E-3</v>
      </c>
      <c r="AB128" s="170">
        <v>1.9254799999999999E-2</v>
      </c>
      <c r="AC128" s="170">
        <v>0.137794</v>
      </c>
      <c r="AD128" s="170">
        <v>0.233346</v>
      </c>
      <c r="AE128" s="170">
        <v>0.17611599999999999</v>
      </c>
      <c r="AF128" s="198">
        <v>16289</v>
      </c>
      <c r="AG128" s="185">
        <v>16449</v>
      </c>
      <c r="AH128" s="185">
        <v>15613</v>
      </c>
      <c r="AI128" s="185">
        <v>18385</v>
      </c>
      <c r="AJ128" s="185">
        <v>20117</v>
      </c>
      <c r="AK128" s="185">
        <v>17879</v>
      </c>
      <c r="AL128" s="185">
        <v>18397</v>
      </c>
      <c r="AM128" s="198" t="s">
        <v>39</v>
      </c>
      <c r="AN128" s="185" t="s">
        <v>39</v>
      </c>
      <c r="AO128" s="185" t="s">
        <v>39</v>
      </c>
      <c r="AP128" s="185" t="s">
        <v>39</v>
      </c>
      <c r="AQ128" s="185" t="s">
        <v>39</v>
      </c>
      <c r="AR128" s="185"/>
      <c r="AS128" s="185" t="s">
        <v>79</v>
      </c>
      <c r="AT128" s="197" t="s">
        <v>39</v>
      </c>
    </row>
    <row r="129" spans="1:46" x14ac:dyDescent="0.2">
      <c r="A129" s="197" t="s">
        <v>759</v>
      </c>
      <c r="B129" s="77" t="s">
        <v>1081</v>
      </c>
      <c r="C129" s="197" t="s">
        <v>119</v>
      </c>
      <c r="D129" s="185" t="s">
        <v>119</v>
      </c>
      <c r="E129" s="185" t="s">
        <v>1541</v>
      </c>
      <c r="F129" s="185" t="s">
        <v>38</v>
      </c>
      <c r="G129" s="186">
        <v>5</v>
      </c>
      <c r="H129" s="185">
        <v>168138055</v>
      </c>
      <c r="I129" s="185">
        <v>168138055</v>
      </c>
      <c r="J129" s="185" t="s">
        <v>39</v>
      </c>
      <c r="K129" s="185" t="s">
        <v>46</v>
      </c>
      <c r="L129" s="197" t="s">
        <v>1542</v>
      </c>
      <c r="M129" s="211">
        <v>0</v>
      </c>
      <c r="N129" s="170">
        <v>0.18032786885245902</v>
      </c>
      <c r="O129" s="170">
        <v>0</v>
      </c>
      <c r="P129" s="170">
        <v>0</v>
      </c>
      <c r="Q129" s="170">
        <v>0</v>
      </c>
      <c r="R129" s="170">
        <v>0</v>
      </c>
      <c r="S129" s="198">
        <v>25</v>
      </c>
      <c r="T129" s="185">
        <v>61</v>
      </c>
      <c r="U129" s="185">
        <v>59</v>
      </c>
      <c r="V129" s="185">
        <v>78</v>
      </c>
      <c r="W129" s="185">
        <v>63</v>
      </c>
      <c r="X129" s="185">
        <v>41</v>
      </c>
      <c r="Y129" s="211">
        <v>0.151476</v>
      </c>
      <c r="Z129" s="170">
        <v>8.0521200000000001E-2</v>
      </c>
      <c r="AA129" s="170">
        <v>0.14572499999999999</v>
      </c>
      <c r="AB129" s="170">
        <v>0</v>
      </c>
      <c r="AC129" s="170">
        <v>1.76367E-3</v>
      </c>
      <c r="AD129" s="170">
        <v>2.9950100000000002E-3</v>
      </c>
      <c r="AE129" s="170">
        <v>1.3119099999999999E-3</v>
      </c>
      <c r="AF129" s="198">
        <v>2304</v>
      </c>
      <c r="AG129" s="185">
        <v>2993</v>
      </c>
      <c r="AH129" s="185">
        <v>2889</v>
      </c>
      <c r="AI129" s="185">
        <v>2712</v>
      </c>
      <c r="AJ129" s="185">
        <v>3402</v>
      </c>
      <c r="AK129" s="185">
        <v>3005</v>
      </c>
      <c r="AL129" s="185">
        <v>3049</v>
      </c>
      <c r="AM129" s="198"/>
      <c r="AN129" s="185"/>
      <c r="AO129" s="185"/>
      <c r="AP129" s="185"/>
      <c r="AQ129" s="185"/>
      <c r="AR129" s="185"/>
      <c r="AS129" s="185"/>
      <c r="AT129" s="197"/>
    </row>
    <row r="130" spans="1:46" x14ac:dyDescent="0.2">
      <c r="A130" s="197" t="s">
        <v>1313</v>
      </c>
      <c r="B130" s="77" t="s">
        <v>1313</v>
      </c>
      <c r="C130" s="197" t="s">
        <v>119</v>
      </c>
      <c r="D130" s="185" t="s">
        <v>119</v>
      </c>
      <c r="E130" s="185" t="s">
        <v>2092</v>
      </c>
      <c r="F130" s="185" t="s">
        <v>38</v>
      </c>
      <c r="G130" s="186">
        <v>5</v>
      </c>
      <c r="H130" s="185">
        <v>169677736</v>
      </c>
      <c r="I130" s="185">
        <v>169677736</v>
      </c>
      <c r="J130" s="185" t="s">
        <v>39</v>
      </c>
      <c r="K130" s="185" t="s">
        <v>40</v>
      </c>
      <c r="L130" s="197" t="s">
        <v>2093</v>
      </c>
      <c r="M130" s="211">
        <v>0</v>
      </c>
      <c r="N130" s="170">
        <v>0</v>
      </c>
      <c r="O130" s="170">
        <v>0</v>
      </c>
      <c r="P130" s="170">
        <v>0.19354838709677419</v>
      </c>
      <c r="Q130" s="170">
        <v>0</v>
      </c>
      <c r="R130" s="170">
        <v>2.7027027027027029E-2</v>
      </c>
      <c r="S130" s="198">
        <v>57</v>
      </c>
      <c r="T130" s="185">
        <v>38</v>
      </c>
      <c r="U130" s="185">
        <v>54</v>
      </c>
      <c r="V130" s="185">
        <v>31</v>
      </c>
      <c r="W130" s="185">
        <v>9</v>
      </c>
      <c r="X130" s="185">
        <v>37</v>
      </c>
      <c r="Y130" s="211">
        <v>5.8848299999999997E-3</v>
      </c>
      <c r="Z130" s="170">
        <v>5.8038299999999996E-4</v>
      </c>
      <c r="AA130" s="170">
        <v>0</v>
      </c>
      <c r="AB130" s="170">
        <v>0</v>
      </c>
      <c r="AC130" s="170">
        <v>0.109526</v>
      </c>
      <c r="AD130" s="170">
        <v>2.5136199999999998E-3</v>
      </c>
      <c r="AE130" s="170">
        <v>3.0289099999999999E-2</v>
      </c>
      <c r="AF130" s="198">
        <v>2379</v>
      </c>
      <c r="AG130" s="185">
        <v>3446</v>
      </c>
      <c r="AH130" s="185">
        <v>8</v>
      </c>
      <c r="AI130" s="185">
        <v>3512</v>
      </c>
      <c r="AJ130" s="185">
        <v>4346</v>
      </c>
      <c r="AK130" s="185">
        <v>2387</v>
      </c>
      <c r="AL130" s="185">
        <v>4358</v>
      </c>
      <c r="AM130" s="198"/>
      <c r="AN130" s="185"/>
      <c r="AO130" s="185"/>
      <c r="AP130" s="185"/>
      <c r="AQ130" s="185"/>
      <c r="AR130" s="185"/>
      <c r="AS130" s="185"/>
      <c r="AT130" s="197"/>
    </row>
    <row r="131" spans="1:46" x14ac:dyDescent="0.2">
      <c r="A131" s="197" t="s">
        <v>31</v>
      </c>
      <c r="B131" s="77" t="s">
        <v>31</v>
      </c>
      <c r="C131" s="197" t="s">
        <v>119</v>
      </c>
      <c r="D131" s="185" t="s">
        <v>119</v>
      </c>
      <c r="E131" s="185" t="s">
        <v>1543</v>
      </c>
      <c r="F131" s="185" t="s">
        <v>38</v>
      </c>
      <c r="G131" s="186">
        <v>5</v>
      </c>
      <c r="H131" s="185">
        <v>173317508</v>
      </c>
      <c r="I131" s="185">
        <v>173317508</v>
      </c>
      <c r="J131" s="185" t="s">
        <v>39</v>
      </c>
      <c r="K131" s="185" t="s">
        <v>46</v>
      </c>
      <c r="L131" s="197" t="s">
        <v>1544</v>
      </c>
      <c r="M131" s="211">
        <v>0</v>
      </c>
      <c r="N131" s="170">
        <v>0</v>
      </c>
      <c r="O131" s="170">
        <v>0</v>
      </c>
      <c r="P131" s="170">
        <v>0.10743801652892562</v>
      </c>
      <c r="Q131" s="170">
        <v>0</v>
      </c>
      <c r="R131" s="170">
        <v>7.0422535211267607E-3</v>
      </c>
      <c r="S131" s="198">
        <v>110</v>
      </c>
      <c r="T131" s="185">
        <v>130</v>
      </c>
      <c r="U131" s="185">
        <v>195</v>
      </c>
      <c r="V131" s="185">
        <v>121</v>
      </c>
      <c r="W131" s="185">
        <v>91</v>
      </c>
      <c r="X131" s="185">
        <v>142</v>
      </c>
      <c r="Y131" s="211">
        <v>4.4865399999999998E-3</v>
      </c>
      <c r="Z131" s="170">
        <v>7.0643600000000004E-3</v>
      </c>
      <c r="AA131" s="170">
        <v>1.19856E-3</v>
      </c>
      <c r="AB131" s="170">
        <v>0</v>
      </c>
      <c r="AC131" s="170">
        <v>0.133989</v>
      </c>
      <c r="AD131" s="170">
        <v>6.2638199999999998E-3</v>
      </c>
      <c r="AE131" s="170">
        <v>7.1916600000000003E-4</v>
      </c>
      <c r="AF131" s="198">
        <v>2006</v>
      </c>
      <c r="AG131" s="185">
        <v>2548</v>
      </c>
      <c r="AH131" s="185">
        <v>2503</v>
      </c>
      <c r="AI131" s="185">
        <v>2353</v>
      </c>
      <c r="AJ131" s="185">
        <v>2948</v>
      </c>
      <c r="AK131" s="185">
        <v>2714</v>
      </c>
      <c r="AL131" s="185">
        <v>2781</v>
      </c>
      <c r="AM131" s="198"/>
      <c r="AN131" s="185"/>
      <c r="AO131" s="185"/>
      <c r="AP131" s="185"/>
      <c r="AQ131" s="185"/>
      <c r="AR131" s="185"/>
      <c r="AS131" s="185"/>
      <c r="AT131" s="197"/>
    </row>
    <row r="132" spans="1:46" x14ac:dyDescent="0.2">
      <c r="A132" s="197" t="s">
        <v>1372</v>
      </c>
      <c r="B132" s="77" t="s">
        <v>1296</v>
      </c>
      <c r="C132" s="197" t="s">
        <v>119</v>
      </c>
      <c r="D132" s="185" t="s">
        <v>119</v>
      </c>
      <c r="E132" s="185" t="s">
        <v>1545</v>
      </c>
      <c r="F132" s="185" t="s">
        <v>38</v>
      </c>
      <c r="G132" s="186">
        <v>5</v>
      </c>
      <c r="H132" s="185">
        <v>176918813</v>
      </c>
      <c r="I132" s="185">
        <v>176918813</v>
      </c>
      <c r="J132" s="185" t="s">
        <v>39</v>
      </c>
      <c r="K132" s="185" t="s">
        <v>40</v>
      </c>
      <c r="L132" s="197" t="s">
        <v>1546</v>
      </c>
      <c r="M132" s="211">
        <v>0</v>
      </c>
      <c r="N132" s="170">
        <v>0</v>
      </c>
      <c r="O132" s="170">
        <v>0</v>
      </c>
      <c r="P132" s="170">
        <v>0.12</v>
      </c>
      <c r="Q132" s="170">
        <v>0.2608695652173913</v>
      </c>
      <c r="R132" s="170">
        <v>5.5555555555555552E-2</v>
      </c>
      <c r="S132" s="198">
        <v>21</v>
      </c>
      <c r="T132" s="185">
        <v>26</v>
      </c>
      <c r="U132" s="185">
        <v>11</v>
      </c>
      <c r="V132" s="185">
        <v>25</v>
      </c>
      <c r="W132" s="185">
        <v>46</v>
      </c>
      <c r="X132" s="185">
        <v>18</v>
      </c>
      <c r="Y132" s="211">
        <v>2.5698700000000001E-3</v>
      </c>
      <c r="Z132" s="170">
        <v>1.95185E-3</v>
      </c>
      <c r="AA132" s="170">
        <v>6.9589399999999996E-4</v>
      </c>
      <c r="AB132" s="170">
        <v>1.1916899999999999E-2</v>
      </c>
      <c r="AC132" s="170">
        <v>0.124387</v>
      </c>
      <c r="AD132" s="170">
        <v>0.24734600000000001</v>
      </c>
      <c r="AE132" s="170">
        <v>0.110177</v>
      </c>
      <c r="AF132" s="198">
        <v>3113</v>
      </c>
      <c r="AG132" s="185">
        <v>3074</v>
      </c>
      <c r="AH132" s="185">
        <v>2874</v>
      </c>
      <c r="AI132" s="185">
        <v>2937</v>
      </c>
      <c r="AJ132" s="185">
        <v>3465</v>
      </c>
      <c r="AK132" s="185">
        <v>3109</v>
      </c>
      <c r="AL132" s="185">
        <v>3567</v>
      </c>
      <c r="AM132" s="198"/>
      <c r="AN132" s="185"/>
      <c r="AO132" s="185"/>
      <c r="AP132" s="185"/>
      <c r="AQ132" s="185"/>
      <c r="AR132" s="185"/>
      <c r="AS132" s="185"/>
      <c r="AT132" s="197"/>
    </row>
    <row r="133" spans="1:46" x14ac:dyDescent="0.2">
      <c r="A133" s="197" t="s">
        <v>31</v>
      </c>
      <c r="B133" s="77" t="s">
        <v>31</v>
      </c>
      <c r="C133" s="197" t="s">
        <v>119</v>
      </c>
      <c r="D133" s="185" t="s">
        <v>119</v>
      </c>
      <c r="E133" s="185" t="s">
        <v>1547</v>
      </c>
      <c r="F133" s="185" t="s">
        <v>891</v>
      </c>
      <c r="G133" s="186">
        <v>5</v>
      </c>
      <c r="H133" s="185">
        <v>177637623</v>
      </c>
      <c r="I133" s="185">
        <v>177637623</v>
      </c>
      <c r="J133" s="185" t="s">
        <v>40</v>
      </c>
      <c r="K133" s="185" t="s">
        <v>39</v>
      </c>
      <c r="L133" s="197" t="s">
        <v>1548</v>
      </c>
      <c r="M133" s="211">
        <v>0</v>
      </c>
      <c r="N133" s="170">
        <v>0</v>
      </c>
      <c r="O133" s="170">
        <v>0</v>
      </c>
      <c r="P133" s="170">
        <v>9.9009900990099015E-2</v>
      </c>
      <c r="Q133" s="170">
        <v>0</v>
      </c>
      <c r="R133" s="170">
        <v>0</v>
      </c>
      <c r="S133" s="198">
        <v>143</v>
      </c>
      <c r="T133" s="185">
        <v>141</v>
      </c>
      <c r="U133" s="185">
        <v>168</v>
      </c>
      <c r="V133" s="185">
        <v>101</v>
      </c>
      <c r="W133" s="185">
        <v>128</v>
      </c>
      <c r="X133" s="185">
        <v>145</v>
      </c>
      <c r="Y133" s="211">
        <v>4.3488800000000003E-3</v>
      </c>
      <c r="Z133" s="170">
        <v>3.77992E-3</v>
      </c>
      <c r="AA133" s="170">
        <v>2.1829299999999999E-4</v>
      </c>
      <c r="AB133" s="170">
        <v>6.3856999999999998E-4</v>
      </c>
      <c r="AC133" s="170">
        <v>0.110238</v>
      </c>
      <c r="AD133" s="170">
        <v>1.58322E-3</v>
      </c>
      <c r="AE133" s="170">
        <v>7.5642999999999999E-4</v>
      </c>
      <c r="AF133" s="198">
        <v>4139</v>
      </c>
      <c r="AG133" s="185">
        <v>4762</v>
      </c>
      <c r="AH133" s="185">
        <v>4581</v>
      </c>
      <c r="AI133" s="185">
        <v>4698</v>
      </c>
      <c r="AJ133" s="185">
        <v>5216</v>
      </c>
      <c r="AK133" s="185">
        <v>5053</v>
      </c>
      <c r="AL133" s="185">
        <v>5288</v>
      </c>
      <c r="AM133" s="198"/>
      <c r="AN133" s="185"/>
      <c r="AO133" s="185"/>
      <c r="AP133" s="185"/>
      <c r="AQ133" s="185"/>
      <c r="AR133" s="185"/>
      <c r="AS133" s="185"/>
      <c r="AT133" s="197"/>
    </row>
    <row r="134" spans="1:46" x14ac:dyDescent="0.2">
      <c r="A134" s="197" t="s">
        <v>1386</v>
      </c>
      <c r="B134" s="77" t="s">
        <v>1734</v>
      </c>
      <c r="C134" s="197" t="s">
        <v>1498</v>
      </c>
      <c r="D134" s="185" t="s">
        <v>119</v>
      </c>
      <c r="E134" s="185" t="s">
        <v>1549</v>
      </c>
      <c r="F134" s="185" t="s">
        <v>38</v>
      </c>
      <c r="G134" s="186">
        <v>5</v>
      </c>
      <c r="H134" s="185">
        <v>180377030</v>
      </c>
      <c r="I134" s="185">
        <v>180377030</v>
      </c>
      <c r="J134" s="185" t="s">
        <v>59</v>
      </c>
      <c r="K134" s="185" t="s">
        <v>39</v>
      </c>
      <c r="L134" s="197" t="s">
        <v>1550</v>
      </c>
      <c r="M134" s="211">
        <v>0</v>
      </c>
      <c r="N134" s="170">
        <v>0.38095238095238093</v>
      </c>
      <c r="O134" s="170">
        <v>7.3170731707317069E-2</v>
      </c>
      <c r="P134" s="170">
        <v>0.16</v>
      </c>
      <c r="Q134" s="170">
        <v>0.34210526315789475</v>
      </c>
      <c r="R134" s="170">
        <v>0.29411764705882354</v>
      </c>
      <c r="S134" s="198">
        <v>64</v>
      </c>
      <c r="T134" s="185">
        <v>42</v>
      </c>
      <c r="U134" s="185">
        <v>82</v>
      </c>
      <c r="V134" s="185">
        <v>50</v>
      </c>
      <c r="W134" s="185">
        <v>76</v>
      </c>
      <c r="X134" s="185">
        <v>51</v>
      </c>
      <c r="Y134" s="211">
        <v>0.38586999999999999</v>
      </c>
      <c r="Z134" s="170">
        <v>0.17413999999999999</v>
      </c>
      <c r="AA134" s="170">
        <v>0.296657</v>
      </c>
      <c r="AB134" s="170">
        <v>1.8133199999999999E-2</v>
      </c>
      <c r="AC134" s="170">
        <v>0.24022299999999999</v>
      </c>
      <c r="AD134" s="170">
        <v>0.35740300000000003</v>
      </c>
      <c r="AE134" s="170">
        <v>0.221858</v>
      </c>
      <c r="AF134" s="198">
        <v>2760</v>
      </c>
      <c r="AG134" s="185">
        <v>3635</v>
      </c>
      <c r="AH134" s="185">
        <v>3590</v>
      </c>
      <c r="AI134" s="185">
        <v>3364</v>
      </c>
      <c r="AJ134" s="185">
        <v>4296</v>
      </c>
      <c r="AK134" s="185">
        <v>3850</v>
      </c>
      <c r="AL134" s="185">
        <v>3962</v>
      </c>
      <c r="AM134" s="198" t="s">
        <v>59</v>
      </c>
      <c r="AN134" s="185" t="s">
        <v>79</v>
      </c>
      <c r="AO134" s="185" t="s">
        <v>79</v>
      </c>
      <c r="AP134" s="185" t="s">
        <v>79</v>
      </c>
      <c r="AQ134" s="185" t="s">
        <v>59</v>
      </c>
      <c r="AR134" s="185" t="s">
        <v>79</v>
      </c>
      <c r="AS134" s="185" t="s">
        <v>79</v>
      </c>
      <c r="AT134" s="197" t="s">
        <v>79</v>
      </c>
    </row>
    <row r="135" spans="1:46" x14ac:dyDescent="0.2">
      <c r="A135" s="197" t="s">
        <v>1296</v>
      </c>
      <c r="B135" s="77" t="s">
        <v>1296</v>
      </c>
      <c r="C135" s="197" t="s">
        <v>269</v>
      </c>
      <c r="D135" s="185" t="s">
        <v>119</v>
      </c>
      <c r="E135" s="185" t="s">
        <v>1551</v>
      </c>
      <c r="F135" s="185" t="s">
        <v>38</v>
      </c>
      <c r="G135" s="186">
        <v>6</v>
      </c>
      <c r="H135" s="185">
        <v>12120845</v>
      </c>
      <c r="I135" s="185">
        <v>12120845</v>
      </c>
      <c r="J135" s="185" t="s">
        <v>40</v>
      </c>
      <c r="K135" s="185" t="s">
        <v>39</v>
      </c>
      <c r="L135" s="197" t="s">
        <v>1552</v>
      </c>
      <c r="M135" s="211">
        <v>0</v>
      </c>
      <c r="N135" s="170">
        <v>0</v>
      </c>
      <c r="O135" s="170">
        <v>2.4193548387096774E-2</v>
      </c>
      <c r="P135" s="170">
        <v>0.14285714285714285</v>
      </c>
      <c r="Q135" s="170">
        <v>0.14084507042253522</v>
      </c>
      <c r="R135" s="170">
        <v>0.12903225806451613</v>
      </c>
      <c r="S135" s="198">
        <v>63</v>
      </c>
      <c r="T135" s="185">
        <v>57</v>
      </c>
      <c r="U135" s="185">
        <v>124</v>
      </c>
      <c r="V135" s="185">
        <v>77</v>
      </c>
      <c r="W135" s="185">
        <v>71</v>
      </c>
      <c r="X135" s="185">
        <v>93</v>
      </c>
      <c r="Y135" s="211">
        <v>1.83486E-3</v>
      </c>
      <c r="Z135" s="170">
        <v>1.72463E-3</v>
      </c>
      <c r="AA135" s="170">
        <v>1.56128E-3</v>
      </c>
      <c r="AB135" s="170">
        <v>1.0110299999999999E-2</v>
      </c>
      <c r="AC135" s="170">
        <v>0.13583400000000001</v>
      </c>
      <c r="AD135" s="170">
        <v>0.172954</v>
      </c>
      <c r="AE135" s="170">
        <v>8.2172700000000001E-2</v>
      </c>
      <c r="AF135" s="198">
        <v>2725</v>
      </c>
      <c r="AG135" s="185">
        <v>3479</v>
      </c>
      <c r="AH135" s="185">
        <v>3843</v>
      </c>
      <c r="AI135" s="185">
        <v>3264</v>
      </c>
      <c r="AJ135" s="185">
        <v>3946</v>
      </c>
      <c r="AK135" s="185">
        <v>3764</v>
      </c>
      <c r="AL135" s="185">
        <v>3590</v>
      </c>
      <c r="AM135" s="198" t="s">
        <v>40</v>
      </c>
      <c r="AN135" s="185" t="s">
        <v>40</v>
      </c>
      <c r="AO135" s="185" t="s">
        <v>40</v>
      </c>
      <c r="AP135" s="185" t="s">
        <v>40</v>
      </c>
      <c r="AQ135" s="185" t="s">
        <v>40</v>
      </c>
      <c r="AR135" s="194" t="s">
        <v>84</v>
      </c>
      <c r="AS135" s="194" t="s">
        <v>84</v>
      </c>
      <c r="AT135" s="197"/>
    </row>
    <row r="136" spans="1:46" x14ac:dyDescent="0.2">
      <c r="A136" s="197" t="s">
        <v>759</v>
      </c>
      <c r="B136" s="77" t="s">
        <v>1081</v>
      </c>
      <c r="C136" s="197" t="s">
        <v>119</v>
      </c>
      <c r="D136" s="185" t="s">
        <v>119</v>
      </c>
      <c r="E136" s="185" t="s">
        <v>1553</v>
      </c>
      <c r="F136" s="185" t="s">
        <v>38</v>
      </c>
      <c r="G136" s="186">
        <v>6</v>
      </c>
      <c r="H136" s="185">
        <v>26056283</v>
      </c>
      <c r="I136" s="185">
        <v>26056283</v>
      </c>
      <c r="J136" s="185" t="s">
        <v>39</v>
      </c>
      <c r="K136" s="185" t="s">
        <v>40</v>
      </c>
      <c r="L136" s="197" t="s">
        <v>1554</v>
      </c>
      <c r="M136" s="211">
        <v>0</v>
      </c>
      <c r="N136" s="170">
        <v>0.12195121951219512</v>
      </c>
      <c r="O136" s="170">
        <v>0</v>
      </c>
      <c r="P136" s="170">
        <v>0</v>
      </c>
      <c r="Q136" s="170">
        <v>0</v>
      </c>
      <c r="R136" s="170">
        <v>0</v>
      </c>
      <c r="S136" s="198">
        <v>33</v>
      </c>
      <c r="T136" s="185">
        <v>41</v>
      </c>
      <c r="U136" s="185">
        <v>44</v>
      </c>
      <c r="V136" s="185">
        <v>31</v>
      </c>
      <c r="W136" s="185">
        <v>18</v>
      </c>
      <c r="X136" s="185">
        <v>41</v>
      </c>
      <c r="Y136" s="211">
        <v>0.16822400000000001</v>
      </c>
      <c r="Z136" s="170">
        <v>6.4534099999999997E-2</v>
      </c>
      <c r="AA136" s="170">
        <v>0.16850599999999999</v>
      </c>
      <c r="AB136" s="170">
        <v>2.86944E-3</v>
      </c>
      <c r="AC136" s="170">
        <v>1.9685000000000002E-3</v>
      </c>
      <c r="AD136" s="170">
        <v>3.5951300000000002E-3</v>
      </c>
      <c r="AE136" s="170">
        <v>9.1679999999999995E-4</v>
      </c>
      <c r="AF136" s="198">
        <v>3317</v>
      </c>
      <c r="AG136" s="185">
        <v>3595</v>
      </c>
      <c r="AH136" s="185">
        <v>3715</v>
      </c>
      <c r="AI136" s="185">
        <v>3485</v>
      </c>
      <c r="AJ136" s="185">
        <v>4064</v>
      </c>
      <c r="AK136" s="185">
        <v>3616</v>
      </c>
      <c r="AL136" s="185">
        <v>4363</v>
      </c>
      <c r="AM136" s="198"/>
      <c r="AN136" s="185"/>
      <c r="AO136" s="185"/>
      <c r="AP136" s="185"/>
      <c r="AQ136" s="185"/>
      <c r="AR136" s="185"/>
      <c r="AS136" s="185"/>
      <c r="AT136" s="197"/>
    </row>
    <row r="137" spans="1:46" x14ac:dyDescent="0.2">
      <c r="A137" s="197" t="s">
        <v>1386</v>
      </c>
      <c r="B137" s="77" t="s">
        <v>1734</v>
      </c>
      <c r="C137" s="197" t="s">
        <v>1498</v>
      </c>
      <c r="D137" s="185" t="s">
        <v>119</v>
      </c>
      <c r="E137" s="185" t="s">
        <v>1555</v>
      </c>
      <c r="F137" s="185" t="s">
        <v>38</v>
      </c>
      <c r="G137" s="186">
        <v>6</v>
      </c>
      <c r="H137" s="185">
        <v>26104457</v>
      </c>
      <c r="I137" s="185">
        <v>26104457</v>
      </c>
      <c r="J137" s="185" t="s">
        <v>40</v>
      </c>
      <c r="K137" s="185" t="s">
        <v>59</v>
      </c>
      <c r="L137" s="197" t="s">
        <v>1556</v>
      </c>
      <c r="M137" s="211">
        <v>0</v>
      </c>
      <c r="N137" s="170">
        <v>0.28030303030303028</v>
      </c>
      <c r="O137" s="170">
        <v>1.4354066985645933E-2</v>
      </c>
      <c r="P137" s="170">
        <v>0.10084033613445378</v>
      </c>
      <c r="Q137" s="170">
        <v>0.3728813559322034</v>
      </c>
      <c r="R137" s="170">
        <v>0.14906832298136646</v>
      </c>
      <c r="S137" s="198">
        <v>97</v>
      </c>
      <c r="T137" s="185">
        <v>132</v>
      </c>
      <c r="U137" s="185">
        <v>209</v>
      </c>
      <c r="V137" s="185">
        <v>119</v>
      </c>
      <c r="W137" s="185">
        <v>59</v>
      </c>
      <c r="X137" s="185">
        <v>161</v>
      </c>
      <c r="Y137" s="211">
        <v>0.22595199999999999</v>
      </c>
      <c r="Z137" s="170">
        <v>0.136513</v>
      </c>
      <c r="AA137" s="170">
        <v>0.20331099999999999</v>
      </c>
      <c r="AB137" s="170">
        <v>1.1261999999999999E-2</v>
      </c>
      <c r="AC137" s="170">
        <v>0.15934400000000001</v>
      </c>
      <c r="AD137" s="170">
        <v>0.325818</v>
      </c>
      <c r="AE137" s="170">
        <v>0.12606899999999999</v>
      </c>
      <c r="AF137" s="198">
        <v>2651</v>
      </c>
      <c r="AG137" s="185">
        <v>3355</v>
      </c>
      <c r="AH137" s="185">
        <v>3020</v>
      </c>
      <c r="AI137" s="185">
        <v>3019</v>
      </c>
      <c r="AJ137" s="185">
        <v>3596</v>
      </c>
      <c r="AK137" s="185">
        <v>3149</v>
      </c>
      <c r="AL137" s="185">
        <v>3625</v>
      </c>
      <c r="AM137" s="198" t="s">
        <v>40</v>
      </c>
      <c r="AN137" s="194" t="s">
        <v>93</v>
      </c>
      <c r="AO137" s="194" t="s">
        <v>93</v>
      </c>
      <c r="AP137" s="194" t="s">
        <v>93</v>
      </c>
      <c r="AQ137" s="185"/>
      <c r="AR137" s="194" t="s">
        <v>93</v>
      </c>
      <c r="AS137" s="194" t="s">
        <v>93</v>
      </c>
      <c r="AT137" s="218" t="s">
        <v>93</v>
      </c>
    </row>
    <row r="138" spans="1:46" x14ac:dyDescent="0.2">
      <c r="A138" s="197" t="s">
        <v>1179</v>
      </c>
      <c r="B138" s="77" t="s">
        <v>1313</v>
      </c>
      <c r="C138" s="197" t="s">
        <v>119</v>
      </c>
      <c r="D138" s="185" t="s">
        <v>119</v>
      </c>
      <c r="E138" s="185" t="s">
        <v>1557</v>
      </c>
      <c r="F138" s="185" t="s">
        <v>38</v>
      </c>
      <c r="G138" s="186">
        <v>6</v>
      </c>
      <c r="H138" s="185">
        <v>31848835</v>
      </c>
      <c r="I138" s="185">
        <v>31848835</v>
      </c>
      <c r="J138" s="185" t="s">
        <v>39</v>
      </c>
      <c r="K138" s="185" t="s">
        <v>59</v>
      </c>
      <c r="L138" s="197" t="s">
        <v>1558</v>
      </c>
      <c r="M138" s="211">
        <v>0</v>
      </c>
      <c r="N138" s="170">
        <v>0</v>
      </c>
      <c r="O138" s="170">
        <v>1.9607843137254902E-2</v>
      </c>
      <c r="P138" s="170">
        <v>0.13725490196078433</v>
      </c>
      <c r="Q138" s="170">
        <v>0</v>
      </c>
      <c r="R138" s="170">
        <v>3.4482758620689655E-2</v>
      </c>
      <c r="S138" s="198">
        <v>31</v>
      </c>
      <c r="T138" s="185">
        <v>35</v>
      </c>
      <c r="U138" s="185">
        <v>51</v>
      </c>
      <c r="V138" s="185">
        <v>51</v>
      </c>
      <c r="W138" s="185">
        <v>30</v>
      </c>
      <c r="X138" s="185">
        <v>29</v>
      </c>
      <c r="Y138" s="211">
        <v>2.1652799999999999E-3</v>
      </c>
      <c r="Z138" s="170">
        <v>1.26183E-3</v>
      </c>
      <c r="AA138" s="170">
        <v>2.89771E-3</v>
      </c>
      <c r="AB138" s="170">
        <v>1.4662799999999999E-3</v>
      </c>
      <c r="AC138" s="170">
        <v>0.12126000000000001</v>
      </c>
      <c r="AD138" s="170">
        <v>2.45474E-3</v>
      </c>
      <c r="AE138" s="170">
        <v>3.1269499999999999E-2</v>
      </c>
      <c r="AF138" s="198">
        <v>2771</v>
      </c>
      <c r="AG138" s="185">
        <v>3170</v>
      </c>
      <c r="AH138" s="185">
        <v>3451</v>
      </c>
      <c r="AI138" s="185">
        <v>2728</v>
      </c>
      <c r="AJ138" s="185">
        <v>3777</v>
      </c>
      <c r="AK138" s="185">
        <v>3259</v>
      </c>
      <c r="AL138" s="185">
        <v>3198</v>
      </c>
      <c r="AM138" s="198"/>
      <c r="AN138" s="185"/>
      <c r="AO138" s="185"/>
      <c r="AP138" s="185"/>
      <c r="AQ138" s="185"/>
      <c r="AR138" s="185"/>
      <c r="AS138" s="185"/>
      <c r="AT138" s="197"/>
    </row>
    <row r="139" spans="1:46" x14ac:dyDescent="0.2">
      <c r="A139" s="197" t="s">
        <v>31</v>
      </c>
      <c r="B139" s="77" t="s">
        <v>31</v>
      </c>
      <c r="C139" s="197" t="s">
        <v>31</v>
      </c>
      <c r="D139" s="185" t="s">
        <v>119</v>
      </c>
      <c r="E139" s="185" t="s">
        <v>1559</v>
      </c>
      <c r="F139" s="185" t="s">
        <v>38</v>
      </c>
      <c r="G139" s="186">
        <v>6</v>
      </c>
      <c r="H139" s="185">
        <v>43190066</v>
      </c>
      <c r="I139" s="185">
        <v>43190066</v>
      </c>
      <c r="J139" s="185" t="s">
        <v>40</v>
      </c>
      <c r="K139" s="185" t="s">
        <v>39</v>
      </c>
      <c r="L139" s="197" t="s">
        <v>1560</v>
      </c>
      <c r="M139" s="211">
        <v>0</v>
      </c>
      <c r="N139" s="170">
        <v>0</v>
      </c>
      <c r="O139" s="170">
        <v>0</v>
      </c>
      <c r="P139" s="170">
        <v>0.140625</v>
      </c>
      <c r="Q139" s="170">
        <v>0</v>
      </c>
      <c r="R139" s="170">
        <v>0</v>
      </c>
      <c r="S139" s="198">
        <v>59</v>
      </c>
      <c r="T139" s="185">
        <v>59</v>
      </c>
      <c r="U139" s="185">
        <v>84</v>
      </c>
      <c r="V139" s="185">
        <v>64</v>
      </c>
      <c r="W139" s="185">
        <v>32</v>
      </c>
      <c r="X139" s="185">
        <v>52</v>
      </c>
      <c r="Y139" s="211">
        <v>2.8538800000000003E-4</v>
      </c>
      <c r="Z139" s="170">
        <v>9.70403E-4</v>
      </c>
      <c r="AA139" s="170">
        <v>3.7650600000000002E-3</v>
      </c>
      <c r="AB139" s="170">
        <v>1.07325E-3</v>
      </c>
      <c r="AC139" s="170">
        <v>0.122807</v>
      </c>
      <c r="AD139" s="170">
        <v>3.27291E-3</v>
      </c>
      <c r="AE139" s="170">
        <v>9.4944199999999999E-4</v>
      </c>
      <c r="AF139" s="198">
        <v>3504</v>
      </c>
      <c r="AG139" s="185">
        <v>4122</v>
      </c>
      <c r="AH139" s="185">
        <v>3984</v>
      </c>
      <c r="AI139" s="185">
        <v>3727</v>
      </c>
      <c r="AJ139" s="185">
        <v>4275</v>
      </c>
      <c r="AK139" s="185">
        <v>3972</v>
      </c>
      <c r="AL139" s="185">
        <v>4213</v>
      </c>
      <c r="AM139" s="198" t="s">
        <v>40</v>
      </c>
      <c r="AN139" s="185" t="s">
        <v>40</v>
      </c>
      <c r="AO139" s="185" t="s">
        <v>40</v>
      </c>
      <c r="AP139" s="185" t="s">
        <v>40</v>
      </c>
      <c r="AQ139" s="185" t="s">
        <v>40</v>
      </c>
      <c r="AR139" s="194" t="s">
        <v>42</v>
      </c>
      <c r="AS139" s="185" t="s">
        <v>40</v>
      </c>
      <c r="AT139" s="197" t="s">
        <v>40</v>
      </c>
    </row>
    <row r="140" spans="1:46" x14ac:dyDescent="0.2">
      <c r="A140" s="197" t="s">
        <v>32</v>
      </c>
      <c r="B140" s="77" t="s">
        <v>32</v>
      </c>
      <c r="C140" s="197" t="s">
        <v>32</v>
      </c>
      <c r="D140" s="185" t="s">
        <v>119</v>
      </c>
      <c r="E140" s="185" t="s">
        <v>1561</v>
      </c>
      <c r="F140" s="185" t="s">
        <v>38</v>
      </c>
      <c r="G140" s="186">
        <v>6</v>
      </c>
      <c r="H140" s="185">
        <v>43193590</v>
      </c>
      <c r="I140" s="185">
        <v>43193590</v>
      </c>
      <c r="J140" s="185" t="s">
        <v>39</v>
      </c>
      <c r="K140" s="185" t="s">
        <v>59</v>
      </c>
      <c r="L140" s="197" t="s">
        <v>1562</v>
      </c>
      <c r="M140" s="211">
        <v>0</v>
      </c>
      <c r="N140" s="170">
        <v>0</v>
      </c>
      <c r="O140" s="170">
        <v>0</v>
      </c>
      <c r="P140" s="170">
        <v>0</v>
      </c>
      <c r="Q140" s="170">
        <v>0.51724137931034486</v>
      </c>
      <c r="R140" s="170">
        <v>0</v>
      </c>
      <c r="S140" s="198">
        <v>30</v>
      </c>
      <c r="T140" s="185">
        <v>17</v>
      </c>
      <c r="U140" s="185">
        <v>32</v>
      </c>
      <c r="V140" s="185">
        <v>29</v>
      </c>
      <c r="W140" s="185">
        <v>29</v>
      </c>
      <c r="X140" s="185">
        <v>23</v>
      </c>
      <c r="Y140" s="211">
        <v>2.49314E-3</v>
      </c>
      <c r="Z140" s="170">
        <v>3.5754200000000002E-3</v>
      </c>
      <c r="AA140" s="170">
        <v>3.4654500000000001E-3</v>
      </c>
      <c r="AB140" s="170">
        <v>4.7114299999999998E-4</v>
      </c>
      <c r="AC140" s="170">
        <v>1.02754E-3</v>
      </c>
      <c r="AD140" s="170">
        <v>0.31193300000000002</v>
      </c>
      <c r="AE140" s="170">
        <v>3.9992000000000001E-4</v>
      </c>
      <c r="AF140" s="198">
        <v>4011</v>
      </c>
      <c r="AG140" s="185">
        <v>4475</v>
      </c>
      <c r="AH140" s="185">
        <v>4617</v>
      </c>
      <c r="AI140" s="185">
        <v>4245</v>
      </c>
      <c r="AJ140" s="185">
        <v>4866</v>
      </c>
      <c r="AK140" s="185">
        <v>4626</v>
      </c>
      <c r="AL140" s="185">
        <v>5001</v>
      </c>
      <c r="AM140" s="198" t="s">
        <v>39</v>
      </c>
      <c r="AN140" s="185" t="s">
        <v>39</v>
      </c>
      <c r="AO140" s="185" t="s">
        <v>39</v>
      </c>
      <c r="AP140" s="185" t="s">
        <v>39</v>
      </c>
      <c r="AQ140" s="185" t="s">
        <v>39</v>
      </c>
      <c r="AR140" s="185" t="s">
        <v>39</v>
      </c>
      <c r="AS140" s="194" t="s">
        <v>79</v>
      </c>
      <c r="AT140" s="197" t="s">
        <v>39</v>
      </c>
    </row>
    <row r="141" spans="1:46" x14ac:dyDescent="0.2">
      <c r="A141" s="197" t="s">
        <v>1313</v>
      </c>
      <c r="B141" s="77" t="s">
        <v>1179</v>
      </c>
      <c r="C141" s="197" t="s">
        <v>119</v>
      </c>
      <c r="D141" s="185" t="s">
        <v>119</v>
      </c>
      <c r="E141" s="185" t="s">
        <v>1563</v>
      </c>
      <c r="F141" s="185" t="s">
        <v>38</v>
      </c>
      <c r="G141" s="186">
        <v>6</v>
      </c>
      <c r="H141" s="185">
        <v>43402429</v>
      </c>
      <c r="I141" s="185">
        <v>43402429</v>
      </c>
      <c r="J141" s="185" t="s">
        <v>40</v>
      </c>
      <c r="K141" s="185" t="s">
        <v>46</v>
      </c>
      <c r="L141" s="197" t="s">
        <v>1564</v>
      </c>
      <c r="M141" s="211">
        <v>0</v>
      </c>
      <c r="N141" s="170">
        <v>0</v>
      </c>
      <c r="O141" s="170">
        <v>0</v>
      </c>
      <c r="P141" s="170">
        <v>0.11666666666666667</v>
      </c>
      <c r="Q141" s="170">
        <v>0</v>
      </c>
      <c r="R141" s="170">
        <v>0.19354838709677419</v>
      </c>
      <c r="S141" s="198">
        <v>55</v>
      </c>
      <c r="T141" s="185">
        <v>44</v>
      </c>
      <c r="U141" s="185">
        <v>36</v>
      </c>
      <c r="V141" s="185">
        <v>60</v>
      </c>
      <c r="W141" s="185">
        <v>35</v>
      </c>
      <c r="X141" s="185">
        <v>31</v>
      </c>
      <c r="Y141" s="211">
        <v>5.1331399999999996E-3</v>
      </c>
      <c r="Z141" s="170">
        <v>5.1421699999999997E-3</v>
      </c>
      <c r="AA141" s="170">
        <v>2.8230899999999999E-3</v>
      </c>
      <c r="AB141" s="170">
        <v>1.3494000000000001E-2</v>
      </c>
      <c r="AC141" s="170">
        <v>0.13606399999999999</v>
      </c>
      <c r="AD141" s="170">
        <v>1.51286E-3</v>
      </c>
      <c r="AE141" s="170">
        <v>0.14192099999999999</v>
      </c>
      <c r="AF141" s="198">
        <v>3117</v>
      </c>
      <c r="AG141" s="185">
        <v>3306</v>
      </c>
      <c r="AH141" s="185">
        <v>3188</v>
      </c>
      <c r="AI141" s="185">
        <v>4150</v>
      </c>
      <c r="AJ141" s="185">
        <v>3638</v>
      </c>
      <c r="AK141" s="185">
        <v>3305</v>
      </c>
      <c r="AL141" s="185">
        <v>3967</v>
      </c>
      <c r="AM141" s="198"/>
      <c r="AN141" s="185"/>
      <c r="AO141" s="185"/>
      <c r="AP141" s="185"/>
      <c r="AQ141" s="185"/>
      <c r="AR141" s="185"/>
      <c r="AS141" s="185"/>
      <c r="AT141" s="197"/>
    </row>
    <row r="142" spans="1:46" x14ac:dyDescent="0.2">
      <c r="A142" s="197" t="s">
        <v>32</v>
      </c>
      <c r="B142" s="77" t="s">
        <v>32</v>
      </c>
      <c r="C142" s="197" t="s">
        <v>119</v>
      </c>
      <c r="D142" s="185" t="s">
        <v>119</v>
      </c>
      <c r="E142" s="185" t="s">
        <v>312</v>
      </c>
      <c r="F142" s="185" t="s">
        <v>38</v>
      </c>
      <c r="G142" s="186">
        <v>6</v>
      </c>
      <c r="H142" s="185">
        <v>51750709</v>
      </c>
      <c r="I142" s="185">
        <v>51750709</v>
      </c>
      <c r="J142" s="185" t="s">
        <v>40</v>
      </c>
      <c r="K142" s="185" t="s">
        <v>39</v>
      </c>
      <c r="L142" s="197" t="s">
        <v>1565</v>
      </c>
      <c r="M142" s="211">
        <v>0</v>
      </c>
      <c r="N142" s="170">
        <v>0</v>
      </c>
      <c r="O142" s="170">
        <v>0</v>
      </c>
      <c r="P142" s="170">
        <v>0</v>
      </c>
      <c r="Q142" s="170">
        <v>7.7777777777777779E-2</v>
      </c>
      <c r="R142" s="170">
        <v>8.130081300813009E-3</v>
      </c>
      <c r="S142" s="198">
        <v>100</v>
      </c>
      <c r="T142" s="185">
        <v>123</v>
      </c>
      <c r="U142" s="185">
        <v>162</v>
      </c>
      <c r="V142" s="185">
        <v>97</v>
      </c>
      <c r="W142" s="185">
        <v>90</v>
      </c>
      <c r="X142" s="185">
        <v>123</v>
      </c>
      <c r="Y142" s="211">
        <v>2.9175799999999999E-3</v>
      </c>
      <c r="Z142" s="170">
        <v>2.12766E-3</v>
      </c>
      <c r="AA142" s="170">
        <v>2.3640699999999998E-3</v>
      </c>
      <c r="AB142" s="170">
        <v>4.6114799999999998E-4</v>
      </c>
      <c r="AC142" s="170">
        <v>3.77517E-3</v>
      </c>
      <c r="AD142" s="170">
        <v>4.5702699999999999E-2</v>
      </c>
      <c r="AE142" s="170">
        <v>1.1361500000000001E-3</v>
      </c>
      <c r="AF142" s="198">
        <v>4113</v>
      </c>
      <c r="AG142" s="185">
        <v>4700</v>
      </c>
      <c r="AH142" s="185">
        <v>4230</v>
      </c>
      <c r="AI142" s="185">
        <v>4337</v>
      </c>
      <c r="AJ142" s="185">
        <v>4768</v>
      </c>
      <c r="AK142" s="185">
        <v>4945</v>
      </c>
      <c r="AL142" s="185">
        <v>5281</v>
      </c>
      <c r="AM142" s="198"/>
      <c r="AN142" s="185"/>
      <c r="AO142" s="185"/>
      <c r="AP142" s="185"/>
      <c r="AQ142" s="185"/>
      <c r="AR142" s="185"/>
      <c r="AS142" s="185"/>
      <c r="AT142" s="197"/>
    </row>
    <row r="143" spans="1:46" x14ac:dyDescent="0.2">
      <c r="A143" s="197" t="s">
        <v>759</v>
      </c>
      <c r="B143" s="77" t="s">
        <v>1081</v>
      </c>
      <c r="C143" s="197" t="s">
        <v>1081</v>
      </c>
      <c r="D143" s="185" t="s">
        <v>119</v>
      </c>
      <c r="E143" s="185" t="s">
        <v>1566</v>
      </c>
      <c r="F143" s="185" t="s">
        <v>38</v>
      </c>
      <c r="G143" s="186">
        <v>6</v>
      </c>
      <c r="H143" s="185">
        <v>109894672</v>
      </c>
      <c r="I143" s="185">
        <v>109894672</v>
      </c>
      <c r="J143" s="185" t="s">
        <v>39</v>
      </c>
      <c r="K143" s="185" t="s">
        <v>59</v>
      </c>
      <c r="L143" s="197" t="s">
        <v>1567</v>
      </c>
      <c r="M143" s="211">
        <v>0</v>
      </c>
      <c r="N143" s="170">
        <v>0.23728813559322035</v>
      </c>
      <c r="O143" s="170">
        <v>0</v>
      </c>
      <c r="P143" s="170">
        <v>0</v>
      </c>
      <c r="Q143" s="170">
        <v>0</v>
      </c>
      <c r="R143" s="170">
        <v>0</v>
      </c>
      <c r="S143" s="198">
        <v>72</v>
      </c>
      <c r="T143" s="185">
        <v>59</v>
      </c>
      <c r="U143" s="185">
        <v>134</v>
      </c>
      <c r="V143" s="185">
        <v>72</v>
      </c>
      <c r="W143" s="185">
        <v>55</v>
      </c>
      <c r="X143" s="185">
        <v>80</v>
      </c>
      <c r="Y143" s="211">
        <v>0.22847400000000001</v>
      </c>
      <c r="Z143" s="170">
        <v>0.10506799999999999</v>
      </c>
      <c r="AA143" s="170">
        <v>0.190169</v>
      </c>
      <c r="AB143" s="170">
        <v>8.1037299999999997E-4</v>
      </c>
      <c r="AC143" s="170">
        <v>2.3741700000000001E-3</v>
      </c>
      <c r="AD143" s="170">
        <v>2.1333300000000001E-3</v>
      </c>
      <c r="AE143" s="170">
        <v>2.1988799999999998E-3</v>
      </c>
      <c r="AF143" s="198">
        <v>2346</v>
      </c>
      <c r="AG143" s="185">
        <v>2960</v>
      </c>
      <c r="AH143" s="185">
        <v>3255</v>
      </c>
      <c r="AI143" s="185">
        <v>3702</v>
      </c>
      <c r="AJ143" s="185">
        <v>4212</v>
      </c>
      <c r="AK143" s="185">
        <v>3750</v>
      </c>
      <c r="AL143" s="185">
        <v>4093</v>
      </c>
      <c r="AM143" s="198" t="s">
        <v>39</v>
      </c>
      <c r="AN143" s="194" t="s">
        <v>79</v>
      </c>
      <c r="AO143" s="194" t="s">
        <v>79</v>
      </c>
      <c r="AP143" s="194" t="s">
        <v>79</v>
      </c>
      <c r="AQ143" s="185" t="s">
        <v>39</v>
      </c>
      <c r="AR143" s="185" t="s">
        <v>39</v>
      </c>
      <c r="AS143" s="185" t="s">
        <v>39</v>
      </c>
      <c r="AT143" s="197" t="s">
        <v>39</v>
      </c>
    </row>
    <row r="144" spans="1:46" x14ac:dyDescent="0.2">
      <c r="A144" s="197" t="s">
        <v>759</v>
      </c>
      <c r="B144" s="77" t="s">
        <v>1081</v>
      </c>
      <c r="C144" s="197" t="s">
        <v>119</v>
      </c>
      <c r="D144" s="185" t="s">
        <v>119</v>
      </c>
      <c r="E144" s="185" t="s">
        <v>1566</v>
      </c>
      <c r="F144" s="185" t="s">
        <v>38</v>
      </c>
      <c r="G144" s="186">
        <v>6</v>
      </c>
      <c r="H144" s="185">
        <v>109894759</v>
      </c>
      <c r="I144" s="185">
        <v>109894759</v>
      </c>
      <c r="J144" s="185" t="s">
        <v>39</v>
      </c>
      <c r="K144" s="185" t="s">
        <v>59</v>
      </c>
      <c r="L144" s="197" t="s">
        <v>1568</v>
      </c>
      <c r="M144" s="211">
        <v>0</v>
      </c>
      <c r="N144" s="170">
        <v>0.1702127659574468</v>
      </c>
      <c r="O144" s="170">
        <v>0</v>
      </c>
      <c r="P144" s="170">
        <v>0</v>
      </c>
      <c r="Q144" s="170">
        <v>0</v>
      </c>
      <c r="R144" s="170">
        <v>0</v>
      </c>
      <c r="S144" s="198">
        <v>100</v>
      </c>
      <c r="T144" s="185">
        <v>47</v>
      </c>
      <c r="U144" s="185">
        <v>147</v>
      </c>
      <c r="V144" s="185">
        <v>57</v>
      </c>
      <c r="W144" s="185">
        <v>50</v>
      </c>
      <c r="X144" s="185">
        <v>96</v>
      </c>
      <c r="Y144" s="211">
        <v>0.24188599999999999</v>
      </c>
      <c r="Z144" s="170">
        <v>9.1133900000000004E-2</v>
      </c>
      <c r="AA144" s="170">
        <v>0.18218799999999999</v>
      </c>
      <c r="AB144" s="170">
        <v>5.8343100000000003E-4</v>
      </c>
      <c r="AC144" s="170">
        <v>1.5665799999999999E-3</v>
      </c>
      <c r="AD144" s="170">
        <v>5.5806500000000004E-3</v>
      </c>
      <c r="AE144" s="170">
        <v>0</v>
      </c>
      <c r="AF144" s="198">
        <v>1972</v>
      </c>
      <c r="AG144" s="185">
        <v>2831</v>
      </c>
      <c r="AH144" s="185">
        <v>2953</v>
      </c>
      <c r="AI144" s="185">
        <v>3428</v>
      </c>
      <c r="AJ144" s="185">
        <v>3830</v>
      </c>
      <c r="AK144" s="185">
        <v>3763</v>
      </c>
      <c r="AL144" s="185">
        <v>2954</v>
      </c>
      <c r="AM144" s="198"/>
      <c r="AN144" s="185"/>
      <c r="AO144" s="185"/>
      <c r="AP144" s="185"/>
      <c r="AQ144" s="185"/>
      <c r="AR144" s="185"/>
      <c r="AS144" s="185"/>
      <c r="AT144" s="197"/>
    </row>
    <row r="145" spans="1:46" x14ac:dyDescent="0.2">
      <c r="A145" s="197" t="s">
        <v>1569</v>
      </c>
      <c r="B145" s="77" t="s">
        <v>1734</v>
      </c>
      <c r="C145" s="197" t="s">
        <v>1498</v>
      </c>
      <c r="D145" s="185" t="s">
        <v>119</v>
      </c>
      <c r="E145" s="185" t="s">
        <v>1570</v>
      </c>
      <c r="F145" s="185" t="s">
        <v>38</v>
      </c>
      <c r="G145" s="186">
        <v>6</v>
      </c>
      <c r="H145" s="185">
        <v>111587561</v>
      </c>
      <c r="I145" s="185">
        <v>111587561</v>
      </c>
      <c r="J145" s="185" t="s">
        <v>40</v>
      </c>
      <c r="K145" s="185" t="s">
        <v>46</v>
      </c>
      <c r="L145" s="197" t="s">
        <v>1571</v>
      </c>
      <c r="M145" s="211">
        <v>0</v>
      </c>
      <c r="N145" s="170">
        <v>0.30769230769230771</v>
      </c>
      <c r="O145" s="170">
        <v>0</v>
      </c>
      <c r="P145" s="170">
        <v>0.16</v>
      </c>
      <c r="Q145" s="170">
        <v>0.17647058823529413</v>
      </c>
      <c r="R145" s="170">
        <v>0.17647058823529413</v>
      </c>
      <c r="S145" s="198">
        <v>22</v>
      </c>
      <c r="T145" s="185">
        <v>13</v>
      </c>
      <c r="U145" s="185">
        <v>61</v>
      </c>
      <c r="V145" s="185">
        <v>25</v>
      </c>
      <c r="W145" s="185">
        <v>17</v>
      </c>
      <c r="X145" s="185">
        <v>34</v>
      </c>
      <c r="Y145" s="211">
        <v>0.25653199999999998</v>
      </c>
      <c r="Z145" s="170">
        <v>0.10661900000000001</v>
      </c>
      <c r="AA145" s="170">
        <v>0.246639</v>
      </c>
      <c r="AB145" s="170">
        <v>1.09312E-2</v>
      </c>
      <c r="AC145" s="170">
        <v>0.15045800000000001</v>
      </c>
      <c r="AD145" s="170">
        <v>0.3125</v>
      </c>
      <c r="AE145" s="170">
        <v>0.15645500000000001</v>
      </c>
      <c r="AF145" s="198">
        <v>4210</v>
      </c>
      <c r="AG145" s="185">
        <v>4774</v>
      </c>
      <c r="AH145" s="185">
        <v>4760</v>
      </c>
      <c r="AI145" s="185">
        <v>4940</v>
      </c>
      <c r="AJ145" s="185">
        <v>5244</v>
      </c>
      <c r="AK145" s="185">
        <v>4880</v>
      </c>
      <c r="AL145" s="185">
        <v>5484</v>
      </c>
      <c r="AM145" s="198" t="s">
        <v>40</v>
      </c>
      <c r="AN145" s="194" t="s">
        <v>48</v>
      </c>
      <c r="AO145" s="194" t="s">
        <v>48</v>
      </c>
      <c r="AP145" s="194" t="s">
        <v>48</v>
      </c>
      <c r="AQ145" s="185" t="s">
        <v>40</v>
      </c>
      <c r="AR145" s="194" t="s">
        <v>48</v>
      </c>
      <c r="AS145" s="194" t="s">
        <v>48</v>
      </c>
      <c r="AT145" s="218" t="s">
        <v>48</v>
      </c>
    </row>
    <row r="146" spans="1:46" x14ac:dyDescent="0.2">
      <c r="A146" s="197" t="s">
        <v>31</v>
      </c>
      <c r="B146" s="77" t="s">
        <v>31</v>
      </c>
      <c r="C146" s="197" t="s">
        <v>31</v>
      </c>
      <c r="D146" s="185" t="s">
        <v>119</v>
      </c>
      <c r="E146" s="185" t="s">
        <v>1570</v>
      </c>
      <c r="F146" s="185" t="s">
        <v>103</v>
      </c>
      <c r="G146" s="186">
        <v>6</v>
      </c>
      <c r="H146" s="185">
        <v>111587745</v>
      </c>
      <c r="I146" s="185">
        <v>111587745</v>
      </c>
      <c r="J146" s="185" t="s">
        <v>39</v>
      </c>
      <c r="K146" s="185" t="s">
        <v>46</v>
      </c>
      <c r="L146" s="197" t="s">
        <v>1572</v>
      </c>
      <c r="M146" s="211">
        <v>0</v>
      </c>
      <c r="N146" s="170">
        <v>0</v>
      </c>
      <c r="O146" s="170">
        <v>0</v>
      </c>
      <c r="P146" s="170">
        <v>0.13333333333333333</v>
      </c>
      <c r="Q146" s="170">
        <v>0</v>
      </c>
      <c r="R146" s="170">
        <v>0</v>
      </c>
      <c r="S146" s="198">
        <v>48</v>
      </c>
      <c r="T146" s="185">
        <v>21</v>
      </c>
      <c r="U146" s="185">
        <v>116</v>
      </c>
      <c r="V146" s="185">
        <v>30</v>
      </c>
      <c r="W146" s="185">
        <v>38</v>
      </c>
      <c r="X146" s="185">
        <v>67</v>
      </c>
      <c r="Y146" s="211">
        <v>1.63265E-3</v>
      </c>
      <c r="Z146" s="170">
        <v>9.2872099999999997E-4</v>
      </c>
      <c r="AA146" s="170">
        <v>4.64468E-4</v>
      </c>
      <c r="AB146" s="170">
        <v>2.3980799999999999E-4</v>
      </c>
      <c r="AC146" s="170">
        <v>0.11658200000000001</v>
      </c>
      <c r="AD146" s="170">
        <v>4.3449899999999997E-4</v>
      </c>
      <c r="AE146" s="170">
        <v>2.5104599999999999E-3</v>
      </c>
      <c r="AF146" s="198">
        <v>3675</v>
      </c>
      <c r="AG146" s="185">
        <v>4307</v>
      </c>
      <c r="AH146" s="185">
        <v>4306</v>
      </c>
      <c r="AI146" s="185">
        <v>4170</v>
      </c>
      <c r="AJ146" s="185">
        <v>4529</v>
      </c>
      <c r="AK146" s="185">
        <v>4603</v>
      </c>
      <c r="AL146" s="185">
        <v>4780</v>
      </c>
      <c r="AM146" s="198" t="s">
        <v>39</v>
      </c>
      <c r="AN146" s="185" t="s">
        <v>39</v>
      </c>
      <c r="AO146" s="185" t="s">
        <v>39</v>
      </c>
      <c r="AP146" s="185" t="s">
        <v>39</v>
      </c>
      <c r="AQ146" s="185" t="s">
        <v>39</v>
      </c>
      <c r="AR146" s="194" t="s">
        <v>65</v>
      </c>
      <c r="AS146" s="185" t="s">
        <v>39</v>
      </c>
      <c r="AT146" s="197" t="s">
        <v>39</v>
      </c>
    </row>
    <row r="147" spans="1:46" x14ac:dyDescent="0.2">
      <c r="A147" s="197" t="s">
        <v>1372</v>
      </c>
      <c r="B147" s="77" t="s">
        <v>1296</v>
      </c>
      <c r="C147" s="197" t="s">
        <v>1372</v>
      </c>
      <c r="D147" s="185" t="s">
        <v>119</v>
      </c>
      <c r="E147" s="185" t="s">
        <v>1573</v>
      </c>
      <c r="F147" s="185" t="s">
        <v>103</v>
      </c>
      <c r="G147" s="186">
        <v>6</v>
      </c>
      <c r="H147" s="185">
        <v>116599724</v>
      </c>
      <c r="I147" s="185">
        <v>116599724</v>
      </c>
      <c r="J147" s="185" t="s">
        <v>39</v>
      </c>
      <c r="K147" s="185" t="s">
        <v>46</v>
      </c>
      <c r="L147" s="197" t="s">
        <v>1574</v>
      </c>
      <c r="M147" s="211">
        <v>0</v>
      </c>
      <c r="N147" s="170">
        <v>0</v>
      </c>
      <c r="O147" s="170">
        <v>0</v>
      </c>
      <c r="P147" s="170">
        <v>0.10526315789473684</v>
      </c>
      <c r="Q147" s="170">
        <v>0.23076923076923078</v>
      </c>
      <c r="R147" s="170">
        <v>0.16393442622950818</v>
      </c>
      <c r="S147" s="198">
        <v>45</v>
      </c>
      <c r="T147" s="185">
        <v>43</v>
      </c>
      <c r="U147" s="185">
        <v>58</v>
      </c>
      <c r="V147" s="185">
        <v>38</v>
      </c>
      <c r="W147" s="185">
        <v>13</v>
      </c>
      <c r="X147" s="185">
        <v>61</v>
      </c>
      <c r="Y147" s="211">
        <v>8.3542200000000005E-4</v>
      </c>
      <c r="Z147" s="170">
        <v>2.4866799999999998E-3</v>
      </c>
      <c r="AA147" s="170">
        <v>1.9646400000000001E-3</v>
      </c>
      <c r="AB147" s="170">
        <v>1.17917E-2</v>
      </c>
      <c r="AC147" s="170">
        <v>0.13283</v>
      </c>
      <c r="AD147" s="170">
        <v>0.30224899999999999</v>
      </c>
      <c r="AE147" s="170">
        <v>0.11894299999999999</v>
      </c>
      <c r="AF147" s="198">
        <v>2394</v>
      </c>
      <c r="AG147" s="185">
        <v>2815</v>
      </c>
      <c r="AH147" s="185">
        <v>3054</v>
      </c>
      <c r="AI147" s="185">
        <v>3053</v>
      </c>
      <c r="AJ147" s="185">
        <v>3576</v>
      </c>
      <c r="AK147" s="185">
        <v>3024</v>
      </c>
      <c r="AL147" s="185">
        <v>3632</v>
      </c>
      <c r="AM147" s="198" t="s">
        <v>39</v>
      </c>
      <c r="AN147" s="185" t="s">
        <v>39</v>
      </c>
      <c r="AO147" s="185" t="s">
        <v>39</v>
      </c>
      <c r="AP147" s="185" t="s">
        <v>39</v>
      </c>
      <c r="AQ147" s="185" t="s">
        <v>39</v>
      </c>
      <c r="AR147" s="194" t="s">
        <v>65</v>
      </c>
      <c r="AS147" s="194" t="s">
        <v>65</v>
      </c>
      <c r="AT147" s="218" t="s">
        <v>65</v>
      </c>
    </row>
    <row r="148" spans="1:46" x14ac:dyDescent="0.2">
      <c r="A148" s="197" t="s">
        <v>32</v>
      </c>
      <c r="B148" s="77" t="s">
        <v>32</v>
      </c>
      <c r="C148" s="197" t="s">
        <v>32</v>
      </c>
      <c r="D148" s="185" t="s">
        <v>119</v>
      </c>
      <c r="E148" s="185" t="s">
        <v>1575</v>
      </c>
      <c r="F148" s="185" t="s">
        <v>38</v>
      </c>
      <c r="G148" s="186">
        <v>6</v>
      </c>
      <c r="H148" s="185">
        <v>117710735</v>
      </c>
      <c r="I148" s="185">
        <v>117710735</v>
      </c>
      <c r="J148" s="185" t="s">
        <v>39</v>
      </c>
      <c r="K148" s="185" t="s">
        <v>40</v>
      </c>
      <c r="L148" s="197" t="s">
        <v>1576</v>
      </c>
      <c r="M148" s="211">
        <v>0</v>
      </c>
      <c r="N148" s="170">
        <v>0</v>
      </c>
      <c r="O148" s="170">
        <v>0</v>
      </c>
      <c r="P148" s="170">
        <v>0</v>
      </c>
      <c r="Q148" s="170">
        <v>0.35</v>
      </c>
      <c r="R148" s="170">
        <v>0</v>
      </c>
      <c r="S148" s="198">
        <v>13</v>
      </c>
      <c r="T148" s="185">
        <v>14</v>
      </c>
      <c r="U148" s="185">
        <v>21</v>
      </c>
      <c r="V148" s="185">
        <v>21</v>
      </c>
      <c r="W148" s="185">
        <v>20</v>
      </c>
      <c r="X148" s="185">
        <v>30</v>
      </c>
      <c r="Y148" s="211">
        <v>9.4667099999999995E-4</v>
      </c>
      <c r="Z148" s="170">
        <v>1.4485800000000001E-3</v>
      </c>
      <c r="AA148" s="170">
        <v>4.1919000000000001E-3</v>
      </c>
      <c r="AB148" s="170">
        <v>4.5126399999999999E-4</v>
      </c>
      <c r="AC148" s="170">
        <v>1.2212499999999999E-3</v>
      </c>
      <c r="AD148" s="170">
        <v>0.30702099999999999</v>
      </c>
      <c r="AE148" s="170">
        <v>1.07643E-3</v>
      </c>
      <c r="AF148" s="198">
        <v>3169</v>
      </c>
      <c r="AG148" s="185">
        <v>4142</v>
      </c>
      <c r="AH148" s="185">
        <v>4294</v>
      </c>
      <c r="AI148" s="185">
        <v>4432</v>
      </c>
      <c r="AJ148" s="185">
        <v>4913</v>
      </c>
      <c r="AK148" s="185">
        <v>4586</v>
      </c>
      <c r="AL148" s="185">
        <v>4645</v>
      </c>
      <c r="AM148" s="198" t="s">
        <v>39</v>
      </c>
      <c r="AN148" s="185" t="s">
        <v>39</v>
      </c>
      <c r="AO148" s="185" t="s">
        <v>39</v>
      </c>
      <c r="AP148" s="185" t="s">
        <v>39</v>
      </c>
      <c r="AQ148" s="185" t="s">
        <v>39</v>
      </c>
      <c r="AR148" s="185" t="s">
        <v>39</v>
      </c>
      <c r="AS148" s="194" t="s">
        <v>84</v>
      </c>
      <c r="AT148" s="197" t="s">
        <v>39</v>
      </c>
    </row>
    <row r="149" spans="1:46" x14ac:dyDescent="0.2">
      <c r="A149" s="197" t="s">
        <v>1313</v>
      </c>
      <c r="B149" s="77" t="s">
        <v>1313</v>
      </c>
      <c r="C149" s="197" t="s">
        <v>119</v>
      </c>
      <c r="D149" s="185" t="s">
        <v>119</v>
      </c>
      <c r="E149" s="185" t="s">
        <v>1996</v>
      </c>
      <c r="F149" s="185" t="s">
        <v>38</v>
      </c>
      <c r="G149" s="186">
        <v>6</v>
      </c>
      <c r="H149" s="185">
        <v>151672736</v>
      </c>
      <c r="I149" s="185">
        <v>151672736</v>
      </c>
      <c r="J149" s="185" t="s">
        <v>40</v>
      </c>
      <c r="K149" s="185" t="s">
        <v>39</v>
      </c>
      <c r="L149" s="197" t="s">
        <v>1997</v>
      </c>
      <c r="M149" s="211">
        <v>0</v>
      </c>
      <c r="N149" s="170">
        <v>0</v>
      </c>
      <c r="O149" s="170">
        <v>0</v>
      </c>
      <c r="P149" s="170">
        <v>0.17333333333333334</v>
      </c>
      <c r="Q149" s="170">
        <v>0</v>
      </c>
      <c r="R149" s="170">
        <v>5.4794520547945202E-2</v>
      </c>
      <c r="S149" s="198">
        <v>67</v>
      </c>
      <c r="T149" s="185">
        <v>47</v>
      </c>
      <c r="U149" s="185">
        <v>107</v>
      </c>
      <c r="V149" s="185">
        <v>75</v>
      </c>
      <c r="W149" s="185">
        <v>51</v>
      </c>
      <c r="X149" s="185">
        <v>73</v>
      </c>
      <c r="Y149" s="211">
        <v>0</v>
      </c>
      <c r="Z149" s="170">
        <v>0</v>
      </c>
      <c r="AA149" s="170">
        <v>0</v>
      </c>
      <c r="AB149" s="170">
        <v>0</v>
      </c>
      <c r="AC149" s="170">
        <v>7.44417E-2</v>
      </c>
      <c r="AD149" s="170">
        <v>0</v>
      </c>
      <c r="AE149" s="170">
        <v>2.9585799999999999E-2</v>
      </c>
      <c r="AF149" s="198">
        <v>91</v>
      </c>
      <c r="AG149" s="185">
        <v>120</v>
      </c>
      <c r="AH149" s="185">
        <v>166</v>
      </c>
      <c r="AI149" s="185">
        <v>204</v>
      </c>
      <c r="AJ149" s="185">
        <v>403</v>
      </c>
      <c r="AK149" s="185">
        <v>253</v>
      </c>
      <c r="AL149" s="185">
        <v>338</v>
      </c>
      <c r="AM149" s="198"/>
      <c r="AN149" s="185"/>
      <c r="AO149" s="185"/>
      <c r="AP149" s="185"/>
      <c r="AQ149" s="185"/>
      <c r="AR149" s="185"/>
      <c r="AS149" s="185"/>
      <c r="AT149" s="197"/>
    </row>
    <row r="150" spans="1:46" x14ac:dyDescent="0.2">
      <c r="A150" s="197" t="s">
        <v>1372</v>
      </c>
      <c r="B150" s="77" t="s">
        <v>1296</v>
      </c>
      <c r="C150" s="197" t="s">
        <v>32</v>
      </c>
      <c r="D150" s="185" t="s">
        <v>119</v>
      </c>
      <c r="E150" s="185" t="s">
        <v>1577</v>
      </c>
      <c r="F150" s="185" t="s">
        <v>38</v>
      </c>
      <c r="G150" s="186">
        <v>6</v>
      </c>
      <c r="H150" s="185">
        <v>168461507</v>
      </c>
      <c r="I150" s="185">
        <v>168461507</v>
      </c>
      <c r="J150" s="185" t="s">
        <v>39</v>
      </c>
      <c r="K150" s="185" t="s">
        <v>59</v>
      </c>
      <c r="L150" s="197" t="s">
        <v>1578</v>
      </c>
      <c r="M150" s="211">
        <v>0</v>
      </c>
      <c r="N150" s="170">
        <v>0</v>
      </c>
      <c r="O150" s="170">
        <v>0</v>
      </c>
      <c r="P150" s="170">
        <v>0.1125</v>
      </c>
      <c r="Q150" s="170">
        <v>0.21052631578947367</v>
      </c>
      <c r="R150" s="170">
        <v>0.38095238095238093</v>
      </c>
      <c r="S150" s="198">
        <v>51</v>
      </c>
      <c r="T150" s="185">
        <v>28</v>
      </c>
      <c r="U150" s="185">
        <v>59</v>
      </c>
      <c r="V150" s="185">
        <v>80</v>
      </c>
      <c r="W150" s="185">
        <v>57</v>
      </c>
      <c r="X150" s="185">
        <v>21</v>
      </c>
      <c r="Y150" s="211">
        <v>7.1149099999999997E-4</v>
      </c>
      <c r="Z150" s="170">
        <v>1.0352E-3</v>
      </c>
      <c r="AA150" s="170">
        <v>3.5599900000000002E-4</v>
      </c>
      <c r="AB150" s="170">
        <v>1.5846300000000001E-2</v>
      </c>
      <c r="AC150" s="170">
        <v>0.12950200000000001</v>
      </c>
      <c r="AD150" s="170">
        <v>0.29731999999999997</v>
      </c>
      <c r="AE150" s="170">
        <v>0.16697000000000001</v>
      </c>
      <c r="AF150" s="198">
        <v>2811</v>
      </c>
      <c r="AG150" s="185">
        <v>2898</v>
      </c>
      <c r="AH150" s="185">
        <v>2809</v>
      </c>
      <c r="AI150" s="185">
        <v>2966</v>
      </c>
      <c r="AJ150" s="185">
        <v>3776</v>
      </c>
      <c r="AK150" s="185">
        <v>3545</v>
      </c>
      <c r="AL150" s="185">
        <v>3845</v>
      </c>
      <c r="AM150" s="198" t="s">
        <v>39</v>
      </c>
      <c r="AN150" s="185" t="s">
        <v>39</v>
      </c>
      <c r="AO150" s="185" t="s">
        <v>39</v>
      </c>
      <c r="AP150" s="185" t="s">
        <v>39</v>
      </c>
      <c r="AQ150" s="185" t="s">
        <v>39</v>
      </c>
      <c r="AR150" s="185"/>
      <c r="AS150" s="194" t="s">
        <v>79</v>
      </c>
      <c r="AT150" s="197"/>
    </row>
    <row r="151" spans="1:46" x14ac:dyDescent="0.2">
      <c r="A151" s="197" t="s">
        <v>1569</v>
      </c>
      <c r="B151" s="77" t="s">
        <v>1386</v>
      </c>
      <c r="C151" s="197" t="s">
        <v>1372</v>
      </c>
      <c r="D151" s="185" t="s">
        <v>119</v>
      </c>
      <c r="E151" s="185" t="s">
        <v>1579</v>
      </c>
      <c r="F151" s="185" t="s">
        <v>38</v>
      </c>
      <c r="G151" s="186">
        <v>7</v>
      </c>
      <c r="H151" s="185">
        <v>6064318</v>
      </c>
      <c r="I151" s="185">
        <v>6064318</v>
      </c>
      <c r="J151" s="185" t="s">
        <v>39</v>
      </c>
      <c r="K151" s="185" t="s">
        <v>59</v>
      </c>
      <c r="L151" s="197" t="s">
        <v>1580</v>
      </c>
      <c r="M151" s="211">
        <v>0</v>
      </c>
      <c r="N151" s="170">
        <v>3.2520325203252036E-2</v>
      </c>
      <c r="O151" s="170">
        <v>0</v>
      </c>
      <c r="P151" s="170">
        <v>4.6511627906976744E-2</v>
      </c>
      <c r="Q151" s="170">
        <v>0.14634146341463414</v>
      </c>
      <c r="R151" s="170">
        <v>0.10869565217391304</v>
      </c>
      <c r="S151" s="198">
        <v>119</v>
      </c>
      <c r="T151" s="185">
        <v>123</v>
      </c>
      <c r="U151" s="185">
        <v>157</v>
      </c>
      <c r="V151" s="185">
        <v>86</v>
      </c>
      <c r="W151" s="185">
        <v>82</v>
      </c>
      <c r="X151" s="185">
        <v>138</v>
      </c>
      <c r="Y151" s="211">
        <v>2.3912300000000001E-2</v>
      </c>
      <c r="Z151" s="170">
        <v>1.4060699999999999E-3</v>
      </c>
      <c r="AA151" s="170">
        <v>6.1286999999999999E-3</v>
      </c>
      <c r="AB151" s="170">
        <v>1.6133600000000001E-2</v>
      </c>
      <c r="AC151" s="170">
        <v>0.149779</v>
      </c>
      <c r="AD151" s="170">
        <v>0.24476400000000001</v>
      </c>
      <c r="AE151" s="170">
        <v>0.14138899999999999</v>
      </c>
      <c r="AF151" s="198">
        <v>3011</v>
      </c>
      <c r="AG151" s="185">
        <v>3556</v>
      </c>
      <c r="AH151" s="185">
        <v>3916</v>
      </c>
      <c r="AI151" s="185">
        <v>3533</v>
      </c>
      <c r="AJ151" s="185">
        <v>4066</v>
      </c>
      <c r="AK151" s="185">
        <v>3820</v>
      </c>
      <c r="AL151" s="185">
        <v>3989</v>
      </c>
      <c r="AM151" s="198" t="s">
        <v>39</v>
      </c>
      <c r="AN151" s="185" t="s">
        <v>39</v>
      </c>
      <c r="AO151" s="185" t="s">
        <v>39</v>
      </c>
      <c r="AP151" s="185"/>
      <c r="AQ151" s="185" t="s">
        <v>39</v>
      </c>
      <c r="AR151" s="194" t="s">
        <v>61</v>
      </c>
      <c r="AS151" s="194" t="s">
        <v>61</v>
      </c>
      <c r="AT151" s="218" t="s">
        <v>61</v>
      </c>
    </row>
    <row r="152" spans="1:46" x14ac:dyDescent="0.2">
      <c r="A152" s="197" t="s">
        <v>1372</v>
      </c>
      <c r="B152" s="77" t="s">
        <v>1296</v>
      </c>
      <c r="C152" s="197" t="s">
        <v>1372</v>
      </c>
      <c r="D152" s="185" t="s">
        <v>119</v>
      </c>
      <c r="E152" s="185" t="s">
        <v>1581</v>
      </c>
      <c r="F152" s="185" t="s">
        <v>38</v>
      </c>
      <c r="G152" s="186">
        <v>7</v>
      </c>
      <c r="H152" s="185">
        <v>6505789</v>
      </c>
      <c r="I152" s="185">
        <v>6505789</v>
      </c>
      <c r="J152" s="185" t="s">
        <v>39</v>
      </c>
      <c r="K152" s="185" t="s">
        <v>59</v>
      </c>
      <c r="L152" s="197" t="s">
        <v>1582</v>
      </c>
      <c r="M152" s="211">
        <v>0</v>
      </c>
      <c r="N152" s="170">
        <v>0</v>
      </c>
      <c r="O152" s="170">
        <v>0</v>
      </c>
      <c r="P152" s="170">
        <v>0.16393442622950818</v>
      </c>
      <c r="Q152" s="170">
        <v>0.1864406779661017</v>
      </c>
      <c r="R152" s="170">
        <v>9.3333333333333338E-2</v>
      </c>
      <c r="S152" s="198">
        <v>53</v>
      </c>
      <c r="T152" s="185">
        <v>78</v>
      </c>
      <c r="U152" s="185">
        <v>92</v>
      </c>
      <c r="V152" s="185">
        <v>61</v>
      </c>
      <c r="W152" s="185">
        <v>59</v>
      </c>
      <c r="X152" s="185">
        <v>75</v>
      </c>
      <c r="Y152" s="211">
        <v>2.5567300000000001E-3</v>
      </c>
      <c r="Z152" s="170">
        <v>1.4981300000000001E-3</v>
      </c>
      <c r="AA152" s="170">
        <v>2.8142599999999999E-3</v>
      </c>
      <c r="AB152" s="170">
        <v>1.3702199999999999E-2</v>
      </c>
      <c r="AC152" s="170">
        <v>0.105086</v>
      </c>
      <c r="AD152" s="170">
        <v>0.17687700000000001</v>
      </c>
      <c r="AE152" s="170">
        <v>9.97561E-2</v>
      </c>
      <c r="AF152" s="198">
        <v>3129</v>
      </c>
      <c r="AG152" s="185">
        <v>4005</v>
      </c>
      <c r="AH152" s="185">
        <v>4264</v>
      </c>
      <c r="AI152" s="185">
        <v>3795</v>
      </c>
      <c r="AJ152" s="185">
        <v>4444</v>
      </c>
      <c r="AK152" s="185">
        <v>4342</v>
      </c>
      <c r="AL152" s="185">
        <v>4100</v>
      </c>
      <c r="AM152" s="198" t="s">
        <v>39</v>
      </c>
      <c r="AN152" s="185" t="s">
        <v>39</v>
      </c>
      <c r="AO152" s="185" t="s">
        <v>39</v>
      </c>
      <c r="AP152" s="185" t="s">
        <v>39</v>
      </c>
      <c r="AQ152" s="185" t="s">
        <v>39</v>
      </c>
      <c r="AR152" s="194" t="s">
        <v>79</v>
      </c>
      <c r="AS152" s="194" t="s">
        <v>79</v>
      </c>
      <c r="AT152" s="218" t="s">
        <v>79</v>
      </c>
    </row>
    <row r="153" spans="1:46" x14ac:dyDescent="0.2">
      <c r="A153" s="197" t="s">
        <v>32</v>
      </c>
      <c r="B153" s="77" t="s">
        <v>32</v>
      </c>
      <c r="C153" s="197" t="s">
        <v>32</v>
      </c>
      <c r="D153" s="185" t="s">
        <v>119</v>
      </c>
      <c r="E153" s="185" t="s">
        <v>1998</v>
      </c>
      <c r="F153" s="185" t="s">
        <v>38</v>
      </c>
      <c r="G153" s="186">
        <v>7</v>
      </c>
      <c r="H153" s="185">
        <v>26236514</v>
      </c>
      <c r="I153" s="185">
        <v>26236514</v>
      </c>
      <c r="J153" s="185" t="s">
        <v>39</v>
      </c>
      <c r="K153" s="185" t="s">
        <v>40</v>
      </c>
      <c r="L153" s="197" t="s">
        <v>1999</v>
      </c>
      <c r="M153" s="211">
        <v>0</v>
      </c>
      <c r="N153" s="170">
        <v>0</v>
      </c>
      <c r="O153" s="170">
        <v>0</v>
      </c>
      <c r="P153" s="170">
        <v>0</v>
      </c>
      <c r="Q153" s="170">
        <v>0.1891891891891892</v>
      </c>
      <c r="R153" s="170">
        <v>0</v>
      </c>
      <c r="S153" s="198">
        <v>48</v>
      </c>
      <c r="T153" s="185">
        <v>97</v>
      </c>
      <c r="U153" s="185">
        <v>111</v>
      </c>
      <c r="V153" s="185">
        <v>50</v>
      </c>
      <c r="W153" s="185">
        <v>37</v>
      </c>
      <c r="X153" s="185">
        <v>90</v>
      </c>
      <c r="Y153" s="211">
        <v>0</v>
      </c>
      <c r="Z153" s="170">
        <v>5.73888E-3</v>
      </c>
      <c r="AA153" s="170">
        <v>2.1692E-3</v>
      </c>
      <c r="AB153" s="170">
        <v>1.1695900000000001E-3</v>
      </c>
      <c r="AC153" s="170">
        <v>0</v>
      </c>
      <c r="AD153" s="170">
        <v>0.12336900000000001</v>
      </c>
      <c r="AE153" s="170">
        <v>3.6231900000000001E-3</v>
      </c>
      <c r="AF153" s="198">
        <v>106</v>
      </c>
      <c r="AG153" s="185">
        <v>697</v>
      </c>
      <c r="AH153" s="185">
        <v>922</v>
      </c>
      <c r="AI153" s="185">
        <v>855</v>
      </c>
      <c r="AJ153" s="185">
        <v>977</v>
      </c>
      <c r="AK153" s="185">
        <v>843</v>
      </c>
      <c r="AL153" s="185">
        <v>552</v>
      </c>
      <c r="AM153" s="198"/>
      <c r="AN153" s="185" t="s">
        <v>39</v>
      </c>
      <c r="AO153" s="185" t="s">
        <v>39</v>
      </c>
      <c r="AP153" s="185" t="s">
        <v>39</v>
      </c>
      <c r="AQ153" s="185" t="s">
        <v>39</v>
      </c>
      <c r="AR153" s="185" t="s">
        <v>39</v>
      </c>
      <c r="AS153" s="185" t="s">
        <v>84</v>
      </c>
      <c r="AT153" s="197" t="s">
        <v>39</v>
      </c>
    </row>
    <row r="154" spans="1:46" x14ac:dyDescent="0.2">
      <c r="A154" s="197" t="s">
        <v>1569</v>
      </c>
      <c r="B154" s="77" t="s">
        <v>1734</v>
      </c>
      <c r="C154" s="197" t="s">
        <v>618</v>
      </c>
      <c r="D154" s="185" t="s">
        <v>119</v>
      </c>
      <c r="E154" s="185" t="s">
        <v>2000</v>
      </c>
      <c r="F154" s="185" t="s">
        <v>38</v>
      </c>
      <c r="G154" s="186">
        <v>7</v>
      </c>
      <c r="H154" s="185">
        <v>27148276</v>
      </c>
      <c r="I154" s="185">
        <v>27148276</v>
      </c>
      <c r="J154" s="185" t="s">
        <v>40</v>
      </c>
      <c r="K154" s="185" t="s">
        <v>59</v>
      </c>
      <c r="L154" s="197" t="s">
        <v>2001</v>
      </c>
      <c r="M154" s="211">
        <v>0</v>
      </c>
      <c r="N154" s="170">
        <v>0.34482758620689657</v>
      </c>
      <c r="O154" s="170">
        <v>0</v>
      </c>
      <c r="P154" s="170">
        <v>0.23287671232876711</v>
      </c>
      <c r="Q154" s="170">
        <v>0.3968253968253968</v>
      </c>
      <c r="R154" s="170">
        <v>0.18421052631578946</v>
      </c>
      <c r="S154" s="198">
        <v>63</v>
      </c>
      <c r="T154" s="185">
        <v>58</v>
      </c>
      <c r="U154" s="185">
        <v>56</v>
      </c>
      <c r="V154" s="185">
        <v>73</v>
      </c>
      <c r="W154" s="185">
        <v>126</v>
      </c>
      <c r="X154" s="185">
        <v>38</v>
      </c>
      <c r="Y154" s="211">
        <v>0.34550999999999998</v>
      </c>
      <c r="Z154" s="170">
        <v>0.13723299999999999</v>
      </c>
      <c r="AA154" s="170">
        <v>0.28974</v>
      </c>
      <c r="AB154" s="170">
        <v>1.2851400000000001E-2</v>
      </c>
      <c r="AC154" s="170">
        <v>0.181149</v>
      </c>
      <c r="AD154" s="170">
        <v>0.387214</v>
      </c>
      <c r="AE154" s="170">
        <v>0.15329200000000001</v>
      </c>
      <c r="AF154" s="198">
        <v>1314</v>
      </c>
      <c r="AG154" s="185">
        <v>1829</v>
      </c>
      <c r="AH154" s="185">
        <v>1384</v>
      </c>
      <c r="AI154" s="185">
        <v>1245</v>
      </c>
      <c r="AJ154" s="185">
        <v>2037</v>
      </c>
      <c r="AK154" s="185">
        <v>1924</v>
      </c>
      <c r="AL154" s="185">
        <v>1944</v>
      </c>
      <c r="AM154" s="198" t="s">
        <v>40</v>
      </c>
      <c r="AN154" s="194" t="s">
        <v>93</v>
      </c>
      <c r="AO154" s="185" t="s">
        <v>40</v>
      </c>
      <c r="AP154" s="185" t="s">
        <v>40</v>
      </c>
      <c r="AQ154" s="185" t="s">
        <v>40</v>
      </c>
      <c r="AR154" s="185"/>
      <c r="AS154" s="194" t="s">
        <v>93</v>
      </c>
      <c r="AT154" s="197" t="s">
        <v>40</v>
      </c>
    </row>
    <row r="155" spans="1:46" x14ac:dyDescent="0.2">
      <c r="A155" s="197" t="s">
        <v>1583</v>
      </c>
      <c r="B155" s="77" t="s">
        <v>1734</v>
      </c>
      <c r="C155" s="197" t="s">
        <v>1498</v>
      </c>
      <c r="D155" s="185" t="s">
        <v>119</v>
      </c>
      <c r="E155" s="185" t="s">
        <v>1584</v>
      </c>
      <c r="F155" s="185" t="s">
        <v>38</v>
      </c>
      <c r="G155" s="186">
        <v>7</v>
      </c>
      <c r="H155" s="185">
        <v>44153255</v>
      </c>
      <c r="I155" s="185">
        <v>44153255</v>
      </c>
      <c r="J155" s="185" t="s">
        <v>40</v>
      </c>
      <c r="K155" s="185" t="s">
        <v>46</v>
      </c>
      <c r="L155" s="197" t="s">
        <v>1585</v>
      </c>
      <c r="M155" s="211">
        <v>0</v>
      </c>
      <c r="N155" s="170">
        <v>0.4</v>
      </c>
      <c r="O155" s="170">
        <v>7.1428571428571425E-2</v>
      </c>
      <c r="P155" s="170">
        <v>0.15789473684210525</v>
      </c>
      <c r="Q155" s="170">
        <v>0.23529411764705882</v>
      </c>
      <c r="R155" s="170">
        <v>0</v>
      </c>
      <c r="S155" s="198">
        <v>17</v>
      </c>
      <c r="T155" s="185">
        <v>5</v>
      </c>
      <c r="U155" s="185">
        <v>14</v>
      </c>
      <c r="V155" s="185">
        <v>19</v>
      </c>
      <c r="W155" s="185">
        <v>17</v>
      </c>
      <c r="X155" s="185">
        <v>7</v>
      </c>
      <c r="Y155" s="211">
        <v>0.17086599999999999</v>
      </c>
      <c r="Z155" s="170">
        <v>8.0189700000000003E-2</v>
      </c>
      <c r="AA155" s="170">
        <v>0.16100600000000001</v>
      </c>
      <c r="AB155" s="170">
        <v>1.11612E-2</v>
      </c>
      <c r="AC155" s="170">
        <v>0.111301</v>
      </c>
      <c r="AD155" s="170">
        <v>0.19666900000000001</v>
      </c>
      <c r="AE155" s="170">
        <v>0.102691</v>
      </c>
      <c r="AF155" s="198">
        <v>4167</v>
      </c>
      <c r="AG155" s="185">
        <v>4851</v>
      </c>
      <c r="AH155" s="185">
        <v>4770</v>
      </c>
      <c r="AI155" s="185">
        <v>4659</v>
      </c>
      <c r="AJ155" s="185">
        <v>4681</v>
      </c>
      <c r="AK155" s="185">
        <v>4744</v>
      </c>
      <c r="AL155" s="185">
        <v>5463</v>
      </c>
      <c r="AM155" s="198" t="s">
        <v>40</v>
      </c>
      <c r="AN155" s="194" t="s">
        <v>48</v>
      </c>
      <c r="AO155" s="194" t="s">
        <v>48</v>
      </c>
      <c r="AP155" s="194" t="s">
        <v>48</v>
      </c>
      <c r="AQ155" s="185" t="s">
        <v>40</v>
      </c>
      <c r="AR155" s="194" t="s">
        <v>48</v>
      </c>
      <c r="AS155" s="194" t="s">
        <v>48</v>
      </c>
      <c r="AT155" s="218" t="s">
        <v>48</v>
      </c>
    </row>
    <row r="156" spans="1:46" x14ac:dyDescent="0.2">
      <c r="A156" s="197" t="s">
        <v>31</v>
      </c>
      <c r="B156" s="77" t="s">
        <v>31</v>
      </c>
      <c r="C156" s="197" t="s">
        <v>119</v>
      </c>
      <c r="D156" s="185" t="s">
        <v>119</v>
      </c>
      <c r="E156" s="185" t="s">
        <v>1586</v>
      </c>
      <c r="F156" s="185" t="s">
        <v>103</v>
      </c>
      <c r="G156" s="186">
        <v>7</v>
      </c>
      <c r="H156" s="185">
        <v>45011316</v>
      </c>
      <c r="I156" s="185">
        <v>45011316</v>
      </c>
      <c r="J156" s="185" t="s">
        <v>39</v>
      </c>
      <c r="K156" s="185" t="s">
        <v>46</v>
      </c>
      <c r="L156" s="197" t="s">
        <v>1587</v>
      </c>
      <c r="M156" s="211">
        <v>0</v>
      </c>
      <c r="N156" s="170">
        <v>0</v>
      </c>
      <c r="O156" s="170">
        <v>0</v>
      </c>
      <c r="P156" s="170">
        <v>0.11711711711711711</v>
      </c>
      <c r="Q156" s="170">
        <v>0</v>
      </c>
      <c r="R156" s="170">
        <v>0</v>
      </c>
      <c r="S156" s="198">
        <v>100</v>
      </c>
      <c r="T156" s="185">
        <v>91</v>
      </c>
      <c r="U156" s="185">
        <v>110</v>
      </c>
      <c r="V156" s="185">
        <v>111</v>
      </c>
      <c r="W156" s="185">
        <v>88</v>
      </c>
      <c r="X156" s="185">
        <v>70</v>
      </c>
      <c r="Y156" s="211">
        <v>2.4473799999999999E-4</v>
      </c>
      <c r="Z156" s="170">
        <v>2.4079000000000001E-3</v>
      </c>
      <c r="AA156" s="170">
        <v>4.8673599999999998E-4</v>
      </c>
      <c r="AB156" s="170">
        <v>9.3830599999999997E-4</v>
      </c>
      <c r="AC156" s="170">
        <v>0.10780099999999999</v>
      </c>
      <c r="AD156" s="170">
        <v>9.3088199999999996E-4</v>
      </c>
      <c r="AE156" s="170">
        <v>4.19992E-4</v>
      </c>
      <c r="AF156" s="198">
        <v>4086</v>
      </c>
      <c r="AG156" s="185">
        <v>4153</v>
      </c>
      <c r="AH156" s="185">
        <v>4109</v>
      </c>
      <c r="AI156" s="185">
        <v>4263</v>
      </c>
      <c r="AJ156" s="185">
        <v>4833</v>
      </c>
      <c r="AK156" s="185">
        <v>4297</v>
      </c>
      <c r="AL156" s="185">
        <v>4762</v>
      </c>
      <c r="AM156" s="198"/>
      <c r="AN156" s="185"/>
      <c r="AO156" s="185"/>
      <c r="AP156" s="185"/>
      <c r="AQ156" s="185"/>
      <c r="AR156" s="185"/>
      <c r="AS156" s="185"/>
      <c r="AT156" s="197"/>
    </row>
    <row r="157" spans="1:46" x14ac:dyDescent="0.2">
      <c r="A157" s="197" t="s">
        <v>1372</v>
      </c>
      <c r="B157" s="77" t="s">
        <v>1372</v>
      </c>
      <c r="C157" s="197" t="s">
        <v>1372</v>
      </c>
      <c r="D157" s="185" t="s">
        <v>119</v>
      </c>
      <c r="E157" s="185" t="s">
        <v>1588</v>
      </c>
      <c r="F157" s="185" t="s">
        <v>38</v>
      </c>
      <c r="G157" s="186">
        <v>7</v>
      </c>
      <c r="H157" s="185">
        <v>50444266</v>
      </c>
      <c r="I157" s="185">
        <v>50444266</v>
      </c>
      <c r="J157" s="185" t="s">
        <v>40</v>
      </c>
      <c r="K157" s="185" t="s">
        <v>46</v>
      </c>
      <c r="L157" s="197" t="s">
        <v>1589</v>
      </c>
      <c r="M157" s="211">
        <v>0</v>
      </c>
      <c r="N157" s="170">
        <v>0</v>
      </c>
      <c r="O157" s="170">
        <v>0</v>
      </c>
      <c r="P157" s="170">
        <v>0.21951219512195122</v>
      </c>
      <c r="Q157" s="170">
        <v>0.34</v>
      </c>
      <c r="R157" s="170">
        <v>0.15</v>
      </c>
      <c r="S157" s="198">
        <v>47</v>
      </c>
      <c r="T157" s="185">
        <v>32</v>
      </c>
      <c r="U157" s="185">
        <v>69</v>
      </c>
      <c r="V157" s="185">
        <v>41</v>
      </c>
      <c r="W157" s="185">
        <v>50</v>
      </c>
      <c r="X157" s="185">
        <v>40</v>
      </c>
      <c r="Y157" s="211">
        <v>2.76472E-3</v>
      </c>
      <c r="Z157" s="170">
        <v>6.4780800000000004E-4</v>
      </c>
      <c r="AA157" s="170">
        <v>3.1298900000000002E-3</v>
      </c>
      <c r="AB157" s="170">
        <v>4.6157400000000001E-3</v>
      </c>
      <c r="AC157" s="170">
        <v>0.10804900000000001</v>
      </c>
      <c r="AD157" s="170">
        <v>0.17161899999999999</v>
      </c>
      <c r="AE157" s="170">
        <v>9.5011399999999996E-2</v>
      </c>
      <c r="AF157" s="198">
        <v>3617</v>
      </c>
      <c r="AG157" s="185">
        <v>4631</v>
      </c>
      <c r="AH157" s="185">
        <v>4473</v>
      </c>
      <c r="AI157" s="185">
        <v>4333</v>
      </c>
      <c r="AJ157" s="185">
        <v>4535</v>
      </c>
      <c r="AK157" s="185">
        <v>4510</v>
      </c>
      <c r="AL157" s="185">
        <v>4831</v>
      </c>
      <c r="AM157" s="198" t="s">
        <v>40</v>
      </c>
      <c r="AN157" s="185" t="s">
        <v>40</v>
      </c>
      <c r="AO157" s="185" t="s">
        <v>40</v>
      </c>
      <c r="AP157" s="185" t="s">
        <v>40</v>
      </c>
      <c r="AQ157" s="185" t="s">
        <v>40</v>
      </c>
      <c r="AR157" s="194" t="s">
        <v>56</v>
      </c>
      <c r="AS157" s="194" t="s">
        <v>56</v>
      </c>
      <c r="AT157" s="218" t="s">
        <v>56</v>
      </c>
    </row>
    <row r="158" spans="1:46" x14ac:dyDescent="0.2">
      <c r="A158" s="197" t="s">
        <v>1386</v>
      </c>
      <c r="B158" s="77" t="s">
        <v>1734</v>
      </c>
      <c r="C158" s="197" t="s">
        <v>1498</v>
      </c>
      <c r="D158" s="185" t="s">
        <v>119</v>
      </c>
      <c r="E158" s="185" t="s">
        <v>1590</v>
      </c>
      <c r="F158" s="185" t="s">
        <v>103</v>
      </c>
      <c r="G158" s="186">
        <v>7</v>
      </c>
      <c r="H158" s="185">
        <v>56007469</v>
      </c>
      <c r="I158" s="185">
        <v>56007469</v>
      </c>
      <c r="J158" s="185" t="s">
        <v>46</v>
      </c>
      <c r="K158" s="185" t="s">
        <v>59</v>
      </c>
      <c r="L158" s="197" t="s">
        <v>1591</v>
      </c>
      <c r="M158" s="211">
        <v>0</v>
      </c>
      <c r="N158" s="170">
        <v>0.15841584158415842</v>
      </c>
      <c r="O158" s="170">
        <v>1.8867924528301886E-2</v>
      </c>
      <c r="P158" s="170">
        <v>0.11009174311926606</v>
      </c>
      <c r="Q158" s="170">
        <v>0.17475728155339806</v>
      </c>
      <c r="R158" s="170">
        <v>9.0909090909090912E-2</v>
      </c>
      <c r="S158" s="198">
        <v>77</v>
      </c>
      <c r="T158" s="185">
        <v>101</v>
      </c>
      <c r="U158" s="185">
        <v>159</v>
      </c>
      <c r="V158" s="185">
        <v>109</v>
      </c>
      <c r="W158" s="185">
        <v>103</v>
      </c>
      <c r="X158" s="185">
        <v>143</v>
      </c>
      <c r="Y158" s="211">
        <v>0.20426800000000001</v>
      </c>
      <c r="Z158" s="170">
        <v>0.104923</v>
      </c>
      <c r="AA158" s="170">
        <v>0.20330699999999999</v>
      </c>
      <c r="AB158" s="170">
        <v>1.00079E-2</v>
      </c>
      <c r="AC158" s="170">
        <v>0.13584199999999999</v>
      </c>
      <c r="AD158" s="170">
        <v>0.234676</v>
      </c>
      <c r="AE158" s="170">
        <v>0.158001</v>
      </c>
      <c r="AF158" s="198">
        <v>3608</v>
      </c>
      <c r="AG158" s="185">
        <v>4327</v>
      </c>
      <c r="AH158" s="185">
        <v>4112</v>
      </c>
      <c r="AI158" s="185">
        <v>3797</v>
      </c>
      <c r="AJ158" s="185">
        <v>4704</v>
      </c>
      <c r="AK158" s="185">
        <v>5041</v>
      </c>
      <c r="AL158" s="185">
        <v>4962</v>
      </c>
      <c r="AM158" s="198" t="s">
        <v>46</v>
      </c>
      <c r="AN158" s="194" t="s">
        <v>160</v>
      </c>
      <c r="AO158" s="194" t="s">
        <v>160</v>
      </c>
      <c r="AP158" s="194" t="s">
        <v>160</v>
      </c>
      <c r="AQ158" s="185" t="s">
        <v>46</v>
      </c>
      <c r="AR158" s="194" t="s">
        <v>160</v>
      </c>
      <c r="AS158" s="194" t="s">
        <v>160</v>
      </c>
      <c r="AT158" s="218" t="s">
        <v>160</v>
      </c>
    </row>
    <row r="159" spans="1:46" x14ac:dyDescent="0.2">
      <c r="A159" s="197" t="s">
        <v>1372</v>
      </c>
      <c r="B159" s="77" t="s">
        <v>1372</v>
      </c>
      <c r="C159" s="197" t="s">
        <v>119</v>
      </c>
      <c r="D159" s="185" t="s">
        <v>119</v>
      </c>
      <c r="E159" s="185" t="s">
        <v>1592</v>
      </c>
      <c r="F159" s="185" t="s">
        <v>38</v>
      </c>
      <c r="G159" s="186">
        <v>7</v>
      </c>
      <c r="H159" s="185">
        <v>76828837</v>
      </c>
      <c r="I159" s="185">
        <v>76828837</v>
      </c>
      <c r="J159" s="185" t="s">
        <v>40</v>
      </c>
      <c r="K159" s="185" t="s">
        <v>39</v>
      </c>
      <c r="L159" s="197" t="s">
        <v>1593</v>
      </c>
      <c r="M159" s="211">
        <v>0</v>
      </c>
      <c r="N159" s="170">
        <v>0</v>
      </c>
      <c r="O159" s="170">
        <v>0</v>
      </c>
      <c r="P159" s="170">
        <v>8.4745762711864403E-2</v>
      </c>
      <c r="Q159" s="170">
        <v>0.2318840579710145</v>
      </c>
      <c r="R159" s="170">
        <v>7.0588235294117646E-2</v>
      </c>
      <c r="S159" s="198">
        <v>61</v>
      </c>
      <c r="T159" s="185">
        <v>57</v>
      </c>
      <c r="U159" s="185">
        <v>97</v>
      </c>
      <c r="V159" s="185">
        <v>59</v>
      </c>
      <c r="W159" s="185">
        <v>69</v>
      </c>
      <c r="X159" s="185">
        <v>85</v>
      </c>
      <c r="Y159" s="211">
        <v>2.8926800000000002E-4</v>
      </c>
      <c r="Z159" s="170">
        <v>4.8804300000000002E-4</v>
      </c>
      <c r="AA159" s="170">
        <v>9.5283499999999997E-4</v>
      </c>
      <c r="AB159" s="170">
        <v>4.0085499999999996E-3</v>
      </c>
      <c r="AC159" s="170">
        <v>0.10423499999999999</v>
      </c>
      <c r="AD159" s="170">
        <v>0.18488499999999999</v>
      </c>
      <c r="AE159" s="170">
        <v>7.8602599999999995E-2</v>
      </c>
      <c r="AF159" s="198">
        <v>3457</v>
      </c>
      <c r="AG159" s="185">
        <v>4098</v>
      </c>
      <c r="AH159" s="185">
        <v>4198</v>
      </c>
      <c r="AI159" s="185">
        <v>3742</v>
      </c>
      <c r="AJ159" s="185">
        <v>4557</v>
      </c>
      <c r="AK159" s="185">
        <v>4565</v>
      </c>
      <c r="AL159" s="185">
        <v>4580</v>
      </c>
      <c r="AM159" s="198"/>
      <c r="AN159" s="185"/>
      <c r="AO159" s="185"/>
      <c r="AP159" s="185"/>
      <c r="AQ159" s="185"/>
      <c r="AR159" s="185"/>
      <c r="AS159" s="185"/>
      <c r="AT159" s="197"/>
    </row>
    <row r="160" spans="1:46" x14ac:dyDescent="0.2">
      <c r="A160" s="197" t="s">
        <v>1313</v>
      </c>
      <c r="B160" s="77" t="s">
        <v>1313</v>
      </c>
      <c r="C160" s="197" t="s">
        <v>119</v>
      </c>
      <c r="D160" s="185" t="s">
        <v>119</v>
      </c>
      <c r="E160" s="185" t="s">
        <v>2094</v>
      </c>
      <c r="F160" s="185" t="s">
        <v>103</v>
      </c>
      <c r="G160" s="186">
        <v>7</v>
      </c>
      <c r="H160" s="185">
        <v>76922305</v>
      </c>
      <c r="I160" s="185">
        <v>76922305</v>
      </c>
      <c r="J160" s="185" t="s">
        <v>40</v>
      </c>
      <c r="K160" s="185" t="s">
        <v>59</v>
      </c>
      <c r="L160" s="197" t="s">
        <v>2095</v>
      </c>
      <c r="M160" s="211">
        <v>0</v>
      </c>
      <c r="N160" s="170">
        <v>0</v>
      </c>
      <c r="O160" s="170">
        <v>0</v>
      </c>
      <c r="P160" s="170">
        <v>0.11764705882352941</v>
      </c>
      <c r="Q160" s="170">
        <v>0</v>
      </c>
      <c r="R160" s="170">
        <v>3.2258064516129031E-2</v>
      </c>
      <c r="S160" s="198">
        <v>58</v>
      </c>
      <c r="T160" s="185">
        <v>47</v>
      </c>
      <c r="U160" s="185">
        <v>100</v>
      </c>
      <c r="V160" s="185">
        <v>51</v>
      </c>
      <c r="W160" s="185">
        <v>34</v>
      </c>
      <c r="X160" s="185">
        <v>62</v>
      </c>
      <c r="Y160" s="211">
        <v>0</v>
      </c>
      <c r="Z160" s="170">
        <v>0</v>
      </c>
      <c r="AA160" s="170">
        <v>0</v>
      </c>
      <c r="AB160" s="170">
        <v>0</v>
      </c>
      <c r="AC160" s="170">
        <v>0.12601599999999999</v>
      </c>
      <c r="AD160" s="170">
        <v>0</v>
      </c>
      <c r="AE160" s="170">
        <v>2.0408200000000001E-2</v>
      </c>
      <c r="AF160" s="198">
        <v>20</v>
      </c>
      <c r="AG160" s="185">
        <v>66</v>
      </c>
      <c r="AH160" s="185">
        <v>73</v>
      </c>
      <c r="AI160" s="185">
        <v>136</v>
      </c>
      <c r="AJ160" s="185">
        <v>246</v>
      </c>
      <c r="AK160" s="185">
        <v>210</v>
      </c>
      <c r="AL160" s="185">
        <v>196</v>
      </c>
      <c r="AM160" s="198"/>
      <c r="AN160" s="185"/>
      <c r="AO160" s="185"/>
      <c r="AP160" s="185"/>
      <c r="AQ160" s="185"/>
      <c r="AR160" s="185"/>
      <c r="AS160" s="185"/>
      <c r="AT160" s="197"/>
    </row>
    <row r="161" spans="1:46" x14ac:dyDescent="0.2">
      <c r="A161" s="197" t="s">
        <v>32</v>
      </c>
      <c r="B161" s="77" t="s">
        <v>32</v>
      </c>
      <c r="C161" s="197" t="s">
        <v>32</v>
      </c>
      <c r="D161" s="185" t="s">
        <v>119</v>
      </c>
      <c r="E161" s="185" t="s">
        <v>322</v>
      </c>
      <c r="F161" s="185" t="s">
        <v>38</v>
      </c>
      <c r="G161" s="186">
        <v>7</v>
      </c>
      <c r="H161" s="185">
        <v>87507491</v>
      </c>
      <c r="I161" s="185">
        <v>87507491</v>
      </c>
      <c r="J161" s="185" t="s">
        <v>39</v>
      </c>
      <c r="K161" s="185" t="s">
        <v>59</v>
      </c>
      <c r="L161" s="197" t="s">
        <v>2002</v>
      </c>
      <c r="M161" s="211">
        <v>0</v>
      </c>
      <c r="N161" s="170">
        <v>0</v>
      </c>
      <c r="O161" s="170">
        <v>0</v>
      </c>
      <c r="P161" s="170">
        <v>0</v>
      </c>
      <c r="Q161" s="170">
        <v>0.375</v>
      </c>
      <c r="R161" s="170">
        <v>0</v>
      </c>
      <c r="S161" s="198">
        <v>39</v>
      </c>
      <c r="T161" s="185">
        <v>48</v>
      </c>
      <c r="U161" s="185">
        <v>65</v>
      </c>
      <c r="V161" s="185">
        <v>35</v>
      </c>
      <c r="W161" s="185">
        <v>16</v>
      </c>
      <c r="X161" s="185">
        <v>30</v>
      </c>
      <c r="Y161" s="211">
        <v>3.4782599999999999E-3</v>
      </c>
      <c r="Z161" s="170">
        <v>4.0295499999999998E-3</v>
      </c>
      <c r="AA161" s="170">
        <v>0</v>
      </c>
      <c r="AB161" s="170">
        <v>0</v>
      </c>
      <c r="AC161" s="170">
        <v>3.8797300000000001E-3</v>
      </c>
      <c r="AD161" s="170">
        <v>0.27771800000000002</v>
      </c>
      <c r="AE161" s="170">
        <v>4.2485400000000003E-3</v>
      </c>
      <c r="AF161" s="198">
        <v>575</v>
      </c>
      <c r="AG161" s="185">
        <v>1489</v>
      </c>
      <c r="AH161" s="185">
        <v>1798</v>
      </c>
      <c r="AI161" s="185">
        <v>1752</v>
      </c>
      <c r="AJ161" s="185">
        <v>2062</v>
      </c>
      <c r="AK161" s="185">
        <v>1858</v>
      </c>
      <c r="AL161" s="185">
        <v>1883</v>
      </c>
      <c r="AM161" s="198" t="s">
        <v>39</v>
      </c>
      <c r="AN161" s="185" t="s">
        <v>39</v>
      </c>
      <c r="AO161" s="185" t="s">
        <v>39</v>
      </c>
      <c r="AP161" s="185" t="s">
        <v>39</v>
      </c>
      <c r="AQ161" s="185" t="s">
        <v>39</v>
      </c>
      <c r="AR161" s="185" t="s">
        <v>39</v>
      </c>
      <c r="AS161" s="194" t="s">
        <v>79</v>
      </c>
      <c r="AT161" s="197" t="s">
        <v>39</v>
      </c>
    </row>
    <row r="162" spans="1:46" x14ac:dyDescent="0.2">
      <c r="A162" s="197" t="s">
        <v>1386</v>
      </c>
      <c r="B162" s="77" t="s">
        <v>1386</v>
      </c>
      <c r="C162" s="197" t="s">
        <v>119</v>
      </c>
      <c r="D162" s="185" t="s">
        <v>119</v>
      </c>
      <c r="E162" s="185" t="s">
        <v>1594</v>
      </c>
      <c r="F162" s="185" t="s">
        <v>38</v>
      </c>
      <c r="G162" s="186">
        <v>7</v>
      </c>
      <c r="H162" s="185">
        <v>87563845</v>
      </c>
      <c r="I162" s="185">
        <v>87563845</v>
      </c>
      <c r="J162" s="185" t="s">
        <v>39</v>
      </c>
      <c r="K162" s="185" t="s">
        <v>59</v>
      </c>
      <c r="L162" s="197" t="s">
        <v>1595</v>
      </c>
      <c r="M162" s="211">
        <v>0</v>
      </c>
      <c r="N162" s="170">
        <v>0.05</v>
      </c>
      <c r="O162" s="170">
        <v>7.6923076923076927E-2</v>
      </c>
      <c r="P162" s="170">
        <v>7.6923076923076927E-2</v>
      </c>
      <c r="Q162" s="170">
        <v>0.19230769230769232</v>
      </c>
      <c r="R162" s="170">
        <v>0.15</v>
      </c>
      <c r="S162" s="198">
        <v>26</v>
      </c>
      <c r="T162" s="185">
        <v>20</v>
      </c>
      <c r="U162" s="185">
        <v>26</v>
      </c>
      <c r="V162" s="185">
        <v>26</v>
      </c>
      <c r="W162" s="185">
        <v>26</v>
      </c>
      <c r="X162" s="185">
        <v>20</v>
      </c>
      <c r="Y162" s="211">
        <v>4.9417799999999998E-2</v>
      </c>
      <c r="Z162" s="170">
        <v>5.25561E-3</v>
      </c>
      <c r="AA162" s="170">
        <v>8.25083E-4</v>
      </c>
      <c r="AB162" s="170">
        <v>1.25513E-2</v>
      </c>
      <c r="AC162" s="170">
        <v>0.153226</v>
      </c>
      <c r="AD162" s="170">
        <v>0.322517</v>
      </c>
      <c r="AE162" s="170">
        <v>0.156914</v>
      </c>
      <c r="AF162" s="198">
        <v>3521</v>
      </c>
      <c r="AG162" s="185">
        <v>4186</v>
      </c>
      <c r="AH162" s="185">
        <v>3636</v>
      </c>
      <c r="AI162" s="185">
        <v>4382</v>
      </c>
      <c r="AJ162" s="185">
        <v>3968</v>
      </c>
      <c r="AK162" s="185">
        <v>4037</v>
      </c>
      <c r="AL162" s="185">
        <v>4614</v>
      </c>
      <c r="AM162" s="198"/>
      <c r="AN162" s="185"/>
      <c r="AO162" s="185"/>
      <c r="AP162" s="185"/>
      <c r="AQ162" s="185"/>
      <c r="AR162" s="185"/>
      <c r="AS162" s="185"/>
      <c r="AT162" s="197"/>
    </row>
    <row r="163" spans="1:46" x14ac:dyDescent="0.2">
      <c r="A163" s="197" t="s">
        <v>759</v>
      </c>
      <c r="B163" s="77" t="s">
        <v>1081</v>
      </c>
      <c r="C163" s="197" t="s">
        <v>1855</v>
      </c>
      <c r="D163" s="185" t="s">
        <v>119</v>
      </c>
      <c r="E163" s="185" t="s">
        <v>2003</v>
      </c>
      <c r="F163" s="185" t="s">
        <v>38</v>
      </c>
      <c r="G163" s="186">
        <v>7</v>
      </c>
      <c r="H163" s="185">
        <v>91722446</v>
      </c>
      <c r="I163" s="185">
        <v>91722446</v>
      </c>
      <c r="J163" s="185" t="s">
        <v>39</v>
      </c>
      <c r="K163" s="185" t="s">
        <v>40</v>
      </c>
      <c r="L163" s="197" t="s">
        <v>2004</v>
      </c>
      <c r="M163" s="211">
        <v>0</v>
      </c>
      <c r="N163" s="170">
        <v>0.23404255319148937</v>
      </c>
      <c r="O163" s="170">
        <v>0</v>
      </c>
      <c r="P163" s="170">
        <v>0</v>
      </c>
      <c r="Q163" s="170">
        <v>0</v>
      </c>
      <c r="R163" s="170">
        <v>0</v>
      </c>
      <c r="S163" s="198">
        <v>98</v>
      </c>
      <c r="T163" s="185">
        <v>94</v>
      </c>
      <c r="U163" s="185">
        <v>131</v>
      </c>
      <c r="V163" s="185">
        <v>55</v>
      </c>
      <c r="W163" s="185">
        <v>46</v>
      </c>
      <c r="X163" s="185">
        <v>89</v>
      </c>
      <c r="Y163" s="211">
        <v>0.20519499999999999</v>
      </c>
      <c r="Z163" s="170">
        <v>8.4945300000000001E-2</v>
      </c>
      <c r="AA163" s="170">
        <v>0.18423</v>
      </c>
      <c r="AB163" s="170">
        <v>0</v>
      </c>
      <c r="AC163" s="170">
        <v>0</v>
      </c>
      <c r="AD163" s="170">
        <v>1.3157900000000001E-3</v>
      </c>
      <c r="AE163" s="170">
        <v>1.93611E-3</v>
      </c>
      <c r="AF163" s="198">
        <v>385</v>
      </c>
      <c r="AG163" s="185">
        <v>1189</v>
      </c>
      <c r="AH163" s="185">
        <v>1319</v>
      </c>
      <c r="AI163" s="185">
        <v>1327</v>
      </c>
      <c r="AJ163" s="185">
        <v>1874</v>
      </c>
      <c r="AK163" s="185">
        <v>1520</v>
      </c>
      <c r="AL163" s="185">
        <v>1033</v>
      </c>
      <c r="AM163" s="198" t="s">
        <v>39</v>
      </c>
      <c r="AN163" s="194" t="s">
        <v>42</v>
      </c>
      <c r="AO163" s="185"/>
      <c r="AP163" s="194" t="s">
        <v>42</v>
      </c>
      <c r="AQ163" s="185" t="s">
        <v>39</v>
      </c>
      <c r="AR163" s="185" t="s">
        <v>39</v>
      </c>
      <c r="AS163" s="185" t="s">
        <v>39</v>
      </c>
      <c r="AT163" s="197" t="s">
        <v>39</v>
      </c>
    </row>
    <row r="164" spans="1:46" x14ac:dyDescent="0.2">
      <c r="A164" s="197" t="s">
        <v>1372</v>
      </c>
      <c r="B164" s="77" t="s">
        <v>1386</v>
      </c>
      <c r="C164" s="197" t="s">
        <v>1372</v>
      </c>
      <c r="D164" s="185" t="s">
        <v>119</v>
      </c>
      <c r="E164" s="185" t="s">
        <v>1596</v>
      </c>
      <c r="F164" s="185" t="s">
        <v>38</v>
      </c>
      <c r="G164" s="186">
        <v>7</v>
      </c>
      <c r="H164" s="185">
        <v>98445738</v>
      </c>
      <c r="I164" s="185">
        <v>98445738</v>
      </c>
      <c r="J164" s="185" t="s">
        <v>40</v>
      </c>
      <c r="K164" s="185" t="s">
        <v>46</v>
      </c>
      <c r="L164" s="197" t="s">
        <v>1597</v>
      </c>
      <c r="M164" s="211">
        <v>0</v>
      </c>
      <c r="N164" s="170">
        <v>0</v>
      </c>
      <c r="O164" s="170">
        <v>0</v>
      </c>
      <c r="P164" s="170">
        <v>6.4516129032258063E-2</v>
      </c>
      <c r="Q164" s="170">
        <v>0.32258064516129031</v>
      </c>
      <c r="R164" s="170">
        <v>0.17857142857142858</v>
      </c>
      <c r="S164" s="198">
        <v>28</v>
      </c>
      <c r="T164" s="185">
        <v>25</v>
      </c>
      <c r="U164" s="185">
        <v>42</v>
      </c>
      <c r="V164" s="185">
        <v>31</v>
      </c>
      <c r="W164" s="185">
        <v>31</v>
      </c>
      <c r="X164" s="185">
        <v>28</v>
      </c>
      <c r="Y164" s="211">
        <v>4.4219500000000002E-2</v>
      </c>
      <c r="Z164" s="170">
        <v>3.0526699999999999E-3</v>
      </c>
      <c r="AA164" s="170">
        <v>4.1881799999999997E-3</v>
      </c>
      <c r="AB164" s="170">
        <v>1.4562E-2</v>
      </c>
      <c r="AC164" s="170">
        <v>0.141294</v>
      </c>
      <c r="AD164" s="170">
        <v>0.30371199999999998</v>
      </c>
      <c r="AE164" s="170">
        <v>0.16333900000000001</v>
      </c>
      <c r="AF164" s="198">
        <v>16893</v>
      </c>
      <c r="AG164" s="185">
        <v>18017</v>
      </c>
      <c r="AH164" s="185">
        <v>17430</v>
      </c>
      <c r="AI164" s="185">
        <v>17580</v>
      </c>
      <c r="AJ164" s="185">
        <v>18465</v>
      </c>
      <c r="AK164" s="185">
        <v>16970</v>
      </c>
      <c r="AL164" s="185">
        <v>17277</v>
      </c>
      <c r="AM164" s="198" t="s">
        <v>40</v>
      </c>
      <c r="AN164" s="185" t="s">
        <v>40</v>
      </c>
      <c r="AO164" s="185" t="s">
        <v>40</v>
      </c>
      <c r="AP164" s="185" t="s">
        <v>40</v>
      </c>
      <c r="AQ164" s="185" t="s">
        <v>40</v>
      </c>
      <c r="AR164" s="194" t="s">
        <v>48</v>
      </c>
      <c r="AS164" s="194" t="s">
        <v>48</v>
      </c>
      <c r="AT164" s="218" t="s">
        <v>48</v>
      </c>
    </row>
    <row r="165" spans="1:46" x14ac:dyDescent="0.2">
      <c r="A165" s="197" t="s">
        <v>1313</v>
      </c>
      <c r="B165" s="77" t="s">
        <v>1313</v>
      </c>
      <c r="C165" s="197" t="s">
        <v>31</v>
      </c>
      <c r="D165" s="185" t="s">
        <v>119</v>
      </c>
      <c r="E165" s="185" t="s">
        <v>1598</v>
      </c>
      <c r="F165" s="185" t="s">
        <v>38</v>
      </c>
      <c r="G165" s="186">
        <v>7</v>
      </c>
      <c r="H165" s="185">
        <v>100230899</v>
      </c>
      <c r="I165" s="185">
        <v>100230899</v>
      </c>
      <c r="J165" s="185" t="s">
        <v>39</v>
      </c>
      <c r="K165" s="185" t="s">
        <v>59</v>
      </c>
      <c r="L165" s="197" t="s">
        <v>1599</v>
      </c>
      <c r="M165" s="211">
        <v>0</v>
      </c>
      <c r="N165" s="170">
        <v>0</v>
      </c>
      <c r="O165" s="170">
        <v>0</v>
      </c>
      <c r="P165" s="170">
        <v>0.27272727272727271</v>
      </c>
      <c r="Q165" s="170">
        <v>0</v>
      </c>
      <c r="R165" s="170">
        <v>0.22222222222222221</v>
      </c>
      <c r="S165" s="198">
        <v>34</v>
      </c>
      <c r="T165" s="185">
        <v>13</v>
      </c>
      <c r="U165" s="185">
        <v>30</v>
      </c>
      <c r="V165" s="185">
        <v>22</v>
      </c>
      <c r="W165" s="185">
        <v>35</v>
      </c>
      <c r="X165" s="185">
        <v>18</v>
      </c>
      <c r="Y165" s="211">
        <v>4.5023700000000003E-3</v>
      </c>
      <c r="Z165" s="170">
        <v>1.7509299999999999E-3</v>
      </c>
      <c r="AA165" s="170">
        <v>2.0576100000000001E-3</v>
      </c>
      <c r="AB165" s="170">
        <v>4.0675200000000002E-4</v>
      </c>
      <c r="AC165" s="170">
        <v>0.125281</v>
      </c>
      <c r="AD165" s="170">
        <v>4.2653E-4</v>
      </c>
      <c r="AE165" s="170">
        <v>4.1692100000000003E-2</v>
      </c>
      <c r="AF165" s="198">
        <v>4220</v>
      </c>
      <c r="AG165" s="185">
        <v>4569</v>
      </c>
      <c r="AH165" s="185">
        <v>3888</v>
      </c>
      <c r="AI165" s="185">
        <v>4917</v>
      </c>
      <c r="AJ165" s="185">
        <v>4454</v>
      </c>
      <c r="AK165" s="185">
        <v>4689</v>
      </c>
      <c r="AL165" s="185">
        <v>4917</v>
      </c>
      <c r="AM165" s="198" t="s">
        <v>39</v>
      </c>
      <c r="AN165" s="185" t="s">
        <v>39</v>
      </c>
      <c r="AO165" s="185" t="s">
        <v>39</v>
      </c>
      <c r="AP165" s="185" t="s">
        <v>39</v>
      </c>
      <c r="AQ165" s="185" t="s">
        <v>39</v>
      </c>
      <c r="AR165" s="194" t="s">
        <v>79</v>
      </c>
      <c r="AS165" s="185" t="s">
        <v>39</v>
      </c>
      <c r="AT165" s="197" t="s">
        <v>39</v>
      </c>
    </row>
    <row r="166" spans="1:46" x14ac:dyDescent="0.2">
      <c r="A166" s="197" t="s">
        <v>1372</v>
      </c>
      <c r="B166" s="77" t="s">
        <v>1296</v>
      </c>
      <c r="C166" s="197" t="s">
        <v>1372</v>
      </c>
      <c r="D166" s="185" t="s">
        <v>119</v>
      </c>
      <c r="E166" s="185" t="s">
        <v>1600</v>
      </c>
      <c r="F166" s="185" t="s">
        <v>38</v>
      </c>
      <c r="G166" s="186">
        <v>7</v>
      </c>
      <c r="H166" s="185">
        <v>105752951</v>
      </c>
      <c r="I166" s="185">
        <v>105752951</v>
      </c>
      <c r="J166" s="185" t="s">
        <v>40</v>
      </c>
      <c r="K166" s="185" t="s">
        <v>46</v>
      </c>
      <c r="L166" s="197" t="s">
        <v>1601</v>
      </c>
      <c r="M166" s="211">
        <v>0</v>
      </c>
      <c r="N166" s="170">
        <v>0</v>
      </c>
      <c r="O166" s="170">
        <v>0</v>
      </c>
      <c r="P166" s="170">
        <v>0.17857142857142858</v>
      </c>
      <c r="Q166" s="170">
        <v>0.35714285714285715</v>
      </c>
      <c r="R166" s="170">
        <v>0.3125</v>
      </c>
      <c r="S166" s="198">
        <v>21</v>
      </c>
      <c r="T166" s="185">
        <v>5</v>
      </c>
      <c r="U166" s="185">
        <v>19</v>
      </c>
      <c r="V166" s="185">
        <v>28</v>
      </c>
      <c r="W166" s="185">
        <v>14</v>
      </c>
      <c r="X166" s="185">
        <v>16</v>
      </c>
      <c r="Y166" s="211">
        <v>1.5217399999999999E-3</v>
      </c>
      <c r="Z166" s="170">
        <v>2.8782899999999999E-3</v>
      </c>
      <c r="AA166" s="170">
        <v>2.0293099999999999E-3</v>
      </c>
      <c r="AB166" s="170">
        <v>1.6452600000000001E-2</v>
      </c>
      <c r="AC166" s="170">
        <v>0.18557799999999999</v>
      </c>
      <c r="AD166" s="170">
        <v>0.34503200000000001</v>
      </c>
      <c r="AE166" s="170">
        <v>0.164047</v>
      </c>
      <c r="AF166" s="198">
        <v>4600</v>
      </c>
      <c r="AG166" s="185">
        <v>4864</v>
      </c>
      <c r="AH166" s="185">
        <v>4435</v>
      </c>
      <c r="AI166" s="185">
        <v>4984</v>
      </c>
      <c r="AJ166" s="185">
        <v>4715</v>
      </c>
      <c r="AK166" s="185">
        <v>4388</v>
      </c>
      <c r="AL166" s="185">
        <v>5535</v>
      </c>
      <c r="AM166" s="198" t="s">
        <v>40</v>
      </c>
      <c r="AN166" s="185" t="s">
        <v>40</v>
      </c>
      <c r="AO166" s="185" t="s">
        <v>40</v>
      </c>
      <c r="AP166" s="185" t="s">
        <v>40</v>
      </c>
      <c r="AQ166" s="185" t="s">
        <v>40</v>
      </c>
      <c r="AR166" s="194" t="s">
        <v>48</v>
      </c>
      <c r="AS166" s="194" t="s">
        <v>48</v>
      </c>
      <c r="AT166" s="218" t="s">
        <v>48</v>
      </c>
    </row>
    <row r="167" spans="1:46" x14ac:dyDescent="0.2">
      <c r="A167" s="197" t="s">
        <v>1296</v>
      </c>
      <c r="B167" s="77" t="s">
        <v>1372</v>
      </c>
      <c r="C167" s="197" t="s">
        <v>269</v>
      </c>
      <c r="D167" s="185" t="s">
        <v>119</v>
      </c>
      <c r="E167" s="185" t="s">
        <v>2005</v>
      </c>
      <c r="F167" s="185" t="s">
        <v>38</v>
      </c>
      <c r="G167" s="186">
        <v>7</v>
      </c>
      <c r="H167" s="185">
        <v>127338998</v>
      </c>
      <c r="I167" s="185">
        <v>127338998</v>
      </c>
      <c r="J167" s="185" t="s">
        <v>40</v>
      </c>
      <c r="K167" s="185" t="s">
        <v>46</v>
      </c>
      <c r="L167" s="197" t="s">
        <v>2006</v>
      </c>
      <c r="M167" s="211">
        <v>0</v>
      </c>
      <c r="N167" s="170">
        <v>0</v>
      </c>
      <c r="O167" s="170">
        <v>2.247191011235955E-2</v>
      </c>
      <c r="P167" s="170">
        <v>0.15</v>
      </c>
      <c r="Q167" s="170">
        <v>0.27659574468085107</v>
      </c>
      <c r="R167" s="170">
        <v>3.7735849056603772E-2</v>
      </c>
      <c r="S167" s="198">
        <v>73</v>
      </c>
      <c r="T167" s="185">
        <v>35</v>
      </c>
      <c r="U167" s="185">
        <v>89</v>
      </c>
      <c r="V167" s="185">
        <v>40</v>
      </c>
      <c r="W167" s="185">
        <v>47</v>
      </c>
      <c r="X167" s="185">
        <v>53</v>
      </c>
      <c r="Y167" s="211">
        <v>0</v>
      </c>
      <c r="Z167" s="170">
        <v>0</v>
      </c>
      <c r="AA167" s="170">
        <v>3.2292800000000002E-3</v>
      </c>
      <c r="AB167" s="170">
        <v>3.7523500000000002E-3</v>
      </c>
      <c r="AC167" s="170">
        <v>0.13228999999999999</v>
      </c>
      <c r="AD167" s="170">
        <v>0.28671999999999997</v>
      </c>
      <c r="AE167" s="170">
        <v>6.1643799999999999E-2</v>
      </c>
      <c r="AF167" s="198">
        <v>426</v>
      </c>
      <c r="AG167" s="185">
        <v>854</v>
      </c>
      <c r="AH167" s="185">
        <v>929</v>
      </c>
      <c r="AI167" s="185">
        <v>533</v>
      </c>
      <c r="AJ167" s="185">
        <v>1406</v>
      </c>
      <c r="AK167" s="185">
        <v>994</v>
      </c>
      <c r="AL167" s="185">
        <v>584</v>
      </c>
      <c r="AM167" s="198" t="s">
        <v>40</v>
      </c>
      <c r="AN167" s="185" t="s">
        <v>40</v>
      </c>
      <c r="AO167" s="185" t="s">
        <v>40</v>
      </c>
      <c r="AP167" s="185" t="s">
        <v>40</v>
      </c>
      <c r="AQ167" s="185" t="s">
        <v>40</v>
      </c>
      <c r="AR167" s="194" t="s">
        <v>56</v>
      </c>
      <c r="AS167" s="194" t="s">
        <v>56</v>
      </c>
      <c r="AT167" s="197"/>
    </row>
    <row r="168" spans="1:46" x14ac:dyDescent="0.2">
      <c r="A168" s="197" t="s">
        <v>1313</v>
      </c>
      <c r="B168" s="77" t="s">
        <v>31</v>
      </c>
      <c r="C168" s="197" t="s">
        <v>119</v>
      </c>
      <c r="D168" s="185" t="s">
        <v>119</v>
      </c>
      <c r="E168" s="185" t="s">
        <v>1602</v>
      </c>
      <c r="F168" s="185" t="s">
        <v>38</v>
      </c>
      <c r="G168" s="186">
        <v>7</v>
      </c>
      <c r="H168" s="185">
        <v>129821470</v>
      </c>
      <c r="I168" s="185">
        <v>129821470</v>
      </c>
      <c r="J168" s="185" t="s">
        <v>39</v>
      </c>
      <c r="K168" s="185" t="s">
        <v>46</v>
      </c>
      <c r="L168" s="197" t="s">
        <v>1603</v>
      </c>
      <c r="M168" s="211">
        <v>0</v>
      </c>
      <c r="N168" s="170">
        <v>0</v>
      </c>
      <c r="O168" s="170">
        <v>0</v>
      </c>
      <c r="P168" s="170">
        <v>0.15909090909090909</v>
      </c>
      <c r="Q168" s="170">
        <v>0</v>
      </c>
      <c r="R168" s="170">
        <v>1.4285714285714285E-2</v>
      </c>
      <c r="S168" s="198">
        <v>35</v>
      </c>
      <c r="T168" s="185">
        <v>35</v>
      </c>
      <c r="U168" s="185">
        <v>73</v>
      </c>
      <c r="V168" s="185">
        <v>44</v>
      </c>
      <c r="W168" s="185">
        <v>16</v>
      </c>
      <c r="X168" s="185">
        <v>70</v>
      </c>
      <c r="Y168" s="211">
        <v>1.07383E-3</v>
      </c>
      <c r="Z168" s="170">
        <v>1.7754100000000001E-3</v>
      </c>
      <c r="AA168" s="170">
        <v>2.70331E-3</v>
      </c>
      <c r="AB168" s="170">
        <v>1.30776E-3</v>
      </c>
      <c r="AC168" s="170">
        <v>0.124473</v>
      </c>
      <c r="AD168" s="170">
        <v>1.72265E-3</v>
      </c>
      <c r="AE168" s="170">
        <v>1.34048E-3</v>
      </c>
      <c r="AF168" s="198">
        <v>3725</v>
      </c>
      <c r="AG168" s="185">
        <v>4506</v>
      </c>
      <c r="AH168" s="185">
        <v>4439</v>
      </c>
      <c r="AI168" s="185">
        <v>4588</v>
      </c>
      <c r="AJ168" s="185">
        <v>4981</v>
      </c>
      <c r="AK168" s="185">
        <v>4644</v>
      </c>
      <c r="AL168" s="185">
        <v>5968</v>
      </c>
      <c r="AM168" s="198"/>
      <c r="AN168" s="185"/>
      <c r="AO168" s="185"/>
      <c r="AP168" s="185"/>
      <c r="AQ168" s="185"/>
      <c r="AR168" s="185"/>
      <c r="AS168" s="185"/>
      <c r="AT168" s="197"/>
    </row>
    <row r="169" spans="1:46" x14ac:dyDescent="0.2">
      <c r="A169" s="197" t="s">
        <v>1296</v>
      </c>
      <c r="B169" s="77" t="s">
        <v>1369</v>
      </c>
      <c r="C169" s="197" t="s">
        <v>119</v>
      </c>
      <c r="D169" s="185" t="s">
        <v>119</v>
      </c>
      <c r="E169" s="185" t="s">
        <v>1604</v>
      </c>
      <c r="F169" s="185" t="s">
        <v>38</v>
      </c>
      <c r="G169" s="186">
        <v>7</v>
      </c>
      <c r="H169" s="185">
        <v>138968014</v>
      </c>
      <c r="I169" s="185">
        <v>138968014</v>
      </c>
      <c r="J169" s="185" t="s">
        <v>39</v>
      </c>
      <c r="K169" s="185" t="s">
        <v>59</v>
      </c>
      <c r="L169" s="197" t="s">
        <v>1605</v>
      </c>
      <c r="M169" s="211">
        <v>0</v>
      </c>
      <c r="N169" s="170">
        <v>0</v>
      </c>
      <c r="O169" s="170">
        <v>1.7543859649122806E-2</v>
      </c>
      <c r="P169" s="170">
        <v>0.05</v>
      </c>
      <c r="Q169" s="170">
        <v>0.14285714285714285</v>
      </c>
      <c r="R169" s="170">
        <v>0.10256410256410256</v>
      </c>
      <c r="S169" s="198">
        <v>23</v>
      </c>
      <c r="T169" s="185">
        <v>17</v>
      </c>
      <c r="U169" s="185">
        <v>57</v>
      </c>
      <c r="V169" s="185">
        <v>20</v>
      </c>
      <c r="W169" s="185">
        <v>28</v>
      </c>
      <c r="X169" s="185">
        <v>39</v>
      </c>
      <c r="Y169" s="211">
        <v>2.5188900000000002E-3</v>
      </c>
      <c r="Z169" s="170">
        <v>2.50052E-3</v>
      </c>
      <c r="AA169" s="170">
        <v>2.51731E-3</v>
      </c>
      <c r="AB169" s="170">
        <v>2.8848099999999998E-3</v>
      </c>
      <c r="AC169" s="170">
        <v>7.8003100000000004E-3</v>
      </c>
      <c r="AD169" s="170">
        <v>0.24613499999999999</v>
      </c>
      <c r="AE169" s="170">
        <v>0.11007400000000001</v>
      </c>
      <c r="AF169" s="198">
        <v>4367</v>
      </c>
      <c r="AG169" s="185">
        <v>4799</v>
      </c>
      <c r="AH169" s="185">
        <v>4767</v>
      </c>
      <c r="AI169" s="185">
        <v>4853</v>
      </c>
      <c r="AJ169" s="185">
        <v>5128</v>
      </c>
      <c r="AK169" s="185">
        <v>4786</v>
      </c>
      <c r="AL169" s="185">
        <v>6105</v>
      </c>
      <c r="AM169" s="198"/>
      <c r="AN169" s="185"/>
      <c r="AO169" s="185"/>
      <c r="AP169" s="185"/>
      <c r="AQ169" s="185"/>
      <c r="AR169" s="185"/>
      <c r="AS169" s="185"/>
      <c r="AT169" s="197"/>
    </row>
    <row r="170" spans="1:46" x14ac:dyDescent="0.2">
      <c r="A170" s="197" t="s">
        <v>1372</v>
      </c>
      <c r="B170" s="77" t="s">
        <v>1179</v>
      </c>
      <c r="C170" s="197" t="s">
        <v>119</v>
      </c>
      <c r="D170" s="185" t="s">
        <v>119</v>
      </c>
      <c r="E170" s="185" t="s">
        <v>1606</v>
      </c>
      <c r="F170" s="185" t="s">
        <v>38</v>
      </c>
      <c r="G170" s="186">
        <v>8</v>
      </c>
      <c r="H170" s="185">
        <v>9609188</v>
      </c>
      <c r="I170" s="185">
        <v>9609188</v>
      </c>
      <c r="J170" s="185" t="s">
        <v>39</v>
      </c>
      <c r="K170" s="185" t="s">
        <v>40</v>
      </c>
      <c r="L170" s="197" t="s">
        <v>1607</v>
      </c>
      <c r="M170" s="211">
        <v>0</v>
      </c>
      <c r="N170" s="170">
        <v>0</v>
      </c>
      <c r="O170" s="170">
        <v>0</v>
      </c>
      <c r="P170" s="170">
        <v>0.34</v>
      </c>
      <c r="Q170" s="170">
        <v>2.3255813953488372E-2</v>
      </c>
      <c r="R170" s="170">
        <v>9.45945945945946E-2</v>
      </c>
      <c r="S170" s="198">
        <v>63</v>
      </c>
      <c r="T170" s="185">
        <v>59</v>
      </c>
      <c r="U170" s="185">
        <v>99</v>
      </c>
      <c r="V170" s="185">
        <v>50</v>
      </c>
      <c r="W170" s="185">
        <v>43</v>
      </c>
      <c r="X170" s="185">
        <v>74</v>
      </c>
      <c r="Y170" s="211">
        <v>1.40449E-3</v>
      </c>
      <c r="Z170" s="170">
        <v>1.0831300000000001E-3</v>
      </c>
      <c r="AA170" s="170">
        <v>2.0491799999999998E-3</v>
      </c>
      <c r="AB170" s="170">
        <v>1.2074400000000001E-2</v>
      </c>
      <c r="AC170" s="170">
        <v>0.137158</v>
      </c>
      <c r="AD170" s="170">
        <v>2.6271799999999998E-3</v>
      </c>
      <c r="AE170" s="170">
        <v>0.142926</v>
      </c>
      <c r="AF170" s="198">
        <v>2848</v>
      </c>
      <c r="AG170" s="185">
        <v>3693</v>
      </c>
      <c r="AH170" s="185">
        <v>3904</v>
      </c>
      <c r="AI170" s="185">
        <v>4141</v>
      </c>
      <c r="AJ170" s="185">
        <v>4462</v>
      </c>
      <c r="AK170" s="185">
        <v>4187</v>
      </c>
      <c r="AL170" s="185">
        <v>4135</v>
      </c>
      <c r="AM170" s="198"/>
      <c r="AN170" s="185"/>
      <c r="AO170" s="185"/>
      <c r="AP170" s="185"/>
      <c r="AQ170" s="185"/>
      <c r="AR170" s="185"/>
      <c r="AS170" s="185"/>
      <c r="AT170" s="197"/>
    </row>
    <row r="171" spans="1:46" x14ac:dyDescent="0.2">
      <c r="A171" s="197" t="s">
        <v>1569</v>
      </c>
      <c r="B171" s="77" t="s">
        <v>1734</v>
      </c>
      <c r="C171" s="197" t="s">
        <v>119</v>
      </c>
      <c r="D171" s="185" t="s">
        <v>119</v>
      </c>
      <c r="E171" s="185" t="s">
        <v>1608</v>
      </c>
      <c r="F171" s="185" t="s">
        <v>38</v>
      </c>
      <c r="G171" s="186">
        <v>8</v>
      </c>
      <c r="H171" s="185">
        <v>18079879</v>
      </c>
      <c r="I171" s="185">
        <v>18079879</v>
      </c>
      <c r="J171" s="185" t="s">
        <v>59</v>
      </c>
      <c r="K171" s="185" t="s">
        <v>46</v>
      </c>
      <c r="L171" s="197" t="s">
        <v>1609</v>
      </c>
      <c r="M171" s="211">
        <v>0</v>
      </c>
      <c r="N171" s="170">
        <v>0.34965034965034963</v>
      </c>
      <c r="O171" s="170">
        <v>8.23045267489712E-3</v>
      </c>
      <c r="P171" s="170">
        <v>0.16666666666666666</v>
      </c>
      <c r="Q171" s="170">
        <v>0.24060150375939848</v>
      </c>
      <c r="R171" s="170">
        <v>0.22727272727272727</v>
      </c>
      <c r="S171" s="198">
        <v>176</v>
      </c>
      <c r="T171" s="185">
        <v>143</v>
      </c>
      <c r="U171" s="185">
        <v>243</v>
      </c>
      <c r="V171" s="185">
        <v>138</v>
      </c>
      <c r="W171" s="185">
        <v>133</v>
      </c>
      <c r="X171" s="185">
        <v>198</v>
      </c>
      <c r="Y171" s="211">
        <v>0.30571500000000001</v>
      </c>
      <c r="Z171" s="170">
        <v>0.117993</v>
      </c>
      <c r="AA171" s="170">
        <v>0.25040099999999998</v>
      </c>
      <c r="AB171" s="170">
        <v>1.6132500000000001E-2</v>
      </c>
      <c r="AC171" s="170">
        <v>0.14674599999999999</v>
      </c>
      <c r="AD171" s="170">
        <v>0.31757299999999999</v>
      </c>
      <c r="AE171" s="170">
        <v>0.165988</v>
      </c>
      <c r="AF171" s="198">
        <v>3307</v>
      </c>
      <c r="AG171" s="185">
        <v>4585</v>
      </c>
      <c r="AH171" s="185">
        <v>4365</v>
      </c>
      <c r="AI171" s="185">
        <v>4711</v>
      </c>
      <c r="AJ171" s="185">
        <v>4886</v>
      </c>
      <c r="AK171" s="185">
        <v>4103</v>
      </c>
      <c r="AL171" s="185">
        <v>5157</v>
      </c>
      <c r="AM171" s="198"/>
      <c r="AN171" s="185"/>
      <c r="AO171" s="185"/>
      <c r="AP171" s="185"/>
      <c r="AQ171" s="185"/>
      <c r="AR171" s="185"/>
      <c r="AS171" s="185"/>
      <c r="AT171" s="197"/>
    </row>
    <row r="172" spans="1:46" x14ac:dyDescent="0.2">
      <c r="A172" s="197" t="s">
        <v>759</v>
      </c>
      <c r="B172" s="77" t="s">
        <v>1081</v>
      </c>
      <c r="C172" s="197" t="s">
        <v>119</v>
      </c>
      <c r="D172" s="185" t="s">
        <v>119</v>
      </c>
      <c r="E172" s="185" t="s">
        <v>1610</v>
      </c>
      <c r="F172" s="185" t="s">
        <v>38</v>
      </c>
      <c r="G172" s="186">
        <v>8</v>
      </c>
      <c r="H172" s="185">
        <v>27362589</v>
      </c>
      <c r="I172" s="185">
        <v>27362589</v>
      </c>
      <c r="J172" s="185" t="s">
        <v>39</v>
      </c>
      <c r="K172" s="185" t="s">
        <v>40</v>
      </c>
      <c r="L172" s="197" t="s">
        <v>1611</v>
      </c>
      <c r="M172" s="211">
        <v>0</v>
      </c>
      <c r="N172" s="170">
        <v>0.23809523809523808</v>
      </c>
      <c r="O172" s="170">
        <v>0</v>
      </c>
      <c r="P172" s="170">
        <v>0</v>
      </c>
      <c r="Q172" s="170">
        <v>0</v>
      </c>
      <c r="R172" s="170">
        <v>0</v>
      </c>
      <c r="S172" s="198">
        <v>50</v>
      </c>
      <c r="T172" s="185">
        <v>42</v>
      </c>
      <c r="U172" s="185">
        <v>93</v>
      </c>
      <c r="V172" s="185">
        <v>42</v>
      </c>
      <c r="W172" s="185">
        <v>50</v>
      </c>
      <c r="X172" s="185">
        <v>47</v>
      </c>
      <c r="Y172" s="211">
        <v>0.232323</v>
      </c>
      <c r="Z172" s="170">
        <v>9.3596100000000002E-2</v>
      </c>
      <c r="AA172" s="170">
        <v>0.194635</v>
      </c>
      <c r="AB172" s="170">
        <v>2.06186E-3</v>
      </c>
      <c r="AC172" s="170">
        <v>2.5876300000000001E-3</v>
      </c>
      <c r="AD172" s="170">
        <v>1.16245E-3</v>
      </c>
      <c r="AE172" s="170">
        <v>4.8426200000000001E-4</v>
      </c>
      <c r="AF172" s="198">
        <v>2574</v>
      </c>
      <c r="AG172" s="185">
        <v>3451</v>
      </c>
      <c r="AH172" s="185">
        <v>3057</v>
      </c>
      <c r="AI172" s="185">
        <v>3880</v>
      </c>
      <c r="AJ172" s="185">
        <v>4251</v>
      </c>
      <c r="AK172" s="185">
        <v>3441</v>
      </c>
      <c r="AL172" s="185">
        <v>4130</v>
      </c>
      <c r="AM172" s="198"/>
      <c r="AN172" s="185"/>
      <c r="AO172" s="185"/>
      <c r="AP172" s="185"/>
      <c r="AQ172" s="185"/>
      <c r="AR172" s="185"/>
      <c r="AS172" s="185"/>
      <c r="AT172" s="197"/>
    </row>
    <row r="173" spans="1:46" x14ac:dyDescent="0.2">
      <c r="A173" s="197" t="s">
        <v>33</v>
      </c>
      <c r="B173" s="77" t="s">
        <v>33</v>
      </c>
      <c r="C173" s="197" t="s">
        <v>33</v>
      </c>
      <c r="D173" s="185" t="s">
        <v>119</v>
      </c>
      <c r="E173" s="185" t="s">
        <v>1612</v>
      </c>
      <c r="F173" s="185" t="s">
        <v>103</v>
      </c>
      <c r="G173" s="186">
        <v>8</v>
      </c>
      <c r="H173" s="185">
        <v>35624567</v>
      </c>
      <c r="I173" s="185">
        <v>35624567</v>
      </c>
      <c r="J173" s="185" t="s">
        <v>39</v>
      </c>
      <c r="K173" s="185" t="s">
        <v>59</v>
      </c>
      <c r="L173" s="197" t="s">
        <v>1613</v>
      </c>
      <c r="M173" s="211">
        <v>0</v>
      </c>
      <c r="N173" s="170">
        <v>0</v>
      </c>
      <c r="O173" s="170">
        <v>0</v>
      </c>
      <c r="P173" s="170">
        <v>0</v>
      </c>
      <c r="Q173" s="170">
        <v>0</v>
      </c>
      <c r="R173" s="170">
        <v>0.125</v>
      </c>
      <c r="S173" s="198">
        <v>55</v>
      </c>
      <c r="T173" s="185">
        <v>27</v>
      </c>
      <c r="U173" s="185">
        <v>43</v>
      </c>
      <c r="V173" s="185">
        <v>32</v>
      </c>
      <c r="W173" s="185">
        <v>24</v>
      </c>
      <c r="X173" s="185">
        <v>32</v>
      </c>
      <c r="Y173" s="211">
        <v>3.7570400000000001E-3</v>
      </c>
      <c r="Z173" s="170">
        <v>2.44101E-3</v>
      </c>
      <c r="AA173" s="170">
        <v>2.8851699999999998E-3</v>
      </c>
      <c r="AB173" s="170">
        <v>0</v>
      </c>
      <c r="AC173" s="170">
        <v>3.4877900000000002E-3</v>
      </c>
      <c r="AD173" s="170">
        <v>2.3752999999999999E-3</v>
      </c>
      <c r="AE173" s="170">
        <v>3.2913600000000001E-2</v>
      </c>
      <c r="AF173" s="198">
        <v>3194</v>
      </c>
      <c r="AG173" s="185">
        <v>3687</v>
      </c>
      <c r="AH173" s="185">
        <v>3466</v>
      </c>
      <c r="AI173" s="185">
        <v>3649</v>
      </c>
      <c r="AJ173" s="185">
        <v>4014</v>
      </c>
      <c r="AK173" s="185">
        <v>4210</v>
      </c>
      <c r="AL173" s="185">
        <v>4527</v>
      </c>
      <c r="AM173" s="198" t="s">
        <v>39</v>
      </c>
      <c r="AN173" s="185" t="s">
        <v>39</v>
      </c>
      <c r="AO173" s="185" t="s">
        <v>39</v>
      </c>
      <c r="AP173" s="185" t="s">
        <v>39</v>
      </c>
      <c r="AQ173" s="185" t="s">
        <v>39</v>
      </c>
      <c r="AR173" s="185" t="s">
        <v>39</v>
      </c>
      <c r="AS173" s="185" t="s">
        <v>39</v>
      </c>
      <c r="AT173" s="218" t="s">
        <v>79</v>
      </c>
    </row>
    <row r="174" spans="1:46" x14ac:dyDescent="0.2">
      <c r="A174" s="197" t="s">
        <v>759</v>
      </c>
      <c r="B174" s="77" t="s">
        <v>1081</v>
      </c>
      <c r="C174" s="197" t="s">
        <v>119</v>
      </c>
      <c r="D174" s="185" t="s">
        <v>119</v>
      </c>
      <c r="E174" s="185" t="s">
        <v>1614</v>
      </c>
      <c r="F174" s="185" t="s">
        <v>38</v>
      </c>
      <c r="G174" s="186">
        <v>8</v>
      </c>
      <c r="H174" s="185">
        <v>37730471</v>
      </c>
      <c r="I174" s="185">
        <v>37730471</v>
      </c>
      <c r="J174" s="185" t="s">
        <v>40</v>
      </c>
      <c r="K174" s="185" t="s">
        <v>39</v>
      </c>
      <c r="L174" s="197" t="s">
        <v>1615</v>
      </c>
      <c r="M174" s="211">
        <v>0</v>
      </c>
      <c r="N174" s="170">
        <v>0.57894736842105265</v>
      </c>
      <c r="O174" s="170">
        <v>0</v>
      </c>
      <c r="P174" s="170">
        <v>0</v>
      </c>
      <c r="Q174" s="170">
        <v>0</v>
      </c>
      <c r="R174" s="170">
        <v>0</v>
      </c>
      <c r="S174" s="198">
        <v>29</v>
      </c>
      <c r="T174" s="185">
        <v>19</v>
      </c>
      <c r="U174" s="185">
        <v>61</v>
      </c>
      <c r="V174" s="185">
        <v>25</v>
      </c>
      <c r="W174" s="185">
        <v>21</v>
      </c>
      <c r="X174" s="185">
        <v>29</v>
      </c>
      <c r="Y174" s="211">
        <v>0.27352900000000002</v>
      </c>
      <c r="Z174" s="170">
        <v>0.118171</v>
      </c>
      <c r="AA174" s="170">
        <v>0.22747000000000001</v>
      </c>
      <c r="AB174" s="170">
        <v>7.5358000000000001E-4</v>
      </c>
      <c r="AC174" s="170">
        <v>2.6359899999999999E-3</v>
      </c>
      <c r="AD174" s="170">
        <v>1.3785500000000001E-3</v>
      </c>
      <c r="AE174" s="170">
        <v>1.4360899999999999E-3</v>
      </c>
      <c r="AF174" s="198">
        <v>4197</v>
      </c>
      <c r="AG174" s="185">
        <v>4265</v>
      </c>
      <c r="AH174" s="185">
        <v>4150</v>
      </c>
      <c r="AI174" s="185">
        <v>3981</v>
      </c>
      <c r="AJ174" s="185">
        <v>4173</v>
      </c>
      <c r="AK174" s="185">
        <v>3627</v>
      </c>
      <c r="AL174" s="185">
        <v>4178</v>
      </c>
      <c r="AM174" s="198"/>
      <c r="AN174" s="185"/>
      <c r="AO174" s="185"/>
      <c r="AP174" s="185"/>
      <c r="AQ174" s="185"/>
      <c r="AR174" s="185"/>
      <c r="AS174" s="185"/>
      <c r="AT174" s="197"/>
    </row>
    <row r="175" spans="1:46" x14ac:dyDescent="0.2">
      <c r="A175" s="197" t="s">
        <v>1372</v>
      </c>
      <c r="B175" s="77" t="s">
        <v>1372</v>
      </c>
      <c r="C175" s="197" t="s">
        <v>32</v>
      </c>
      <c r="D175" s="185" t="s">
        <v>119</v>
      </c>
      <c r="E175" s="185" t="s">
        <v>2007</v>
      </c>
      <c r="F175" s="185" t="s">
        <v>38</v>
      </c>
      <c r="G175" s="186">
        <v>8</v>
      </c>
      <c r="H175" s="185">
        <v>38677350</v>
      </c>
      <c r="I175" s="185">
        <v>38677350</v>
      </c>
      <c r="J175" s="185" t="s">
        <v>40</v>
      </c>
      <c r="K175" s="185" t="s">
        <v>59</v>
      </c>
      <c r="L175" s="197" t="s">
        <v>2008</v>
      </c>
      <c r="M175" s="211">
        <v>0</v>
      </c>
      <c r="N175" s="170">
        <v>0</v>
      </c>
      <c r="O175" s="170">
        <v>0</v>
      </c>
      <c r="P175" s="170">
        <v>0.13</v>
      </c>
      <c r="Q175" s="170">
        <v>0.23880597014925373</v>
      </c>
      <c r="R175" s="170">
        <v>0.15789473684210525</v>
      </c>
      <c r="S175" s="198">
        <v>81</v>
      </c>
      <c r="T175" s="185">
        <v>73</v>
      </c>
      <c r="U175" s="185">
        <v>108</v>
      </c>
      <c r="V175" s="185">
        <v>100</v>
      </c>
      <c r="W175" s="185">
        <v>67</v>
      </c>
      <c r="X175" s="185">
        <v>57</v>
      </c>
      <c r="Y175" s="211">
        <v>0</v>
      </c>
      <c r="Z175" s="170">
        <v>0</v>
      </c>
      <c r="AA175" s="170">
        <v>3.20513E-3</v>
      </c>
      <c r="AB175" s="170">
        <v>3.9370100000000003E-3</v>
      </c>
      <c r="AC175" s="170">
        <v>0.107186</v>
      </c>
      <c r="AD175" s="170">
        <v>0.30459000000000003</v>
      </c>
      <c r="AE175" s="170">
        <v>8.2706799999999997E-2</v>
      </c>
      <c r="AF175" s="198">
        <v>456</v>
      </c>
      <c r="AG175" s="185">
        <v>452</v>
      </c>
      <c r="AH175" s="185">
        <v>624</v>
      </c>
      <c r="AI175" s="185">
        <v>508</v>
      </c>
      <c r="AJ175" s="185">
        <v>821</v>
      </c>
      <c r="AK175" s="185">
        <v>719</v>
      </c>
      <c r="AL175" s="185">
        <v>532</v>
      </c>
      <c r="AM175" s="198" t="s">
        <v>40</v>
      </c>
      <c r="AN175" s="185" t="s">
        <v>40</v>
      </c>
      <c r="AO175" s="185" t="s">
        <v>40</v>
      </c>
      <c r="AP175" s="185" t="s">
        <v>40</v>
      </c>
      <c r="AQ175" s="185" t="s">
        <v>40</v>
      </c>
      <c r="AR175" s="185"/>
      <c r="AS175" s="194" t="s">
        <v>93</v>
      </c>
      <c r="AT175" s="197"/>
    </row>
    <row r="176" spans="1:46" x14ac:dyDescent="0.2">
      <c r="A176" s="197" t="s">
        <v>31</v>
      </c>
      <c r="B176" s="77" t="s">
        <v>31</v>
      </c>
      <c r="C176" s="197" t="s">
        <v>31</v>
      </c>
      <c r="D176" s="185" t="s">
        <v>119</v>
      </c>
      <c r="E176" s="185" t="s">
        <v>1616</v>
      </c>
      <c r="F176" s="185" t="s">
        <v>38</v>
      </c>
      <c r="G176" s="186">
        <v>8</v>
      </c>
      <c r="H176" s="185">
        <v>48586474</v>
      </c>
      <c r="I176" s="185">
        <v>48586474</v>
      </c>
      <c r="J176" s="185" t="s">
        <v>40</v>
      </c>
      <c r="K176" s="185" t="s">
        <v>59</v>
      </c>
      <c r="L176" s="197" t="s">
        <v>1617</v>
      </c>
      <c r="M176" s="211">
        <v>0</v>
      </c>
      <c r="N176" s="170">
        <v>5.7142857142857143E-3</v>
      </c>
      <c r="O176" s="170">
        <v>0</v>
      </c>
      <c r="P176" s="170">
        <v>9.8214285714285712E-2</v>
      </c>
      <c r="Q176" s="170">
        <v>0</v>
      </c>
      <c r="R176" s="170">
        <v>0</v>
      </c>
      <c r="S176" s="198">
        <v>77</v>
      </c>
      <c r="T176" s="185">
        <v>175</v>
      </c>
      <c r="U176" s="185">
        <v>147</v>
      </c>
      <c r="V176" s="185">
        <v>112</v>
      </c>
      <c r="W176" s="185">
        <v>140</v>
      </c>
      <c r="X176" s="185">
        <v>181</v>
      </c>
      <c r="Y176" s="211">
        <v>2.9129E-3</v>
      </c>
      <c r="Z176" s="170">
        <v>2.5819800000000002E-3</v>
      </c>
      <c r="AA176" s="170">
        <v>4.7455800000000001E-3</v>
      </c>
      <c r="AB176" s="170">
        <v>1.2213700000000001E-3</v>
      </c>
      <c r="AC176" s="170">
        <v>7.3068400000000006E-2</v>
      </c>
      <c r="AD176" s="170">
        <v>4.3821199999999998E-3</v>
      </c>
      <c r="AE176" s="170">
        <v>1.7323499999999999E-3</v>
      </c>
      <c r="AF176" s="198">
        <v>3433</v>
      </c>
      <c r="AG176" s="185">
        <v>3873</v>
      </c>
      <c r="AH176" s="185">
        <v>3793</v>
      </c>
      <c r="AI176" s="185">
        <v>3275</v>
      </c>
      <c r="AJ176" s="185">
        <v>4051</v>
      </c>
      <c r="AK176" s="185">
        <v>4564</v>
      </c>
      <c r="AL176" s="185">
        <v>4618</v>
      </c>
      <c r="AM176" s="198" t="s">
        <v>40</v>
      </c>
      <c r="AN176" s="185" t="s">
        <v>40</v>
      </c>
      <c r="AO176" s="185" t="s">
        <v>40</v>
      </c>
      <c r="AP176" s="185" t="s">
        <v>40</v>
      </c>
      <c r="AQ176" s="185" t="s">
        <v>40</v>
      </c>
      <c r="AR176" s="194" t="s">
        <v>93</v>
      </c>
      <c r="AS176" s="185" t="s">
        <v>40</v>
      </c>
      <c r="AT176" s="197" t="s">
        <v>40</v>
      </c>
    </row>
    <row r="177" spans="1:46" x14ac:dyDescent="0.2">
      <c r="A177" s="197" t="s">
        <v>32</v>
      </c>
      <c r="B177" s="77" t="s">
        <v>32</v>
      </c>
      <c r="C177" s="197" t="s">
        <v>119</v>
      </c>
      <c r="D177" s="185" t="s">
        <v>119</v>
      </c>
      <c r="E177" s="185" t="s">
        <v>1618</v>
      </c>
      <c r="F177" s="185" t="s">
        <v>38</v>
      </c>
      <c r="G177" s="186">
        <v>8</v>
      </c>
      <c r="H177" s="185">
        <v>53570375</v>
      </c>
      <c r="I177" s="185">
        <v>53570375</v>
      </c>
      <c r="J177" s="185" t="s">
        <v>40</v>
      </c>
      <c r="K177" s="185" t="s">
        <v>46</v>
      </c>
      <c r="L177" s="197" t="s">
        <v>1619</v>
      </c>
      <c r="M177" s="211">
        <v>0</v>
      </c>
      <c r="N177" s="170">
        <v>0</v>
      </c>
      <c r="O177" s="170">
        <v>0</v>
      </c>
      <c r="P177" s="170">
        <v>0</v>
      </c>
      <c r="Q177" s="170">
        <v>0.10738255033557047</v>
      </c>
      <c r="R177" s="170">
        <v>4.0000000000000001E-3</v>
      </c>
      <c r="S177" s="198">
        <v>108</v>
      </c>
      <c r="T177" s="185">
        <v>174</v>
      </c>
      <c r="U177" s="185">
        <v>225</v>
      </c>
      <c r="V177" s="185">
        <v>143</v>
      </c>
      <c r="W177" s="185">
        <v>149</v>
      </c>
      <c r="X177" s="185">
        <v>250</v>
      </c>
      <c r="Y177" s="211">
        <v>2.13276E-3</v>
      </c>
      <c r="Z177" s="170">
        <v>2.2763499999999999E-3</v>
      </c>
      <c r="AA177" s="170">
        <v>3.9645499999999998E-3</v>
      </c>
      <c r="AB177" s="170">
        <v>9.6899200000000001E-4</v>
      </c>
      <c r="AC177" s="170">
        <v>1.2650199999999999E-3</v>
      </c>
      <c r="AD177" s="170">
        <v>0.136041</v>
      </c>
      <c r="AE177" s="170">
        <v>1.5736999999999999E-3</v>
      </c>
      <c r="AF177" s="198">
        <v>3751</v>
      </c>
      <c r="AG177" s="185">
        <v>4393</v>
      </c>
      <c r="AH177" s="185">
        <v>4288</v>
      </c>
      <c r="AI177" s="185">
        <v>4128</v>
      </c>
      <c r="AJ177" s="185">
        <v>4743</v>
      </c>
      <c r="AK177" s="185">
        <v>4925</v>
      </c>
      <c r="AL177" s="185">
        <v>5719</v>
      </c>
      <c r="AM177" s="198"/>
      <c r="AN177" s="185"/>
      <c r="AO177" s="185"/>
      <c r="AP177" s="185"/>
      <c r="AQ177" s="185"/>
      <c r="AR177" s="185"/>
      <c r="AS177" s="185"/>
      <c r="AT177" s="197"/>
    </row>
    <row r="178" spans="1:46" x14ac:dyDescent="0.2">
      <c r="A178" s="197" t="s">
        <v>1569</v>
      </c>
      <c r="B178" s="77" t="s">
        <v>1498</v>
      </c>
      <c r="C178" s="197" t="s">
        <v>1498</v>
      </c>
      <c r="D178" s="185" t="s">
        <v>119</v>
      </c>
      <c r="E178" s="185" t="s">
        <v>1620</v>
      </c>
      <c r="F178" s="185" t="s">
        <v>38</v>
      </c>
      <c r="G178" s="186">
        <v>8</v>
      </c>
      <c r="H178" s="185">
        <v>71068924</v>
      </c>
      <c r="I178" s="185">
        <v>71068924</v>
      </c>
      <c r="J178" s="185" t="s">
        <v>46</v>
      </c>
      <c r="K178" s="185" t="s">
        <v>40</v>
      </c>
      <c r="L178" s="197" t="s">
        <v>1621</v>
      </c>
      <c r="M178" s="211">
        <v>0</v>
      </c>
      <c r="N178" s="170">
        <v>0.1388888888888889</v>
      </c>
      <c r="O178" s="170">
        <v>9.7087378640776691E-3</v>
      </c>
      <c r="P178" s="170">
        <v>8.5365853658536592E-2</v>
      </c>
      <c r="Q178" s="170">
        <v>0.1276595744680851</v>
      </c>
      <c r="R178" s="170">
        <v>0.14423076923076922</v>
      </c>
      <c r="S178" s="198">
        <v>44</v>
      </c>
      <c r="T178" s="185">
        <v>108</v>
      </c>
      <c r="U178" s="185">
        <v>103</v>
      </c>
      <c r="V178" s="185">
        <v>82</v>
      </c>
      <c r="W178" s="185">
        <v>94</v>
      </c>
      <c r="X178" s="185">
        <v>104</v>
      </c>
      <c r="Y178" s="211">
        <v>0.14885599999999999</v>
      </c>
      <c r="Z178" s="170">
        <v>7.6575400000000002E-2</v>
      </c>
      <c r="AA178" s="170">
        <v>0.114202</v>
      </c>
      <c r="AB178" s="170">
        <v>8.9020799999999997E-3</v>
      </c>
      <c r="AC178" s="170">
        <v>7.4964000000000003E-2</v>
      </c>
      <c r="AD178" s="170">
        <v>0.12708800000000001</v>
      </c>
      <c r="AE178" s="170">
        <v>8.0136799999999994E-2</v>
      </c>
      <c r="AF178" s="198">
        <v>3191</v>
      </c>
      <c r="AG178" s="185">
        <v>3761</v>
      </c>
      <c r="AH178" s="185">
        <v>3739</v>
      </c>
      <c r="AI178" s="185">
        <v>3370</v>
      </c>
      <c r="AJ178" s="185">
        <v>4162</v>
      </c>
      <c r="AK178" s="185">
        <v>4131</v>
      </c>
      <c r="AL178" s="185">
        <v>4093</v>
      </c>
      <c r="AM178" s="198" t="s">
        <v>46</v>
      </c>
      <c r="AN178" s="194" t="s">
        <v>48</v>
      </c>
      <c r="AO178" s="194" t="s">
        <v>48</v>
      </c>
      <c r="AP178" s="194" t="s">
        <v>48</v>
      </c>
      <c r="AQ178" s="185" t="s">
        <v>46</v>
      </c>
      <c r="AR178" s="194" t="s">
        <v>48</v>
      </c>
      <c r="AS178" s="194" t="s">
        <v>48</v>
      </c>
      <c r="AT178" s="218" t="s">
        <v>48</v>
      </c>
    </row>
    <row r="179" spans="1:46" x14ac:dyDescent="0.2">
      <c r="A179" s="197" t="s">
        <v>1372</v>
      </c>
      <c r="B179" s="77" t="s">
        <v>1372</v>
      </c>
      <c r="C179" s="197" t="s">
        <v>1372</v>
      </c>
      <c r="D179" s="185" t="s">
        <v>119</v>
      </c>
      <c r="E179" s="185" t="s">
        <v>1622</v>
      </c>
      <c r="F179" s="185" t="s">
        <v>38</v>
      </c>
      <c r="G179" s="186">
        <v>8</v>
      </c>
      <c r="H179" s="185">
        <v>91094880</v>
      </c>
      <c r="I179" s="185">
        <v>91094880</v>
      </c>
      <c r="J179" s="185" t="s">
        <v>46</v>
      </c>
      <c r="K179" s="185" t="s">
        <v>59</v>
      </c>
      <c r="L179" s="197" t="s">
        <v>1623</v>
      </c>
      <c r="M179" s="211">
        <v>0</v>
      </c>
      <c r="N179" s="170">
        <v>0</v>
      </c>
      <c r="O179" s="170">
        <v>0</v>
      </c>
      <c r="P179" s="170">
        <v>8.3333333333333329E-2</v>
      </c>
      <c r="Q179" s="170">
        <v>0.11475409836065574</v>
      </c>
      <c r="R179" s="170">
        <v>0.10743801652892562</v>
      </c>
      <c r="S179" s="198">
        <v>79</v>
      </c>
      <c r="T179" s="185">
        <v>147</v>
      </c>
      <c r="U179" s="185">
        <v>128</v>
      </c>
      <c r="V179" s="185">
        <v>108</v>
      </c>
      <c r="W179" s="185">
        <v>183</v>
      </c>
      <c r="X179" s="185">
        <v>121</v>
      </c>
      <c r="Y179" s="211">
        <v>2.33599E-3</v>
      </c>
      <c r="Z179" s="170">
        <v>6.2421999999999998E-3</v>
      </c>
      <c r="AA179" s="170">
        <v>5.3821299999999995E-4</v>
      </c>
      <c r="AB179" s="170">
        <v>9.24349E-3</v>
      </c>
      <c r="AC179" s="170">
        <v>8.1853300000000004E-2</v>
      </c>
      <c r="AD179" s="170">
        <v>0.132162</v>
      </c>
      <c r="AE179" s="170">
        <v>9.2666799999999994E-2</v>
      </c>
      <c r="AF179" s="198">
        <v>5137</v>
      </c>
      <c r="AG179" s="185">
        <v>4005</v>
      </c>
      <c r="AH179" s="185">
        <v>3716</v>
      </c>
      <c r="AI179" s="185">
        <v>4111</v>
      </c>
      <c r="AJ179" s="185">
        <v>3885</v>
      </c>
      <c r="AK179" s="185">
        <v>3700</v>
      </c>
      <c r="AL179" s="185">
        <v>4241</v>
      </c>
      <c r="AM179" s="198" t="s">
        <v>46</v>
      </c>
      <c r="AN179" s="185" t="s">
        <v>46</v>
      </c>
      <c r="AO179" s="185" t="s">
        <v>46</v>
      </c>
      <c r="AP179" s="185" t="s">
        <v>46</v>
      </c>
      <c r="AQ179" s="185" t="s">
        <v>46</v>
      </c>
      <c r="AR179" s="194" t="s">
        <v>160</v>
      </c>
      <c r="AS179" s="194" t="s">
        <v>160</v>
      </c>
      <c r="AT179" s="218" t="s">
        <v>160</v>
      </c>
    </row>
    <row r="180" spans="1:46" x14ac:dyDescent="0.2">
      <c r="A180" s="197" t="s">
        <v>1372</v>
      </c>
      <c r="B180" s="77" t="s">
        <v>1296</v>
      </c>
      <c r="C180" s="197" t="s">
        <v>32</v>
      </c>
      <c r="D180" s="185" t="s">
        <v>119</v>
      </c>
      <c r="E180" s="185" t="s">
        <v>2009</v>
      </c>
      <c r="F180" s="185" t="s">
        <v>38</v>
      </c>
      <c r="G180" s="186">
        <v>8</v>
      </c>
      <c r="H180" s="185">
        <v>101206451</v>
      </c>
      <c r="I180" s="185">
        <v>101206451</v>
      </c>
      <c r="J180" s="185" t="s">
        <v>40</v>
      </c>
      <c r="K180" s="185" t="s">
        <v>46</v>
      </c>
      <c r="L180" s="197" t="s">
        <v>2010</v>
      </c>
      <c r="M180" s="211">
        <v>0</v>
      </c>
      <c r="N180" s="170">
        <v>7.1942446043165471E-3</v>
      </c>
      <c r="O180" s="170">
        <v>0</v>
      </c>
      <c r="P180" s="170">
        <v>0.14285714285714285</v>
      </c>
      <c r="Q180" s="170">
        <v>0.22727272727272727</v>
      </c>
      <c r="R180" s="170">
        <v>9.2307692307692313E-2</v>
      </c>
      <c r="S180" s="198">
        <v>48</v>
      </c>
      <c r="T180" s="185">
        <v>139</v>
      </c>
      <c r="U180" s="185">
        <v>80</v>
      </c>
      <c r="V180" s="185">
        <v>70</v>
      </c>
      <c r="W180" s="185">
        <v>44</v>
      </c>
      <c r="X180" s="185">
        <v>65</v>
      </c>
      <c r="Y180" s="211">
        <v>1.54919E-3</v>
      </c>
      <c r="Z180" s="170">
        <v>3.8071099999999998E-3</v>
      </c>
      <c r="AA180" s="170">
        <v>3.81497E-3</v>
      </c>
      <c r="AB180" s="170">
        <v>1.6638900000000002E-2</v>
      </c>
      <c r="AC180" s="170">
        <v>0.20510600000000001</v>
      </c>
      <c r="AD180" s="170">
        <v>0.33563700000000002</v>
      </c>
      <c r="AE180" s="170">
        <v>0.19059699999999999</v>
      </c>
      <c r="AF180" s="198">
        <v>1291</v>
      </c>
      <c r="AG180" s="185">
        <v>1576</v>
      </c>
      <c r="AH180" s="185">
        <v>2097</v>
      </c>
      <c r="AI180" s="185">
        <v>1803</v>
      </c>
      <c r="AJ180" s="185">
        <v>2311</v>
      </c>
      <c r="AK180" s="185">
        <v>2026</v>
      </c>
      <c r="AL180" s="185">
        <v>1574</v>
      </c>
      <c r="AM180" s="198" t="s">
        <v>40</v>
      </c>
      <c r="AN180" s="185" t="s">
        <v>40</v>
      </c>
      <c r="AO180" s="185" t="s">
        <v>40</v>
      </c>
      <c r="AP180" s="185" t="s">
        <v>40</v>
      </c>
      <c r="AQ180" s="185" t="s">
        <v>40</v>
      </c>
      <c r="AR180" s="185" t="s">
        <v>40</v>
      </c>
      <c r="AS180" s="194" t="s">
        <v>56</v>
      </c>
      <c r="AT180" s="197" t="s">
        <v>40</v>
      </c>
    </row>
    <row r="181" spans="1:46" x14ac:dyDescent="0.2">
      <c r="A181" s="197" t="s">
        <v>759</v>
      </c>
      <c r="B181" s="77" t="s">
        <v>1081</v>
      </c>
      <c r="C181" s="197" t="s">
        <v>119</v>
      </c>
      <c r="D181" s="185" t="s">
        <v>119</v>
      </c>
      <c r="E181" s="185" t="s">
        <v>1624</v>
      </c>
      <c r="F181" s="185" t="s">
        <v>38</v>
      </c>
      <c r="G181" s="186">
        <v>8</v>
      </c>
      <c r="H181" s="185">
        <v>107782057</v>
      </c>
      <c r="I181" s="185">
        <v>107782057</v>
      </c>
      <c r="J181" s="185" t="s">
        <v>39</v>
      </c>
      <c r="K181" s="185" t="s">
        <v>59</v>
      </c>
      <c r="L181" s="197" t="s">
        <v>1625</v>
      </c>
      <c r="M181" s="211">
        <v>0</v>
      </c>
      <c r="N181" s="170">
        <v>0.12195121951219512</v>
      </c>
      <c r="O181" s="170">
        <v>0</v>
      </c>
      <c r="P181" s="170">
        <v>0</v>
      </c>
      <c r="Q181" s="170">
        <v>0</v>
      </c>
      <c r="R181" s="170">
        <v>0</v>
      </c>
      <c r="S181" s="198">
        <v>58</v>
      </c>
      <c r="T181" s="185">
        <v>123</v>
      </c>
      <c r="U181" s="185">
        <v>106</v>
      </c>
      <c r="V181" s="185">
        <v>149</v>
      </c>
      <c r="W181" s="185">
        <v>168</v>
      </c>
      <c r="X181" s="185">
        <v>138</v>
      </c>
      <c r="Y181" s="211">
        <v>7.8601599999999994E-2</v>
      </c>
      <c r="Z181" s="170">
        <v>4.5454500000000002E-2</v>
      </c>
      <c r="AA181" s="170">
        <v>6.2906699999999996E-2</v>
      </c>
      <c r="AB181" s="170">
        <v>1.1470499999999999E-3</v>
      </c>
      <c r="AC181" s="170">
        <v>2.1920199999999998E-3</v>
      </c>
      <c r="AD181" s="170">
        <v>1.8445899999999999E-3</v>
      </c>
      <c r="AE181" s="170">
        <v>1.14416E-3</v>
      </c>
      <c r="AF181" s="198">
        <v>4491</v>
      </c>
      <c r="AG181" s="185">
        <v>4488</v>
      </c>
      <c r="AH181" s="185">
        <v>4610</v>
      </c>
      <c r="AI181" s="185">
        <v>4359</v>
      </c>
      <c r="AJ181" s="185">
        <v>4562</v>
      </c>
      <c r="AK181" s="185">
        <v>4337</v>
      </c>
      <c r="AL181" s="185">
        <v>5244</v>
      </c>
      <c r="AM181" s="198"/>
      <c r="AN181" s="185"/>
      <c r="AO181" s="185"/>
      <c r="AP181" s="185"/>
      <c r="AQ181" s="185"/>
      <c r="AR181" s="185"/>
      <c r="AS181" s="185"/>
      <c r="AT181" s="197"/>
    </row>
    <row r="182" spans="1:46" x14ac:dyDescent="0.2">
      <c r="A182" s="197" t="s">
        <v>759</v>
      </c>
      <c r="B182" s="77" t="s">
        <v>1081</v>
      </c>
      <c r="C182" s="197" t="s">
        <v>119</v>
      </c>
      <c r="D182" s="185" t="s">
        <v>119</v>
      </c>
      <c r="E182" s="185" t="s">
        <v>1626</v>
      </c>
      <c r="F182" s="185" t="s">
        <v>38</v>
      </c>
      <c r="G182" s="186">
        <v>8</v>
      </c>
      <c r="H182" s="185">
        <v>141559238</v>
      </c>
      <c r="I182" s="185">
        <v>141559238</v>
      </c>
      <c r="J182" s="185" t="s">
        <v>40</v>
      </c>
      <c r="K182" s="185" t="s">
        <v>39</v>
      </c>
      <c r="L182" s="197" t="s">
        <v>1627</v>
      </c>
      <c r="M182" s="211">
        <v>0</v>
      </c>
      <c r="N182" s="170">
        <v>0.10101010101010101</v>
      </c>
      <c r="O182" s="170">
        <v>0</v>
      </c>
      <c r="P182" s="170">
        <v>0</v>
      </c>
      <c r="Q182" s="170">
        <v>0</v>
      </c>
      <c r="R182" s="170">
        <v>0</v>
      </c>
      <c r="S182" s="198">
        <v>79</v>
      </c>
      <c r="T182" s="185">
        <v>198</v>
      </c>
      <c r="U182" s="185">
        <v>95</v>
      </c>
      <c r="V182" s="185">
        <v>250</v>
      </c>
      <c r="W182" s="185">
        <v>232</v>
      </c>
      <c r="X182" s="185">
        <v>146</v>
      </c>
      <c r="Y182" s="211">
        <v>6.2657199999999996E-2</v>
      </c>
      <c r="Z182" s="170">
        <v>4.4370699999999999E-2</v>
      </c>
      <c r="AA182" s="170">
        <v>5.6825000000000001E-2</v>
      </c>
      <c r="AB182" s="170">
        <v>4.3734999999999998E-4</v>
      </c>
      <c r="AC182" s="170">
        <v>1.83187E-3</v>
      </c>
      <c r="AD182" s="170">
        <v>8.1649299999999995E-4</v>
      </c>
      <c r="AE182" s="170">
        <v>9.0744100000000004E-4</v>
      </c>
      <c r="AF182" s="198">
        <v>4772</v>
      </c>
      <c r="AG182" s="185">
        <v>4823</v>
      </c>
      <c r="AH182" s="185">
        <v>5033</v>
      </c>
      <c r="AI182" s="185">
        <v>4573</v>
      </c>
      <c r="AJ182" s="185">
        <v>4913</v>
      </c>
      <c r="AK182" s="185">
        <v>4899</v>
      </c>
      <c r="AL182" s="185">
        <v>5510</v>
      </c>
      <c r="AM182" s="198"/>
      <c r="AN182" s="185"/>
      <c r="AO182" s="185"/>
      <c r="AP182" s="185"/>
      <c r="AQ182" s="185"/>
      <c r="AR182" s="185"/>
      <c r="AS182" s="185"/>
      <c r="AT182" s="197"/>
    </row>
    <row r="183" spans="1:46" x14ac:dyDescent="0.2">
      <c r="A183" s="197" t="s">
        <v>32</v>
      </c>
      <c r="B183" s="77" t="s">
        <v>32</v>
      </c>
      <c r="C183" s="197" t="s">
        <v>119</v>
      </c>
      <c r="D183" s="185" t="s">
        <v>119</v>
      </c>
      <c r="E183" s="185" t="s">
        <v>1628</v>
      </c>
      <c r="F183" s="185" t="s">
        <v>38</v>
      </c>
      <c r="G183" s="186">
        <v>8</v>
      </c>
      <c r="H183" s="185">
        <v>143560830</v>
      </c>
      <c r="I183" s="185">
        <v>143560830</v>
      </c>
      <c r="J183" s="185" t="s">
        <v>40</v>
      </c>
      <c r="K183" s="185" t="s">
        <v>46</v>
      </c>
      <c r="L183" s="197" t="s">
        <v>1629</v>
      </c>
      <c r="M183" s="211">
        <v>0</v>
      </c>
      <c r="N183" s="170">
        <v>0</v>
      </c>
      <c r="O183" s="170">
        <v>0</v>
      </c>
      <c r="P183" s="170">
        <v>0</v>
      </c>
      <c r="Q183" s="170">
        <v>9.1603053435114504E-2</v>
      </c>
      <c r="R183" s="170">
        <v>0</v>
      </c>
      <c r="S183" s="198">
        <v>27</v>
      </c>
      <c r="T183" s="185">
        <v>51</v>
      </c>
      <c r="U183" s="185">
        <v>13</v>
      </c>
      <c r="V183" s="185">
        <v>46</v>
      </c>
      <c r="W183" s="185">
        <v>131</v>
      </c>
      <c r="X183" s="185">
        <v>35</v>
      </c>
      <c r="Y183" s="211">
        <v>2.0939299999999999E-3</v>
      </c>
      <c r="Z183" s="170">
        <v>2.4308699999999999E-3</v>
      </c>
      <c r="AA183" s="170">
        <v>1.4623399999999999E-3</v>
      </c>
      <c r="AB183" s="170">
        <v>7.7399399999999996E-4</v>
      </c>
      <c r="AC183" s="170">
        <v>0</v>
      </c>
      <c r="AD183" s="170">
        <v>8.2735500000000003E-2</v>
      </c>
      <c r="AE183" s="170">
        <v>5.1679600000000003E-4</v>
      </c>
      <c r="AF183" s="198">
        <v>3343</v>
      </c>
      <c r="AG183" s="185">
        <v>3291</v>
      </c>
      <c r="AH183" s="185">
        <v>4103</v>
      </c>
      <c r="AI183" s="185">
        <v>2584</v>
      </c>
      <c r="AJ183" s="185">
        <v>3731</v>
      </c>
      <c r="AK183" s="185">
        <v>4182</v>
      </c>
      <c r="AL183" s="185">
        <v>3870</v>
      </c>
      <c r="AM183" s="198"/>
      <c r="AN183" s="185"/>
      <c r="AO183" s="185"/>
      <c r="AP183" s="185"/>
      <c r="AQ183" s="185"/>
      <c r="AR183" s="185"/>
      <c r="AS183" s="185"/>
      <c r="AT183" s="197"/>
    </row>
    <row r="184" spans="1:46" x14ac:dyDescent="0.2">
      <c r="A184" s="197" t="s">
        <v>759</v>
      </c>
      <c r="B184" s="77" t="s">
        <v>1081</v>
      </c>
      <c r="C184" s="197" t="s">
        <v>119</v>
      </c>
      <c r="D184" s="185" t="s">
        <v>119</v>
      </c>
      <c r="E184" s="185" t="s">
        <v>1630</v>
      </c>
      <c r="F184" s="185" t="s">
        <v>38</v>
      </c>
      <c r="G184" s="186">
        <v>8</v>
      </c>
      <c r="H184" s="185">
        <v>145655800</v>
      </c>
      <c r="I184" s="185">
        <v>145655800</v>
      </c>
      <c r="J184" s="185" t="s">
        <v>40</v>
      </c>
      <c r="K184" s="185" t="s">
        <v>59</v>
      </c>
      <c r="L184" s="197" t="s">
        <v>1631</v>
      </c>
      <c r="M184" s="211">
        <v>0</v>
      </c>
      <c r="N184" s="170">
        <v>8.7431693989071038E-2</v>
      </c>
      <c r="O184" s="170">
        <v>0</v>
      </c>
      <c r="P184" s="170">
        <v>0</v>
      </c>
      <c r="Q184" s="170">
        <v>0</v>
      </c>
      <c r="R184" s="170">
        <v>0</v>
      </c>
      <c r="S184" s="198">
        <v>68</v>
      </c>
      <c r="T184" s="185">
        <v>183</v>
      </c>
      <c r="U184" s="185">
        <v>85</v>
      </c>
      <c r="V184" s="185">
        <v>188</v>
      </c>
      <c r="W184" s="185">
        <v>184</v>
      </c>
      <c r="X184" s="185">
        <v>81</v>
      </c>
      <c r="Y184" s="211">
        <v>5.6152599999999997E-2</v>
      </c>
      <c r="Z184" s="170">
        <v>5.5597500000000001E-2</v>
      </c>
      <c r="AA184" s="170">
        <v>7.3687199999999994E-2</v>
      </c>
      <c r="AB184" s="170">
        <v>5.0671400000000001E-4</v>
      </c>
      <c r="AC184" s="170">
        <v>1.00832E-3</v>
      </c>
      <c r="AD184" s="170">
        <v>1.20012E-3</v>
      </c>
      <c r="AE184" s="170">
        <v>1.61812E-3</v>
      </c>
      <c r="AF184" s="198">
        <v>3722</v>
      </c>
      <c r="AG184" s="185">
        <v>3975</v>
      </c>
      <c r="AH184" s="185">
        <v>3542</v>
      </c>
      <c r="AI184" s="185">
        <v>3947</v>
      </c>
      <c r="AJ184" s="185">
        <v>3967</v>
      </c>
      <c r="AK184" s="185">
        <v>3333</v>
      </c>
      <c r="AL184" s="185">
        <v>4326</v>
      </c>
      <c r="AM184" s="198"/>
      <c r="AN184" s="185"/>
      <c r="AO184" s="185"/>
      <c r="AP184" s="185"/>
      <c r="AQ184" s="185"/>
      <c r="AR184" s="185"/>
      <c r="AS184" s="185"/>
      <c r="AT184" s="197"/>
    </row>
    <row r="185" spans="1:46" x14ac:dyDescent="0.2">
      <c r="A185" s="197" t="s">
        <v>1372</v>
      </c>
      <c r="B185" s="77" t="s">
        <v>1296</v>
      </c>
      <c r="C185" s="197" t="s">
        <v>1372</v>
      </c>
      <c r="D185" s="185" t="s">
        <v>119</v>
      </c>
      <c r="E185" s="185" t="s">
        <v>1632</v>
      </c>
      <c r="F185" s="185" t="s">
        <v>38</v>
      </c>
      <c r="G185" s="186">
        <v>9</v>
      </c>
      <c r="H185" s="185">
        <v>21202092</v>
      </c>
      <c r="I185" s="185">
        <v>21202092</v>
      </c>
      <c r="J185" s="185" t="s">
        <v>39</v>
      </c>
      <c r="K185" s="185" t="s">
        <v>59</v>
      </c>
      <c r="L185" s="197" t="s">
        <v>1633</v>
      </c>
      <c r="M185" s="211">
        <v>0</v>
      </c>
      <c r="N185" s="170">
        <v>0</v>
      </c>
      <c r="O185" s="170">
        <v>4.4052863436123352E-3</v>
      </c>
      <c r="P185" s="170">
        <v>0.1111111111111111</v>
      </c>
      <c r="Q185" s="170">
        <v>0.28688524590163933</v>
      </c>
      <c r="R185" s="170">
        <v>0.10052910052910052</v>
      </c>
      <c r="S185" s="198">
        <v>106</v>
      </c>
      <c r="T185" s="185">
        <v>94</v>
      </c>
      <c r="U185" s="185">
        <v>227</v>
      </c>
      <c r="V185" s="185">
        <v>144</v>
      </c>
      <c r="W185" s="185">
        <v>122</v>
      </c>
      <c r="X185" s="185">
        <v>189</v>
      </c>
      <c r="Y185" s="211">
        <v>1.5379899999999999E-3</v>
      </c>
      <c r="Z185" s="170">
        <v>1.3455299999999999E-3</v>
      </c>
      <c r="AA185" s="170">
        <v>2.9913299999999999E-3</v>
      </c>
      <c r="AB185" s="170">
        <v>1.28112E-2</v>
      </c>
      <c r="AC185" s="170">
        <v>0.116273</v>
      </c>
      <c r="AD185" s="170">
        <v>0.24675</v>
      </c>
      <c r="AE185" s="170">
        <v>0.12858800000000001</v>
      </c>
      <c r="AF185" s="198">
        <v>3251</v>
      </c>
      <c r="AG185" s="185">
        <v>3716</v>
      </c>
      <c r="AH185" s="185">
        <v>3343</v>
      </c>
      <c r="AI185" s="185">
        <v>4137</v>
      </c>
      <c r="AJ185" s="185">
        <v>4068</v>
      </c>
      <c r="AK185" s="185">
        <v>3538</v>
      </c>
      <c r="AL185" s="185">
        <v>4355</v>
      </c>
      <c r="AM185" s="198" t="s">
        <v>39</v>
      </c>
      <c r="AN185" s="185" t="s">
        <v>39</v>
      </c>
      <c r="AO185" s="185" t="s">
        <v>39</v>
      </c>
      <c r="AP185" s="185" t="s">
        <v>39</v>
      </c>
      <c r="AQ185" s="185" t="s">
        <v>39</v>
      </c>
      <c r="AR185" s="194" t="s">
        <v>79</v>
      </c>
      <c r="AS185" s="194" t="s">
        <v>79</v>
      </c>
      <c r="AT185" s="218" t="s">
        <v>79</v>
      </c>
    </row>
    <row r="186" spans="1:46" x14ac:dyDescent="0.2">
      <c r="A186" s="197" t="s">
        <v>269</v>
      </c>
      <c r="B186" s="77" t="s">
        <v>31</v>
      </c>
      <c r="C186" s="197" t="s">
        <v>119</v>
      </c>
      <c r="D186" s="185" t="s">
        <v>119</v>
      </c>
      <c r="E186" s="185" t="s">
        <v>1634</v>
      </c>
      <c r="F186" s="185" t="s">
        <v>38</v>
      </c>
      <c r="G186" s="186">
        <v>9</v>
      </c>
      <c r="H186" s="185">
        <v>32429487</v>
      </c>
      <c r="I186" s="185">
        <v>32429487</v>
      </c>
      <c r="J186" s="185" t="s">
        <v>40</v>
      </c>
      <c r="K186" s="185" t="s">
        <v>39</v>
      </c>
      <c r="L186" s="197" t="s">
        <v>1635</v>
      </c>
      <c r="M186" s="211">
        <v>0</v>
      </c>
      <c r="N186" s="170">
        <v>0</v>
      </c>
      <c r="O186" s="170">
        <v>0</v>
      </c>
      <c r="P186" s="170">
        <v>0.140625</v>
      </c>
      <c r="Q186" s="170">
        <v>0.02</v>
      </c>
      <c r="R186" s="170">
        <v>0</v>
      </c>
      <c r="S186" s="198">
        <v>37</v>
      </c>
      <c r="T186" s="185">
        <v>32</v>
      </c>
      <c r="U186" s="185">
        <v>61</v>
      </c>
      <c r="V186" s="185">
        <v>64</v>
      </c>
      <c r="W186" s="185">
        <v>50</v>
      </c>
      <c r="X186" s="185">
        <v>62</v>
      </c>
      <c r="Y186" s="211">
        <v>4.8247000000000003E-3</v>
      </c>
      <c r="Z186" s="170">
        <v>1.67705E-3</v>
      </c>
      <c r="AA186" s="170">
        <v>2.1430500000000001E-3</v>
      </c>
      <c r="AB186" s="170">
        <v>5.1033399999999998E-4</v>
      </c>
      <c r="AC186" s="170">
        <v>0.115146</v>
      </c>
      <c r="AD186" s="170">
        <v>3.5149399999999998E-3</v>
      </c>
      <c r="AE186" s="170">
        <v>0</v>
      </c>
      <c r="AF186" s="198">
        <v>3109</v>
      </c>
      <c r="AG186" s="185">
        <v>4174</v>
      </c>
      <c r="AH186" s="185">
        <v>3733</v>
      </c>
      <c r="AI186" s="185">
        <v>3919</v>
      </c>
      <c r="AJ186" s="185">
        <v>4186</v>
      </c>
      <c r="AK186" s="185">
        <v>3983</v>
      </c>
      <c r="AL186" s="185">
        <v>4574</v>
      </c>
      <c r="AM186" s="198"/>
      <c r="AN186" s="185"/>
      <c r="AO186" s="185"/>
      <c r="AP186" s="185"/>
      <c r="AQ186" s="185"/>
      <c r="AR186" s="185"/>
      <c r="AS186" s="185"/>
      <c r="AT186" s="197"/>
    </row>
    <row r="187" spans="1:46" x14ac:dyDescent="0.2">
      <c r="A187" s="197" t="s">
        <v>1313</v>
      </c>
      <c r="B187" s="77" t="s">
        <v>1313</v>
      </c>
      <c r="C187" s="197" t="s">
        <v>119</v>
      </c>
      <c r="D187" s="185" t="s">
        <v>119</v>
      </c>
      <c r="E187" s="185" t="s">
        <v>1634</v>
      </c>
      <c r="F187" s="185" t="s">
        <v>38</v>
      </c>
      <c r="G187" s="186">
        <v>9</v>
      </c>
      <c r="H187" s="185">
        <v>32450041</v>
      </c>
      <c r="I187" s="185">
        <v>32450041</v>
      </c>
      <c r="J187" s="185" t="s">
        <v>40</v>
      </c>
      <c r="K187" s="185" t="s">
        <v>46</v>
      </c>
      <c r="L187" s="197" t="s">
        <v>1636</v>
      </c>
      <c r="M187" s="211">
        <v>0</v>
      </c>
      <c r="N187" s="170">
        <v>0</v>
      </c>
      <c r="O187" s="170">
        <v>0</v>
      </c>
      <c r="P187" s="170">
        <v>0.16</v>
      </c>
      <c r="Q187" s="170">
        <v>0</v>
      </c>
      <c r="R187" s="170">
        <v>6.0606060606060608E-2</v>
      </c>
      <c r="S187" s="198">
        <v>53</v>
      </c>
      <c r="T187" s="185">
        <v>25</v>
      </c>
      <c r="U187" s="185">
        <v>64</v>
      </c>
      <c r="V187" s="185">
        <v>50</v>
      </c>
      <c r="W187" s="185">
        <v>15</v>
      </c>
      <c r="X187" s="185">
        <v>33</v>
      </c>
      <c r="Y187" s="211">
        <v>4.5724699999999998E-4</v>
      </c>
      <c r="Z187" s="170">
        <v>1.7245100000000001E-3</v>
      </c>
      <c r="AA187" s="170">
        <v>2.1468400000000001E-3</v>
      </c>
      <c r="AB187" s="170">
        <v>9.2635500000000002E-4</v>
      </c>
      <c r="AC187" s="170">
        <v>0.115719</v>
      </c>
      <c r="AD187" s="170">
        <v>2.5955599999999998E-3</v>
      </c>
      <c r="AE187" s="170">
        <v>3.9720100000000001E-2</v>
      </c>
      <c r="AF187" s="198">
        <v>4374</v>
      </c>
      <c r="AG187" s="185">
        <v>4639</v>
      </c>
      <c r="AH187" s="185">
        <v>4658</v>
      </c>
      <c r="AI187" s="185">
        <v>4318</v>
      </c>
      <c r="AJ187" s="185">
        <v>4485</v>
      </c>
      <c r="AK187" s="185">
        <v>4238</v>
      </c>
      <c r="AL187" s="185">
        <v>4859</v>
      </c>
      <c r="AM187" s="198"/>
      <c r="AN187" s="185"/>
      <c r="AO187" s="185"/>
      <c r="AP187" s="185"/>
      <c r="AQ187" s="185"/>
      <c r="AR187" s="185"/>
      <c r="AS187" s="185"/>
      <c r="AT187" s="197"/>
    </row>
    <row r="188" spans="1:46" x14ac:dyDescent="0.2">
      <c r="A188" s="197" t="s">
        <v>31</v>
      </c>
      <c r="B188" s="77" t="s">
        <v>31</v>
      </c>
      <c r="C188" s="197" t="s">
        <v>119</v>
      </c>
      <c r="D188" s="185" t="s">
        <v>119</v>
      </c>
      <c r="E188" s="185" t="s">
        <v>580</v>
      </c>
      <c r="F188" s="185" t="s">
        <v>38</v>
      </c>
      <c r="G188" s="186">
        <v>9</v>
      </c>
      <c r="H188" s="185">
        <v>34728053</v>
      </c>
      <c r="I188" s="185">
        <v>34728053</v>
      </c>
      <c r="J188" s="185" t="s">
        <v>39</v>
      </c>
      <c r="K188" s="185" t="s">
        <v>40</v>
      </c>
      <c r="L188" s="197" t="s">
        <v>1637</v>
      </c>
      <c r="M188" s="211">
        <v>0</v>
      </c>
      <c r="N188" s="170">
        <v>0</v>
      </c>
      <c r="O188" s="170">
        <v>0</v>
      </c>
      <c r="P188" s="170">
        <v>0.1</v>
      </c>
      <c r="Q188" s="170">
        <v>0</v>
      </c>
      <c r="R188" s="170">
        <v>0</v>
      </c>
      <c r="S188" s="198">
        <v>53</v>
      </c>
      <c r="T188" s="185">
        <v>57</v>
      </c>
      <c r="U188" s="185">
        <v>81</v>
      </c>
      <c r="V188" s="185">
        <v>70</v>
      </c>
      <c r="W188" s="185">
        <v>64</v>
      </c>
      <c r="X188" s="185">
        <v>60</v>
      </c>
      <c r="Y188" s="211">
        <v>1.8203900000000001E-3</v>
      </c>
      <c r="Z188" s="170">
        <v>3.2803400000000001E-3</v>
      </c>
      <c r="AA188" s="170">
        <v>1.5731499999999999E-3</v>
      </c>
      <c r="AB188" s="170">
        <v>4.9925100000000004E-4</v>
      </c>
      <c r="AC188" s="170">
        <v>0.119196</v>
      </c>
      <c r="AD188" s="170">
        <v>2.8348700000000002E-3</v>
      </c>
      <c r="AE188" s="170">
        <v>4.8484800000000002E-4</v>
      </c>
      <c r="AF188" s="198">
        <v>3296</v>
      </c>
      <c r="AG188" s="185">
        <v>3963</v>
      </c>
      <c r="AH188" s="185">
        <v>3814</v>
      </c>
      <c r="AI188" s="185">
        <v>4006</v>
      </c>
      <c r="AJ188" s="185">
        <v>4824</v>
      </c>
      <c r="AK188" s="185">
        <v>4233</v>
      </c>
      <c r="AL188" s="185">
        <v>4125</v>
      </c>
      <c r="AM188" s="198"/>
      <c r="AN188" s="185"/>
      <c r="AO188" s="185"/>
      <c r="AP188" s="185"/>
      <c r="AQ188" s="185"/>
      <c r="AR188" s="185"/>
      <c r="AS188" s="185"/>
      <c r="AT188" s="197"/>
    </row>
    <row r="189" spans="1:46" x14ac:dyDescent="0.2">
      <c r="A189" s="197" t="s">
        <v>1949</v>
      </c>
      <c r="B189" s="77" t="s">
        <v>1081</v>
      </c>
      <c r="C189" s="197" t="s">
        <v>1081</v>
      </c>
      <c r="D189" s="185" t="s">
        <v>119</v>
      </c>
      <c r="E189" s="185" t="s">
        <v>1638</v>
      </c>
      <c r="F189" s="185" t="s">
        <v>38</v>
      </c>
      <c r="G189" s="186">
        <v>9</v>
      </c>
      <c r="H189" s="185">
        <v>35852947</v>
      </c>
      <c r="I189" s="185">
        <v>35852947</v>
      </c>
      <c r="J189" s="185" t="s">
        <v>39</v>
      </c>
      <c r="K189" s="185" t="s">
        <v>59</v>
      </c>
      <c r="L189" s="197" t="s">
        <v>1639</v>
      </c>
      <c r="M189" s="211">
        <v>0</v>
      </c>
      <c r="N189" s="170">
        <v>0.24324324324324326</v>
      </c>
      <c r="O189" s="170">
        <v>0</v>
      </c>
      <c r="P189" s="170">
        <v>0</v>
      </c>
      <c r="Q189" s="170">
        <v>0</v>
      </c>
      <c r="R189" s="170">
        <v>3.7735849056603772E-2</v>
      </c>
      <c r="S189" s="198">
        <v>40</v>
      </c>
      <c r="T189" s="185">
        <v>37</v>
      </c>
      <c r="U189" s="185">
        <v>73</v>
      </c>
      <c r="V189" s="185">
        <v>47</v>
      </c>
      <c r="W189" s="185">
        <v>45</v>
      </c>
      <c r="X189" s="185">
        <v>53</v>
      </c>
      <c r="Y189" s="211">
        <v>0.18149899999999999</v>
      </c>
      <c r="Z189" s="170">
        <v>7.7510099999999998E-2</v>
      </c>
      <c r="AA189" s="170">
        <v>0.158553</v>
      </c>
      <c r="AB189" s="170">
        <v>5.1773200000000002E-4</v>
      </c>
      <c r="AC189" s="170">
        <v>1.52772E-3</v>
      </c>
      <c r="AD189" s="170">
        <v>1.4245E-3</v>
      </c>
      <c r="AE189" s="170">
        <v>4.4474100000000002E-4</v>
      </c>
      <c r="AF189" s="198">
        <v>3697</v>
      </c>
      <c r="AG189" s="185">
        <v>4193</v>
      </c>
      <c r="AH189" s="185">
        <v>3759</v>
      </c>
      <c r="AI189" s="185">
        <v>3863</v>
      </c>
      <c r="AJ189" s="185">
        <v>4582</v>
      </c>
      <c r="AK189" s="185">
        <v>4212</v>
      </c>
      <c r="AL189" s="185">
        <v>4497</v>
      </c>
      <c r="AM189" s="198" t="s">
        <v>39</v>
      </c>
      <c r="AN189" s="194" t="s">
        <v>61</v>
      </c>
      <c r="AO189" s="194" t="s">
        <v>61</v>
      </c>
      <c r="AP189" s="194" t="s">
        <v>61</v>
      </c>
      <c r="AQ189" s="185" t="s">
        <v>39</v>
      </c>
      <c r="AR189" s="185" t="s">
        <v>39</v>
      </c>
      <c r="AS189" s="185" t="s">
        <v>39</v>
      </c>
      <c r="AT189" s="197" t="s">
        <v>39</v>
      </c>
    </row>
    <row r="190" spans="1:46" x14ac:dyDescent="0.2">
      <c r="A190" s="197" t="s">
        <v>31</v>
      </c>
      <c r="B190" s="77" t="s">
        <v>31</v>
      </c>
      <c r="C190" s="197" t="s">
        <v>31</v>
      </c>
      <c r="D190" s="185" t="s">
        <v>119</v>
      </c>
      <c r="E190" s="185" t="s">
        <v>2011</v>
      </c>
      <c r="F190" s="185" t="s">
        <v>38</v>
      </c>
      <c r="G190" s="186">
        <v>9</v>
      </c>
      <c r="H190" s="185">
        <v>79117936</v>
      </c>
      <c r="I190" s="185">
        <v>79117936</v>
      </c>
      <c r="J190" s="185" t="s">
        <v>40</v>
      </c>
      <c r="K190" s="185" t="s">
        <v>39</v>
      </c>
      <c r="L190" s="197" t="s">
        <v>2012</v>
      </c>
      <c r="M190" s="211">
        <v>0</v>
      </c>
      <c r="N190" s="170">
        <v>0</v>
      </c>
      <c r="O190" s="170">
        <v>0</v>
      </c>
      <c r="P190" s="170">
        <v>0.10606060606060606</v>
      </c>
      <c r="Q190" s="170">
        <v>0</v>
      </c>
      <c r="R190" s="170">
        <v>0</v>
      </c>
      <c r="S190" s="198">
        <v>33</v>
      </c>
      <c r="T190" s="185">
        <v>47</v>
      </c>
      <c r="U190" s="185">
        <v>101</v>
      </c>
      <c r="V190" s="185">
        <v>66</v>
      </c>
      <c r="W190" s="185">
        <v>36</v>
      </c>
      <c r="X190" s="185">
        <v>74</v>
      </c>
      <c r="Y190" s="211">
        <v>0</v>
      </c>
      <c r="Z190" s="170">
        <v>0</v>
      </c>
      <c r="AA190" s="170">
        <v>0</v>
      </c>
      <c r="AB190" s="170">
        <v>0</v>
      </c>
      <c r="AC190" s="170">
        <v>8.5370699999999994E-2</v>
      </c>
      <c r="AD190" s="170">
        <v>1.8099500000000001E-3</v>
      </c>
      <c r="AE190" s="170">
        <v>2.1645000000000002E-3</v>
      </c>
      <c r="AF190" s="198">
        <v>820</v>
      </c>
      <c r="AG190" s="185">
        <v>1627</v>
      </c>
      <c r="AH190" s="185">
        <v>2092</v>
      </c>
      <c r="AI190" s="185">
        <v>2029</v>
      </c>
      <c r="AJ190" s="185">
        <v>2495</v>
      </c>
      <c r="AK190" s="185">
        <v>2210</v>
      </c>
      <c r="AL190" s="185">
        <v>1848</v>
      </c>
      <c r="AM190" s="198" t="s">
        <v>40</v>
      </c>
      <c r="AN190" s="185" t="s">
        <v>40</v>
      </c>
      <c r="AO190" s="185" t="s">
        <v>40</v>
      </c>
      <c r="AP190" s="185" t="s">
        <v>40</v>
      </c>
      <c r="AQ190" s="185" t="s">
        <v>40</v>
      </c>
      <c r="AR190" s="194" t="s">
        <v>42</v>
      </c>
      <c r="AS190" s="185" t="s">
        <v>40</v>
      </c>
      <c r="AT190" s="197" t="s">
        <v>40</v>
      </c>
    </row>
    <row r="191" spans="1:46" x14ac:dyDescent="0.2">
      <c r="A191" s="197" t="s">
        <v>31</v>
      </c>
      <c r="B191" s="77" t="s">
        <v>31</v>
      </c>
      <c r="C191" s="197" t="s">
        <v>119</v>
      </c>
      <c r="D191" s="185" t="s">
        <v>119</v>
      </c>
      <c r="E191" s="185" t="s">
        <v>1640</v>
      </c>
      <c r="F191" s="185" t="s">
        <v>38</v>
      </c>
      <c r="G191" s="186">
        <v>10</v>
      </c>
      <c r="H191" s="185">
        <v>14816461</v>
      </c>
      <c r="I191" s="185">
        <v>14816461</v>
      </c>
      <c r="J191" s="185" t="s">
        <v>59</v>
      </c>
      <c r="K191" s="185" t="s">
        <v>39</v>
      </c>
      <c r="L191" s="197" t="s">
        <v>1641</v>
      </c>
      <c r="M191" s="211">
        <v>0</v>
      </c>
      <c r="N191" s="170">
        <v>0</v>
      </c>
      <c r="O191" s="170">
        <v>0</v>
      </c>
      <c r="P191" s="170">
        <v>9.4339622641509441E-2</v>
      </c>
      <c r="Q191" s="170">
        <v>0</v>
      </c>
      <c r="R191" s="170">
        <v>0</v>
      </c>
      <c r="S191" s="198">
        <v>72</v>
      </c>
      <c r="T191" s="185">
        <v>93</v>
      </c>
      <c r="U191" s="185">
        <v>115</v>
      </c>
      <c r="V191" s="185">
        <v>106</v>
      </c>
      <c r="W191" s="185">
        <v>87</v>
      </c>
      <c r="X191" s="185">
        <v>84</v>
      </c>
      <c r="Y191" s="211">
        <v>3.78788E-3</v>
      </c>
      <c r="Z191" s="170">
        <v>3.8416100000000001E-3</v>
      </c>
      <c r="AA191" s="170">
        <v>1.86393E-3</v>
      </c>
      <c r="AB191" s="170">
        <v>3.1563799999999999E-3</v>
      </c>
      <c r="AC191" s="170">
        <v>0.11039499999999999</v>
      </c>
      <c r="AD191" s="170">
        <v>1.2124900000000001E-3</v>
      </c>
      <c r="AE191" s="170">
        <v>2.5813099999999999E-3</v>
      </c>
      <c r="AF191" s="198">
        <v>3168</v>
      </c>
      <c r="AG191" s="185">
        <v>3384</v>
      </c>
      <c r="AH191" s="185">
        <v>3219</v>
      </c>
      <c r="AI191" s="185">
        <v>3485</v>
      </c>
      <c r="AJ191" s="185">
        <v>3723</v>
      </c>
      <c r="AK191" s="185">
        <v>3299</v>
      </c>
      <c r="AL191" s="185">
        <v>3874</v>
      </c>
      <c r="AM191" s="198"/>
      <c r="AN191" s="185"/>
      <c r="AO191" s="185"/>
      <c r="AP191" s="185"/>
      <c r="AQ191" s="185"/>
      <c r="AR191" s="185"/>
      <c r="AS191" s="185"/>
      <c r="AT191" s="197"/>
    </row>
    <row r="192" spans="1:46" x14ac:dyDescent="0.2">
      <c r="A192" s="197" t="s">
        <v>31</v>
      </c>
      <c r="B192" s="77" t="s">
        <v>31</v>
      </c>
      <c r="C192" s="197" t="s">
        <v>119</v>
      </c>
      <c r="D192" s="185" t="s">
        <v>119</v>
      </c>
      <c r="E192" s="185" t="s">
        <v>1642</v>
      </c>
      <c r="F192" s="185" t="s">
        <v>38</v>
      </c>
      <c r="G192" s="186">
        <v>10</v>
      </c>
      <c r="H192" s="185">
        <v>21097507</v>
      </c>
      <c r="I192" s="185">
        <v>21097507</v>
      </c>
      <c r="J192" s="185" t="s">
        <v>40</v>
      </c>
      <c r="K192" s="185" t="s">
        <v>46</v>
      </c>
      <c r="L192" s="197" t="s">
        <v>1643</v>
      </c>
      <c r="M192" s="211">
        <v>0</v>
      </c>
      <c r="N192" s="170">
        <v>0</v>
      </c>
      <c r="O192" s="170">
        <v>7.1942446043165471E-3</v>
      </c>
      <c r="P192" s="170">
        <v>9.5890410958904104E-2</v>
      </c>
      <c r="Q192" s="170">
        <v>0</v>
      </c>
      <c r="R192" s="170">
        <v>0</v>
      </c>
      <c r="S192" s="198">
        <v>103</v>
      </c>
      <c r="T192" s="185">
        <v>108</v>
      </c>
      <c r="U192" s="185">
        <v>139</v>
      </c>
      <c r="V192" s="185">
        <v>73</v>
      </c>
      <c r="W192" s="185">
        <v>88</v>
      </c>
      <c r="X192" s="185">
        <v>132</v>
      </c>
      <c r="Y192" s="211">
        <v>2.9291199999999999E-4</v>
      </c>
      <c r="Z192" s="170">
        <v>1.6839100000000001E-3</v>
      </c>
      <c r="AA192" s="170">
        <v>1.4705899999999999E-3</v>
      </c>
      <c r="AB192" s="170">
        <v>1.0139400000000001E-3</v>
      </c>
      <c r="AC192" s="170">
        <v>0.11008</v>
      </c>
      <c r="AD192" s="170">
        <v>3.6764699999999998E-3</v>
      </c>
      <c r="AE192" s="170">
        <v>1.1215800000000001E-3</v>
      </c>
      <c r="AF192" s="198">
        <v>3414</v>
      </c>
      <c r="AG192" s="185">
        <v>4157</v>
      </c>
      <c r="AH192" s="185">
        <v>4080</v>
      </c>
      <c r="AI192" s="185">
        <v>3945</v>
      </c>
      <c r="AJ192" s="185">
        <v>4633</v>
      </c>
      <c r="AK192" s="185">
        <v>3808</v>
      </c>
      <c r="AL192" s="185">
        <v>4458</v>
      </c>
      <c r="AM192" s="198"/>
      <c r="AN192" s="185"/>
      <c r="AO192" s="185"/>
      <c r="AP192" s="185"/>
      <c r="AQ192" s="185"/>
      <c r="AR192" s="185"/>
      <c r="AS192" s="185"/>
      <c r="AT192" s="197"/>
    </row>
    <row r="193" spans="1:46" x14ac:dyDescent="0.2">
      <c r="A193" s="197" t="s">
        <v>1296</v>
      </c>
      <c r="B193" s="77" t="s">
        <v>1296</v>
      </c>
      <c r="C193" s="197" t="s">
        <v>1296</v>
      </c>
      <c r="D193" s="185" t="s">
        <v>119</v>
      </c>
      <c r="E193" s="185" t="s">
        <v>589</v>
      </c>
      <c r="F193" s="185" t="s">
        <v>38</v>
      </c>
      <c r="G193" s="186">
        <v>10</v>
      </c>
      <c r="H193" s="185">
        <v>29821049</v>
      </c>
      <c r="I193" s="185">
        <v>29821049</v>
      </c>
      <c r="J193" s="185" t="s">
        <v>39</v>
      </c>
      <c r="K193" s="185" t="s">
        <v>40</v>
      </c>
      <c r="L193" s="197" t="s">
        <v>1644</v>
      </c>
      <c r="M193" s="211">
        <v>0</v>
      </c>
      <c r="N193" s="170">
        <v>0</v>
      </c>
      <c r="O193" s="170">
        <v>1.6759776536312849E-2</v>
      </c>
      <c r="P193" s="170">
        <v>0.14285714285714285</v>
      </c>
      <c r="Q193" s="170">
        <v>0.20560747663551401</v>
      </c>
      <c r="R193" s="170">
        <v>0.15942028985507245</v>
      </c>
      <c r="S193" s="198">
        <v>133</v>
      </c>
      <c r="T193" s="185">
        <v>133</v>
      </c>
      <c r="U193" s="185">
        <v>179</v>
      </c>
      <c r="V193" s="185">
        <v>133</v>
      </c>
      <c r="W193" s="185">
        <v>107</v>
      </c>
      <c r="X193" s="185">
        <v>138</v>
      </c>
      <c r="Y193" s="211">
        <v>1.57895E-3</v>
      </c>
      <c r="Z193" s="170">
        <v>2.3413700000000002E-3</v>
      </c>
      <c r="AA193" s="170">
        <v>1.4906800000000001E-3</v>
      </c>
      <c r="AB193" s="170">
        <v>3.2079400000000001E-2</v>
      </c>
      <c r="AC193" s="170">
        <v>0.24760099999999999</v>
      </c>
      <c r="AD193" s="170">
        <v>0.40160600000000002</v>
      </c>
      <c r="AE193" s="170">
        <v>0.23229900000000001</v>
      </c>
      <c r="AF193" s="198">
        <v>3800</v>
      </c>
      <c r="AG193" s="185">
        <v>4271</v>
      </c>
      <c r="AH193" s="185">
        <v>4025</v>
      </c>
      <c r="AI193" s="185">
        <v>4333</v>
      </c>
      <c r="AJ193" s="185">
        <v>4689</v>
      </c>
      <c r="AK193" s="185">
        <v>4360</v>
      </c>
      <c r="AL193" s="185">
        <v>5028</v>
      </c>
      <c r="AM193" s="198" t="s">
        <v>39</v>
      </c>
      <c r="AN193" s="185" t="s">
        <v>39</v>
      </c>
      <c r="AO193" s="185" t="s">
        <v>39</v>
      </c>
      <c r="AP193" s="185" t="s">
        <v>39</v>
      </c>
      <c r="AQ193" s="194" t="s">
        <v>84</v>
      </c>
      <c r="AR193" s="194" t="s">
        <v>84</v>
      </c>
      <c r="AS193" s="194" t="s">
        <v>84</v>
      </c>
      <c r="AT193" s="218" t="s">
        <v>84</v>
      </c>
    </row>
    <row r="194" spans="1:46" x14ac:dyDescent="0.2">
      <c r="A194" s="197" t="s">
        <v>1569</v>
      </c>
      <c r="B194" s="77" t="s">
        <v>1734</v>
      </c>
      <c r="C194" s="197" t="s">
        <v>1498</v>
      </c>
      <c r="D194" s="185" t="s">
        <v>119</v>
      </c>
      <c r="E194" s="185" t="s">
        <v>1645</v>
      </c>
      <c r="F194" s="185" t="s">
        <v>38</v>
      </c>
      <c r="G194" s="186">
        <v>10</v>
      </c>
      <c r="H194" s="185">
        <v>44139526</v>
      </c>
      <c r="I194" s="185">
        <v>44139526</v>
      </c>
      <c r="J194" s="185" t="s">
        <v>39</v>
      </c>
      <c r="K194" s="185" t="s">
        <v>59</v>
      </c>
      <c r="L194" s="197" t="s">
        <v>1646</v>
      </c>
      <c r="M194" s="211">
        <v>0</v>
      </c>
      <c r="N194" s="170">
        <v>0.15189873417721519</v>
      </c>
      <c r="O194" s="170">
        <v>7.8125E-3</v>
      </c>
      <c r="P194" s="170">
        <v>0.13725490196078433</v>
      </c>
      <c r="Q194" s="170">
        <v>0.19736842105263158</v>
      </c>
      <c r="R194" s="170">
        <v>0.13095238095238096</v>
      </c>
      <c r="S194" s="198">
        <v>50</v>
      </c>
      <c r="T194" s="185">
        <v>79</v>
      </c>
      <c r="U194" s="185">
        <v>128</v>
      </c>
      <c r="V194" s="185">
        <v>51</v>
      </c>
      <c r="W194" s="185">
        <v>76</v>
      </c>
      <c r="X194" s="185">
        <v>84</v>
      </c>
      <c r="Y194" s="211">
        <v>0.168605</v>
      </c>
      <c r="Z194" s="170">
        <v>6.9933400000000007E-2</v>
      </c>
      <c r="AA194" s="170">
        <v>0.159409</v>
      </c>
      <c r="AB194" s="170">
        <v>1.15569E-2</v>
      </c>
      <c r="AC194" s="170">
        <v>0.13414899999999999</v>
      </c>
      <c r="AD194" s="170">
        <v>0.24177000000000001</v>
      </c>
      <c r="AE194" s="170">
        <v>0.13472999999999999</v>
      </c>
      <c r="AF194" s="198">
        <v>3784</v>
      </c>
      <c r="AG194" s="185">
        <v>4204</v>
      </c>
      <c r="AH194" s="185">
        <v>3720</v>
      </c>
      <c r="AI194" s="185">
        <v>4586</v>
      </c>
      <c r="AJ194" s="185">
        <v>4249</v>
      </c>
      <c r="AK194" s="185">
        <v>3706</v>
      </c>
      <c r="AL194" s="185">
        <v>4535</v>
      </c>
      <c r="AM194" s="198" t="s">
        <v>39</v>
      </c>
      <c r="AN194" s="194" t="s">
        <v>79</v>
      </c>
      <c r="AO194" s="194" t="s">
        <v>79</v>
      </c>
      <c r="AP194" s="194" t="s">
        <v>79</v>
      </c>
      <c r="AQ194" s="185"/>
      <c r="AR194" s="194" t="s">
        <v>79</v>
      </c>
      <c r="AS194" s="194" t="s">
        <v>79</v>
      </c>
      <c r="AT194" s="218" t="s">
        <v>79</v>
      </c>
    </row>
    <row r="195" spans="1:46" x14ac:dyDescent="0.2">
      <c r="A195" s="197" t="s">
        <v>1372</v>
      </c>
      <c r="B195" s="77" t="s">
        <v>1296</v>
      </c>
      <c r="C195" s="197" t="s">
        <v>1372</v>
      </c>
      <c r="D195" s="185" t="s">
        <v>119</v>
      </c>
      <c r="E195" s="185" t="s">
        <v>1647</v>
      </c>
      <c r="F195" s="185" t="s">
        <v>38</v>
      </c>
      <c r="G195" s="186">
        <v>10</v>
      </c>
      <c r="H195" s="185">
        <v>63852409</v>
      </c>
      <c r="I195" s="185">
        <v>63852409</v>
      </c>
      <c r="J195" s="185" t="s">
        <v>40</v>
      </c>
      <c r="K195" s="185" t="s">
        <v>46</v>
      </c>
      <c r="L195" s="197" t="s">
        <v>1648</v>
      </c>
      <c r="M195" s="211">
        <v>0</v>
      </c>
      <c r="N195" s="170">
        <v>0</v>
      </c>
      <c r="O195" s="170">
        <v>0</v>
      </c>
      <c r="P195" s="170">
        <v>0.10344827586206896</v>
      </c>
      <c r="Q195" s="170">
        <v>0.4</v>
      </c>
      <c r="R195" s="170">
        <v>0.18181818181818182</v>
      </c>
      <c r="S195" s="198">
        <v>17</v>
      </c>
      <c r="T195" s="185">
        <v>21</v>
      </c>
      <c r="U195" s="185">
        <v>25</v>
      </c>
      <c r="V195" s="185">
        <v>29</v>
      </c>
      <c r="W195" s="185">
        <v>15</v>
      </c>
      <c r="X195" s="185">
        <v>22</v>
      </c>
      <c r="Y195" s="211">
        <v>3.7926700000000002E-3</v>
      </c>
      <c r="Z195" s="170">
        <v>2.6845599999999999E-3</v>
      </c>
      <c r="AA195" s="170">
        <v>1.04302E-3</v>
      </c>
      <c r="AB195" s="170">
        <v>1.4233000000000001E-2</v>
      </c>
      <c r="AC195" s="170">
        <v>0.139292</v>
      </c>
      <c r="AD195" s="170">
        <v>0.24174200000000001</v>
      </c>
      <c r="AE195" s="170">
        <v>0.128747</v>
      </c>
      <c r="AF195" s="198">
        <v>3164</v>
      </c>
      <c r="AG195" s="185">
        <v>3725</v>
      </c>
      <c r="AH195" s="185">
        <v>3835</v>
      </c>
      <c r="AI195" s="185">
        <v>3794</v>
      </c>
      <c r="AJ195" s="185">
        <v>3927</v>
      </c>
      <c r="AK195" s="185">
        <v>3996</v>
      </c>
      <c r="AL195" s="185">
        <v>4303</v>
      </c>
      <c r="AM195" s="198" t="s">
        <v>40</v>
      </c>
      <c r="AN195" s="185" t="s">
        <v>40</v>
      </c>
      <c r="AO195" s="185" t="s">
        <v>40</v>
      </c>
      <c r="AP195" s="185" t="s">
        <v>40</v>
      </c>
      <c r="AQ195" s="185" t="s">
        <v>40</v>
      </c>
      <c r="AR195" s="194" t="s">
        <v>48</v>
      </c>
      <c r="AS195" s="194" t="s">
        <v>48</v>
      </c>
      <c r="AT195" s="218" t="s">
        <v>48</v>
      </c>
    </row>
    <row r="196" spans="1:46" x14ac:dyDescent="0.2">
      <c r="A196" s="197" t="s">
        <v>759</v>
      </c>
      <c r="B196" s="77" t="s">
        <v>1081</v>
      </c>
      <c r="C196" s="197" t="s">
        <v>119</v>
      </c>
      <c r="D196" s="185" t="s">
        <v>119</v>
      </c>
      <c r="E196" s="185" t="s">
        <v>1245</v>
      </c>
      <c r="F196" s="185" t="s">
        <v>38</v>
      </c>
      <c r="G196" s="186">
        <v>10</v>
      </c>
      <c r="H196" s="185">
        <v>71000489</v>
      </c>
      <c r="I196" s="185">
        <v>71000489</v>
      </c>
      <c r="J196" s="185" t="s">
        <v>40</v>
      </c>
      <c r="K196" s="185" t="s">
        <v>46</v>
      </c>
      <c r="L196" s="197" t="s">
        <v>1649</v>
      </c>
      <c r="M196" s="211">
        <v>0</v>
      </c>
      <c r="N196" s="170">
        <v>0.28205128205128205</v>
      </c>
      <c r="O196" s="170">
        <v>0</v>
      </c>
      <c r="P196" s="170">
        <v>0</v>
      </c>
      <c r="Q196" s="170">
        <v>0</v>
      </c>
      <c r="R196" s="170">
        <v>0</v>
      </c>
      <c r="S196" s="198">
        <v>43</v>
      </c>
      <c r="T196" s="185">
        <v>39</v>
      </c>
      <c r="U196" s="185">
        <v>44</v>
      </c>
      <c r="V196" s="185">
        <v>42</v>
      </c>
      <c r="W196" s="185">
        <v>40</v>
      </c>
      <c r="X196" s="185">
        <v>28</v>
      </c>
      <c r="Y196" s="211">
        <v>0.16095100000000001</v>
      </c>
      <c r="Z196" s="170">
        <v>8.5727300000000006E-2</v>
      </c>
      <c r="AA196" s="170">
        <v>0.13683999999999999</v>
      </c>
      <c r="AB196" s="170">
        <v>4.92611E-4</v>
      </c>
      <c r="AC196" s="170">
        <v>1.85797E-3</v>
      </c>
      <c r="AD196" s="170">
        <v>3.5484599999999998E-3</v>
      </c>
      <c r="AE196" s="170">
        <v>1.2040900000000001E-3</v>
      </c>
      <c r="AF196" s="198">
        <v>3995</v>
      </c>
      <c r="AG196" s="185">
        <v>4386</v>
      </c>
      <c r="AH196" s="185">
        <v>4487</v>
      </c>
      <c r="AI196" s="185">
        <v>4060</v>
      </c>
      <c r="AJ196" s="185">
        <v>4844</v>
      </c>
      <c r="AK196" s="185">
        <v>4509</v>
      </c>
      <c r="AL196" s="185">
        <v>4983</v>
      </c>
      <c r="AM196" s="198"/>
      <c r="AN196" s="185"/>
      <c r="AO196" s="185"/>
      <c r="AP196" s="185"/>
      <c r="AQ196" s="185"/>
      <c r="AR196" s="185"/>
      <c r="AS196" s="185"/>
      <c r="AT196" s="197"/>
    </row>
    <row r="197" spans="1:46" x14ac:dyDescent="0.2">
      <c r="A197" s="197" t="s">
        <v>759</v>
      </c>
      <c r="B197" s="77" t="s">
        <v>1081</v>
      </c>
      <c r="C197" s="197" t="s">
        <v>119</v>
      </c>
      <c r="D197" s="185" t="s">
        <v>119</v>
      </c>
      <c r="E197" s="185" t="s">
        <v>1650</v>
      </c>
      <c r="F197" s="185" t="s">
        <v>38</v>
      </c>
      <c r="G197" s="186">
        <v>10</v>
      </c>
      <c r="H197" s="185">
        <v>72307070</v>
      </c>
      <c r="I197" s="185">
        <v>72307070</v>
      </c>
      <c r="J197" s="185" t="s">
        <v>40</v>
      </c>
      <c r="K197" s="185" t="s">
        <v>46</v>
      </c>
      <c r="L197" s="197" t="s">
        <v>1651</v>
      </c>
      <c r="M197" s="211">
        <v>0</v>
      </c>
      <c r="N197" s="170">
        <v>0.2</v>
      </c>
      <c r="O197" s="170">
        <v>0</v>
      </c>
      <c r="P197" s="170">
        <v>0</v>
      </c>
      <c r="Q197" s="170">
        <v>0</v>
      </c>
      <c r="R197" s="170">
        <v>0</v>
      </c>
      <c r="S197" s="198">
        <v>53</v>
      </c>
      <c r="T197" s="185">
        <v>60</v>
      </c>
      <c r="U197" s="185">
        <v>68</v>
      </c>
      <c r="V197" s="185">
        <v>63</v>
      </c>
      <c r="W197" s="185">
        <v>60</v>
      </c>
      <c r="X197" s="185">
        <v>53</v>
      </c>
      <c r="Y197" s="211">
        <v>0.14149300000000001</v>
      </c>
      <c r="Z197" s="170">
        <v>5.03696E-2</v>
      </c>
      <c r="AA197" s="170">
        <v>0.100249</v>
      </c>
      <c r="AB197" s="170">
        <v>2.25289E-3</v>
      </c>
      <c r="AC197" s="170">
        <v>1.77659E-3</v>
      </c>
      <c r="AD197" s="170">
        <v>2.4154599999999999E-3</v>
      </c>
      <c r="AE197" s="170">
        <v>8.9806900000000004E-4</v>
      </c>
      <c r="AF197" s="198">
        <v>3456</v>
      </c>
      <c r="AG197" s="185">
        <v>3653</v>
      </c>
      <c r="AH197" s="185">
        <v>4010</v>
      </c>
      <c r="AI197" s="185">
        <v>3551</v>
      </c>
      <c r="AJ197" s="185">
        <v>4503</v>
      </c>
      <c r="AK197" s="185">
        <v>4140</v>
      </c>
      <c r="AL197" s="185">
        <v>4454</v>
      </c>
      <c r="AM197" s="198"/>
      <c r="AN197" s="185"/>
      <c r="AO197" s="185"/>
      <c r="AP197" s="185"/>
      <c r="AQ197" s="185"/>
      <c r="AR197" s="185"/>
      <c r="AS197" s="185"/>
      <c r="AT197" s="197"/>
    </row>
    <row r="198" spans="1:46" x14ac:dyDescent="0.2">
      <c r="A198" s="197" t="s">
        <v>759</v>
      </c>
      <c r="B198" s="77" t="s">
        <v>1081</v>
      </c>
      <c r="C198" s="197" t="s">
        <v>119</v>
      </c>
      <c r="D198" s="185" t="s">
        <v>119</v>
      </c>
      <c r="E198" s="185" t="s">
        <v>2098</v>
      </c>
      <c r="F198" s="185" t="s">
        <v>38</v>
      </c>
      <c r="G198" s="186">
        <v>10</v>
      </c>
      <c r="H198" s="185">
        <v>74100748</v>
      </c>
      <c r="I198" s="185">
        <v>74100748</v>
      </c>
      <c r="J198" s="185" t="s">
        <v>40</v>
      </c>
      <c r="K198" s="185" t="s">
        <v>46</v>
      </c>
      <c r="L198" s="197" t="s">
        <v>2099</v>
      </c>
      <c r="M198" s="211">
        <v>0</v>
      </c>
      <c r="N198" s="170">
        <v>0.11594202898550725</v>
      </c>
      <c r="O198" s="170">
        <v>0</v>
      </c>
      <c r="P198" s="170">
        <v>0</v>
      </c>
      <c r="Q198" s="170">
        <v>0</v>
      </c>
      <c r="R198" s="170">
        <v>0</v>
      </c>
      <c r="S198" s="198">
        <v>52</v>
      </c>
      <c r="T198" s="185">
        <v>69</v>
      </c>
      <c r="U198" s="185">
        <v>83</v>
      </c>
      <c r="V198" s="185">
        <v>85</v>
      </c>
      <c r="W198" s="185">
        <v>68</v>
      </c>
      <c r="X198" s="185">
        <v>59</v>
      </c>
      <c r="Y198" s="211">
        <v>0.137401</v>
      </c>
      <c r="Z198" s="170">
        <v>7.1888800000000003E-2</v>
      </c>
      <c r="AA198" s="170">
        <v>0.13366800000000001</v>
      </c>
      <c r="AB198" s="170">
        <v>7.1684600000000004E-4</v>
      </c>
      <c r="AC198" s="170">
        <v>2.1686100000000001E-3</v>
      </c>
      <c r="AD198" s="170">
        <v>1.3725E-3</v>
      </c>
      <c r="AE198" s="170">
        <v>3.0202400000000002E-4</v>
      </c>
      <c r="AF198" s="198">
        <v>2409</v>
      </c>
      <c r="AG198" s="185">
        <v>2949</v>
      </c>
      <c r="AH198" s="185">
        <v>3389</v>
      </c>
      <c r="AI198" s="185">
        <v>2790</v>
      </c>
      <c r="AJ198" s="185">
        <v>3689</v>
      </c>
      <c r="AK198" s="185">
        <v>3643</v>
      </c>
      <c r="AL198" s="185">
        <v>3311</v>
      </c>
      <c r="AM198" s="198"/>
      <c r="AN198" s="185"/>
      <c r="AO198" s="185"/>
      <c r="AP198" s="185"/>
      <c r="AQ198" s="185"/>
      <c r="AR198" s="185"/>
      <c r="AS198" s="185"/>
      <c r="AT198" s="197"/>
    </row>
    <row r="199" spans="1:46" x14ac:dyDescent="0.2">
      <c r="A199" s="197" t="s">
        <v>759</v>
      </c>
      <c r="B199" s="77" t="s">
        <v>1081</v>
      </c>
      <c r="C199" s="197" t="s">
        <v>119</v>
      </c>
      <c r="D199" s="185" t="s">
        <v>119</v>
      </c>
      <c r="E199" s="185" t="s">
        <v>1652</v>
      </c>
      <c r="F199" s="185" t="s">
        <v>38</v>
      </c>
      <c r="G199" s="186">
        <v>10</v>
      </c>
      <c r="H199" s="185">
        <v>74896673</v>
      </c>
      <c r="I199" s="185">
        <v>74896673</v>
      </c>
      <c r="J199" s="185" t="s">
        <v>40</v>
      </c>
      <c r="K199" s="185" t="s">
        <v>46</v>
      </c>
      <c r="L199" s="197" t="s">
        <v>1653</v>
      </c>
      <c r="M199" s="211">
        <v>0</v>
      </c>
      <c r="N199" s="170">
        <v>0.1111111111111111</v>
      </c>
      <c r="O199" s="170">
        <v>0</v>
      </c>
      <c r="P199" s="170">
        <v>0</v>
      </c>
      <c r="Q199" s="170">
        <v>0</v>
      </c>
      <c r="R199" s="170">
        <v>0</v>
      </c>
      <c r="S199" s="198">
        <v>36</v>
      </c>
      <c r="T199" s="185">
        <v>45</v>
      </c>
      <c r="U199" s="185">
        <v>82</v>
      </c>
      <c r="V199" s="185">
        <v>42</v>
      </c>
      <c r="W199" s="185">
        <v>40</v>
      </c>
      <c r="X199" s="185">
        <v>71</v>
      </c>
      <c r="Y199" s="211">
        <v>0.155801</v>
      </c>
      <c r="Z199" s="170">
        <v>8.1335599999999994E-2</v>
      </c>
      <c r="AA199" s="170">
        <v>0.13959199999999999</v>
      </c>
      <c r="AB199" s="170">
        <v>1.4421099999999999E-3</v>
      </c>
      <c r="AC199" s="170">
        <v>7.8523799999999995E-4</v>
      </c>
      <c r="AD199" s="170">
        <v>2.57069E-3</v>
      </c>
      <c r="AE199" s="170">
        <v>1.4776500000000001E-3</v>
      </c>
      <c r="AF199" s="198">
        <v>4249</v>
      </c>
      <c r="AG199" s="185">
        <v>4672</v>
      </c>
      <c r="AH199" s="185">
        <v>4463</v>
      </c>
      <c r="AI199" s="185">
        <v>4854</v>
      </c>
      <c r="AJ199" s="185">
        <v>5094</v>
      </c>
      <c r="AK199" s="185">
        <v>4668</v>
      </c>
      <c r="AL199" s="185">
        <v>5414</v>
      </c>
      <c r="AM199" s="198"/>
      <c r="AN199" s="185"/>
      <c r="AO199" s="185"/>
      <c r="AP199" s="185"/>
      <c r="AQ199" s="185"/>
      <c r="AR199" s="185"/>
      <c r="AS199" s="185"/>
      <c r="AT199" s="197"/>
    </row>
    <row r="200" spans="1:46" x14ac:dyDescent="0.2">
      <c r="A200" s="197" t="s">
        <v>1313</v>
      </c>
      <c r="B200" s="77" t="s">
        <v>1179</v>
      </c>
      <c r="C200" s="197" t="s">
        <v>1313</v>
      </c>
      <c r="D200" s="185" t="s">
        <v>119</v>
      </c>
      <c r="E200" s="185" t="s">
        <v>1654</v>
      </c>
      <c r="F200" s="185" t="s">
        <v>38</v>
      </c>
      <c r="G200" s="186">
        <v>10</v>
      </c>
      <c r="H200" s="185">
        <v>102050255</v>
      </c>
      <c r="I200" s="185">
        <v>102050255</v>
      </c>
      <c r="J200" s="185" t="s">
        <v>39</v>
      </c>
      <c r="K200" s="185" t="s">
        <v>59</v>
      </c>
      <c r="L200" s="197" t="s">
        <v>1655</v>
      </c>
      <c r="M200" s="211">
        <v>0</v>
      </c>
      <c r="N200" s="170">
        <v>0</v>
      </c>
      <c r="O200" s="170">
        <v>0</v>
      </c>
      <c r="P200" s="170">
        <v>0.10714285714285714</v>
      </c>
      <c r="Q200" s="170">
        <v>0</v>
      </c>
      <c r="R200" s="170">
        <v>0.18181818181818182</v>
      </c>
      <c r="S200" s="198">
        <v>81</v>
      </c>
      <c r="T200" s="185">
        <v>92</v>
      </c>
      <c r="U200" s="185">
        <v>103</v>
      </c>
      <c r="V200" s="185">
        <v>84</v>
      </c>
      <c r="W200" s="185">
        <v>81</v>
      </c>
      <c r="X200" s="185">
        <v>88</v>
      </c>
      <c r="Y200" s="211">
        <v>2.4691399999999999E-3</v>
      </c>
      <c r="Z200" s="170">
        <v>2.7529199999999998E-3</v>
      </c>
      <c r="AA200" s="170">
        <v>6.5746200000000004E-4</v>
      </c>
      <c r="AB200" s="170">
        <v>1.55613E-2</v>
      </c>
      <c r="AC200" s="170">
        <v>0.116561</v>
      </c>
      <c r="AD200" s="170">
        <v>1.2165500000000001E-3</v>
      </c>
      <c r="AE200" s="170">
        <v>9.5907500000000007E-2</v>
      </c>
      <c r="AF200" s="198">
        <v>2430</v>
      </c>
      <c r="AG200" s="185">
        <v>2906</v>
      </c>
      <c r="AH200" s="185">
        <v>3042</v>
      </c>
      <c r="AI200" s="185">
        <v>2699</v>
      </c>
      <c r="AJ200" s="185">
        <v>3303</v>
      </c>
      <c r="AK200" s="185">
        <v>3288</v>
      </c>
      <c r="AL200" s="185">
        <v>3201</v>
      </c>
      <c r="AM200" s="198" t="s">
        <v>39</v>
      </c>
      <c r="AN200" s="185" t="s">
        <v>39</v>
      </c>
      <c r="AO200" s="185" t="s">
        <v>39</v>
      </c>
      <c r="AP200" s="185" t="s">
        <v>39</v>
      </c>
      <c r="AQ200" s="185" t="s">
        <v>39</v>
      </c>
      <c r="AR200" s="194" t="s">
        <v>79</v>
      </c>
      <c r="AS200" s="185" t="s">
        <v>39</v>
      </c>
      <c r="AT200" s="218" t="s">
        <v>79</v>
      </c>
    </row>
    <row r="201" spans="1:46" x14ac:dyDescent="0.2">
      <c r="A201" s="197" t="s">
        <v>1569</v>
      </c>
      <c r="B201" s="77" t="s">
        <v>1386</v>
      </c>
      <c r="C201" s="197" t="s">
        <v>1372</v>
      </c>
      <c r="D201" s="185" t="s">
        <v>119</v>
      </c>
      <c r="E201" s="185" t="s">
        <v>1656</v>
      </c>
      <c r="F201" s="185" t="s">
        <v>38</v>
      </c>
      <c r="G201" s="186">
        <v>10</v>
      </c>
      <c r="H201" s="185">
        <v>103870339</v>
      </c>
      <c r="I201" s="185">
        <v>103870339</v>
      </c>
      <c r="J201" s="185" t="s">
        <v>39</v>
      </c>
      <c r="K201" s="185" t="s">
        <v>59</v>
      </c>
      <c r="L201" s="197" t="s">
        <v>1657</v>
      </c>
      <c r="M201" s="211">
        <v>0</v>
      </c>
      <c r="N201" s="170">
        <v>1.3333333333333334E-2</v>
      </c>
      <c r="O201" s="170">
        <v>0</v>
      </c>
      <c r="P201" s="170">
        <v>0.14000000000000001</v>
      </c>
      <c r="Q201" s="170">
        <v>0.27272727272727271</v>
      </c>
      <c r="R201" s="170">
        <v>0.20454545454545456</v>
      </c>
      <c r="S201" s="198">
        <v>67</v>
      </c>
      <c r="T201" s="185">
        <v>75</v>
      </c>
      <c r="U201" s="185">
        <v>93</v>
      </c>
      <c r="V201" s="185">
        <v>50</v>
      </c>
      <c r="W201" s="185">
        <v>33</v>
      </c>
      <c r="X201" s="185">
        <v>44</v>
      </c>
      <c r="Y201" s="211">
        <v>2.2104700000000001E-2</v>
      </c>
      <c r="Z201" s="170">
        <v>2.1305400000000002E-3</v>
      </c>
      <c r="AA201" s="170">
        <v>2.4276800000000002E-3</v>
      </c>
      <c r="AB201" s="170">
        <v>1.23552E-2</v>
      </c>
      <c r="AC201" s="170">
        <v>0.14801800000000001</v>
      </c>
      <c r="AD201" s="170">
        <v>0.31887700000000002</v>
      </c>
      <c r="AE201" s="170">
        <v>0.125671</v>
      </c>
      <c r="AF201" s="198">
        <v>5293</v>
      </c>
      <c r="AG201" s="185">
        <v>5163</v>
      </c>
      <c r="AH201" s="185">
        <v>4943</v>
      </c>
      <c r="AI201" s="185">
        <v>5180</v>
      </c>
      <c r="AJ201" s="185">
        <v>5675</v>
      </c>
      <c r="AK201" s="185">
        <v>5165</v>
      </c>
      <c r="AL201" s="185">
        <v>5777</v>
      </c>
      <c r="AM201" s="198" t="s">
        <v>39</v>
      </c>
      <c r="AN201" s="185" t="s">
        <v>39</v>
      </c>
      <c r="AO201" s="185" t="s">
        <v>39</v>
      </c>
      <c r="AP201" s="185" t="s">
        <v>39</v>
      </c>
      <c r="AQ201" s="185" t="s">
        <v>39</v>
      </c>
      <c r="AR201" s="194" t="s">
        <v>79</v>
      </c>
      <c r="AS201" s="194" t="s">
        <v>79</v>
      </c>
      <c r="AT201" s="218" t="s">
        <v>79</v>
      </c>
    </row>
    <row r="202" spans="1:46" x14ac:dyDescent="0.2">
      <c r="A202" s="197" t="s">
        <v>1372</v>
      </c>
      <c r="B202" s="77" t="s">
        <v>1372</v>
      </c>
      <c r="C202" s="197" t="s">
        <v>1372</v>
      </c>
      <c r="D202" s="185" t="s">
        <v>119</v>
      </c>
      <c r="E202" s="185" t="s">
        <v>1656</v>
      </c>
      <c r="F202" s="185" t="s">
        <v>38</v>
      </c>
      <c r="G202" s="186">
        <v>10</v>
      </c>
      <c r="H202" s="185">
        <v>103871274</v>
      </c>
      <c r="I202" s="185">
        <v>103871274</v>
      </c>
      <c r="J202" s="185" t="s">
        <v>40</v>
      </c>
      <c r="K202" s="185" t="s">
        <v>39</v>
      </c>
      <c r="L202" s="197" t="s">
        <v>1658</v>
      </c>
      <c r="M202" s="211">
        <v>0</v>
      </c>
      <c r="N202" s="170">
        <v>0</v>
      </c>
      <c r="O202" s="170">
        <v>7.6335877862595417E-3</v>
      </c>
      <c r="P202" s="170">
        <v>0.12790697674418605</v>
      </c>
      <c r="Q202" s="170">
        <v>0.43243243243243246</v>
      </c>
      <c r="R202" s="170">
        <v>0.14000000000000001</v>
      </c>
      <c r="S202" s="198">
        <v>113</v>
      </c>
      <c r="T202" s="185">
        <v>138</v>
      </c>
      <c r="U202" s="185">
        <v>131</v>
      </c>
      <c r="V202" s="185">
        <v>86</v>
      </c>
      <c r="W202" s="185">
        <v>74</v>
      </c>
      <c r="X202" s="185">
        <v>100</v>
      </c>
      <c r="Y202" s="211">
        <v>2.2056799999999998E-3</v>
      </c>
      <c r="Z202" s="170">
        <v>4.97018E-4</v>
      </c>
      <c r="AA202" s="170">
        <v>1.25E-3</v>
      </c>
      <c r="AB202" s="170">
        <v>7.3280699999999999E-3</v>
      </c>
      <c r="AC202" s="170">
        <v>0.144453</v>
      </c>
      <c r="AD202" s="170">
        <v>0.31085200000000002</v>
      </c>
      <c r="AE202" s="170">
        <v>0.14644599999999999</v>
      </c>
      <c r="AF202" s="198">
        <v>3627</v>
      </c>
      <c r="AG202" s="185">
        <v>4024</v>
      </c>
      <c r="AH202" s="185">
        <v>4000</v>
      </c>
      <c r="AI202" s="185">
        <v>3548</v>
      </c>
      <c r="AJ202" s="185">
        <v>3849</v>
      </c>
      <c r="AK202" s="185">
        <v>3603</v>
      </c>
      <c r="AL202" s="185">
        <v>3742</v>
      </c>
      <c r="AM202" s="198" t="s">
        <v>40</v>
      </c>
      <c r="AN202" s="185" t="s">
        <v>40</v>
      </c>
      <c r="AO202" s="185" t="s">
        <v>40</v>
      </c>
      <c r="AP202" s="185" t="s">
        <v>40</v>
      </c>
      <c r="AQ202" s="185" t="s">
        <v>40</v>
      </c>
      <c r="AR202" s="194" t="s">
        <v>84</v>
      </c>
      <c r="AS202" s="194" t="s">
        <v>84</v>
      </c>
      <c r="AT202" s="218" t="s">
        <v>84</v>
      </c>
    </row>
    <row r="203" spans="1:46" x14ac:dyDescent="0.2">
      <c r="A203" s="197" t="s">
        <v>759</v>
      </c>
      <c r="B203" s="77" t="s">
        <v>1081</v>
      </c>
      <c r="C203" s="197" t="s">
        <v>119</v>
      </c>
      <c r="D203" s="185" t="s">
        <v>119</v>
      </c>
      <c r="E203" s="185" t="s">
        <v>1659</v>
      </c>
      <c r="F203" s="185" t="s">
        <v>38</v>
      </c>
      <c r="G203" s="186">
        <v>10</v>
      </c>
      <c r="H203" s="185">
        <v>115481481</v>
      </c>
      <c r="I203" s="185">
        <v>115481481</v>
      </c>
      <c r="J203" s="185" t="s">
        <v>40</v>
      </c>
      <c r="K203" s="185" t="s">
        <v>39</v>
      </c>
      <c r="L203" s="197" t="s">
        <v>1660</v>
      </c>
      <c r="M203" s="211">
        <v>0</v>
      </c>
      <c r="N203" s="170">
        <v>0.22388059701492538</v>
      </c>
      <c r="O203" s="170">
        <v>0</v>
      </c>
      <c r="P203" s="170">
        <v>0</v>
      </c>
      <c r="Q203" s="170">
        <v>0</v>
      </c>
      <c r="R203" s="170">
        <v>0</v>
      </c>
      <c r="S203" s="198">
        <v>89</v>
      </c>
      <c r="T203" s="185">
        <v>67</v>
      </c>
      <c r="U203" s="185">
        <v>91</v>
      </c>
      <c r="V203" s="185">
        <v>43</v>
      </c>
      <c r="W203" s="185">
        <v>40</v>
      </c>
      <c r="X203" s="185">
        <v>57</v>
      </c>
      <c r="Y203" s="211">
        <v>0.152644</v>
      </c>
      <c r="Z203" s="170">
        <v>6.8629999999999997E-2</v>
      </c>
      <c r="AA203" s="170">
        <v>0.126161</v>
      </c>
      <c r="AB203" s="170">
        <v>0</v>
      </c>
      <c r="AC203" s="170">
        <v>2.91333E-3</v>
      </c>
      <c r="AD203" s="170">
        <v>5.3248100000000001E-4</v>
      </c>
      <c r="AE203" s="170">
        <v>0</v>
      </c>
      <c r="AF203" s="198">
        <v>3328</v>
      </c>
      <c r="AG203" s="185">
        <v>3803</v>
      </c>
      <c r="AH203" s="185">
        <v>3876</v>
      </c>
      <c r="AI203" s="185">
        <v>3526</v>
      </c>
      <c r="AJ203" s="185">
        <v>4119</v>
      </c>
      <c r="AK203" s="185">
        <v>3756</v>
      </c>
      <c r="AL203" s="185">
        <v>3716</v>
      </c>
      <c r="AM203" s="198"/>
      <c r="AN203" s="185"/>
      <c r="AO203" s="185"/>
      <c r="AP203" s="185"/>
      <c r="AQ203" s="185"/>
      <c r="AR203" s="185"/>
      <c r="AS203" s="185"/>
      <c r="AT203" s="197"/>
    </row>
    <row r="204" spans="1:46" x14ac:dyDescent="0.2">
      <c r="A204" s="197" t="s">
        <v>1372</v>
      </c>
      <c r="B204" s="77" t="s">
        <v>1296</v>
      </c>
      <c r="C204" s="197" t="s">
        <v>1369</v>
      </c>
      <c r="D204" s="185" t="s">
        <v>119</v>
      </c>
      <c r="E204" s="185" t="s">
        <v>1661</v>
      </c>
      <c r="F204" s="185" t="s">
        <v>38</v>
      </c>
      <c r="G204" s="186">
        <v>10</v>
      </c>
      <c r="H204" s="185">
        <v>127350462</v>
      </c>
      <c r="I204" s="185">
        <v>127350462</v>
      </c>
      <c r="J204" s="185" t="s">
        <v>40</v>
      </c>
      <c r="K204" s="185" t="s">
        <v>46</v>
      </c>
      <c r="L204" s="197" t="s">
        <v>1662</v>
      </c>
      <c r="M204" s="211">
        <v>0</v>
      </c>
      <c r="N204" s="170">
        <v>0</v>
      </c>
      <c r="O204" s="170">
        <v>0</v>
      </c>
      <c r="P204" s="170">
        <v>0.125</v>
      </c>
      <c r="Q204" s="170">
        <v>0.14285714285714285</v>
      </c>
      <c r="R204" s="170">
        <v>0.19047619047619047</v>
      </c>
      <c r="S204" s="198">
        <v>26</v>
      </c>
      <c r="T204" s="185">
        <v>22</v>
      </c>
      <c r="U204" s="185">
        <v>33</v>
      </c>
      <c r="V204" s="185">
        <v>8</v>
      </c>
      <c r="W204" s="185">
        <v>14</v>
      </c>
      <c r="X204" s="185">
        <v>21</v>
      </c>
      <c r="Y204" s="211">
        <v>1.29955E-3</v>
      </c>
      <c r="Z204" s="170">
        <v>1.5132399999999999E-3</v>
      </c>
      <c r="AA204" s="170">
        <v>2.2259300000000001E-3</v>
      </c>
      <c r="AB204" s="170">
        <v>2.1173500000000001E-2</v>
      </c>
      <c r="AC204" s="170">
        <v>0.127389</v>
      </c>
      <c r="AD204" s="170">
        <v>0.252919</v>
      </c>
      <c r="AE204" s="170">
        <v>0.15151500000000001</v>
      </c>
      <c r="AF204" s="198">
        <v>4617</v>
      </c>
      <c r="AG204" s="185">
        <v>3965</v>
      </c>
      <c r="AH204" s="185">
        <v>3594</v>
      </c>
      <c r="AI204" s="185">
        <v>3920</v>
      </c>
      <c r="AJ204" s="185">
        <v>3611</v>
      </c>
      <c r="AK204" s="185">
        <v>3254</v>
      </c>
      <c r="AL204" s="185">
        <v>4026</v>
      </c>
      <c r="AM204" s="198" t="s">
        <v>40</v>
      </c>
      <c r="AN204" s="185" t="s">
        <v>40</v>
      </c>
      <c r="AO204" s="185" t="s">
        <v>40</v>
      </c>
      <c r="AP204" s="185" t="s">
        <v>40</v>
      </c>
      <c r="AQ204" s="185" t="s">
        <v>40</v>
      </c>
      <c r="AR204" s="185" t="s">
        <v>40</v>
      </c>
      <c r="AS204" s="194" t="s">
        <v>48</v>
      </c>
      <c r="AT204" s="218" t="s">
        <v>48</v>
      </c>
    </row>
    <row r="205" spans="1:46" x14ac:dyDescent="0.2">
      <c r="A205" s="197" t="s">
        <v>1372</v>
      </c>
      <c r="B205" s="77" t="s">
        <v>1296</v>
      </c>
      <c r="C205" s="197" t="s">
        <v>1372</v>
      </c>
      <c r="D205" s="185" t="s">
        <v>119</v>
      </c>
      <c r="E205" s="185" t="s">
        <v>2013</v>
      </c>
      <c r="F205" s="185" t="s">
        <v>38</v>
      </c>
      <c r="G205" s="186">
        <v>11</v>
      </c>
      <c r="H205" s="185">
        <v>837561</v>
      </c>
      <c r="I205" s="185">
        <v>837561</v>
      </c>
      <c r="J205" s="185" t="s">
        <v>40</v>
      </c>
      <c r="K205" s="185" t="s">
        <v>39</v>
      </c>
      <c r="L205" s="197" t="s">
        <v>2014</v>
      </c>
      <c r="M205" s="211">
        <v>0</v>
      </c>
      <c r="N205" s="170">
        <v>0</v>
      </c>
      <c r="O205" s="170">
        <v>0</v>
      </c>
      <c r="P205" s="170">
        <v>0.18032786885245902</v>
      </c>
      <c r="Q205" s="170">
        <v>0.42857142857142855</v>
      </c>
      <c r="R205" s="170">
        <v>0.12903225806451613</v>
      </c>
      <c r="S205" s="198">
        <v>46</v>
      </c>
      <c r="T205" s="185">
        <v>24</v>
      </c>
      <c r="U205" s="185">
        <v>32</v>
      </c>
      <c r="V205" s="185">
        <v>61</v>
      </c>
      <c r="W205" s="185">
        <v>35</v>
      </c>
      <c r="X205" s="185">
        <v>31</v>
      </c>
      <c r="Y205" s="211">
        <v>3.5057E-3</v>
      </c>
      <c r="Z205" s="170">
        <v>0</v>
      </c>
      <c r="AA205" s="170">
        <v>0</v>
      </c>
      <c r="AB205" s="170">
        <v>1.2435999999999999E-2</v>
      </c>
      <c r="AC205" s="170">
        <v>0.155056</v>
      </c>
      <c r="AD205" s="170">
        <v>0.28980699999999998</v>
      </c>
      <c r="AE205" s="170">
        <v>0.119813</v>
      </c>
      <c r="AF205" s="198">
        <v>1141</v>
      </c>
      <c r="AG205" s="185">
        <v>1348</v>
      </c>
      <c r="AH205" s="185">
        <v>1318</v>
      </c>
      <c r="AI205" s="185">
        <v>1367</v>
      </c>
      <c r="AJ205" s="185">
        <v>1780</v>
      </c>
      <c r="AK205" s="185">
        <v>1815</v>
      </c>
      <c r="AL205" s="185">
        <v>1494</v>
      </c>
      <c r="AM205" s="198" t="s">
        <v>40</v>
      </c>
      <c r="AN205" s="185" t="s">
        <v>40</v>
      </c>
      <c r="AO205" s="185" t="s">
        <v>40</v>
      </c>
      <c r="AP205" s="185" t="s">
        <v>40</v>
      </c>
      <c r="AQ205" s="185" t="s">
        <v>40</v>
      </c>
      <c r="AR205" s="194" t="s">
        <v>42</v>
      </c>
      <c r="AS205" s="194" t="s">
        <v>42</v>
      </c>
      <c r="AT205" s="218" t="s">
        <v>42</v>
      </c>
    </row>
    <row r="206" spans="1:46" x14ac:dyDescent="0.2">
      <c r="A206" s="197" t="s">
        <v>1296</v>
      </c>
      <c r="B206" s="77" t="s">
        <v>1372</v>
      </c>
      <c r="C206" s="197" t="s">
        <v>119</v>
      </c>
      <c r="D206" s="185" t="s">
        <v>119</v>
      </c>
      <c r="E206" s="185" t="s">
        <v>2101</v>
      </c>
      <c r="F206" s="185" t="s">
        <v>103</v>
      </c>
      <c r="G206" s="186">
        <v>11</v>
      </c>
      <c r="H206" s="185">
        <v>5686110</v>
      </c>
      <c r="I206" s="185">
        <v>5686110</v>
      </c>
      <c r="J206" s="185" t="s">
        <v>40</v>
      </c>
      <c r="K206" s="185" t="s">
        <v>46</v>
      </c>
      <c r="L206" s="197" t="s">
        <v>2102</v>
      </c>
      <c r="M206" s="211">
        <v>0</v>
      </c>
      <c r="N206" s="170">
        <v>0</v>
      </c>
      <c r="O206" s="170">
        <v>1.6042780748663103E-2</v>
      </c>
      <c r="P206" s="170">
        <v>0.25862068965517243</v>
      </c>
      <c r="Q206" s="170">
        <v>0.29545454545454547</v>
      </c>
      <c r="R206" s="170">
        <v>7.407407407407407E-2</v>
      </c>
      <c r="S206" s="198">
        <v>63</v>
      </c>
      <c r="T206" s="185">
        <v>101</v>
      </c>
      <c r="U206" s="185">
        <v>187</v>
      </c>
      <c r="V206" s="185">
        <v>58</v>
      </c>
      <c r="W206" s="185">
        <v>44</v>
      </c>
      <c r="X206" s="185">
        <v>108</v>
      </c>
      <c r="Y206" s="211">
        <v>0</v>
      </c>
      <c r="Z206" s="170">
        <v>5.1150900000000001E-3</v>
      </c>
      <c r="AA206" s="170">
        <v>0</v>
      </c>
      <c r="AB206" s="170">
        <v>3.6036000000000002E-3</v>
      </c>
      <c r="AC206" s="170">
        <v>0.14044000000000001</v>
      </c>
      <c r="AD206" s="170">
        <v>0.25376900000000002</v>
      </c>
      <c r="AE206" s="170">
        <v>0.12639400000000001</v>
      </c>
      <c r="AF206" s="198">
        <v>90</v>
      </c>
      <c r="AG206" s="185">
        <v>391</v>
      </c>
      <c r="AH206" s="185">
        <v>648</v>
      </c>
      <c r="AI206" s="185">
        <v>555</v>
      </c>
      <c r="AJ206" s="185">
        <v>591</v>
      </c>
      <c r="AK206" s="185">
        <v>398</v>
      </c>
      <c r="AL206" s="185">
        <v>269</v>
      </c>
      <c r="AM206" s="198"/>
      <c r="AN206" s="185"/>
      <c r="AO206" s="185"/>
      <c r="AP206" s="185"/>
      <c r="AQ206" s="185"/>
      <c r="AR206" s="185"/>
      <c r="AS206" s="185"/>
      <c r="AT206" s="197"/>
    </row>
    <row r="207" spans="1:46" x14ac:dyDescent="0.2">
      <c r="A207" s="197" t="s">
        <v>33</v>
      </c>
      <c r="B207" s="77" t="s">
        <v>33</v>
      </c>
      <c r="C207" s="197" t="s">
        <v>33</v>
      </c>
      <c r="D207" s="185" t="s">
        <v>119</v>
      </c>
      <c r="E207" s="185" t="s">
        <v>1663</v>
      </c>
      <c r="F207" s="185" t="s">
        <v>38</v>
      </c>
      <c r="G207" s="186">
        <v>11</v>
      </c>
      <c r="H207" s="185">
        <v>6461403</v>
      </c>
      <c r="I207" s="185">
        <v>6461403</v>
      </c>
      <c r="J207" s="185" t="s">
        <v>40</v>
      </c>
      <c r="K207" s="185" t="s">
        <v>39</v>
      </c>
      <c r="L207" s="197" t="s">
        <v>1664</v>
      </c>
      <c r="M207" s="211">
        <v>0</v>
      </c>
      <c r="N207" s="170">
        <v>0</v>
      </c>
      <c r="O207" s="170">
        <v>0</v>
      </c>
      <c r="P207" s="170">
        <v>0</v>
      </c>
      <c r="Q207" s="170">
        <v>0</v>
      </c>
      <c r="R207" s="170">
        <v>0.125</v>
      </c>
      <c r="S207" s="198">
        <v>61</v>
      </c>
      <c r="T207" s="185">
        <v>28</v>
      </c>
      <c r="U207" s="185">
        <v>100</v>
      </c>
      <c r="V207" s="185">
        <v>66</v>
      </c>
      <c r="W207" s="185">
        <v>57</v>
      </c>
      <c r="X207" s="185">
        <v>72</v>
      </c>
      <c r="Y207" s="211">
        <v>2.65534E-3</v>
      </c>
      <c r="Z207" s="170">
        <v>1.8173600000000001E-3</v>
      </c>
      <c r="AA207" s="170">
        <v>1.95312E-3</v>
      </c>
      <c r="AB207" s="170">
        <v>0</v>
      </c>
      <c r="AC207" s="170">
        <v>4.54649E-4</v>
      </c>
      <c r="AD207" s="170">
        <v>1.7349799999999999E-3</v>
      </c>
      <c r="AE207" s="170">
        <v>3.6270499999999997E-2</v>
      </c>
      <c r="AF207" s="198">
        <v>3766</v>
      </c>
      <c r="AG207" s="185">
        <v>4402</v>
      </c>
      <c r="AH207" s="185">
        <v>4096</v>
      </c>
      <c r="AI207" s="185">
        <v>4484</v>
      </c>
      <c r="AJ207" s="185">
        <v>4399</v>
      </c>
      <c r="AK207" s="185">
        <v>4611</v>
      </c>
      <c r="AL207" s="185">
        <v>4687</v>
      </c>
      <c r="AM207" s="198" t="s">
        <v>40</v>
      </c>
      <c r="AN207" s="185" t="s">
        <v>40</v>
      </c>
      <c r="AO207" s="185" t="s">
        <v>40</v>
      </c>
      <c r="AP207" s="185" t="s">
        <v>40</v>
      </c>
      <c r="AQ207" s="185" t="s">
        <v>40</v>
      </c>
      <c r="AR207" s="185" t="s">
        <v>40</v>
      </c>
      <c r="AS207" s="185" t="s">
        <v>40</v>
      </c>
      <c r="AT207" s="218" t="s">
        <v>42</v>
      </c>
    </row>
    <row r="208" spans="1:46" x14ac:dyDescent="0.2">
      <c r="A208" s="197" t="s">
        <v>1372</v>
      </c>
      <c r="B208" s="77" t="s">
        <v>1372</v>
      </c>
      <c r="C208" s="197" t="s">
        <v>1372</v>
      </c>
      <c r="D208" s="185" t="s">
        <v>119</v>
      </c>
      <c r="E208" s="185" t="s">
        <v>1665</v>
      </c>
      <c r="F208" s="185" t="s">
        <v>38</v>
      </c>
      <c r="G208" s="186">
        <v>11</v>
      </c>
      <c r="H208" s="185">
        <v>9442207</v>
      </c>
      <c r="I208" s="185">
        <v>9442207</v>
      </c>
      <c r="J208" s="185" t="s">
        <v>40</v>
      </c>
      <c r="K208" s="185" t="s">
        <v>46</v>
      </c>
      <c r="L208" s="197" t="s">
        <v>1666</v>
      </c>
      <c r="M208" s="211">
        <v>0</v>
      </c>
      <c r="N208" s="170">
        <v>0</v>
      </c>
      <c r="O208" s="170">
        <v>0</v>
      </c>
      <c r="P208" s="170">
        <v>5.2631578947368418E-2</v>
      </c>
      <c r="Q208" s="170">
        <v>9.0909090909090912E-2</v>
      </c>
      <c r="R208" s="170">
        <v>0.16071428571428573</v>
      </c>
      <c r="S208" s="198">
        <v>24</v>
      </c>
      <c r="T208" s="185">
        <v>50</v>
      </c>
      <c r="U208" s="185">
        <v>84</v>
      </c>
      <c r="V208" s="185">
        <v>19</v>
      </c>
      <c r="W208" s="185">
        <v>11</v>
      </c>
      <c r="X208" s="185">
        <v>56</v>
      </c>
      <c r="Y208" s="211">
        <v>9.4696999999999999E-4</v>
      </c>
      <c r="Z208" s="170">
        <v>5.7093900000000002E-4</v>
      </c>
      <c r="AA208" s="170">
        <v>2.9806300000000002E-3</v>
      </c>
      <c r="AB208" s="170">
        <v>5.0139299999999998E-3</v>
      </c>
      <c r="AC208" s="170">
        <v>0.109416</v>
      </c>
      <c r="AD208" s="170">
        <v>0.27818500000000002</v>
      </c>
      <c r="AE208" s="170">
        <v>9.9214399999999994E-2</v>
      </c>
      <c r="AF208" s="198">
        <v>2112</v>
      </c>
      <c r="AG208" s="185">
        <v>3503</v>
      </c>
      <c r="AH208" s="185">
        <v>3355</v>
      </c>
      <c r="AI208" s="185">
        <v>3590</v>
      </c>
      <c r="AJ208" s="185">
        <v>3802</v>
      </c>
      <c r="AK208" s="185">
        <v>3548</v>
      </c>
      <c r="AL208" s="185">
        <v>3437</v>
      </c>
      <c r="AM208" s="198" t="s">
        <v>40</v>
      </c>
      <c r="AN208" s="185" t="s">
        <v>40</v>
      </c>
      <c r="AO208" s="185" t="s">
        <v>40</v>
      </c>
      <c r="AP208" s="185" t="s">
        <v>40</v>
      </c>
      <c r="AQ208" s="185" t="s">
        <v>40</v>
      </c>
      <c r="AR208" s="194" t="s">
        <v>48</v>
      </c>
      <c r="AS208" s="194" t="s">
        <v>48</v>
      </c>
      <c r="AT208" s="218" t="s">
        <v>48</v>
      </c>
    </row>
    <row r="209" spans="1:46" x14ac:dyDescent="0.2">
      <c r="A209" s="197" t="s">
        <v>1296</v>
      </c>
      <c r="B209" s="77" t="s">
        <v>1296</v>
      </c>
      <c r="C209" s="197" t="s">
        <v>1296</v>
      </c>
      <c r="D209" s="185" t="s">
        <v>119</v>
      </c>
      <c r="E209" s="185" t="s">
        <v>2015</v>
      </c>
      <c r="F209" s="185" t="s">
        <v>38</v>
      </c>
      <c r="G209" s="186">
        <v>11</v>
      </c>
      <c r="H209" s="185">
        <v>22646297</v>
      </c>
      <c r="I209" s="185">
        <v>22646297</v>
      </c>
      <c r="J209" s="185" t="s">
        <v>40</v>
      </c>
      <c r="K209" s="185" t="s">
        <v>46</v>
      </c>
      <c r="L209" s="197" t="s">
        <v>2016</v>
      </c>
      <c r="M209" s="211">
        <v>0</v>
      </c>
      <c r="N209" s="170">
        <v>0</v>
      </c>
      <c r="O209" s="170">
        <v>1.8018018018018018E-2</v>
      </c>
      <c r="P209" s="170">
        <v>0.12903225806451613</v>
      </c>
      <c r="Q209" s="170">
        <v>0.38461538461538464</v>
      </c>
      <c r="R209" s="170">
        <v>5.0847457627118647E-2</v>
      </c>
      <c r="S209" s="198">
        <v>42</v>
      </c>
      <c r="T209" s="185">
        <v>42</v>
      </c>
      <c r="U209" s="185">
        <v>111</v>
      </c>
      <c r="V209" s="185">
        <v>31</v>
      </c>
      <c r="W209" s="185">
        <v>13</v>
      </c>
      <c r="X209" s="185">
        <v>59</v>
      </c>
      <c r="Y209" s="211">
        <v>3.2232099999999998E-3</v>
      </c>
      <c r="Z209" s="170">
        <v>2.0746900000000001E-3</v>
      </c>
      <c r="AA209" s="170">
        <v>0</v>
      </c>
      <c r="AB209" s="170">
        <v>1.13498E-2</v>
      </c>
      <c r="AC209" s="170">
        <v>0.143758</v>
      </c>
      <c r="AD209" s="170">
        <v>0.28294399999999997</v>
      </c>
      <c r="AE209" s="170">
        <v>0.13250100000000001</v>
      </c>
      <c r="AF209" s="198">
        <v>1241</v>
      </c>
      <c r="AG209" s="185">
        <v>1928</v>
      </c>
      <c r="AH209" s="185">
        <v>1889</v>
      </c>
      <c r="AI209" s="185">
        <v>2467</v>
      </c>
      <c r="AJ209" s="185">
        <v>3332</v>
      </c>
      <c r="AK209" s="185">
        <v>2785</v>
      </c>
      <c r="AL209" s="185">
        <v>3683</v>
      </c>
      <c r="AM209" s="198" t="s">
        <v>40</v>
      </c>
      <c r="AN209" s="185" t="s">
        <v>40</v>
      </c>
      <c r="AO209" s="185" t="s">
        <v>40</v>
      </c>
      <c r="AP209" s="185" t="s">
        <v>40</v>
      </c>
      <c r="AQ209" s="194" t="s">
        <v>56</v>
      </c>
      <c r="AR209" s="194" t="s">
        <v>56</v>
      </c>
      <c r="AS209" s="194" t="s">
        <v>56</v>
      </c>
      <c r="AT209" s="218" t="s">
        <v>56</v>
      </c>
    </row>
    <row r="210" spans="1:46" x14ac:dyDescent="0.2">
      <c r="A210" s="197" t="s">
        <v>1372</v>
      </c>
      <c r="B210" s="77" t="s">
        <v>1372</v>
      </c>
      <c r="C210" s="197" t="s">
        <v>119</v>
      </c>
      <c r="D210" s="185" t="s">
        <v>119</v>
      </c>
      <c r="E210" s="185" t="s">
        <v>2103</v>
      </c>
      <c r="F210" s="185" t="s">
        <v>103</v>
      </c>
      <c r="G210" s="186">
        <v>11</v>
      </c>
      <c r="H210" s="185">
        <v>47689200</v>
      </c>
      <c r="I210" s="185">
        <v>47689200</v>
      </c>
      <c r="J210" s="185" t="s">
        <v>40</v>
      </c>
      <c r="K210" s="185" t="s">
        <v>46</v>
      </c>
      <c r="L210" s="197" t="s">
        <v>2104</v>
      </c>
      <c r="M210" s="211">
        <v>0</v>
      </c>
      <c r="N210" s="170">
        <v>0</v>
      </c>
      <c r="O210" s="170">
        <v>0</v>
      </c>
      <c r="P210" s="170">
        <v>8.8235294117647065E-2</v>
      </c>
      <c r="Q210" s="170">
        <v>0.40909090909090912</v>
      </c>
      <c r="R210" s="170">
        <v>5.6603773584905662E-2</v>
      </c>
      <c r="S210" s="198">
        <v>45</v>
      </c>
      <c r="T210" s="185">
        <v>43</v>
      </c>
      <c r="U210" s="185">
        <v>88</v>
      </c>
      <c r="V210" s="185">
        <v>34</v>
      </c>
      <c r="W210" s="185">
        <v>22</v>
      </c>
      <c r="X210" s="185">
        <v>53</v>
      </c>
      <c r="Y210" s="211">
        <v>4.9200499999999996E-3</v>
      </c>
      <c r="Z210" s="170">
        <v>0</v>
      </c>
      <c r="AA210" s="170">
        <v>0</v>
      </c>
      <c r="AB210" s="170">
        <v>8.2498499999999995E-3</v>
      </c>
      <c r="AC210" s="170">
        <v>9.6518300000000001E-2</v>
      </c>
      <c r="AD210" s="170">
        <v>0.236427</v>
      </c>
      <c r="AE210" s="170">
        <v>0.119712</v>
      </c>
      <c r="AF210" s="198">
        <v>813</v>
      </c>
      <c r="AG210" s="185">
        <v>1611</v>
      </c>
      <c r="AH210" s="185">
        <v>1772</v>
      </c>
      <c r="AI210" s="185">
        <v>1697</v>
      </c>
      <c r="AJ210" s="185">
        <v>2269</v>
      </c>
      <c r="AK210" s="185">
        <v>1713</v>
      </c>
      <c r="AL210" s="185">
        <v>1111</v>
      </c>
      <c r="AM210" s="198"/>
      <c r="AN210" s="185"/>
      <c r="AO210" s="185"/>
      <c r="AP210" s="185"/>
      <c r="AQ210" s="185"/>
      <c r="AR210" s="185"/>
      <c r="AS210" s="185"/>
      <c r="AT210" s="197"/>
    </row>
    <row r="211" spans="1:46" x14ac:dyDescent="0.2">
      <c r="A211" s="197" t="s">
        <v>1296</v>
      </c>
      <c r="B211" s="77" t="s">
        <v>1372</v>
      </c>
      <c r="C211" s="197" t="s">
        <v>1372</v>
      </c>
      <c r="D211" s="185" t="s">
        <v>119</v>
      </c>
      <c r="E211" s="185" t="s">
        <v>1667</v>
      </c>
      <c r="F211" s="185" t="s">
        <v>38</v>
      </c>
      <c r="G211" s="186">
        <v>11</v>
      </c>
      <c r="H211" s="185">
        <v>55322632</v>
      </c>
      <c r="I211" s="185">
        <v>55322632</v>
      </c>
      <c r="J211" s="185" t="s">
        <v>40</v>
      </c>
      <c r="K211" s="185" t="s">
        <v>46</v>
      </c>
      <c r="L211" s="197" t="s">
        <v>1668</v>
      </c>
      <c r="M211" s="211">
        <v>0</v>
      </c>
      <c r="N211" s="170">
        <v>0</v>
      </c>
      <c r="O211" s="170">
        <v>1.5037593984962405E-2</v>
      </c>
      <c r="P211" s="170">
        <v>7.3529411764705885E-2</v>
      </c>
      <c r="Q211" s="170">
        <v>0.36507936507936506</v>
      </c>
      <c r="R211" s="170">
        <v>0.10256410256410256</v>
      </c>
      <c r="S211" s="198">
        <v>116</v>
      </c>
      <c r="T211" s="185">
        <v>66</v>
      </c>
      <c r="U211" s="185">
        <v>133</v>
      </c>
      <c r="V211" s="185">
        <v>68</v>
      </c>
      <c r="W211" s="185">
        <v>63</v>
      </c>
      <c r="X211" s="185">
        <v>78</v>
      </c>
      <c r="Y211" s="211">
        <v>2.6640000000000001E-3</v>
      </c>
      <c r="Z211" s="170">
        <v>2.9447900000000001E-3</v>
      </c>
      <c r="AA211" s="170">
        <v>4.9346199999999996E-4</v>
      </c>
      <c r="AB211" s="170">
        <v>9.6197899999999996E-3</v>
      </c>
      <c r="AC211" s="170">
        <v>0.14294399999999999</v>
      </c>
      <c r="AD211" s="170">
        <v>0.30781199999999997</v>
      </c>
      <c r="AE211" s="170">
        <v>0.12661</v>
      </c>
      <c r="AF211" s="198">
        <v>3003</v>
      </c>
      <c r="AG211" s="185">
        <v>4075</v>
      </c>
      <c r="AH211" s="185">
        <v>4053</v>
      </c>
      <c r="AI211" s="185">
        <v>4366</v>
      </c>
      <c r="AJ211" s="185">
        <v>4911</v>
      </c>
      <c r="AK211" s="185">
        <v>4480</v>
      </c>
      <c r="AL211" s="185">
        <v>4581</v>
      </c>
      <c r="AM211" s="198" t="s">
        <v>40</v>
      </c>
      <c r="AN211" s="185" t="s">
        <v>40</v>
      </c>
      <c r="AO211" s="185" t="s">
        <v>40</v>
      </c>
      <c r="AP211" s="185" t="s">
        <v>40</v>
      </c>
      <c r="AQ211" s="185" t="s">
        <v>40</v>
      </c>
      <c r="AR211" s="194" t="s">
        <v>48</v>
      </c>
      <c r="AS211" s="194" t="s">
        <v>48</v>
      </c>
      <c r="AT211" s="218" t="s">
        <v>48</v>
      </c>
    </row>
    <row r="212" spans="1:46" x14ac:dyDescent="0.2">
      <c r="A212" s="197" t="s">
        <v>759</v>
      </c>
      <c r="B212" s="77" t="s">
        <v>1081</v>
      </c>
      <c r="C212" s="197" t="s">
        <v>119</v>
      </c>
      <c r="D212" s="185" t="s">
        <v>119</v>
      </c>
      <c r="E212" s="185" t="s">
        <v>1669</v>
      </c>
      <c r="F212" s="185" t="s">
        <v>38</v>
      </c>
      <c r="G212" s="186">
        <v>11</v>
      </c>
      <c r="H212" s="185">
        <v>57154960</v>
      </c>
      <c r="I212" s="185">
        <v>57154960</v>
      </c>
      <c r="J212" s="185" t="s">
        <v>40</v>
      </c>
      <c r="K212" s="185" t="s">
        <v>39</v>
      </c>
      <c r="L212" s="197" t="s">
        <v>1670</v>
      </c>
      <c r="M212" s="211">
        <v>0</v>
      </c>
      <c r="N212" s="170">
        <v>0.27906976744186046</v>
      </c>
      <c r="O212" s="170">
        <v>0</v>
      </c>
      <c r="P212" s="170">
        <v>0</v>
      </c>
      <c r="Q212" s="170">
        <v>0</v>
      </c>
      <c r="R212" s="170">
        <v>0</v>
      </c>
      <c r="S212" s="198">
        <v>46</v>
      </c>
      <c r="T212" s="185">
        <v>43</v>
      </c>
      <c r="U212" s="185">
        <v>83</v>
      </c>
      <c r="V212" s="185">
        <v>40</v>
      </c>
      <c r="W212" s="185">
        <v>47</v>
      </c>
      <c r="X212" s="185">
        <v>37</v>
      </c>
      <c r="Y212" s="211">
        <v>0.285389</v>
      </c>
      <c r="Z212" s="170">
        <v>0.112105</v>
      </c>
      <c r="AA212" s="170">
        <v>0.16707</v>
      </c>
      <c r="AB212" s="170">
        <v>9.9900100000000001E-4</v>
      </c>
      <c r="AC212" s="170">
        <v>1.1217E-3</v>
      </c>
      <c r="AD212" s="170">
        <v>1.35962E-3</v>
      </c>
      <c r="AE212" s="170">
        <v>5.0994400000000002E-4</v>
      </c>
      <c r="AF212" s="198">
        <v>1759</v>
      </c>
      <c r="AG212" s="185">
        <v>1677</v>
      </c>
      <c r="AH212" s="185">
        <v>1652</v>
      </c>
      <c r="AI212" s="185">
        <v>3003</v>
      </c>
      <c r="AJ212" s="185">
        <v>3566</v>
      </c>
      <c r="AK212" s="185">
        <v>2942</v>
      </c>
      <c r="AL212" s="185">
        <v>3922</v>
      </c>
      <c r="AM212" s="198"/>
      <c r="AN212" s="185"/>
      <c r="AO212" s="185"/>
      <c r="AP212" s="185"/>
      <c r="AQ212" s="185"/>
      <c r="AR212" s="185"/>
      <c r="AS212" s="185"/>
      <c r="AT212" s="197"/>
    </row>
    <row r="213" spans="1:46" x14ac:dyDescent="0.2">
      <c r="A213" s="197" t="s">
        <v>1313</v>
      </c>
      <c r="B213" s="77" t="s">
        <v>31</v>
      </c>
      <c r="C213" s="197" t="s">
        <v>119</v>
      </c>
      <c r="D213" s="185" t="s">
        <v>119</v>
      </c>
      <c r="E213" s="185" t="s">
        <v>1671</v>
      </c>
      <c r="F213" s="185" t="s">
        <v>38</v>
      </c>
      <c r="G213" s="186">
        <v>11</v>
      </c>
      <c r="H213" s="185">
        <v>61113336</v>
      </c>
      <c r="I213" s="185">
        <v>61113336</v>
      </c>
      <c r="J213" s="185" t="s">
        <v>39</v>
      </c>
      <c r="K213" s="185" t="s">
        <v>40</v>
      </c>
      <c r="L213" s="197" t="s">
        <v>1672</v>
      </c>
      <c r="M213" s="211">
        <v>0</v>
      </c>
      <c r="N213" s="170">
        <v>0</v>
      </c>
      <c r="O213" s="170">
        <v>0</v>
      </c>
      <c r="P213" s="170">
        <v>0.21590909090909091</v>
      </c>
      <c r="Q213" s="170">
        <v>0</v>
      </c>
      <c r="R213" s="170">
        <v>1.8867924528301886E-2</v>
      </c>
      <c r="S213" s="198">
        <v>111</v>
      </c>
      <c r="T213" s="185">
        <v>66</v>
      </c>
      <c r="U213" s="185">
        <v>132</v>
      </c>
      <c r="V213" s="185">
        <v>88</v>
      </c>
      <c r="W213" s="185">
        <v>75</v>
      </c>
      <c r="X213" s="185">
        <v>106</v>
      </c>
      <c r="Y213" s="211">
        <v>4.2081100000000001E-3</v>
      </c>
      <c r="Z213" s="170">
        <v>1.6627899999999999E-3</v>
      </c>
      <c r="AA213" s="170">
        <v>2.17797E-3</v>
      </c>
      <c r="AB213" s="170">
        <v>9.51777E-4</v>
      </c>
      <c r="AC213" s="170">
        <v>0.12192500000000001</v>
      </c>
      <c r="AD213" s="170">
        <v>1.6968300000000001E-3</v>
      </c>
      <c r="AE213" s="170">
        <v>5.3864799999999997E-4</v>
      </c>
      <c r="AF213" s="198">
        <v>2614</v>
      </c>
      <c r="AG213" s="185">
        <v>3007</v>
      </c>
      <c r="AH213" s="185">
        <v>3214</v>
      </c>
      <c r="AI213" s="185">
        <v>3152</v>
      </c>
      <c r="AJ213" s="185">
        <v>3658</v>
      </c>
      <c r="AK213" s="185">
        <v>3536</v>
      </c>
      <c r="AL213" s="185">
        <v>3713</v>
      </c>
      <c r="AM213" s="198"/>
      <c r="AN213" s="185"/>
      <c r="AO213" s="185"/>
      <c r="AP213" s="185"/>
      <c r="AQ213" s="185"/>
      <c r="AR213" s="185"/>
      <c r="AS213" s="185"/>
      <c r="AT213" s="197"/>
    </row>
    <row r="214" spans="1:46" x14ac:dyDescent="0.2">
      <c r="A214" s="197" t="s">
        <v>1372</v>
      </c>
      <c r="B214" s="77" t="s">
        <v>1372</v>
      </c>
      <c r="C214" s="197" t="s">
        <v>1372</v>
      </c>
      <c r="D214" s="185" t="s">
        <v>119</v>
      </c>
      <c r="E214" s="185" t="s">
        <v>1673</v>
      </c>
      <c r="F214" s="185" t="s">
        <v>38</v>
      </c>
      <c r="G214" s="186">
        <v>11</v>
      </c>
      <c r="H214" s="185">
        <v>64084793</v>
      </c>
      <c r="I214" s="185">
        <v>64084793</v>
      </c>
      <c r="J214" s="185" t="s">
        <v>40</v>
      </c>
      <c r="K214" s="185" t="s">
        <v>39</v>
      </c>
      <c r="L214" s="197" t="s">
        <v>1674</v>
      </c>
      <c r="M214" s="211">
        <v>0</v>
      </c>
      <c r="N214" s="170">
        <v>0</v>
      </c>
      <c r="O214" s="170">
        <v>0</v>
      </c>
      <c r="P214" s="170">
        <v>0.25409836065573771</v>
      </c>
      <c r="Q214" s="170">
        <v>0.3188405797101449</v>
      </c>
      <c r="R214" s="170">
        <v>8.247422680412371E-2</v>
      </c>
      <c r="S214" s="198">
        <v>69</v>
      </c>
      <c r="T214" s="185">
        <v>80</v>
      </c>
      <c r="U214" s="185">
        <v>104</v>
      </c>
      <c r="V214" s="185">
        <v>122</v>
      </c>
      <c r="W214" s="185">
        <v>69</v>
      </c>
      <c r="X214" s="185">
        <v>97</v>
      </c>
      <c r="Y214" s="211">
        <v>2.4330900000000002E-3</v>
      </c>
      <c r="Z214" s="170">
        <v>0</v>
      </c>
      <c r="AA214" s="170">
        <v>1.2746999999999999E-3</v>
      </c>
      <c r="AB214" s="170">
        <v>9.7353200000000004E-3</v>
      </c>
      <c r="AC214" s="170">
        <v>0.14488899999999999</v>
      </c>
      <c r="AD214" s="170">
        <v>0.29884300000000003</v>
      </c>
      <c r="AE214" s="170">
        <v>0.14405100000000001</v>
      </c>
      <c r="AF214" s="198">
        <v>2466</v>
      </c>
      <c r="AG214" s="185">
        <v>2926</v>
      </c>
      <c r="AH214" s="185">
        <v>3138</v>
      </c>
      <c r="AI214" s="185">
        <v>3287</v>
      </c>
      <c r="AJ214" s="185">
        <v>3375</v>
      </c>
      <c r="AK214" s="185">
        <v>3112</v>
      </c>
      <c r="AL214" s="185">
        <v>3471</v>
      </c>
      <c r="AM214" s="198" t="s">
        <v>40</v>
      </c>
      <c r="AN214" s="185" t="s">
        <v>40</v>
      </c>
      <c r="AO214" s="185" t="s">
        <v>40</v>
      </c>
      <c r="AP214" s="185" t="s">
        <v>40</v>
      </c>
      <c r="AQ214" s="185" t="s">
        <v>40</v>
      </c>
      <c r="AR214" s="194" t="s">
        <v>42</v>
      </c>
      <c r="AS214" s="194" t="s">
        <v>42</v>
      </c>
      <c r="AT214" s="218" t="s">
        <v>42</v>
      </c>
    </row>
    <row r="215" spans="1:46" x14ac:dyDescent="0.2">
      <c r="A215" s="197" t="s">
        <v>1569</v>
      </c>
      <c r="B215" s="77" t="s">
        <v>1386</v>
      </c>
      <c r="C215" s="197" t="s">
        <v>1372</v>
      </c>
      <c r="D215" s="185" t="s">
        <v>119</v>
      </c>
      <c r="E215" s="185" t="s">
        <v>1675</v>
      </c>
      <c r="F215" s="185" t="s">
        <v>38</v>
      </c>
      <c r="G215" s="186">
        <v>11</v>
      </c>
      <c r="H215" s="185">
        <v>65349399</v>
      </c>
      <c r="I215" s="185">
        <v>65349399</v>
      </c>
      <c r="J215" s="185" t="s">
        <v>39</v>
      </c>
      <c r="K215" s="185" t="s">
        <v>59</v>
      </c>
      <c r="L215" s="197" t="s">
        <v>1676</v>
      </c>
      <c r="M215" s="211">
        <v>0</v>
      </c>
      <c r="N215" s="170">
        <v>1.4705882352941176E-2</v>
      </c>
      <c r="O215" s="170">
        <v>8.3333333333333332E-3</v>
      </c>
      <c r="P215" s="170">
        <v>0.06</v>
      </c>
      <c r="Q215" s="170">
        <v>0.33720930232558138</v>
      </c>
      <c r="R215" s="170">
        <v>0.14606741573033707</v>
      </c>
      <c r="S215" s="198">
        <v>88</v>
      </c>
      <c r="T215" s="185">
        <v>68</v>
      </c>
      <c r="U215" s="185">
        <v>120</v>
      </c>
      <c r="V215" s="185">
        <v>100</v>
      </c>
      <c r="W215" s="185">
        <v>86</v>
      </c>
      <c r="X215" s="185">
        <v>89</v>
      </c>
      <c r="Y215" s="211">
        <v>4.1176499999999998E-2</v>
      </c>
      <c r="Z215" s="170">
        <v>1.5105699999999999E-3</v>
      </c>
      <c r="AA215" s="170">
        <v>3.5573100000000002E-3</v>
      </c>
      <c r="AB215" s="170">
        <v>1.1299399999999999E-2</v>
      </c>
      <c r="AC215" s="170">
        <v>0.14002500000000001</v>
      </c>
      <c r="AD215" s="170">
        <v>0.305705</v>
      </c>
      <c r="AE215" s="170">
        <v>0.14056099999999999</v>
      </c>
      <c r="AF215" s="198">
        <v>2380</v>
      </c>
      <c r="AG215" s="185">
        <v>2648</v>
      </c>
      <c r="AH215" s="185">
        <v>2530</v>
      </c>
      <c r="AI215" s="185">
        <v>2832</v>
      </c>
      <c r="AJ215" s="185">
        <v>3178</v>
      </c>
      <c r="AK215" s="185">
        <v>2980</v>
      </c>
      <c r="AL215" s="185">
        <v>3173</v>
      </c>
      <c r="AM215" s="198" t="s">
        <v>39</v>
      </c>
      <c r="AN215" s="194" t="s">
        <v>79</v>
      </c>
      <c r="AO215" s="185" t="s">
        <v>39</v>
      </c>
      <c r="AP215" s="185" t="s">
        <v>39</v>
      </c>
      <c r="AQ215" s="185" t="s">
        <v>39</v>
      </c>
      <c r="AR215" s="194" t="s">
        <v>79</v>
      </c>
      <c r="AS215" s="194" t="s">
        <v>79</v>
      </c>
      <c r="AT215" s="218" t="s">
        <v>79</v>
      </c>
    </row>
    <row r="216" spans="1:46" x14ac:dyDescent="0.2">
      <c r="A216" s="197" t="s">
        <v>99</v>
      </c>
      <c r="B216" s="77" t="s">
        <v>31</v>
      </c>
      <c r="C216" s="197" t="s">
        <v>119</v>
      </c>
      <c r="D216" s="185" t="s">
        <v>119</v>
      </c>
      <c r="E216" s="185" t="s">
        <v>1124</v>
      </c>
      <c r="F216" s="185" t="s">
        <v>38</v>
      </c>
      <c r="G216" s="186">
        <v>11</v>
      </c>
      <c r="H216" s="185">
        <v>66026210</v>
      </c>
      <c r="I216" s="185">
        <v>66026210</v>
      </c>
      <c r="J216" s="185" t="s">
        <v>40</v>
      </c>
      <c r="K216" s="185" t="s">
        <v>46</v>
      </c>
      <c r="L216" s="197" t="s">
        <v>2106</v>
      </c>
      <c r="M216" s="211">
        <v>0</v>
      </c>
      <c r="N216" s="170">
        <v>0</v>
      </c>
      <c r="O216" s="170">
        <v>3.7037037037037035E-2</v>
      </c>
      <c r="P216" s="170">
        <v>0.19230769230769232</v>
      </c>
      <c r="Q216" s="170">
        <v>0</v>
      </c>
      <c r="R216" s="170">
        <v>0</v>
      </c>
      <c r="S216" s="198">
        <v>28</v>
      </c>
      <c r="T216" s="185">
        <v>20</v>
      </c>
      <c r="U216" s="185">
        <v>27</v>
      </c>
      <c r="V216" s="185">
        <v>26</v>
      </c>
      <c r="W216" s="185">
        <v>24</v>
      </c>
      <c r="X216" s="185">
        <v>15</v>
      </c>
      <c r="Y216" s="211">
        <v>3.1210999999999999E-4</v>
      </c>
      <c r="Z216" s="170">
        <v>2.1459199999999999E-3</v>
      </c>
      <c r="AA216" s="170">
        <v>0</v>
      </c>
      <c r="AB216" s="170">
        <v>6.77277E-4</v>
      </c>
      <c r="AC216" s="170">
        <v>0.12959100000000001</v>
      </c>
      <c r="AD216" s="170">
        <v>1.0193699999999999E-3</v>
      </c>
      <c r="AE216" s="170">
        <v>9.6061499999999995E-4</v>
      </c>
      <c r="AF216" s="198">
        <v>3204</v>
      </c>
      <c r="AG216" s="185">
        <v>3728</v>
      </c>
      <c r="AH216" s="185">
        <v>7</v>
      </c>
      <c r="AI216" s="185">
        <v>2953</v>
      </c>
      <c r="AJ216" s="185">
        <v>3812</v>
      </c>
      <c r="AK216" s="185">
        <v>1962</v>
      </c>
      <c r="AL216" s="185">
        <v>4164</v>
      </c>
      <c r="AM216" s="198"/>
      <c r="AN216" s="185"/>
      <c r="AO216" s="185"/>
      <c r="AP216" s="185"/>
      <c r="AQ216" s="185"/>
      <c r="AR216" s="185"/>
      <c r="AS216" s="185"/>
      <c r="AT216" s="197"/>
    </row>
    <row r="217" spans="1:46" x14ac:dyDescent="0.2">
      <c r="A217" s="197" t="s">
        <v>203</v>
      </c>
      <c r="B217" s="77" t="s">
        <v>32</v>
      </c>
      <c r="C217" s="197" t="s">
        <v>119</v>
      </c>
      <c r="D217" s="185" t="s">
        <v>119</v>
      </c>
      <c r="E217" s="185" t="s">
        <v>1677</v>
      </c>
      <c r="F217" s="185" t="s">
        <v>38</v>
      </c>
      <c r="G217" s="186">
        <v>11</v>
      </c>
      <c r="H217" s="185">
        <v>66328171</v>
      </c>
      <c r="I217" s="185">
        <v>66328171</v>
      </c>
      <c r="J217" s="185" t="s">
        <v>39</v>
      </c>
      <c r="K217" s="185" t="s">
        <v>40</v>
      </c>
      <c r="L217" s="197" t="s">
        <v>1678</v>
      </c>
      <c r="M217" s="211">
        <v>0</v>
      </c>
      <c r="N217" s="170">
        <v>0</v>
      </c>
      <c r="O217" s="170">
        <v>1.5873015873015872E-2</v>
      </c>
      <c r="P217" s="170">
        <v>0</v>
      </c>
      <c r="Q217" s="170">
        <v>0.32558139534883723</v>
      </c>
      <c r="R217" s="170">
        <v>0</v>
      </c>
      <c r="S217" s="198">
        <v>49</v>
      </c>
      <c r="T217" s="185">
        <v>35</v>
      </c>
      <c r="U217" s="185">
        <v>63</v>
      </c>
      <c r="V217" s="185">
        <v>67</v>
      </c>
      <c r="W217" s="185">
        <v>43</v>
      </c>
      <c r="X217" s="185">
        <v>28</v>
      </c>
      <c r="Y217" s="211">
        <v>2.2246900000000001E-3</v>
      </c>
      <c r="Z217" s="170">
        <v>1.65975E-3</v>
      </c>
      <c r="AA217" s="170">
        <v>1.8535699999999999E-3</v>
      </c>
      <c r="AB217" s="170">
        <v>8.3102499999999999E-4</v>
      </c>
      <c r="AC217" s="170">
        <v>2.5043800000000001E-3</v>
      </c>
      <c r="AD217" s="170">
        <v>0.30520199999999997</v>
      </c>
      <c r="AE217" s="170">
        <v>9.5511000000000001E-4</v>
      </c>
      <c r="AF217" s="198">
        <v>2697</v>
      </c>
      <c r="AG217" s="185">
        <v>3615</v>
      </c>
      <c r="AH217" s="185">
        <v>3237</v>
      </c>
      <c r="AI217" s="185">
        <v>3610</v>
      </c>
      <c r="AJ217" s="185">
        <v>3993</v>
      </c>
      <c r="AK217" s="185">
        <v>3768</v>
      </c>
      <c r="AL217" s="185">
        <v>4188</v>
      </c>
      <c r="AM217" s="198"/>
      <c r="AN217" s="185"/>
      <c r="AO217" s="185"/>
      <c r="AP217" s="185"/>
      <c r="AQ217" s="185"/>
      <c r="AR217" s="185"/>
      <c r="AS217" s="185"/>
      <c r="AT217" s="197"/>
    </row>
    <row r="218" spans="1:46" x14ac:dyDescent="0.2">
      <c r="A218" s="197" t="s">
        <v>1372</v>
      </c>
      <c r="B218" s="77" t="s">
        <v>1372</v>
      </c>
      <c r="C218" s="197" t="s">
        <v>1372</v>
      </c>
      <c r="D218" s="185" t="s">
        <v>119</v>
      </c>
      <c r="E218" s="185" t="s">
        <v>1679</v>
      </c>
      <c r="F218" s="185" t="s">
        <v>103</v>
      </c>
      <c r="G218" s="186">
        <v>11</v>
      </c>
      <c r="H218" s="185">
        <v>68702806</v>
      </c>
      <c r="I218" s="185">
        <v>68702806</v>
      </c>
      <c r="J218" s="185" t="s">
        <v>40</v>
      </c>
      <c r="K218" s="185" t="s">
        <v>59</v>
      </c>
      <c r="L218" s="197" t="s">
        <v>1680</v>
      </c>
      <c r="M218" s="211">
        <v>0</v>
      </c>
      <c r="N218" s="170">
        <v>0</v>
      </c>
      <c r="O218" s="170">
        <v>0</v>
      </c>
      <c r="P218" s="170">
        <v>0.2</v>
      </c>
      <c r="Q218" s="170">
        <v>0.24074074074074073</v>
      </c>
      <c r="R218" s="170">
        <v>0.21212121212121213</v>
      </c>
      <c r="S218" s="198">
        <v>55</v>
      </c>
      <c r="T218" s="185">
        <v>25</v>
      </c>
      <c r="U218" s="185">
        <v>67</v>
      </c>
      <c r="V218" s="185">
        <v>55</v>
      </c>
      <c r="W218" s="185">
        <v>54</v>
      </c>
      <c r="X218" s="185">
        <v>33</v>
      </c>
      <c r="Y218" s="211">
        <v>9.37647E-4</v>
      </c>
      <c r="Z218" s="170">
        <v>2.4411900000000002E-3</v>
      </c>
      <c r="AA218" s="170">
        <v>1.7851799999999999E-3</v>
      </c>
      <c r="AB218" s="170">
        <v>6.5746199999999998E-3</v>
      </c>
      <c r="AC218" s="170">
        <v>0.15240899999999999</v>
      </c>
      <c r="AD218" s="170">
        <v>0.30097699999999999</v>
      </c>
      <c r="AE218" s="170">
        <v>0.123947</v>
      </c>
      <c r="AF218" s="198">
        <v>2133</v>
      </c>
      <c r="AG218" s="185">
        <v>4506</v>
      </c>
      <c r="AH218" s="185">
        <v>3361</v>
      </c>
      <c r="AI218" s="185">
        <v>3042</v>
      </c>
      <c r="AJ218" s="185">
        <v>3694</v>
      </c>
      <c r="AK218" s="185">
        <v>3276</v>
      </c>
      <c r="AL218" s="185">
        <v>3324</v>
      </c>
      <c r="AM218" s="198" t="s">
        <v>40</v>
      </c>
      <c r="AN218" s="185" t="s">
        <v>40</v>
      </c>
      <c r="AO218" s="185" t="s">
        <v>40</v>
      </c>
      <c r="AP218" s="185" t="s">
        <v>40</v>
      </c>
      <c r="AQ218" s="185" t="s">
        <v>40</v>
      </c>
      <c r="AR218" s="194" t="s">
        <v>93</v>
      </c>
      <c r="AS218" s="194" t="s">
        <v>93</v>
      </c>
      <c r="AT218" s="218" t="s">
        <v>93</v>
      </c>
    </row>
    <row r="219" spans="1:46" x14ac:dyDescent="0.2">
      <c r="A219" s="197" t="s">
        <v>759</v>
      </c>
      <c r="B219" s="77" t="s">
        <v>1081</v>
      </c>
      <c r="C219" s="197" t="s">
        <v>119</v>
      </c>
      <c r="D219" s="185" t="s">
        <v>119</v>
      </c>
      <c r="E219" s="185" t="s">
        <v>1681</v>
      </c>
      <c r="F219" s="185" t="s">
        <v>38</v>
      </c>
      <c r="G219" s="186">
        <v>11</v>
      </c>
      <c r="H219" s="185">
        <v>73588081</v>
      </c>
      <c r="I219" s="185">
        <v>73588081</v>
      </c>
      <c r="J219" s="185" t="s">
        <v>40</v>
      </c>
      <c r="K219" s="185" t="s">
        <v>39</v>
      </c>
      <c r="L219" s="197" t="s">
        <v>1682</v>
      </c>
      <c r="M219" s="211">
        <v>0</v>
      </c>
      <c r="N219" s="170">
        <v>0.17241379310344829</v>
      </c>
      <c r="O219" s="170">
        <v>0</v>
      </c>
      <c r="P219" s="170">
        <v>0</v>
      </c>
      <c r="Q219" s="170">
        <v>0</v>
      </c>
      <c r="R219" s="170">
        <v>0</v>
      </c>
      <c r="S219" s="198">
        <v>71</v>
      </c>
      <c r="T219" s="185">
        <v>58</v>
      </c>
      <c r="U219" s="185">
        <v>79</v>
      </c>
      <c r="V219" s="185">
        <v>71</v>
      </c>
      <c r="W219" s="185">
        <v>18</v>
      </c>
      <c r="X219" s="185">
        <v>54</v>
      </c>
      <c r="Y219" s="211">
        <v>0.18493699999999999</v>
      </c>
      <c r="Z219" s="170">
        <v>4.2404900000000002E-2</v>
      </c>
      <c r="AA219" s="170">
        <v>0.13186800000000001</v>
      </c>
      <c r="AB219" s="170">
        <v>7.1454099999999996E-4</v>
      </c>
      <c r="AC219" s="170">
        <v>1.7931900000000001E-3</v>
      </c>
      <c r="AD219" s="170">
        <v>2.74348E-3</v>
      </c>
      <c r="AE219" s="170">
        <v>0</v>
      </c>
      <c r="AF219" s="198">
        <v>2536</v>
      </c>
      <c r="AG219" s="185">
        <v>3443</v>
      </c>
      <c r="AH219" s="185">
        <v>3003</v>
      </c>
      <c r="AI219" s="185">
        <v>2799</v>
      </c>
      <c r="AJ219" s="185">
        <v>3346</v>
      </c>
      <c r="AK219" s="185">
        <v>2916</v>
      </c>
      <c r="AL219" s="185">
        <v>3283</v>
      </c>
      <c r="AM219" s="198"/>
      <c r="AN219" s="185"/>
      <c r="AO219" s="185"/>
      <c r="AP219" s="185"/>
      <c r="AQ219" s="185"/>
      <c r="AR219" s="185"/>
      <c r="AS219" s="185"/>
      <c r="AT219" s="197"/>
    </row>
    <row r="220" spans="1:46" x14ac:dyDescent="0.2">
      <c r="A220" s="197" t="s">
        <v>1386</v>
      </c>
      <c r="B220" s="77" t="s">
        <v>1734</v>
      </c>
      <c r="C220" s="197" t="s">
        <v>1387</v>
      </c>
      <c r="D220" s="185" t="s">
        <v>119</v>
      </c>
      <c r="E220" s="185" t="s">
        <v>1683</v>
      </c>
      <c r="F220" s="185" t="s">
        <v>38</v>
      </c>
      <c r="G220" s="186">
        <v>11</v>
      </c>
      <c r="H220" s="185">
        <v>77961437</v>
      </c>
      <c r="I220" s="185">
        <v>77961437</v>
      </c>
      <c r="J220" s="185" t="s">
        <v>39</v>
      </c>
      <c r="K220" s="185" t="s">
        <v>59</v>
      </c>
      <c r="L220" s="197" t="s">
        <v>1684</v>
      </c>
      <c r="M220" s="211">
        <v>0</v>
      </c>
      <c r="N220" s="170">
        <v>0.58490566037735847</v>
      </c>
      <c r="O220" s="170">
        <v>1.5625E-2</v>
      </c>
      <c r="P220" s="170">
        <v>0.28301886792452829</v>
      </c>
      <c r="Q220" s="170">
        <v>0.6</v>
      </c>
      <c r="R220" s="170">
        <v>0.23636363636363636</v>
      </c>
      <c r="S220" s="198">
        <v>53</v>
      </c>
      <c r="T220" s="185">
        <v>53</v>
      </c>
      <c r="U220" s="185">
        <v>64</v>
      </c>
      <c r="V220" s="185">
        <v>53</v>
      </c>
      <c r="W220" s="185">
        <v>20</v>
      </c>
      <c r="X220" s="185">
        <v>55</v>
      </c>
      <c r="Y220" s="211">
        <v>0.605209</v>
      </c>
      <c r="Z220" s="170">
        <v>0.11393300000000001</v>
      </c>
      <c r="AA220" s="170">
        <v>0.39518900000000001</v>
      </c>
      <c r="AB220" s="170">
        <v>3.0207100000000001E-2</v>
      </c>
      <c r="AC220" s="170">
        <v>0.27496900000000002</v>
      </c>
      <c r="AD220" s="170">
        <v>0.58094999999999997</v>
      </c>
      <c r="AE220" s="170">
        <v>0.269482</v>
      </c>
      <c r="AF220" s="198">
        <v>15051</v>
      </c>
      <c r="AG220" s="185">
        <v>17721</v>
      </c>
      <c r="AH220" s="185">
        <v>16296</v>
      </c>
      <c r="AI220" s="185">
        <v>15791</v>
      </c>
      <c r="AJ220" s="185">
        <v>16140</v>
      </c>
      <c r="AK220" s="185">
        <v>15108</v>
      </c>
      <c r="AL220" s="185">
        <v>15938</v>
      </c>
      <c r="AM220" s="198" t="s">
        <v>39</v>
      </c>
      <c r="AN220" s="194" t="s">
        <v>79</v>
      </c>
      <c r="AO220" s="185" t="s">
        <v>39</v>
      </c>
      <c r="AP220" s="194" t="s">
        <v>79</v>
      </c>
      <c r="AQ220" s="185" t="s">
        <v>39</v>
      </c>
      <c r="AR220" s="194" t="s">
        <v>79</v>
      </c>
      <c r="AS220" s="194" t="s">
        <v>79</v>
      </c>
      <c r="AT220" s="218" t="s">
        <v>79</v>
      </c>
    </row>
    <row r="221" spans="1:46" x14ac:dyDescent="0.2">
      <c r="A221" s="197" t="s">
        <v>759</v>
      </c>
      <c r="B221" s="77" t="s">
        <v>1081</v>
      </c>
      <c r="C221" s="197" t="s">
        <v>119</v>
      </c>
      <c r="D221" s="185" t="s">
        <v>119</v>
      </c>
      <c r="E221" s="185" t="s">
        <v>2107</v>
      </c>
      <c r="F221" s="185" t="s">
        <v>38</v>
      </c>
      <c r="G221" s="186">
        <v>11</v>
      </c>
      <c r="H221" s="185">
        <v>94564621</v>
      </c>
      <c r="I221" s="185">
        <v>94564621</v>
      </c>
      <c r="J221" s="185" t="s">
        <v>40</v>
      </c>
      <c r="K221" s="185" t="s">
        <v>46</v>
      </c>
      <c r="L221" s="197" t="s">
        <v>2108</v>
      </c>
      <c r="M221" s="211">
        <v>0</v>
      </c>
      <c r="N221" s="170">
        <v>0.47222222222222221</v>
      </c>
      <c r="O221" s="170">
        <v>0</v>
      </c>
      <c r="P221" s="170">
        <v>0</v>
      </c>
      <c r="Q221" s="170">
        <v>0</v>
      </c>
      <c r="R221" s="170">
        <v>0</v>
      </c>
      <c r="S221" s="198">
        <v>66</v>
      </c>
      <c r="T221" s="185">
        <v>72</v>
      </c>
      <c r="U221" s="185">
        <v>119</v>
      </c>
      <c r="V221" s="185">
        <v>66</v>
      </c>
      <c r="W221" s="185">
        <v>37</v>
      </c>
      <c r="X221" s="185">
        <v>70</v>
      </c>
      <c r="Y221" s="211">
        <v>0.33333299999999999</v>
      </c>
      <c r="Z221" s="170">
        <v>0.16</v>
      </c>
      <c r="AA221" s="170">
        <v>0.259635</v>
      </c>
      <c r="AB221" s="170">
        <v>0</v>
      </c>
      <c r="AC221" s="170">
        <v>0</v>
      </c>
      <c r="AD221" s="170">
        <v>5.6337999999999996E-3</v>
      </c>
      <c r="AE221" s="170">
        <v>0</v>
      </c>
      <c r="AF221" s="198">
        <v>96</v>
      </c>
      <c r="AG221" s="185">
        <v>225</v>
      </c>
      <c r="AH221" s="185">
        <v>493</v>
      </c>
      <c r="AI221" s="185">
        <v>202</v>
      </c>
      <c r="AJ221" s="185">
        <v>387</v>
      </c>
      <c r="AK221" s="185">
        <v>355</v>
      </c>
      <c r="AL221" s="185">
        <v>152</v>
      </c>
      <c r="AM221" s="198"/>
      <c r="AN221" s="185"/>
      <c r="AO221" s="185"/>
      <c r="AP221" s="185"/>
      <c r="AQ221" s="185"/>
      <c r="AR221" s="185"/>
      <c r="AS221" s="185"/>
      <c r="AT221" s="197"/>
    </row>
    <row r="222" spans="1:46" x14ac:dyDescent="0.2">
      <c r="A222" s="197" t="s">
        <v>1372</v>
      </c>
      <c r="B222" s="77" t="s">
        <v>1296</v>
      </c>
      <c r="C222" s="197" t="s">
        <v>1372</v>
      </c>
      <c r="D222" s="185" t="s">
        <v>119</v>
      </c>
      <c r="E222" s="185" t="s">
        <v>1685</v>
      </c>
      <c r="F222" s="185" t="s">
        <v>38</v>
      </c>
      <c r="G222" s="186">
        <v>11</v>
      </c>
      <c r="H222" s="185">
        <v>94862016</v>
      </c>
      <c r="I222" s="185">
        <v>94862016</v>
      </c>
      <c r="J222" s="185" t="s">
        <v>39</v>
      </c>
      <c r="K222" s="185" t="s">
        <v>59</v>
      </c>
      <c r="L222" s="197" t="s">
        <v>1686</v>
      </c>
      <c r="M222" s="211">
        <v>0</v>
      </c>
      <c r="N222" s="170">
        <v>0</v>
      </c>
      <c r="O222" s="170">
        <v>0</v>
      </c>
      <c r="P222" s="170">
        <v>0.13333333333333333</v>
      </c>
      <c r="Q222" s="170">
        <v>0.28000000000000003</v>
      </c>
      <c r="R222" s="170">
        <v>0.17647058823529413</v>
      </c>
      <c r="S222" s="198">
        <v>16</v>
      </c>
      <c r="T222" s="185">
        <v>35</v>
      </c>
      <c r="U222" s="185">
        <v>50</v>
      </c>
      <c r="V222" s="185">
        <v>30</v>
      </c>
      <c r="W222" s="185">
        <v>25</v>
      </c>
      <c r="X222" s="185">
        <v>34</v>
      </c>
      <c r="Y222" s="211">
        <v>4.3080200000000001E-3</v>
      </c>
      <c r="Z222" s="170">
        <v>1.77809E-3</v>
      </c>
      <c r="AA222" s="170">
        <v>6.5231600000000001E-4</v>
      </c>
      <c r="AB222" s="170">
        <v>1.554E-2</v>
      </c>
      <c r="AC222" s="170">
        <v>0.10391400000000001</v>
      </c>
      <c r="AD222" s="170">
        <v>0.240148</v>
      </c>
      <c r="AE222" s="170">
        <v>0.104712</v>
      </c>
      <c r="AF222" s="198">
        <v>1857</v>
      </c>
      <c r="AG222" s="185">
        <v>2812</v>
      </c>
      <c r="AH222" s="185">
        <v>3066</v>
      </c>
      <c r="AI222" s="185">
        <v>2574</v>
      </c>
      <c r="AJ222" s="185">
        <v>3551</v>
      </c>
      <c r="AK222" s="185">
        <v>3248</v>
      </c>
      <c r="AL222" s="185">
        <v>2292</v>
      </c>
      <c r="AM222" s="198" t="s">
        <v>39</v>
      </c>
      <c r="AN222" s="185" t="s">
        <v>39</v>
      </c>
      <c r="AO222" s="185" t="s">
        <v>39</v>
      </c>
      <c r="AP222" s="185" t="s">
        <v>39</v>
      </c>
      <c r="AQ222" s="185" t="s">
        <v>39</v>
      </c>
      <c r="AR222" s="194" t="s">
        <v>79</v>
      </c>
      <c r="AS222" s="194" t="s">
        <v>79</v>
      </c>
      <c r="AT222" s="218" t="s">
        <v>79</v>
      </c>
    </row>
    <row r="223" spans="1:46" x14ac:dyDescent="0.2">
      <c r="A223" s="197" t="s">
        <v>1569</v>
      </c>
      <c r="B223" s="77" t="s">
        <v>1372</v>
      </c>
      <c r="C223" s="197" t="s">
        <v>31</v>
      </c>
      <c r="D223" s="185" t="s">
        <v>119</v>
      </c>
      <c r="E223" s="185" t="s">
        <v>1687</v>
      </c>
      <c r="F223" s="185" t="s">
        <v>38</v>
      </c>
      <c r="G223" s="186">
        <v>11</v>
      </c>
      <c r="H223" s="185">
        <v>104901131</v>
      </c>
      <c r="I223" s="185">
        <v>104901131</v>
      </c>
      <c r="J223" s="185" t="s">
        <v>39</v>
      </c>
      <c r="K223" s="185" t="s">
        <v>46</v>
      </c>
      <c r="L223" s="197" t="s">
        <v>1688</v>
      </c>
      <c r="M223" s="211">
        <v>0</v>
      </c>
      <c r="N223" s="170">
        <v>1.5625E-2</v>
      </c>
      <c r="O223" s="170">
        <v>0</v>
      </c>
      <c r="P223" s="170">
        <v>0.12962962962962962</v>
      </c>
      <c r="Q223" s="170">
        <v>0.4</v>
      </c>
      <c r="R223" s="170">
        <v>7.0422535211267609E-2</v>
      </c>
      <c r="S223" s="198">
        <v>91</v>
      </c>
      <c r="T223" s="185">
        <v>64</v>
      </c>
      <c r="U223" s="185">
        <v>142</v>
      </c>
      <c r="V223" s="185">
        <v>54</v>
      </c>
      <c r="W223" s="185">
        <v>20</v>
      </c>
      <c r="X223" s="185">
        <v>71</v>
      </c>
      <c r="Y223" s="211">
        <v>1.3922699999999999E-3</v>
      </c>
      <c r="Z223" s="170">
        <v>2.3269300000000001E-3</v>
      </c>
      <c r="AA223" s="170">
        <v>2.1881800000000001E-3</v>
      </c>
      <c r="AB223" s="170">
        <v>7.0493500000000002E-3</v>
      </c>
      <c r="AC223" s="170">
        <v>0.13220399999999999</v>
      </c>
      <c r="AD223" s="170">
        <v>0.29524099999999998</v>
      </c>
      <c r="AE223" s="170">
        <v>0.13539300000000001</v>
      </c>
      <c r="AF223" s="198">
        <v>2873</v>
      </c>
      <c r="AG223" s="185">
        <v>3438</v>
      </c>
      <c r="AH223" s="185">
        <v>3656</v>
      </c>
      <c r="AI223" s="185">
        <v>3972</v>
      </c>
      <c r="AJ223" s="185">
        <v>4251</v>
      </c>
      <c r="AK223" s="185">
        <v>3929</v>
      </c>
      <c r="AL223" s="185">
        <v>3885</v>
      </c>
      <c r="AM223" s="198" t="s">
        <v>39</v>
      </c>
      <c r="AN223" s="185" t="s">
        <v>39</v>
      </c>
      <c r="AO223" s="185" t="s">
        <v>39</v>
      </c>
      <c r="AP223" s="185" t="s">
        <v>39</v>
      </c>
      <c r="AQ223" s="185" t="s">
        <v>39</v>
      </c>
      <c r="AR223" s="185" t="s">
        <v>39</v>
      </c>
      <c r="AS223" s="194" t="s">
        <v>65</v>
      </c>
      <c r="AT223" s="197" t="s">
        <v>39</v>
      </c>
    </row>
    <row r="224" spans="1:46" x14ac:dyDescent="0.2">
      <c r="A224" s="197" t="s">
        <v>1313</v>
      </c>
      <c r="B224" s="77" t="s">
        <v>1313</v>
      </c>
      <c r="C224" s="197" t="s">
        <v>119</v>
      </c>
      <c r="D224" s="185" t="s">
        <v>119</v>
      </c>
      <c r="E224" s="185" t="s">
        <v>1689</v>
      </c>
      <c r="F224" s="185" t="s">
        <v>38</v>
      </c>
      <c r="G224" s="186">
        <v>11</v>
      </c>
      <c r="H224" s="185">
        <v>108043171</v>
      </c>
      <c r="I224" s="185">
        <v>108043171</v>
      </c>
      <c r="J224" s="185" t="s">
        <v>39</v>
      </c>
      <c r="K224" s="185" t="s">
        <v>59</v>
      </c>
      <c r="L224" s="197" t="s">
        <v>1690</v>
      </c>
      <c r="M224" s="211">
        <v>0</v>
      </c>
      <c r="N224" s="170">
        <v>0</v>
      </c>
      <c r="O224" s="170">
        <v>0</v>
      </c>
      <c r="P224" s="170">
        <v>0.1875</v>
      </c>
      <c r="Q224" s="170">
        <v>0</v>
      </c>
      <c r="R224" s="170">
        <v>0.17857142857142858</v>
      </c>
      <c r="S224" s="198">
        <v>15</v>
      </c>
      <c r="T224" s="185">
        <v>12</v>
      </c>
      <c r="U224" s="185">
        <v>40</v>
      </c>
      <c r="V224" s="185">
        <v>16</v>
      </c>
      <c r="W224" s="185">
        <v>6</v>
      </c>
      <c r="X224" s="185">
        <v>28</v>
      </c>
      <c r="Y224" s="211">
        <v>1.73989E-3</v>
      </c>
      <c r="Z224" s="170">
        <v>1.9157099999999999E-3</v>
      </c>
      <c r="AA224" s="170">
        <v>5.7322999999999999E-4</v>
      </c>
      <c r="AB224" s="170">
        <v>1.04685E-3</v>
      </c>
      <c r="AC224" s="170">
        <v>0.122972</v>
      </c>
      <c r="AD224" s="170">
        <v>5.6053799999999997E-4</v>
      </c>
      <c r="AE224" s="170">
        <v>7.8120800000000004E-2</v>
      </c>
      <c r="AF224" s="198">
        <v>2299</v>
      </c>
      <c r="AG224" s="185">
        <v>3132</v>
      </c>
      <c r="AH224" s="185">
        <v>3489</v>
      </c>
      <c r="AI224" s="185">
        <v>3821</v>
      </c>
      <c r="AJ224" s="185">
        <v>3944</v>
      </c>
      <c r="AK224" s="185">
        <v>3568</v>
      </c>
      <c r="AL224" s="185">
        <v>3725</v>
      </c>
      <c r="AM224" s="198"/>
      <c r="AN224" s="185"/>
      <c r="AO224" s="185"/>
      <c r="AP224" s="185"/>
      <c r="AQ224" s="185"/>
      <c r="AR224" s="185"/>
      <c r="AS224" s="185"/>
      <c r="AT224" s="197"/>
    </row>
    <row r="225" spans="1:46" x14ac:dyDescent="0.2">
      <c r="A225" s="197" t="s">
        <v>1313</v>
      </c>
      <c r="B225" s="77" t="s">
        <v>31</v>
      </c>
      <c r="C225" s="197" t="s">
        <v>119</v>
      </c>
      <c r="D225" s="185" t="s">
        <v>119</v>
      </c>
      <c r="E225" s="185" t="s">
        <v>1691</v>
      </c>
      <c r="F225" s="185" t="s">
        <v>38</v>
      </c>
      <c r="G225" s="186">
        <v>11</v>
      </c>
      <c r="H225" s="185">
        <v>118184522</v>
      </c>
      <c r="I225" s="185">
        <v>118184522</v>
      </c>
      <c r="J225" s="185" t="s">
        <v>40</v>
      </c>
      <c r="K225" s="185" t="s">
        <v>39</v>
      </c>
      <c r="L225" s="197" t="s">
        <v>1692</v>
      </c>
      <c r="M225" s="211">
        <v>0</v>
      </c>
      <c r="N225" s="170">
        <v>0</v>
      </c>
      <c r="O225" s="170">
        <v>0</v>
      </c>
      <c r="P225" s="170">
        <v>8.9552238805970144E-2</v>
      </c>
      <c r="Q225" s="170">
        <v>0</v>
      </c>
      <c r="R225" s="170">
        <v>1.9607843137254902E-2</v>
      </c>
      <c r="S225" s="198">
        <v>86</v>
      </c>
      <c r="T225" s="185">
        <v>75</v>
      </c>
      <c r="U225" s="185">
        <v>101</v>
      </c>
      <c r="V225" s="185">
        <v>67</v>
      </c>
      <c r="W225" s="185">
        <v>55</v>
      </c>
      <c r="X225" s="185">
        <v>51</v>
      </c>
      <c r="Y225" s="211">
        <v>1.2726700000000001E-3</v>
      </c>
      <c r="Z225" s="170">
        <v>3.15657E-3</v>
      </c>
      <c r="AA225" s="170">
        <v>6.4724900000000002E-4</v>
      </c>
      <c r="AB225" s="170">
        <v>9.4102900000000002E-4</v>
      </c>
      <c r="AC225" s="170">
        <v>0.123483</v>
      </c>
      <c r="AD225" s="170">
        <v>6.1692099999999996E-3</v>
      </c>
      <c r="AE225" s="170">
        <v>7.3884600000000003E-3</v>
      </c>
      <c r="AF225" s="198">
        <v>3143</v>
      </c>
      <c r="AG225" s="185">
        <v>3168</v>
      </c>
      <c r="AH225" s="185">
        <v>3090</v>
      </c>
      <c r="AI225" s="185">
        <v>3188</v>
      </c>
      <c r="AJ225" s="185">
        <v>3709</v>
      </c>
      <c r="AK225" s="185">
        <v>3404</v>
      </c>
      <c r="AL225" s="185">
        <v>3519</v>
      </c>
      <c r="AM225" s="198"/>
      <c r="AN225" s="185"/>
      <c r="AO225" s="185"/>
      <c r="AP225" s="185"/>
      <c r="AQ225" s="185"/>
      <c r="AR225" s="185"/>
      <c r="AS225" s="185"/>
      <c r="AT225" s="197"/>
    </row>
    <row r="226" spans="1:46" x14ac:dyDescent="0.2">
      <c r="A226" s="197" t="s">
        <v>1296</v>
      </c>
      <c r="B226" s="77" t="s">
        <v>1372</v>
      </c>
      <c r="C226" s="197" t="s">
        <v>1372</v>
      </c>
      <c r="D226" s="185" t="s">
        <v>119</v>
      </c>
      <c r="E226" s="185" t="s">
        <v>163</v>
      </c>
      <c r="F226" s="185" t="s">
        <v>38</v>
      </c>
      <c r="G226" s="186">
        <v>11</v>
      </c>
      <c r="H226" s="185">
        <v>118347584</v>
      </c>
      <c r="I226" s="185">
        <v>118347584</v>
      </c>
      <c r="J226" s="185" t="s">
        <v>40</v>
      </c>
      <c r="K226" s="185" t="s">
        <v>39</v>
      </c>
      <c r="L226" s="197" t="s">
        <v>2017</v>
      </c>
      <c r="M226" s="211">
        <v>0</v>
      </c>
      <c r="N226" s="170">
        <v>0</v>
      </c>
      <c r="O226" s="170">
        <v>4.2553191489361701E-2</v>
      </c>
      <c r="P226" s="170">
        <v>0.17857142857142858</v>
      </c>
      <c r="Q226" s="170">
        <v>0.34782608695652173</v>
      </c>
      <c r="R226" s="170">
        <v>7.9365079365079361E-2</v>
      </c>
      <c r="S226" s="198">
        <v>107</v>
      </c>
      <c r="T226" s="185">
        <v>76</v>
      </c>
      <c r="U226" s="185">
        <v>94</v>
      </c>
      <c r="V226" s="185">
        <v>56</v>
      </c>
      <c r="W226" s="185">
        <v>69</v>
      </c>
      <c r="X226" s="185">
        <v>63</v>
      </c>
      <c r="Y226" s="211">
        <v>0</v>
      </c>
      <c r="Z226" s="170">
        <v>0</v>
      </c>
      <c r="AA226" s="170">
        <v>2.9940100000000001E-3</v>
      </c>
      <c r="AB226" s="170">
        <v>9.1220099999999998E-3</v>
      </c>
      <c r="AC226" s="170">
        <v>0.12167</v>
      </c>
      <c r="AD226" s="170">
        <v>0.27494499999999999</v>
      </c>
      <c r="AE226" s="170">
        <v>0.16777300000000001</v>
      </c>
      <c r="AF226" s="198">
        <v>596</v>
      </c>
      <c r="AG226" s="185">
        <v>673</v>
      </c>
      <c r="AH226" s="185">
        <v>668</v>
      </c>
      <c r="AI226" s="185">
        <v>877</v>
      </c>
      <c r="AJ226" s="185">
        <v>1126</v>
      </c>
      <c r="AK226" s="185">
        <v>902</v>
      </c>
      <c r="AL226" s="185">
        <v>1055</v>
      </c>
      <c r="AM226" s="198" t="s">
        <v>40</v>
      </c>
      <c r="AN226" s="185" t="s">
        <v>40</v>
      </c>
      <c r="AO226" s="185" t="s">
        <v>40</v>
      </c>
      <c r="AP226" s="185" t="s">
        <v>40</v>
      </c>
      <c r="AQ226" s="185" t="s">
        <v>40</v>
      </c>
      <c r="AR226" s="194" t="s">
        <v>84</v>
      </c>
      <c r="AS226" s="194" t="s">
        <v>84</v>
      </c>
      <c r="AT226" s="218" t="s">
        <v>84</v>
      </c>
    </row>
    <row r="227" spans="1:46" x14ac:dyDescent="0.2">
      <c r="A227" s="197" t="s">
        <v>1569</v>
      </c>
      <c r="B227" s="77" t="s">
        <v>1734</v>
      </c>
      <c r="C227" s="197" t="s">
        <v>1693</v>
      </c>
      <c r="D227" s="185" t="s">
        <v>119</v>
      </c>
      <c r="E227" s="185" t="s">
        <v>1694</v>
      </c>
      <c r="F227" s="185" t="s">
        <v>38</v>
      </c>
      <c r="G227" s="186">
        <v>11</v>
      </c>
      <c r="H227" s="185">
        <v>118398258</v>
      </c>
      <c r="I227" s="185">
        <v>118398258</v>
      </c>
      <c r="J227" s="185" t="s">
        <v>40</v>
      </c>
      <c r="K227" s="185" t="s">
        <v>39</v>
      </c>
      <c r="L227" s="197" t="s">
        <v>1695</v>
      </c>
      <c r="M227" s="211">
        <v>0</v>
      </c>
      <c r="N227" s="170">
        <v>0.52941176470588236</v>
      </c>
      <c r="O227" s="170">
        <v>0</v>
      </c>
      <c r="P227" s="170">
        <v>0.1111111111111111</v>
      </c>
      <c r="Q227" s="170">
        <v>0.45161290322580644</v>
      </c>
      <c r="R227" s="170">
        <v>0.2</v>
      </c>
      <c r="S227" s="198">
        <v>41</v>
      </c>
      <c r="T227" s="185">
        <v>51</v>
      </c>
      <c r="U227" s="185">
        <v>81</v>
      </c>
      <c r="V227" s="185">
        <v>36</v>
      </c>
      <c r="W227" s="185">
        <v>31</v>
      </c>
      <c r="X227" s="185">
        <v>55</v>
      </c>
      <c r="Y227" s="211">
        <v>0.41671000000000002</v>
      </c>
      <c r="Z227" s="170">
        <v>0.224549</v>
      </c>
      <c r="AA227" s="170">
        <v>0.39635599999999999</v>
      </c>
      <c r="AB227" s="170">
        <v>1.07086E-2</v>
      </c>
      <c r="AC227" s="170">
        <v>0.16927300000000001</v>
      </c>
      <c r="AD227" s="170">
        <v>0.33715899999999999</v>
      </c>
      <c r="AE227" s="170">
        <v>0.169376</v>
      </c>
      <c r="AF227" s="198">
        <v>3890</v>
      </c>
      <c r="AG227" s="185">
        <v>4106</v>
      </c>
      <c r="AH227" s="185">
        <v>4226</v>
      </c>
      <c r="AI227" s="185">
        <v>4389</v>
      </c>
      <c r="AJ227" s="185">
        <v>5116</v>
      </c>
      <c r="AK227" s="185">
        <v>4618</v>
      </c>
      <c r="AL227" s="185">
        <v>5845</v>
      </c>
      <c r="AM227" s="198" t="s">
        <v>40</v>
      </c>
      <c r="AN227" s="194" t="s">
        <v>84</v>
      </c>
      <c r="AO227" s="194" t="s">
        <v>84</v>
      </c>
      <c r="AP227" s="194" t="s">
        <v>84</v>
      </c>
      <c r="AQ227" s="185" t="s">
        <v>40</v>
      </c>
      <c r="AR227" s="185"/>
      <c r="AS227" s="194" t="s">
        <v>84</v>
      </c>
      <c r="AT227" s="218" t="s">
        <v>84</v>
      </c>
    </row>
    <row r="228" spans="1:46" x14ac:dyDescent="0.2">
      <c r="A228" s="197" t="s">
        <v>1372</v>
      </c>
      <c r="B228" s="77" t="s">
        <v>1313</v>
      </c>
      <c r="C228" s="197" t="s">
        <v>119</v>
      </c>
      <c r="D228" s="185" t="s">
        <v>119</v>
      </c>
      <c r="E228" s="185" t="s">
        <v>1696</v>
      </c>
      <c r="F228" s="185" t="s">
        <v>38</v>
      </c>
      <c r="G228" s="186">
        <v>11</v>
      </c>
      <c r="H228" s="185">
        <v>126135903</v>
      </c>
      <c r="I228" s="185">
        <v>126135903</v>
      </c>
      <c r="J228" s="185" t="s">
        <v>39</v>
      </c>
      <c r="K228" s="185" t="s">
        <v>59</v>
      </c>
      <c r="L228" s="197" t="s">
        <v>1697</v>
      </c>
      <c r="M228" s="211">
        <v>0</v>
      </c>
      <c r="N228" s="170">
        <v>0</v>
      </c>
      <c r="O228" s="170">
        <v>0</v>
      </c>
      <c r="P228" s="170">
        <v>0.1111111111111111</v>
      </c>
      <c r="Q228" s="170">
        <v>1.6129032258064516E-2</v>
      </c>
      <c r="R228" s="170">
        <v>4.3956043956043959E-2</v>
      </c>
      <c r="S228" s="198">
        <v>47</v>
      </c>
      <c r="T228" s="185">
        <v>36</v>
      </c>
      <c r="U228" s="185">
        <v>103</v>
      </c>
      <c r="V228" s="185">
        <v>54</v>
      </c>
      <c r="W228" s="185">
        <v>62</v>
      </c>
      <c r="X228" s="185">
        <v>91</v>
      </c>
      <c r="Y228" s="211">
        <v>4.7653099999999998E-4</v>
      </c>
      <c r="Z228" s="170">
        <v>2.48475E-3</v>
      </c>
      <c r="AA228" s="170">
        <v>3.1354999999999998E-3</v>
      </c>
      <c r="AB228" s="170">
        <v>1.0429700000000001E-3</v>
      </c>
      <c r="AC228" s="170">
        <v>0.12167</v>
      </c>
      <c r="AD228" s="170">
        <v>1.2908799999999999E-3</v>
      </c>
      <c r="AE228" s="170">
        <v>3.6798900000000002E-2</v>
      </c>
      <c r="AF228" s="198">
        <v>4197</v>
      </c>
      <c r="AG228" s="185">
        <v>4427</v>
      </c>
      <c r="AH228" s="185">
        <v>4465</v>
      </c>
      <c r="AI228" s="185">
        <v>4794</v>
      </c>
      <c r="AJ228" s="185">
        <v>4767</v>
      </c>
      <c r="AK228" s="185">
        <v>4648</v>
      </c>
      <c r="AL228" s="185">
        <v>5598</v>
      </c>
      <c r="AM228" s="198"/>
      <c r="AN228" s="185"/>
      <c r="AO228" s="185"/>
      <c r="AP228" s="185"/>
      <c r="AQ228" s="185"/>
      <c r="AR228" s="185"/>
      <c r="AS228" s="185"/>
      <c r="AT228" s="197"/>
    </row>
    <row r="229" spans="1:46" x14ac:dyDescent="0.2">
      <c r="A229" s="197" t="s">
        <v>1569</v>
      </c>
      <c r="B229" s="77" t="s">
        <v>1734</v>
      </c>
      <c r="C229" s="197" t="s">
        <v>1698</v>
      </c>
      <c r="D229" s="185" t="s">
        <v>119</v>
      </c>
      <c r="E229" s="185" t="s">
        <v>1699</v>
      </c>
      <c r="F229" s="185" t="s">
        <v>38</v>
      </c>
      <c r="G229" s="186">
        <v>11</v>
      </c>
      <c r="H229" s="185">
        <v>128680804</v>
      </c>
      <c r="I229" s="185">
        <v>128680804</v>
      </c>
      <c r="J229" s="185" t="s">
        <v>39</v>
      </c>
      <c r="K229" s="185" t="s">
        <v>59</v>
      </c>
      <c r="L229" s="197" t="s">
        <v>1700</v>
      </c>
      <c r="M229" s="211">
        <v>0</v>
      </c>
      <c r="N229" s="170">
        <v>0.2</v>
      </c>
      <c r="O229" s="170">
        <v>0</v>
      </c>
      <c r="P229" s="170">
        <v>0.16666666666666666</v>
      </c>
      <c r="Q229" s="170">
        <v>0.32258064516129031</v>
      </c>
      <c r="R229" s="170">
        <v>0.13636363636363635</v>
      </c>
      <c r="S229" s="198">
        <v>76</v>
      </c>
      <c r="T229" s="185">
        <v>75</v>
      </c>
      <c r="U229" s="185">
        <v>100</v>
      </c>
      <c r="V229" s="185">
        <v>54</v>
      </c>
      <c r="W229" s="185">
        <v>31</v>
      </c>
      <c r="X229" s="185">
        <v>66</v>
      </c>
      <c r="Y229" s="211">
        <v>0.213612</v>
      </c>
      <c r="Z229" s="170">
        <v>9.6061499999999994E-2</v>
      </c>
      <c r="AA229" s="170">
        <v>0.18765499999999999</v>
      </c>
      <c r="AB229" s="170">
        <v>1.2519799999999999E-2</v>
      </c>
      <c r="AC229" s="170">
        <v>0.13066900000000001</v>
      </c>
      <c r="AD229" s="170">
        <v>0.316137</v>
      </c>
      <c r="AE229" s="170">
        <v>0.140679</v>
      </c>
      <c r="AF229" s="198">
        <v>4349</v>
      </c>
      <c r="AG229" s="185">
        <v>5205</v>
      </c>
      <c r="AH229" s="185">
        <v>5233</v>
      </c>
      <c r="AI229" s="185">
        <v>5671</v>
      </c>
      <c r="AJ229" s="185">
        <v>6505</v>
      </c>
      <c r="AK229" s="185">
        <v>5602</v>
      </c>
      <c r="AL229" s="185">
        <v>6362</v>
      </c>
      <c r="AM229" s="198" t="s">
        <v>39</v>
      </c>
      <c r="AN229" s="194" t="s">
        <v>79</v>
      </c>
      <c r="AO229" s="185" t="s">
        <v>39</v>
      </c>
      <c r="AP229" s="194" t="s">
        <v>79</v>
      </c>
      <c r="AQ229" s="185" t="s">
        <v>39</v>
      </c>
      <c r="AR229" s="185" t="s">
        <v>39</v>
      </c>
      <c r="AS229" s="194" t="s">
        <v>79</v>
      </c>
      <c r="AT229" s="197" t="s">
        <v>39</v>
      </c>
    </row>
    <row r="230" spans="1:46" x14ac:dyDescent="0.2">
      <c r="A230" s="197" t="s">
        <v>840</v>
      </c>
      <c r="B230" s="77" t="s">
        <v>31</v>
      </c>
      <c r="C230" s="197" t="s">
        <v>119</v>
      </c>
      <c r="D230" s="185" t="s">
        <v>119</v>
      </c>
      <c r="E230" s="185" t="s">
        <v>2109</v>
      </c>
      <c r="F230" s="185" t="s">
        <v>38</v>
      </c>
      <c r="G230" s="186">
        <v>12</v>
      </c>
      <c r="H230" s="185">
        <v>272764</v>
      </c>
      <c r="I230" s="185">
        <v>272764</v>
      </c>
      <c r="J230" s="185" t="s">
        <v>39</v>
      </c>
      <c r="K230" s="185" t="s">
        <v>40</v>
      </c>
      <c r="L230" s="197" t="s">
        <v>2110</v>
      </c>
      <c r="M230" s="211">
        <v>0</v>
      </c>
      <c r="N230" s="170">
        <v>1.1111111111111112E-2</v>
      </c>
      <c r="O230" s="170">
        <v>0</v>
      </c>
      <c r="P230" s="170">
        <v>0.15652173913043479</v>
      </c>
      <c r="Q230" s="170">
        <v>6.2893081761006293E-3</v>
      </c>
      <c r="R230" s="170">
        <v>0</v>
      </c>
      <c r="S230" s="198">
        <v>76</v>
      </c>
      <c r="T230" s="185">
        <v>90</v>
      </c>
      <c r="U230" s="185">
        <v>62</v>
      </c>
      <c r="V230" s="185">
        <v>115</v>
      </c>
      <c r="W230" s="185">
        <v>159</v>
      </c>
      <c r="X230" s="185">
        <v>48</v>
      </c>
      <c r="Y230" s="211">
        <v>1.3289E-3</v>
      </c>
      <c r="Z230" s="170">
        <v>1.5470900000000001E-3</v>
      </c>
      <c r="AA230" s="170">
        <v>2.21061E-3</v>
      </c>
      <c r="AB230" s="170">
        <v>4.4622900000000003E-4</v>
      </c>
      <c r="AC230" s="170">
        <v>8.8568499999999994E-2</v>
      </c>
      <c r="AD230" s="170">
        <v>1.5217799999999999E-3</v>
      </c>
      <c r="AE230" s="170">
        <v>1.6510699999999999E-3</v>
      </c>
      <c r="AF230" s="198">
        <v>4515</v>
      </c>
      <c r="AG230" s="185">
        <v>5171</v>
      </c>
      <c r="AH230" s="185">
        <v>4976</v>
      </c>
      <c r="AI230" s="185">
        <v>4482</v>
      </c>
      <c r="AJ230" s="185">
        <v>4855</v>
      </c>
      <c r="AK230" s="185">
        <v>5257</v>
      </c>
      <c r="AL230" s="185">
        <v>5451</v>
      </c>
      <c r="AM230" s="198"/>
      <c r="AN230" s="185"/>
      <c r="AO230" s="185"/>
      <c r="AP230" s="185"/>
      <c r="AQ230" s="185"/>
      <c r="AR230" s="185"/>
      <c r="AS230" s="185"/>
      <c r="AT230" s="197"/>
    </row>
    <row r="231" spans="1:46" x14ac:dyDescent="0.2">
      <c r="A231" s="197" t="s">
        <v>1372</v>
      </c>
      <c r="B231" s="77" t="s">
        <v>1372</v>
      </c>
      <c r="C231" s="197" t="s">
        <v>1372</v>
      </c>
      <c r="D231" s="185" t="s">
        <v>119</v>
      </c>
      <c r="E231" s="185" t="s">
        <v>2018</v>
      </c>
      <c r="F231" s="185" t="s">
        <v>38</v>
      </c>
      <c r="G231" s="186">
        <v>12</v>
      </c>
      <c r="H231" s="185">
        <v>11149932</v>
      </c>
      <c r="I231" s="185">
        <v>11149932</v>
      </c>
      <c r="J231" s="185" t="s">
        <v>39</v>
      </c>
      <c r="K231" s="185" t="s">
        <v>59</v>
      </c>
      <c r="L231" s="197" t="s">
        <v>2019</v>
      </c>
      <c r="M231" s="211">
        <v>0</v>
      </c>
      <c r="N231" s="170">
        <v>0</v>
      </c>
      <c r="O231" s="170">
        <v>4.7169811320754715E-3</v>
      </c>
      <c r="P231" s="170">
        <v>0.11347517730496454</v>
      </c>
      <c r="Q231" s="170">
        <v>0.20792079207920791</v>
      </c>
      <c r="R231" s="170">
        <v>0.12560386473429952</v>
      </c>
      <c r="S231" s="198">
        <v>86</v>
      </c>
      <c r="T231" s="185">
        <v>134</v>
      </c>
      <c r="U231" s="185">
        <v>212</v>
      </c>
      <c r="V231" s="185">
        <v>141</v>
      </c>
      <c r="W231" s="185">
        <v>101</v>
      </c>
      <c r="X231" s="185">
        <v>207</v>
      </c>
      <c r="Y231" s="211">
        <v>0</v>
      </c>
      <c r="Z231" s="170">
        <v>0</v>
      </c>
      <c r="AA231" s="170">
        <v>0</v>
      </c>
      <c r="AB231" s="170">
        <v>0</v>
      </c>
      <c r="AC231" s="170">
        <v>9.1603100000000007E-2</v>
      </c>
      <c r="AD231" s="170">
        <v>0.18446599999999999</v>
      </c>
      <c r="AE231" s="170">
        <v>9.7387199999999993E-2</v>
      </c>
      <c r="AF231" s="198">
        <v>84</v>
      </c>
      <c r="AG231" s="185">
        <v>102</v>
      </c>
      <c r="AH231" s="185">
        <v>44</v>
      </c>
      <c r="AI231" s="185">
        <v>111</v>
      </c>
      <c r="AJ231" s="185">
        <v>262</v>
      </c>
      <c r="AK231" s="185">
        <v>206</v>
      </c>
      <c r="AL231" s="185">
        <v>421</v>
      </c>
      <c r="AM231" s="198" t="s">
        <v>39</v>
      </c>
      <c r="AN231" s="185" t="s">
        <v>39</v>
      </c>
      <c r="AO231" s="185" t="s">
        <v>39</v>
      </c>
      <c r="AP231" s="185" t="s">
        <v>39</v>
      </c>
      <c r="AQ231" s="185" t="s">
        <v>39</v>
      </c>
      <c r="AR231" s="194" t="s">
        <v>79</v>
      </c>
      <c r="AS231" s="194" t="s">
        <v>79</v>
      </c>
      <c r="AT231" s="218" t="s">
        <v>79</v>
      </c>
    </row>
    <row r="232" spans="1:46" x14ac:dyDescent="0.2">
      <c r="A232" s="197" t="s">
        <v>759</v>
      </c>
      <c r="B232" s="77" t="s">
        <v>1081</v>
      </c>
      <c r="C232" s="197" t="s">
        <v>1081</v>
      </c>
      <c r="D232" s="185" t="s">
        <v>119</v>
      </c>
      <c r="E232" s="185" t="s">
        <v>1701</v>
      </c>
      <c r="F232" s="185" t="s">
        <v>38</v>
      </c>
      <c r="G232" s="186">
        <v>12</v>
      </c>
      <c r="H232" s="185">
        <v>12514164</v>
      </c>
      <c r="I232" s="185">
        <v>12514164</v>
      </c>
      <c r="J232" s="185" t="s">
        <v>40</v>
      </c>
      <c r="K232" s="185" t="s">
        <v>39</v>
      </c>
      <c r="L232" s="197" t="s">
        <v>1702</v>
      </c>
      <c r="M232" s="211">
        <v>0</v>
      </c>
      <c r="N232" s="170">
        <v>0.13333333333333333</v>
      </c>
      <c r="O232" s="170">
        <v>0</v>
      </c>
      <c r="P232" s="170">
        <v>0</v>
      </c>
      <c r="Q232" s="170">
        <v>0</v>
      </c>
      <c r="R232" s="170">
        <v>0</v>
      </c>
      <c r="S232" s="198">
        <v>65</v>
      </c>
      <c r="T232" s="185">
        <v>45</v>
      </c>
      <c r="U232" s="185">
        <v>70</v>
      </c>
      <c r="V232" s="185">
        <v>45</v>
      </c>
      <c r="W232" s="185">
        <v>51</v>
      </c>
      <c r="X232" s="185">
        <v>72</v>
      </c>
      <c r="Y232" s="211">
        <v>0.15344099999999999</v>
      </c>
      <c r="Z232" s="170">
        <v>7.3971999999999996E-2</v>
      </c>
      <c r="AA232" s="170">
        <v>0.13199</v>
      </c>
      <c r="AB232" s="170">
        <v>1.81818E-3</v>
      </c>
      <c r="AC232" s="170">
        <v>1.6556299999999999E-3</v>
      </c>
      <c r="AD232" s="170">
        <v>2.4783100000000001E-3</v>
      </c>
      <c r="AE232" s="170">
        <v>1.0117399999999999E-3</v>
      </c>
      <c r="AF232" s="198">
        <v>3604</v>
      </c>
      <c r="AG232" s="185">
        <v>4353</v>
      </c>
      <c r="AH232" s="185">
        <v>4864</v>
      </c>
      <c r="AI232" s="185">
        <v>4400</v>
      </c>
      <c r="AJ232" s="185">
        <v>4832</v>
      </c>
      <c r="AK232" s="185">
        <v>4842</v>
      </c>
      <c r="AL232" s="185">
        <v>4942</v>
      </c>
      <c r="AM232" s="198" t="s">
        <v>40</v>
      </c>
      <c r="AN232" s="194" t="s">
        <v>84</v>
      </c>
      <c r="AO232" s="194" t="s">
        <v>84</v>
      </c>
      <c r="AP232" s="194" t="s">
        <v>84</v>
      </c>
      <c r="AQ232" s="185" t="s">
        <v>40</v>
      </c>
      <c r="AR232" s="185" t="s">
        <v>40</v>
      </c>
      <c r="AS232" s="185" t="s">
        <v>40</v>
      </c>
      <c r="AT232" s="197" t="s">
        <v>40</v>
      </c>
    </row>
    <row r="233" spans="1:46" x14ac:dyDescent="0.2">
      <c r="A233" s="197" t="s">
        <v>1372</v>
      </c>
      <c r="B233" s="77" t="s">
        <v>1296</v>
      </c>
      <c r="C233" s="197" t="s">
        <v>1372</v>
      </c>
      <c r="D233" s="185" t="s">
        <v>119</v>
      </c>
      <c r="E233" s="185" t="s">
        <v>2020</v>
      </c>
      <c r="F233" s="185" t="s">
        <v>38</v>
      </c>
      <c r="G233" s="186">
        <v>12</v>
      </c>
      <c r="H233" s="185">
        <v>19427529</v>
      </c>
      <c r="I233" s="185">
        <v>19427529</v>
      </c>
      <c r="J233" s="185" t="s">
        <v>40</v>
      </c>
      <c r="K233" s="185" t="s">
        <v>39</v>
      </c>
      <c r="L233" s="197" t="s">
        <v>2021</v>
      </c>
      <c r="M233" s="211">
        <v>0</v>
      </c>
      <c r="N233" s="170">
        <v>0</v>
      </c>
      <c r="O233" s="170">
        <v>0</v>
      </c>
      <c r="P233" s="170">
        <v>0.12857142857142856</v>
      </c>
      <c r="Q233" s="170">
        <v>0.1111111111111111</v>
      </c>
      <c r="R233" s="170">
        <v>9.7087378640776698E-2</v>
      </c>
      <c r="S233" s="198">
        <v>65</v>
      </c>
      <c r="T233" s="185">
        <v>77</v>
      </c>
      <c r="U233" s="185">
        <v>124</v>
      </c>
      <c r="V233" s="185">
        <v>70</v>
      </c>
      <c r="W233" s="185">
        <v>54</v>
      </c>
      <c r="X233" s="185">
        <v>103</v>
      </c>
      <c r="Y233" s="211">
        <v>4.2918499999999998E-3</v>
      </c>
      <c r="Z233" s="170">
        <v>0</v>
      </c>
      <c r="AA233" s="170">
        <v>1.9841300000000002E-3</v>
      </c>
      <c r="AB233" s="170">
        <v>1.6528899999999999E-2</v>
      </c>
      <c r="AC233" s="170">
        <v>0.11074199999999999</v>
      </c>
      <c r="AD233" s="170">
        <v>0.19250800000000001</v>
      </c>
      <c r="AE233" s="170">
        <v>0.13711599999999999</v>
      </c>
      <c r="AF233" s="198">
        <v>233</v>
      </c>
      <c r="AG233" s="185">
        <v>647</v>
      </c>
      <c r="AH233" s="185">
        <v>1008</v>
      </c>
      <c r="AI233" s="185">
        <v>484</v>
      </c>
      <c r="AJ233" s="185">
        <v>903</v>
      </c>
      <c r="AK233" s="185">
        <v>961</v>
      </c>
      <c r="AL233" s="185">
        <v>423</v>
      </c>
      <c r="AM233" s="198" t="s">
        <v>40</v>
      </c>
      <c r="AN233" s="185" t="s">
        <v>40</v>
      </c>
      <c r="AO233" s="185" t="s">
        <v>40</v>
      </c>
      <c r="AP233" s="185" t="s">
        <v>40</v>
      </c>
      <c r="AQ233" s="185" t="s">
        <v>40</v>
      </c>
      <c r="AR233" s="194" t="s">
        <v>42</v>
      </c>
      <c r="AS233" s="194" t="s">
        <v>42</v>
      </c>
      <c r="AT233" s="218" t="s">
        <v>42</v>
      </c>
    </row>
    <row r="234" spans="1:46" x14ac:dyDescent="0.2">
      <c r="A234" s="197" t="s">
        <v>1372</v>
      </c>
      <c r="B234" s="77" t="s">
        <v>1372</v>
      </c>
      <c r="C234" s="197" t="s">
        <v>1372</v>
      </c>
      <c r="D234" s="185" t="s">
        <v>119</v>
      </c>
      <c r="E234" s="185" t="s">
        <v>1703</v>
      </c>
      <c r="F234" s="185" t="s">
        <v>38</v>
      </c>
      <c r="G234" s="186">
        <v>12</v>
      </c>
      <c r="H234" s="185">
        <v>20801661</v>
      </c>
      <c r="I234" s="185">
        <v>20801661</v>
      </c>
      <c r="J234" s="185" t="s">
        <v>39</v>
      </c>
      <c r="K234" s="185" t="s">
        <v>59</v>
      </c>
      <c r="L234" s="197" t="s">
        <v>1704</v>
      </c>
      <c r="M234" s="211">
        <v>0</v>
      </c>
      <c r="N234" s="170">
        <v>0</v>
      </c>
      <c r="O234" s="170">
        <v>0</v>
      </c>
      <c r="P234" s="170">
        <v>9.6774193548387094E-2</v>
      </c>
      <c r="Q234" s="170">
        <v>7.1428571428571425E-2</v>
      </c>
      <c r="R234" s="170">
        <v>0.11904761904761904</v>
      </c>
      <c r="S234" s="198">
        <v>54</v>
      </c>
      <c r="T234" s="185">
        <v>35</v>
      </c>
      <c r="U234" s="185">
        <v>75</v>
      </c>
      <c r="V234" s="185">
        <v>31</v>
      </c>
      <c r="W234" s="185">
        <v>28</v>
      </c>
      <c r="X234" s="185">
        <v>84</v>
      </c>
      <c r="Y234" s="211">
        <v>5.23311E-3</v>
      </c>
      <c r="Z234" s="170">
        <v>4.3541400000000003E-3</v>
      </c>
      <c r="AA234" s="170">
        <v>1.5465500000000001E-3</v>
      </c>
      <c r="AB234" s="170">
        <v>7.4184000000000003E-3</v>
      </c>
      <c r="AC234" s="170">
        <v>0.12375800000000001</v>
      </c>
      <c r="AD234" s="170">
        <v>0.19497800000000001</v>
      </c>
      <c r="AE234" s="170">
        <v>8.4659499999999999E-2</v>
      </c>
      <c r="AF234" s="198">
        <v>2102</v>
      </c>
      <c r="AG234" s="185">
        <v>2756</v>
      </c>
      <c r="AH234" s="185">
        <v>3233</v>
      </c>
      <c r="AI234" s="185">
        <v>2696</v>
      </c>
      <c r="AJ234" s="185">
        <v>3523</v>
      </c>
      <c r="AK234" s="185">
        <v>3385</v>
      </c>
      <c r="AL234" s="185">
        <v>3142</v>
      </c>
      <c r="AM234" s="198" t="s">
        <v>39</v>
      </c>
      <c r="AN234" s="185" t="s">
        <v>39</v>
      </c>
      <c r="AO234" s="185" t="s">
        <v>39</v>
      </c>
      <c r="AP234" s="185" t="s">
        <v>39</v>
      </c>
      <c r="AQ234" s="185" t="s">
        <v>39</v>
      </c>
      <c r="AR234" s="194" t="s">
        <v>61</v>
      </c>
      <c r="AS234" s="194" t="s">
        <v>61</v>
      </c>
      <c r="AT234" s="218" t="s">
        <v>61</v>
      </c>
    </row>
    <row r="235" spans="1:46" x14ac:dyDescent="0.2">
      <c r="A235" s="197" t="s">
        <v>1296</v>
      </c>
      <c r="B235" s="77" t="s">
        <v>1296</v>
      </c>
      <c r="C235" s="197" t="s">
        <v>1369</v>
      </c>
      <c r="D235" s="185" t="s">
        <v>119</v>
      </c>
      <c r="E235" s="185" t="s">
        <v>1705</v>
      </c>
      <c r="F235" s="185" t="s">
        <v>38</v>
      </c>
      <c r="G235" s="186">
        <v>12</v>
      </c>
      <c r="H235" s="185">
        <v>25801431</v>
      </c>
      <c r="I235" s="185">
        <v>25801431</v>
      </c>
      <c r="J235" s="185" t="s">
        <v>40</v>
      </c>
      <c r="K235" s="185" t="s">
        <v>46</v>
      </c>
      <c r="L235" s="197" t="s">
        <v>1706</v>
      </c>
      <c r="M235" s="211">
        <v>0</v>
      </c>
      <c r="N235" s="170">
        <v>0</v>
      </c>
      <c r="O235" s="170">
        <v>2.6785714285714284E-2</v>
      </c>
      <c r="P235" s="170">
        <v>0.11666666666666667</v>
      </c>
      <c r="Q235" s="170">
        <v>0.18055555555555555</v>
      </c>
      <c r="R235" s="170">
        <v>3.8461538461538464E-2</v>
      </c>
      <c r="S235" s="198">
        <v>68</v>
      </c>
      <c r="T235" s="185">
        <v>98</v>
      </c>
      <c r="U235" s="185">
        <v>112</v>
      </c>
      <c r="V235" s="185">
        <v>60</v>
      </c>
      <c r="W235" s="185">
        <v>72</v>
      </c>
      <c r="X235" s="185">
        <v>78</v>
      </c>
      <c r="Y235" s="211">
        <v>2.6443399999999998E-3</v>
      </c>
      <c r="Z235" s="170">
        <v>2.4412599999999998E-3</v>
      </c>
      <c r="AA235" s="170">
        <v>2.7855200000000001E-3</v>
      </c>
      <c r="AB235" s="170">
        <v>1.2378699999999999E-2</v>
      </c>
      <c r="AC235" s="170">
        <v>0.11945500000000001</v>
      </c>
      <c r="AD235" s="170">
        <v>0.20230200000000001</v>
      </c>
      <c r="AE235" s="170">
        <v>0.126469</v>
      </c>
      <c r="AF235" s="198">
        <v>2269</v>
      </c>
      <c r="AG235" s="185">
        <v>3277</v>
      </c>
      <c r="AH235" s="185">
        <v>2872</v>
      </c>
      <c r="AI235" s="185">
        <v>2989</v>
      </c>
      <c r="AJ235" s="185">
        <v>3742</v>
      </c>
      <c r="AK235" s="185">
        <v>3475</v>
      </c>
      <c r="AL235" s="185">
        <v>3914</v>
      </c>
      <c r="AM235" s="198" t="s">
        <v>40</v>
      </c>
      <c r="AN235" s="185" t="s">
        <v>40</v>
      </c>
      <c r="AO235" s="185" t="s">
        <v>40</v>
      </c>
      <c r="AP235" s="185" t="s">
        <v>40</v>
      </c>
      <c r="AQ235" s="185" t="s">
        <v>40</v>
      </c>
      <c r="AR235" s="185" t="s">
        <v>40</v>
      </c>
      <c r="AS235" s="194" t="s">
        <v>56</v>
      </c>
      <c r="AT235" s="218" t="s">
        <v>56</v>
      </c>
    </row>
    <row r="236" spans="1:46" x14ac:dyDescent="0.2">
      <c r="A236" s="197" t="s">
        <v>1313</v>
      </c>
      <c r="B236" s="77" t="s">
        <v>1313</v>
      </c>
      <c r="C236" s="197" t="s">
        <v>119</v>
      </c>
      <c r="D236" s="185" t="s">
        <v>119</v>
      </c>
      <c r="E236" s="185" t="s">
        <v>975</v>
      </c>
      <c r="F236" s="185" t="s">
        <v>38</v>
      </c>
      <c r="G236" s="186">
        <v>12</v>
      </c>
      <c r="H236" s="185">
        <v>27627740</v>
      </c>
      <c r="I236" s="185">
        <v>27627740</v>
      </c>
      <c r="J236" s="185" t="s">
        <v>40</v>
      </c>
      <c r="K236" s="185" t="s">
        <v>39</v>
      </c>
      <c r="L236" s="197" t="s">
        <v>1707</v>
      </c>
      <c r="M236" s="211">
        <v>0</v>
      </c>
      <c r="N236" s="170">
        <v>0</v>
      </c>
      <c r="O236" s="170">
        <v>0</v>
      </c>
      <c r="P236" s="170">
        <v>8.8495575221238937E-2</v>
      </c>
      <c r="Q236" s="170">
        <v>0</v>
      </c>
      <c r="R236" s="170">
        <v>1.3157894736842105E-2</v>
      </c>
      <c r="S236" s="198">
        <v>114</v>
      </c>
      <c r="T236" s="185">
        <v>112</v>
      </c>
      <c r="U236" s="185">
        <v>204</v>
      </c>
      <c r="V236" s="185">
        <v>113</v>
      </c>
      <c r="W236" s="185">
        <v>108</v>
      </c>
      <c r="X236" s="185">
        <v>152</v>
      </c>
      <c r="Y236" s="211">
        <v>3.4364299999999999E-3</v>
      </c>
      <c r="Z236" s="170">
        <v>1.89036E-3</v>
      </c>
      <c r="AA236" s="170">
        <v>2.4003800000000001E-3</v>
      </c>
      <c r="AB236" s="170">
        <v>9.0764700000000003E-4</v>
      </c>
      <c r="AC236" s="170">
        <v>0.11088199999999999</v>
      </c>
      <c r="AD236" s="170">
        <v>2.87674E-3</v>
      </c>
      <c r="AE236" s="170">
        <v>3.6915499999999997E-2</v>
      </c>
      <c r="AF236" s="198">
        <v>3201</v>
      </c>
      <c r="AG236" s="185">
        <v>4232</v>
      </c>
      <c r="AH236" s="185">
        <v>4166</v>
      </c>
      <c r="AI236" s="185">
        <v>4407</v>
      </c>
      <c r="AJ236" s="185">
        <v>4852</v>
      </c>
      <c r="AK236" s="185">
        <v>4519</v>
      </c>
      <c r="AL236" s="185">
        <v>4876</v>
      </c>
      <c r="AM236" s="198"/>
      <c r="AN236" s="185"/>
      <c r="AO236" s="185"/>
      <c r="AP236" s="185"/>
      <c r="AQ236" s="185"/>
      <c r="AR236" s="185"/>
      <c r="AS236" s="185"/>
      <c r="AT236" s="197"/>
    </row>
    <row r="237" spans="1:46" x14ac:dyDescent="0.2">
      <c r="A237" s="197" t="s">
        <v>1386</v>
      </c>
      <c r="B237" s="77" t="s">
        <v>1498</v>
      </c>
      <c r="C237" s="197" t="s">
        <v>119</v>
      </c>
      <c r="D237" s="185" t="s">
        <v>119</v>
      </c>
      <c r="E237" s="185" t="s">
        <v>2022</v>
      </c>
      <c r="F237" s="185" t="s">
        <v>38</v>
      </c>
      <c r="G237" s="186">
        <v>12</v>
      </c>
      <c r="H237" s="185">
        <v>29630370</v>
      </c>
      <c r="I237" s="185">
        <v>29630370</v>
      </c>
      <c r="J237" s="185" t="s">
        <v>39</v>
      </c>
      <c r="K237" s="185" t="s">
        <v>59</v>
      </c>
      <c r="L237" s="197" t="s">
        <v>2023</v>
      </c>
      <c r="M237" s="211">
        <v>0</v>
      </c>
      <c r="N237" s="170">
        <v>0.28472222222222221</v>
      </c>
      <c r="O237" s="170">
        <v>1.3100436681222707E-2</v>
      </c>
      <c r="P237" s="170">
        <v>8.7837837837837843E-2</v>
      </c>
      <c r="Q237" s="170">
        <v>0.26262626262626265</v>
      </c>
      <c r="R237" s="170">
        <v>0.13812154696132597</v>
      </c>
      <c r="S237" s="198">
        <v>120</v>
      </c>
      <c r="T237" s="185">
        <v>144</v>
      </c>
      <c r="U237" s="185">
        <v>229</v>
      </c>
      <c r="V237" s="185">
        <v>148</v>
      </c>
      <c r="W237" s="185">
        <v>99</v>
      </c>
      <c r="X237" s="185">
        <v>181</v>
      </c>
      <c r="Y237" s="211">
        <v>0.14246800000000001</v>
      </c>
      <c r="Z237" s="170">
        <v>8.33927E-2</v>
      </c>
      <c r="AA237" s="170">
        <v>0.153249</v>
      </c>
      <c r="AB237" s="170">
        <v>5.4421799999999996E-3</v>
      </c>
      <c r="AC237" s="170">
        <v>0.106642</v>
      </c>
      <c r="AD237" s="170">
        <v>0.17011299999999999</v>
      </c>
      <c r="AE237" s="170">
        <v>0.114346</v>
      </c>
      <c r="AF237" s="198">
        <v>1467</v>
      </c>
      <c r="AG237" s="185">
        <v>2806</v>
      </c>
      <c r="AH237" s="185">
        <v>2447</v>
      </c>
      <c r="AI237" s="185">
        <v>2205</v>
      </c>
      <c r="AJ237" s="185">
        <v>3282</v>
      </c>
      <c r="AK237" s="185">
        <v>3192</v>
      </c>
      <c r="AL237" s="185">
        <v>2370</v>
      </c>
      <c r="AM237" s="198"/>
      <c r="AN237" s="185"/>
      <c r="AO237" s="185"/>
      <c r="AP237" s="185"/>
      <c r="AQ237" s="185"/>
      <c r="AR237" s="185"/>
      <c r="AS237" s="185"/>
      <c r="AT237" s="197"/>
    </row>
    <row r="238" spans="1:46" x14ac:dyDescent="0.2">
      <c r="A238" s="197" t="s">
        <v>1372</v>
      </c>
      <c r="B238" s="77" t="s">
        <v>1296</v>
      </c>
      <c r="C238" s="197" t="s">
        <v>1372</v>
      </c>
      <c r="D238" s="185" t="s">
        <v>119</v>
      </c>
      <c r="E238" s="185" t="s">
        <v>1708</v>
      </c>
      <c r="F238" s="185" t="s">
        <v>38</v>
      </c>
      <c r="G238" s="186">
        <v>12</v>
      </c>
      <c r="H238" s="185">
        <v>39726819</v>
      </c>
      <c r="I238" s="185">
        <v>39726819</v>
      </c>
      <c r="J238" s="185" t="s">
        <v>40</v>
      </c>
      <c r="K238" s="185" t="s">
        <v>39</v>
      </c>
      <c r="L238" s="197" t="s">
        <v>1709</v>
      </c>
      <c r="M238" s="211">
        <v>0</v>
      </c>
      <c r="N238" s="170">
        <v>0</v>
      </c>
      <c r="O238" s="170">
        <v>0</v>
      </c>
      <c r="P238" s="170">
        <v>0.1388888888888889</v>
      </c>
      <c r="Q238" s="170">
        <v>0.29213483146067415</v>
      </c>
      <c r="R238" s="170">
        <v>0.1650485436893204</v>
      </c>
      <c r="S238" s="198">
        <v>64</v>
      </c>
      <c r="T238" s="185">
        <v>86</v>
      </c>
      <c r="U238" s="185">
        <v>102</v>
      </c>
      <c r="V238" s="185">
        <v>72</v>
      </c>
      <c r="W238" s="185">
        <v>89</v>
      </c>
      <c r="X238" s="185">
        <v>103</v>
      </c>
      <c r="Y238" s="211">
        <v>3.05033E-3</v>
      </c>
      <c r="Z238" s="170">
        <v>2.6535999999999999E-3</v>
      </c>
      <c r="AA238" s="170">
        <v>3.5971200000000001E-3</v>
      </c>
      <c r="AB238" s="170">
        <v>1.30265E-2</v>
      </c>
      <c r="AC238" s="170">
        <v>0.12640599999999999</v>
      </c>
      <c r="AD238" s="170">
        <v>0.18471099999999999</v>
      </c>
      <c r="AE238" s="170">
        <v>0.118752</v>
      </c>
      <c r="AF238" s="198">
        <v>3934</v>
      </c>
      <c r="AG238" s="185">
        <v>4899</v>
      </c>
      <c r="AH238" s="185">
        <v>4448</v>
      </c>
      <c r="AI238" s="185">
        <v>4606</v>
      </c>
      <c r="AJ238" s="185">
        <v>5245</v>
      </c>
      <c r="AK238" s="185">
        <v>4840</v>
      </c>
      <c r="AL238" s="185">
        <v>5322</v>
      </c>
      <c r="AM238" s="198" t="s">
        <v>40</v>
      </c>
      <c r="AN238" s="185" t="s">
        <v>40</v>
      </c>
      <c r="AO238" s="185" t="s">
        <v>40</v>
      </c>
      <c r="AP238" s="185" t="s">
        <v>40</v>
      </c>
      <c r="AQ238" s="185" t="s">
        <v>40</v>
      </c>
      <c r="AR238" s="194" t="s">
        <v>84</v>
      </c>
      <c r="AS238" s="194" t="s">
        <v>84</v>
      </c>
      <c r="AT238" s="218" t="s">
        <v>84</v>
      </c>
    </row>
    <row r="239" spans="1:46" x14ac:dyDescent="0.2">
      <c r="A239" s="197" t="s">
        <v>759</v>
      </c>
      <c r="B239" s="77" t="s">
        <v>1081</v>
      </c>
      <c r="C239" s="197" t="s">
        <v>119</v>
      </c>
      <c r="D239" s="185" t="s">
        <v>119</v>
      </c>
      <c r="E239" s="185" t="s">
        <v>2024</v>
      </c>
      <c r="F239" s="185" t="s">
        <v>38</v>
      </c>
      <c r="G239" s="186">
        <v>12</v>
      </c>
      <c r="H239" s="185">
        <v>47173781</v>
      </c>
      <c r="I239" s="185">
        <v>47173781</v>
      </c>
      <c r="J239" s="185" t="s">
        <v>39</v>
      </c>
      <c r="K239" s="185" t="s">
        <v>59</v>
      </c>
      <c r="L239" s="197" t="s">
        <v>2025</v>
      </c>
      <c r="M239" s="211">
        <v>0</v>
      </c>
      <c r="N239" s="170">
        <v>0.12371134020618557</v>
      </c>
      <c r="O239" s="170">
        <v>0</v>
      </c>
      <c r="P239" s="170">
        <v>0</v>
      </c>
      <c r="Q239" s="170">
        <v>0</v>
      </c>
      <c r="R239" s="170">
        <v>0</v>
      </c>
      <c r="S239" s="198">
        <v>46</v>
      </c>
      <c r="T239" s="185">
        <v>97</v>
      </c>
      <c r="U239" s="185">
        <v>137</v>
      </c>
      <c r="V239" s="185">
        <v>79</v>
      </c>
      <c r="W239" s="185">
        <v>43</v>
      </c>
      <c r="X239" s="185">
        <v>109</v>
      </c>
      <c r="Y239" s="211">
        <v>6.1983499999999997E-2</v>
      </c>
      <c r="Z239" s="170">
        <v>2.0304599999999999E-2</v>
      </c>
      <c r="AA239" s="170">
        <v>5.39216E-2</v>
      </c>
      <c r="AB239" s="170">
        <v>0</v>
      </c>
      <c r="AC239" s="170">
        <v>6.4329399999999998E-4</v>
      </c>
      <c r="AD239" s="170">
        <v>6.4998400000000004E-4</v>
      </c>
      <c r="AE239" s="170">
        <v>5.2083299999999995E-4</v>
      </c>
      <c r="AF239" s="198">
        <v>968</v>
      </c>
      <c r="AG239" s="185">
        <v>1773</v>
      </c>
      <c r="AH239" s="185">
        <v>2244</v>
      </c>
      <c r="AI239" s="185">
        <v>1456</v>
      </c>
      <c r="AJ239" s="185">
        <v>3109</v>
      </c>
      <c r="AK239" s="185">
        <v>3077</v>
      </c>
      <c r="AL239" s="185">
        <v>1920</v>
      </c>
      <c r="AM239" s="198"/>
      <c r="AN239" s="185"/>
      <c r="AO239" s="185"/>
      <c r="AP239" s="185"/>
      <c r="AQ239" s="185"/>
      <c r="AR239" s="185"/>
      <c r="AS239" s="185"/>
      <c r="AT239" s="197"/>
    </row>
    <row r="240" spans="1:46" x14ac:dyDescent="0.2">
      <c r="A240" s="197" t="s">
        <v>1372</v>
      </c>
      <c r="B240" s="77" t="s">
        <v>1296</v>
      </c>
      <c r="C240" s="197" t="s">
        <v>1372</v>
      </c>
      <c r="D240" s="185" t="s">
        <v>119</v>
      </c>
      <c r="E240" s="185" t="s">
        <v>1710</v>
      </c>
      <c r="F240" s="185" t="s">
        <v>38</v>
      </c>
      <c r="G240" s="186">
        <v>12</v>
      </c>
      <c r="H240" s="185">
        <v>48368007</v>
      </c>
      <c r="I240" s="185">
        <v>48368007</v>
      </c>
      <c r="J240" s="185" t="s">
        <v>39</v>
      </c>
      <c r="K240" s="185" t="s">
        <v>40</v>
      </c>
      <c r="L240" s="197" t="s">
        <v>1711</v>
      </c>
      <c r="M240" s="211">
        <v>0</v>
      </c>
      <c r="N240" s="170">
        <v>0</v>
      </c>
      <c r="O240" s="170">
        <v>0</v>
      </c>
      <c r="P240" s="170">
        <v>0.14084507042253522</v>
      </c>
      <c r="Q240" s="170">
        <v>0.15789473684210525</v>
      </c>
      <c r="R240" s="170">
        <v>0.10416666666666667</v>
      </c>
      <c r="S240" s="198">
        <v>58</v>
      </c>
      <c r="T240" s="185">
        <v>70</v>
      </c>
      <c r="U240" s="185">
        <v>64</v>
      </c>
      <c r="V240" s="185">
        <v>71</v>
      </c>
      <c r="W240" s="185">
        <v>57</v>
      </c>
      <c r="X240" s="185">
        <v>48</v>
      </c>
      <c r="Y240" s="211">
        <v>3.44086E-3</v>
      </c>
      <c r="Z240" s="170">
        <v>1.4321500000000001E-3</v>
      </c>
      <c r="AA240" s="170">
        <v>2.24888E-3</v>
      </c>
      <c r="AB240" s="170">
        <v>1.1025399999999999E-2</v>
      </c>
      <c r="AC240" s="170">
        <v>0.108199</v>
      </c>
      <c r="AD240" s="170">
        <v>0.189942</v>
      </c>
      <c r="AE240" s="170">
        <v>0.131524</v>
      </c>
      <c r="AF240" s="198">
        <v>2325</v>
      </c>
      <c r="AG240" s="185">
        <v>2793</v>
      </c>
      <c r="AH240" s="185">
        <v>2668</v>
      </c>
      <c r="AI240" s="185">
        <v>2721</v>
      </c>
      <c r="AJ240" s="185">
        <v>2671</v>
      </c>
      <c r="AK240" s="185">
        <v>2585</v>
      </c>
      <c r="AL240" s="185">
        <v>2874</v>
      </c>
      <c r="AM240" s="198" t="s">
        <v>39</v>
      </c>
      <c r="AN240" s="185" t="s">
        <v>39</v>
      </c>
      <c r="AO240" s="185" t="s">
        <v>39</v>
      </c>
      <c r="AP240" s="185" t="s">
        <v>39</v>
      </c>
      <c r="AQ240" s="185" t="s">
        <v>39</v>
      </c>
      <c r="AR240" s="194" t="s">
        <v>42</v>
      </c>
      <c r="AS240" s="194" t="s">
        <v>42</v>
      </c>
      <c r="AT240" s="218" t="s">
        <v>42</v>
      </c>
    </row>
    <row r="241" spans="1:46" x14ac:dyDescent="0.2">
      <c r="A241" s="197" t="s">
        <v>1313</v>
      </c>
      <c r="B241" s="77" t="s">
        <v>1179</v>
      </c>
      <c r="C241" s="197" t="s">
        <v>119</v>
      </c>
      <c r="D241" s="185" t="s">
        <v>119</v>
      </c>
      <c r="E241" s="185" t="s">
        <v>2026</v>
      </c>
      <c r="F241" s="185" t="s">
        <v>38</v>
      </c>
      <c r="G241" s="186">
        <v>12</v>
      </c>
      <c r="H241" s="185">
        <v>48442873</v>
      </c>
      <c r="I241" s="185">
        <v>48442873</v>
      </c>
      <c r="J241" s="185" t="s">
        <v>39</v>
      </c>
      <c r="K241" s="185" t="s">
        <v>40</v>
      </c>
      <c r="L241" s="197" t="s">
        <v>2027</v>
      </c>
      <c r="M241" s="211">
        <v>0</v>
      </c>
      <c r="N241" s="170">
        <v>0</v>
      </c>
      <c r="O241" s="170">
        <v>0</v>
      </c>
      <c r="P241" s="170">
        <v>0.125</v>
      </c>
      <c r="Q241" s="170">
        <v>0</v>
      </c>
      <c r="R241" s="170">
        <v>4.9180327868852458E-2</v>
      </c>
      <c r="S241" s="198">
        <v>47</v>
      </c>
      <c r="T241" s="185">
        <v>39</v>
      </c>
      <c r="U241" s="185">
        <v>82</v>
      </c>
      <c r="V241" s="185">
        <v>40</v>
      </c>
      <c r="W241" s="185">
        <v>19</v>
      </c>
      <c r="X241" s="185">
        <v>61</v>
      </c>
      <c r="Y241" s="211">
        <v>0</v>
      </c>
      <c r="Z241" s="170">
        <v>5.6337999999999996E-3</v>
      </c>
      <c r="AA241" s="170">
        <v>1.83318E-3</v>
      </c>
      <c r="AB241" s="170">
        <v>1.07527E-2</v>
      </c>
      <c r="AC241" s="170">
        <v>0.100727</v>
      </c>
      <c r="AD241" s="170">
        <v>0</v>
      </c>
      <c r="AE241" s="170">
        <v>8.4269700000000003E-2</v>
      </c>
      <c r="AF241" s="198">
        <v>526</v>
      </c>
      <c r="AG241" s="185">
        <v>1065</v>
      </c>
      <c r="AH241" s="185">
        <v>1091</v>
      </c>
      <c r="AI241" s="185">
        <v>1116</v>
      </c>
      <c r="AJ241" s="185">
        <v>1787</v>
      </c>
      <c r="AK241" s="185">
        <v>1695</v>
      </c>
      <c r="AL241" s="185">
        <v>1424</v>
      </c>
      <c r="AM241" s="198"/>
      <c r="AN241" s="185"/>
      <c r="AO241" s="185"/>
      <c r="AP241" s="185"/>
      <c r="AQ241" s="185"/>
      <c r="AR241" s="185"/>
      <c r="AS241" s="185"/>
      <c r="AT241" s="197"/>
    </row>
    <row r="242" spans="1:46" x14ac:dyDescent="0.2">
      <c r="A242" s="197" t="s">
        <v>1313</v>
      </c>
      <c r="B242" s="77" t="s">
        <v>1313</v>
      </c>
      <c r="C242" s="197" t="s">
        <v>119</v>
      </c>
      <c r="D242" s="185" t="s">
        <v>119</v>
      </c>
      <c r="E242" s="185" t="s">
        <v>977</v>
      </c>
      <c r="F242" s="185" t="s">
        <v>38</v>
      </c>
      <c r="G242" s="186">
        <v>12</v>
      </c>
      <c r="H242" s="185">
        <v>50044971</v>
      </c>
      <c r="I242" s="185">
        <v>50044971</v>
      </c>
      <c r="J242" s="185" t="s">
        <v>39</v>
      </c>
      <c r="K242" s="185" t="s">
        <v>59</v>
      </c>
      <c r="L242" s="197" t="s">
        <v>1712</v>
      </c>
      <c r="M242" s="211">
        <v>0</v>
      </c>
      <c r="N242" s="170">
        <v>0</v>
      </c>
      <c r="O242" s="170">
        <v>7.8125E-3</v>
      </c>
      <c r="P242" s="170">
        <v>0.1111111111111111</v>
      </c>
      <c r="Q242" s="170">
        <v>0</v>
      </c>
      <c r="R242" s="170">
        <v>3.3333333333333333E-2</v>
      </c>
      <c r="S242" s="198">
        <v>68</v>
      </c>
      <c r="T242" s="185">
        <v>94</v>
      </c>
      <c r="U242" s="185">
        <v>128</v>
      </c>
      <c r="V242" s="185">
        <v>99</v>
      </c>
      <c r="W242" s="185">
        <v>97</v>
      </c>
      <c r="X242" s="185">
        <v>120</v>
      </c>
      <c r="Y242" s="211">
        <v>3.0947800000000001E-3</v>
      </c>
      <c r="Z242" s="170">
        <v>1.27348E-3</v>
      </c>
      <c r="AA242" s="170">
        <v>1.67001E-3</v>
      </c>
      <c r="AB242" s="170">
        <v>1.1355E-3</v>
      </c>
      <c r="AC242" s="170">
        <v>8.0330899999999997E-2</v>
      </c>
      <c r="AD242" s="170">
        <v>0</v>
      </c>
      <c r="AE242" s="170">
        <v>1.8126900000000001E-2</v>
      </c>
      <c r="AF242" s="198">
        <v>2585</v>
      </c>
      <c r="AG242" s="185">
        <v>3141</v>
      </c>
      <c r="AH242" s="185">
        <v>2994</v>
      </c>
      <c r="AI242" s="185">
        <v>2642</v>
      </c>
      <c r="AJ242" s="185">
        <v>3747</v>
      </c>
      <c r="AK242" s="185">
        <v>4011</v>
      </c>
      <c r="AL242" s="185">
        <v>3310</v>
      </c>
      <c r="AM242" s="198"/>
      <c r="AN242" s="185"/>
      <c r="AO242" s="185"/>
      <c r="AP242" s="185"/>
      <c r="AQ242" s="185"/>
      <c r="AR242" s="185"/>
      <c r="AS242" s="185"/>
      <c r="AT242" s="197"/>
    </row>
    <row r="243" spans="1:46" x14ac:dyDescent="0.2">
      <c r="A243" s="197" t="s">
        <v>1372</v>
      </c>
      <c r="B243" s="77" t="s">
        <v>1372</v>
      </c>
      <c r="C243" s="197" t="s">
        <v>119</v>
      </c>
      <c r="D243" s="185" t="s">
        <v>119</v>
      </c>
      <c r="E243" s="185" t="s">
        <v>1713</v>
      </c>
      <c r="F243" s="185" t="s">
        <v>38</v>
      </c>
      <c r="G243" s="186">
        <v>12</v>
      </c>
      <c r="H243" s="185">
        <v>50745066</v>
      </c>
      <c r="I243" s="185">
        <v>50745066</v>
      </c>
      <c r="J243" s="185" t="s">
        <v>40</v>
      </c>
      <c r="K243" s="185" t="s">
        <v>46</v>
      </c>
      <c r="L243" s="197" t="s">
        <v>1714</v>
      </c>
      <c r="M243" s="211">
        <v>0</v>
      </c>
      <c r="N243" s="170">
        <v>0</v>
      </c>
      <c r="O243" s="170">
        <v>0</v>
      </c>
      <c r="P243" s="170">
        <v>8.5106382978723402E-2</v>
      </c>
      <c r="Q243" s="170">
        <v>0.17499999999999999</v>
      </c>
      <c r="R243" s="170">
        <v>7.1428571428571425E-2</v>
      </c>
      <c r="S243" s="198">
        <v>20</v>
      </c>
      <c r="T243" s="185">
        <v>23</v>
      </c>
      <c r="U243" s="185">
        <v>49</v>
      </c>
      <c r="V243" s="185">
        <v>47</v>
      </c>
      <c r="W243" s="185">
        <v>40</v>
      </c>
      <c r="X243" s="185">
        <v>28</v>
      </c>
      <c r="Y243" s="211">
        <v>3.0892799999999998E-3</v>
      </c>
      <c r="Z243" s="170">
        <v>2.3628199999999999E-3</v>
      </c>
      <c r="AA243" s="170">
        <v>5.3821299999999995E-4</v>
      </c>
      <c r="AB243" s="170">
        <v>7.75656E-3</v>
      </c>
      <c r="AC243" s="170">
        <v>0.110166</v>
      </c>
      <c r="AD243" s="170">
        <v>0.17605499999999999</v>
      </c>
      <c r="AE243" s="170">
        <v>9.7519900000000007E-2</v>
      </c>
      <c r="AF243" s="198">
        <v>3237</v>
      </c>
      <c r="AG243" s="185">
        <v>3809</v>
      </c>
      <c r="AH243" s="185">
        <v>3716</v>
      </c>
      <c r="AI243" s="185">
        <v>3352</v>
      </c>
      <c r="AJ243" s="185">
        <v>4348</v>
      </c>
      <c r="AK243" s="185">
        <v>4385</v>
      </c>
      <c r="AL243" s="185">
        <v>4153</v>
      </c>
      <c r="AM243" s="198"/>
      <c r="AN243" s="185"/>
      <c r="AO243" s="185"/>
      <c r="AP243" s="185"/>
      <c r="AQ243" s="185"/>
      <c r="AR243" s="185"/>
      <c r="AS243" s="185"/>
      <c r="AT243" s="197"/>
    </row>
    <row r="244" spans="1:46" x14ac:dyDescent="0.2">
      <c r="A244" s="197" t="s">
        <v>99</v>
      </c>
      <c r="B244" s="77" t="s">
        <v>31</v>
      </c>
      <c r="C244" s="197" t="s">
        <v>119</v>
      </c>
      <c r="D244" s="185" t="s">
        <v>119</v>
      </c>
      <c r="E244" s="185" t="s">
        <v>1713</v>
      </c>
      <c r="F244" s="185" t="s">
        <v>38</v>
      </c>
      <c r="G244" s="186">
        <v>12</v>
      </c>
      <c r="H244" s="185">
        <v>50748842</v>
      </c>
      <c r="I244" s="185">
        <v>50748842</v>
      </c>
      <c r="J244" s="185" t="s">
        <v>39</v>
      </c>
      <c r="K244" s="185" t="s">
        <v>40</v>
      </c>
      <c r="L244" s="197" t="s">
        <v>1715</v>
      </c>
      <c r="M244" s="211">
        <v>0</v>
      </c>
      <c r="N244" s="170">
        <v>0</v>
      </c>
      <c r="O244" s="170">
        <v>2.1505376344086023E-2</v>
      </c>
      <c r="P244" s="170">
        <v>0.19354838709677419</v>
      </c>
      <c r="Q244" s="170">
        <v>0</v>
      </c>
      <c r="R244" s="170">
        <v>0</v>
      </c>
      <c r="S244" s="198">
        <v>37</v>
      </c>
      <c r="T244" s="185">
        <v>88</v>
      </c>
      <c r="U244" s="185">
        <v>93</v>
      </c>
      <c r="V244" s="185">
        <v>62</v>
      </c>
      <c r="W244" s="185">
        <v>41</v>
      </c>
      <c r="X244" s="185">
        <v>99</v>
      </c>
      <c r="Y244" s="211">
        <v>2.3668600000000001E-3</v>
      </c>
      <c r="Z244" s="170">
        <v>9.6595000000000003E-4</v>
      </c>
      <c r="AA244" s="170">
        <v>1.5209100000000001E-3</v>
      </c>
      <c r="AB244" s="170">
        <v>5.4570300000000003E-4</v>
      </c>
      <c r="AC244" s="170">
        <v>6.3780799999999999E-2</v>
      </c>
      <c r="AD244" s="170">
        <v>3.58801E-3</v>
      </c>
      <c r="AE244" s="170">
        <v>4.1981499999999998E-4</v>
      </c>
      <c r="AF244" s="198">
        <v>3380</v>
      </c>
      <c r="AG244" s="185">
        <v>4141</v>
      </c>
      <c r="AH244" s="185">
        <v>3945</v>
      </c>
      <c r="AI244" s="185">
        <v>3665</v>
      </c>
      <c r="AJ244" s="185">
        <v>4343</v>
      </c>
      <c r="AK244" s="185">
        <v>4738</v>
      </c>
      <c r="AL244" s="185">
        <v>4764</v>
      </c>
      <c r="AM244" s="198"/>
      <c r="AN244" s="185"/>
      <c r="AO244" s="185"/>
      <c r="AP244" s="185"/>
      <c r="AQ244" s="185"/>
      <c r="AR244" s="185"/>
      <c r="AS244" s="185"/>
      <c r="AT244" s="197"/>
    </row>
    <row r="245" spans="1:46" x14ac:dyDescent="0.2">
      <c r="A245" s="197" t="s">
        <v>32</v>
      </c>
      <c r="B245" s="77" t="s">
        <v>32</v>
      </c>
      <c r="C245" s="197" t="s">
        <v>119</v>
      </c>
      <c r="D245" s="185" t="s">
        <v>119</v>
      </c>
      <c r="E245" s="185" t="s">
        <v>1716</v>
      </c>
      <c r="F245" s="185" t="s">
        <v>38</v>
      </c>
      <c r="G245" s="186">
        <v>12</v>
      </c>
      <c r="H245" s="185">
        <v>51128909</v>
      </c>
      <c r="I245" s="185">
        <v>51128909</v>
      </c>
      <c r="J245" s="185" t="s">
        <v>40</v>
      </c>
      <c r="K245" s="185" t="s">
        <v>39</v>
      </c>
      <c r="L245" s="197" t="s">
        <v>1717</v>
      </c>
      <c r="M245" s="211">
        <v>0</v>
      </c>
      <c r="N245" s="170">
        <v>0</v>
      </c>
      <c r="O245" s="170">
        <v>7.1942446043165471E-3</v>
      </c>
      <c r="P245" s="170">
        <v>0</v>
      </c>
      <c r="Q245" s="170">
        <v>0.24299065420560748</v>
      </c>
      <c r="R245" s="170">
        <v>0</v>
      </c>
      <c r="S245" s="198">
        <v>87</v>
      </c>
      <c r="T245" s="185">
        <v>92</v>
      </c>
      <c r="U245" s="185">
        <v>139</v>
      </c>
      <c r="V245" s="185">
        <v>102</v>
      </c>
      <c r="W245" s="185">
        <v>107</v>
      </c>
      <c r="X245" s="185">
        <v>112</v>
      </c>
      <c r="Y245" s="211">
        <v>3.18345E-3</v>
      </c>
      <c r="Z245" s="170">
        <v>3.9840600000000002E-3</v>
      </c>
      <c r="AA245" s="170">
        <v>0</v>
      </c>
      <c r="AB245" s="170">
        <v>0</v>
      </c>
      <c r="AC245" s="170">
        <v>5.2854099999999999E-4</v>
      </c>
      <c r="AD245" s="170">
        <v>0.21012</v>
      </c>
      <c r="AE245" s="170">
        <v>0</v>
      </c>
      <c r="AF245" s="198">
        <v>2513</v>
      </c>
      <c r="AG245" s="185">
        <v>3012</v>
      </c>
      <c r="AH245" s="185">
        <v>2985</v>
      </c>
      <c r="AI245" s="185">
        <v>3038</v>
      </c>
      <c r="AJ245" s="185">
        <v>3784</v>
      </c>
      <c r="AK245" s="185">
        <v>3498</v>
      </c>
      <c r="AL245" s="185">
        <v>3587</v>
      </c>
      <c r="AM245" s="198"/>
      <c r="AN245" s="185"/>
      <c r="AO245" s="185"/>
      <c r="AP245" s="185"/>
      <c r="AQ245" s="185"/>
      <c r="AR245" s="185"/>
      <c r="AS245" s="185"/>
      <c r="AT245" s="197"/>
    </row>
    <row r="246" spans="1:46" x14ac:dyDescent="0.2">
      <c r="A246" s="197" t="s">
        <v>1296</v>
      </c>
      <c r="B246" s="77" t="s">
        <v>1313</v>
      </c>
      <c r="C246" s="197" t="s">
        <v>119</v>
      </c>
      <c r="D246" s="185" t="s">
        <v>119</v>
      </c>
      <c r="E246" s="185" t="s">
        <v>2028</v>
      </c>
      <c r="F246" s="185" t="s">
        <v>38</v>
      </c>
      <c r="G246" s="186">
        <v>12</v>
      </c>
      <c r="H246" s="185">
        <v>52699036</v>
      </c>
      <c r="I246" s="185">
        <v>52699036</v>
      </c>
      <c r="J246" s="185" t="s">
        <v>39</v>
      </c>
      <c r="K246" s="185" t="s">
        <v>40</v>
      </c>
      <c r="L246" s="197" t="s">
        <v>2029</v>
      </c>
      <c r="M246" s="211">
        <v>0</v>
      </c>
      <c r="N246" s="170">
        <v>0</v>
      </c>
      <c r="O246" s="170">
        <v>1.6129032258064516E-2</v>
      </c>
      <c r="P246" s="170">
        <v>0.19767441860465115</v>
      </c>
      <c r="Q246" s="170">
        <v>1.8181818181818181E-2</v>
      </c>
      <c r="R246" s="170">
        <v>5.5555555555555552E-2</v>
      </c>
      <c r="S246" s="198">
        <v>62</v>
      </c>
      <c r="T246" s="185">
        <v>66</v>
      </c>
      <c r="U246" s="185">
        <v>62</v>
      </c>
      <c r="V246" s="185">
        <v>86</v>
      </c>
      <c r="W246" s="185">
        <v>110</v>
      </c>
      <c r="X246" s="185">
        <v>54</v>
      </c>
      <c r="Y246" s="211">
        <v>0</v>
      </c>
      <c r="Z246" s="170">
        <v>2.69542E-3</v>
      </c>
      <c r="AA246" s="170">
        <v>0</v>
      </c>
      <c r="AB246" s="170">
        <v>5.0209199999999999E-3</v>
      </c>
      <c r="AC246" s="170">
        <v>6.8345299999999998E-2</v>
      </c>
      <c r="AD246" s="170">
        <v>2.2740199999999999E-3</v>
      </c>
      <c r="AE246" s="170">
        <v>9.3297599999999994E-2</v>
      </c>
      <c r="AF246" s="198">
        <v>979</v>
      </c>
      <c r="AG246" s="185">
        <v>1113</v>
      </c>
      <c r="AH246" s="185">
        <v>890</v>
      </c>
      <c r="AI246" s="185">
        <v>1195</v>
      </c>
      <c r="AJ246" s="185">
        <v>1390</v>
      </c>
      <c r="AK246" s="185">
        <v>1759</v>
      </c>
      <c r="AL246" s="185">
        <v>1865</v>
      </c>
      <c r="AM246" s="198"/>
      <c r="AN246" s="185"/>
      <c r="AO246" s="185"/>
      <c r="AP246" s="185"/>
      <c r="AQ246" s="185"/>
      <c r="AR246" s="185"/>
      <c r="AS246" s="185"/>
      <c r="AT246" s="197"/>
    </row>
    <row r="247" spans="1:46" x14ac:dyDescent="0.2">
      <c r="A247" s="197" t="s">
        <v>1386</v>
      </c>
      <c r="B247" s="77" t="s">
        <v>1734</v>
      </c>
      <c r="C247" s="197" t="s">
        <v>1498</v>
      </c>
      <c r="D247" s="185" t="s">
        <v>119</v>
      </c>
      <c r="E247" s="185" t="s">
        <v>1718</v>
      </c>
      <c r="F247" s="185" t="s">
        <v>38</v>
      </c>
      <c r="G247" s="186">
        <v>12</v>
      </c>
      <c r="H247" s="185">
        <v>56492633</v>
      </c>
      <c r="I247" s="185">
        <v>56492633</v>
      </c>
      <c r="J247" s="185" t="s">
        <v>46</v>
      </c>
      <c r="K247" s="185" t="s">
        <v>40</v>
      </c>
      <c r="L247" s="197" t="s">
        <v>1719</v>
      </c>
      <c r="M247" s="211">
        <v>0</v>
      </c>
      <c r="N247" s="170">
        <v>0.36458333333333331</v>
      </c>
      <c r="O247" s="170">
        <v>1.5037593984962405E-2</v>
      </c>
      <c r="P247" s="170">
        <v>0.2878787878787879</v>
      </c>
      <c r="Q247" s="170">
        <v>0.30701754385964913</v>
      </c>
      <c r="R247" s="170">
        <v>0.1391304347826087</v>
      </c>
      <c r="S247" s="198">
        <v>81</v>
      </c>
      <c r="T247" s="185">
        <v>96</v>
      </c>
      <c r="U247" s="185">
        <v>133</v>
      </c>
      <c r="V247" s="185">
        <v>66</v>
      </c>
      <c r="W247" s="185">
        <v>114</v>
      </c>
      <c r="X247" s="185">
        <v>115</v>
      </c>
      <c r="Y247" s="211">
        <v>0.37292900000000001</v>
      </c>
      <c r="Z247" s="170">
        <v>0.177262</v>
      </c>
      <c r="AA247" s="170">
        <v>0.32847399999999999</v>
      </c>
      <c r="AB247" s="170">
        <v>1.85414E-2</v>
      </c>
      <c r="AC247" s="170">
        <v>0.22228999999999999</v>
      </c>
      <c r="AD247" s="170">
        <v>0.37651699999999999</v>
      </c>
      <c r="AE247" s="170">
        <v>0.22900599999999999</v>
      </c>
      <c r="AF247" s="198">
        <v>3923</v>
      </c>
      <c r="AG247" s="185">
        <v>4310</v>
      </c>
      <c r="AH247" s="185">
        <v>4253</v>
      </c>
      <c r="AI247" s="185">
        <v>4045</v>
      </c>
      <c r="AJ247" s="185">
        <v>4944</v>
      </c>
      <c r="AK247" s="185">
        <v>4531</v>
      </c>
      <c r="AL247" s="185">
        <v>4406</v>
      </c>
      <c r="AM247" s="198" t="s">
        <v>46</v>
      </c>
      <c r="AN247" s="194" t="s">
        <v>48</v>
      </c>
      <c r="AO247" s="194" t="s">
        <v>48</v>
      </c>
      <c r="AP247" s="194" t="s">
        <v>48</v>
      </c>
      <c r="AQ247" s="185" t="s">
        <v>46</v>
      </c>
      <c r="AR247" s="194" t="s">
        <v>48</v>
      </c>
      <c r="AS247" s="194" t="s">
        <v>48</v>
      </c>
      <c r="AT247" s="218" t="s">
        <v>48</v>
      </c>
    </row>
    <row r="248" spans="1:46" x14ac:dyDescent="0.2">
      <c r="A248" s="197" t="s">
        <v>759</v>
      </c>
      <c r="B248" s="77" t="s">
        <v>1081</v>
      </c>
      <c r="C248" s="197" t="s">
        <v>119</v>
      </c>
      <c r="D248" s="185" t="s">
        <v>119</v>
      </c>
      <c r="E248" s="185" t="s">
        <v>1720</v>
      </c>
      <c r="F248" s="185" t="s">
        <v>38</v>
      </c>
      <c r="G248" s="186">
        <v>12</v>
      </c>
      <c r="H248" s="185">
        <v>57578679</v>
      </c>
      <c r="I248" s="185">
        <v>57578679</v>
      </c>
      <c r="J248" s="185" t="s">
        <v>40</v>
      </c>
      <c r="K248" s="185" t="s">
        <v>39</v>
      </c>
      <c r="L248" s="197" t="s">
        <v>1721</v>
      </c>
      <c r="M248" s="211">
        <v>0</v>
      </c>
      <c r="N248" s="170">
        <v>0.1111111111111111</v>
      </c>
      <c r="O248" s="170">
        <v>0</v>
      </c>
      <c r="P248" s="170">
        <v>0</v>
      </c>
      <c r="Q248" s="170">
        <v>0</v>
      </c>
      <c r="R248" s="170">
        <v>0</v>
      </c>
      <c r="S248" s="198">
        <v>126</v>
      </c>
      <c r="T248" s="185">
        <v>135</v>
      </c>
      <c r="U248" s="185">
        <v>143</v>
      </c>
      <c r="V248" s="185">
        <v>162</v>
      </c>
      <c r="W248" s="185">
        <v>161</v>
      </c>
      <c r="X248" s="185">
        <v>119</v>
      </c>
      <c r="Y248" s="211">
        <v>0.15201100000000001</v>
      </c>
      <c r="Z248" s="170">
        <v>7.0721099999999995E-2</v>
      </c>
      <c r="AA248" s="170">
        <v>0.127636</v>
      </c>
      <c r="AB248" s="170">
        <v>2.4038499999999999E-3</v>
      </c>
      <c r="AC248" s="170">
        <v>1.9561800000000001E-3</v>
      </c>
      <c r="AD248" s="170">
        <v>2.89077E-3</v>
      </c>
      <c r="AE248" s="170">
        <v>7.5457499999999995E-4</v>
      </c>
      <c r="AF248" s="198">
        <v>4526</v>
      </c>
      <c r="AG248" s="185">
        <v>5048</v>
      </c>
      <c r="AH248" s="185">
        <v>4505</v>
      </c>
      <c r="AI248" s="185">
        <v>4576</v>
      </c>
      <c r="AJ248" s="185">
        <v>5112</v>
      </c>
      <c r="AK248" s="185">
        <v>4843</v>
      </c>
      <c r="AL248" s="185">
        <v>5301</v>
      </c>
      <c r="AM248" s="198"/>
      <c r="AN248" s="185"/>
      <c r="AO248" s="185"/>
      <c r="AP248" s="185"/>
      <c r="AQ248" s="185"/>
      <c r="AR248" s="185"/>
      <c r="AS248" s="185"/>
      <c r="AT248" s="197"/>
    </row>
    <row r="249" spans="1:46" x14ac:dyDescent="0.2">
      <c r="A249" s="197" t="s">
        <v>759</v>
      </c>
      <c r="B249" s="77" t="s">
        <v>1081</v>
      </c>
      <c r="C249" s="197" t="s">
        <v>119</v>
      </c>
      <c r="D249" s="185" t="s">
        <v>119</v>
      </c>
      <c r="E249" s="185" t="s">
        <v>1720</v>
      </c>
      <c r="F249" s="185" t="s">
        <v>38</v>
      </c>
      <c r="G249" s="186">
        <v>12</v>
      </c>
      <c r="H249" s="185">
        <v>57578960</v>
      </c>
      <c r="I249" s="185">
        <v>57578960</v>
      </c>
      <c r="J249" s="185" t="s">
        <v>39</v>
      </c>
      <c r="K249" s="185" t="s">
        <v>40</v>
      </c>
      <c r="L249" s="197" t="s">
        <v>1722</v>
      </c>
      <c r="M249" s="211">
        <v>0</v>
      </c>
      <c r="N249" s="170">
        <v>0.13636363636363635</v>
      </c>
      <c r="O249" s="170">
        <v>0</v>
      </c>
      <c r="P249" s="170">
        <v>0</v>
      </c>
      <c r="Q249" s="170">
        <v>0</v>
      </c>
      <c r="R249" s="170">
        <v>0</v>
      </c>
      <c r="S249" s="198">
        <v>40</v>
      </c>
      <c r="T249" s="185">
        <v>44</v>
      </c>
      <c r="U249" s="185">
        <v>64</v>
      </c>
      <c r="V249" s="185">
        <v>93</v>
      </c>
      <c r="W249" s="185">
        <v>46</v>
      </c>
      <c r="X249" s="185">
        <v>48</v>
      </c>
      <c r="Y249" s="211">
        <v>0.14197499999999999</v>
      </c>
      <c r="Z249" s="170">
        <v>5.4812800000000002E-2</v>
      </c>
      <c r="AA249" s="170">
        <v>0.106771</v>
      </c>
      <c r="AB249" s="170">
        <v>0</v>
      </c>
      <c r="AC249" s="170">
        <v>5.4914899999999997E-4</v>
      </c>
      <c r="AD249" s="170">
        <v>2.4249800000000002E-3</v>
      </c>
      <c r="AE249" s="170">
        <v>0</v>
      </c>
      <c r="AF249" s="198">
        <v>3078</v>
      </c>
      <c r="AG249" s="185">
        <v>2992</v>
      </c>
      <c r="AH249" s="185">
        <v>3072</v>
      </c>
      <c r="AI249" s="185">
        <v>3019</v>
      </c>
      <c r="AJ249" s="185">
        <v>3642</v>
      </c>
      <c r="AK249" s="185">
        <v>3299</v>
      </c>
      <c r="AL249" s="185">
        <v>3329</v>
      </c>
      <c r="AM249" s="198"/>
      <c r="AN249" s="185"/>
      <c r="AO249" s="185"/>
      <c r="AP249" s="185"/>
      <c r="AQ249" s="185"/>
      <c r="AR249" s="185"/>
      <c r="AS249" s="185"/>
      <c r="AT249" s="197"/>
    </row>
    <row r="250" spans="1:46" x14ac:dyDescent="0.2">
      <c r="A250" s="197" t="s">
        <v>1569</v>
      </c>
      <c r="B250" s="77" t="s">
        <v>1386</v>
      </c>
      <c r="C250" s="197" t="s">
        <v>1372</v>
      </c>
      <c r="D250" s="185" t="s">
        <v>119</v>
      </c>
      <c r="E250" s="185" t="s">
        <v>1723</v>
      </c>
      <c r="F250" s="185" t="s">
        <v>38</v>
      </c>
      <c r="G250" s="186">
        <v>12</v>
      </c>
      <c r="H250" s="185">
        <v>58143283</v>
      </c>
      <c r="I250" s="185">
        <v>58143283</v>
      </c>
      <c r="J250" s="185" t="s">
        <v>40</v>
      </c>
      <c r="K250" s="185" t="s">
        <v>39</v>
      </c>
      <c r="L250" s="197" t="s">
        <v>1724</v>
      </c>
      <c r="M250" s="211">
        <v>0</v>
      </c>
      <c r="N250" s="170">
        <v>2.9850746268656716E-2</v>
      </c>
      <c r="O250" s="170">
        <v>7.6923076923076927E-3</v>
      </c>
      <c r="P250" s="170">
        <v>0.10126582278481013</v>
      </c>
      <c r="Q250" s="170">
        <v>0.25806451612903225</v>
      </c>
      <c r="R250" s="170">
        <v>0.12173913043478261</v>
      </c>
      <c r="S250" s="198">
        <v>79</v>
      </c>
      <c r="T250" s="185">
        <v>67</v>
      </c>
      <c r="U250" s="185">
        <v>130</v>
      </c>
      <c r="V250" s="185">
        <v>79</v>
      </c>
      <c r="W250" s="185">
        <v>62</v>
      </c>
      <c r="X250" s="185">
        <v>115</v>
      </c>
      <c r="Y250" s="211">
        <v>2.1192099999999998E-2</v>
      </c>
      <c r="Z250" s="170">
        <v>9.0943499999999993E-3</v>
      </c>
      <c r="AA250" s="170">
        <v>7.7790699999999999E-4</v>
      </c>
      <c r="AB250" s="170">
        <v>1.05386E-2</v>
      </c>
      <c r="AC250" s="170">
        <v>0.12806999999999999</v>
      </c>
      <c r="AD250" s="170">
        <v>0.23091400000000001</v>
      </c>
      <c r="AE250" s="170">
        <v>0.124304</v>
      </c>
      <c r="AF250" s="198">
        <v>2265</v>
      </c>
      <c r="AG250" s="185">
        <v>2639</v>
      </c>
      <c r="AH250" s="185">
        <v>2571</v>
      </c>
      <c r="AI250" s="185">
        <v>2562</v>
      </c>
      <c r="AJ250" s="185">
        <v>2280</v>
      </c>
      <c r="AK250" s="185">
        <v>2659</v>
      </c>
      <c r="AL250" s="185">
        <v>3411</v>
      </c>
      <c r="AM250" s="198" t="s">
        <v>40</v>
      </c>
      <c r="AN250" s="194" t="s">
        <v>84</v>
      </c>
      <c r="AO250" s="185" t="s">
        <v>40</v>
      </c>
      <c r="AP250" s="185" t="s">
        <v>40</v>
      </c>
      <c r="AQ250" s="185" t="s">
        <v>40</v>
      </c>
      <c r="AR250" s="194" t="s">
        <v>84</v>
      </c>
      <c r="AS250" s="194" t="s">
        <v>84</v>
      </c>
      <c r="AT250" s="218" t="s">
        <v>84</v>
      </c>
    </row>
    <row r="251" spans="1:46" x14ac:dyDescent="0.2">
      <c r="A251" s="197" t="s">
        <v>759</v>
      </c>
      <c r="B251" s="77" t="s">
        <v>1081</v>
      </c>
      <c r="C251" s="197" t="s">
        <v>119</v>
      </c>
      <c r="D251" s="185" t="s">
        <v>119</v>
      </c>
      <c r="E251" s="185" t="s">
        <v>1725</v>
      </c>
      <c r="F251" s="185" t="s">
        <v>38</v>
      </c>
      <c r="G251" s="186">
        <v>12</v>
      </c>
      <c r="H251" s="185">
        <v>65113896</v>
      </c>
      <c r="I251" s="185">
        <v>65113896</v>
      </c>
      <c r="J251" s="185" t="s">
        <v>39</v>
      </c>
      <c r="K251" s="185" t="s">
        <v>40</v>
      </c>
      <c r="L251" s="197" t="s">
        <v>1726</v>
      </c>
      <c r="M251" s="211">
        <v>0</v>
      </c>
      <c r="N251" s="170">
        <v>0.2</v>
      </c>
      <c r="O251" s="170">
        <v>0</v>
      </c>
      <c r="P251" s="170">
        <v>0</v>
      </c>
      <c r="Q251" s="170">
        <v>0</v>
      </c>
      <c r="R251" s="170">
        <v>0</v>
      </c>
      <c r="S251" s="198">
        <v>56</v>
      </c>
      <c r="T251" s="185">
        <v>75</v>
      </c>
      <c r="U251" s="185">
        <v>125</v>
      </c>
      <c r="V251" s="185">
        <v>48</v>
      </c>
      <c r="W251" s="185">
        <v>58</v>
      </c>
      <c r="X251" s="185">
        <v>93</v>
      </c>
      <c r="Y251" s="211">
        <v>0.15413499999999999</v>
      </c>
      <c r="Z251" s="170">
        <v>7.9094499999999998E-2</v>
      </c>
      <c r="AA251" s="170">
        <v>0.12668099999999999</v>
      </c>
      <c r="AB251" s="170">
        <v>1.37779E-3</v>
      </c>
      <c r="AC251" s="170">
        <v>1.3827399999999999E-3</v>
      </c>
      <c r="AD251" s="170">
        <v>0</v>
      </c>
      <c r="AE251" s="170">
        <v>6.9380199999999998E-4</v>
      </c>
      <c r="AF251" s="198">
        <v>2926</v>
      </c>
      <c r="AG251" s="185">
        <v>3755</v>
      </c>
      <c r="AH251" s="185">
        <v>3347</v>
      </c>
      <c r="AI251" s="185">
        <v>3629</v>
      </c>
      <c r="AJ251" s="185">
        <v>3616</v>
      </c>
      <c r="AK251" s="185">
        <v>3660</v>
      </c>
      <c r="AL251" s="185">
        <v>4324</v>
      </c>
      <c r="AM251" s="198"/>
      <c r="AN251" s="185"/>
      <c r="AO251" s="185"/>
      <c r="AP251" s="185"/>
      <c r="AQ251" s="185"/>
      <c r="AR251" s="185"/>
      <c r="AS251" s="185"/>
      <c r="AT251" s="197"/>
    </row>
    <row r="252" spans="1:46" x14ac:dyDescent="0.2">
      <c r="A252" s="197" t="s">
        <v>1296</v>
      </c>
      <c r="B252" s="77" t="s">
        <v>1372</v>
      </c>
      <c r="C252" s="197" t="s">
        <v>119</v>
      </c>
      <c r="D252" s="185" t="s">
        <v>119</v>
      </c>
      <c r="E252" s="185" t="s">
        <v>1727</v>
      </c>
      <c r="F252" s="185" t="s">
        <v>103</v>
      </c>
      <c r="G252" s="186">
        <v>12</v>
      </c>
      <c r="H252" s="185">
        <v>76425021</v>
      </c>
      <c r="I252" s="185">
        <v>76425021</v>
      </c>
      <c r="J252" s="185" t="s">
        <v>39</v>
      </c>
      <c r="K252" s="185" t="s">
        <v>59</v>
      </c>
      <c r="L252" s="197" t="s">
        <v>1728</v>
      </c>
      <c r="M252" s="211">
        <v>0</v>
      </c>
      <c r="N252" s="170">
        <v>0</v>
      </c>
      <c r="O252" s="170">
        <v>1.5151515151515152E-2</v>
      </c>
      <c r="P252" s="170">
        <v>0.1111111111111111</v>
      </c>
      <c r="Q252" s="170">
        <v>0.17647058823529413</v>
      </c>
      <c r="R252" s="170">
        <v>0.13333333333333333</v>
      </c>
      <c r="S252" s="198">
        <v>38</v>
      </c>
      <c r="T252" s="185">
        <v>45</v>
      </c>
      <c r="U252" s="185">
        <v>66</v>
      </c>
      <c r="V252" s="185">
        <v>81</v>
      </c>
      <c r="W252" s="185">
        <v>51</v>
      </c>
      <c r="X252" s="185">
        <v>45</v>
      </c>
      <c r="Y252" s="211">
        <v>5.2756500000000002E-4</v>
      </c>
      <c r="Z252" s="170">
        <v>2.46488E-3</v>
      </c>
      <c r="AA252" s="170">
        <v>2.91545E-3</v>
      </c>
      <c r="AB252" s="170">
        <v>8.3221500000000004E-3</v>
      </c>
      <c r="AC252" s="170">
        <v>8.7511199999999997E-2</v>
      </c>
      <c r="AD252" s="170">
        <v>0.18695000000000001</v>
      </c>
      <c r="AE252" s="170">
        <v>9.3569799999999995E-2</v>
      </c>
      <c r="AF252" s="198">
        <v>3791</v>
      </c>
      <c r="AG252" s="185">
        <v>4057</v>
      </c>
      <c r="AH252" s="185">
        <v>4116</v>
      </c>
      <c r="AI252" s="185">
        <v>3725</v>
      </c>
      <c r="AJ252" s="185">
        <v>4468</v>
      </c>
      <c r="AK252" s="185">
        <v>4429</v>
      </c>
      <c r="AL252" s="185">
        <v>4510</v>
      </c>
      <c r="AM252" s="198"/>
      <c r="AN252" s="185"/>
      <c r="AO252" s="185"/>
      <c r="AP252" s="185"/>
      <c r="AQ252" s="185"/>
      <c r="AR252" s="185"/>
      <c r="AS252" s="185"/>
      <c r="AT252" s="197"/>
    </row>
    <row r="253" spans="1:46" x14ac:dyDescent="0.2">
      <c r="A253" s="197" t="s">
        <v>1569</v>
      </c>
      <c r="B253" s="77" t="s">
        <v>1498</v>
      </c>
      <c r="C253" s="197" t="s">
        <v>1729</v>
      </c>
      <c r="D253" s="185" t="s">
        <v>119</v>
      </c>
      <c r="E253" s="185" t="s">
        <v>1730</v>
      </c>
      <c r="F253" s="185" t="s">
        <v>38</v>
      </c>
      <c r="G253" s="186">
        <v>12</v>
      </c>
      <c r="H253" s="185">
        <v>77423781</v>
      </c>
      <c r="I253" s="185">
        <v>77423781</v>
      </c>
      <c r="J253" s="185" t="s">
        <v>39</v>
      </c>
      <c r="K253" s="185" t="s">
        <v>40</v>
      </c>
      <c r="L253" s="197" t="s">
        <v>1731</v>
      </c>
      <c r="M253" s="211">
        <v>0</v>
      </c>
      <c r="N253" s="170">
        <v>0.1388888888888889</v>
      </c>
      <c r="O253" s="170">
        <v>8.8495575221238937E-3</v>
      </c>
      <c r="P253" s="170">
        <v>0.13461538461538461</v>
      </c>
      <c r="Q253" s="170">
        <v>0.1875</v>
      </c>
      <c r="R253" s="170">
        <v>0.14942528735632185</v>
      </c>
      <c r="S253" s="198">
        <v>60</v>
      </c>
      <c r="T253" s="185">
        <v>108</v>
      </c>
      <c r="U253" s="185">
        <v>113</v>
      </c>
      <c r="V253" s="185">
        <v>104</v>
      </c>
      <c r="W253" s="185">
        <v>80</v>
      </c>
      <c r="X253" s="185">
        <v>87</v>
      </c>
      <c r="Y253" s="211">
        <v>0.202399</v>
      </c>
      <c r="Z253" s="170">
        <v>8.7527400000000005E-2</v>
      </c>
      <c r="AA253" s="170">
        <v>0.16908000000000001</v>
      </c>
      <c r="AB253" s="170">
        <v>8.2958900000000002E-3</v>
      </c>
      <c r="AC253" s="170">
        <v>0.12163400000000001</v>
      </c>
      <c r="AD253" s="170">
        <v>0.18604000000000001</v>
      </c>
      <c r="AE253" s="170">
        <v>0.12754799999999999</v>
      </c>
      <c r="AF253" s="198">
        <v>2584</v>
      </c>
      <c r="AG253" s="185">
        <v>2742</v>
      </c>
      <c r="AH253" s="185">
        <v>2969</v>
      </c>
      <c r="AI253" s="185">
        <v>2893</v>
      </c>
      <c r="AJ253" s="185">
        <v>3379</v>
      </c>
      <c r="AK253" s="185">
        <v>3338</v>
      </c>
      <c r="AL253" s="185">
        <v>3042</v>
      </c>
      <c r="AM253" s="198" t="s">
        <v>39</v>
      </c>
      <c r="AN253" s="194" t="s">
        <v>84</v>
      </c>
      <c r="AO253" s="194" t="s">
        <v>84</v>
      </c>
      <c r="AP253" s="194" t="s">
        <v>84</v>
      </c>
      <c r="AQ253" s="194" t="s">
        <v>84</v>
      </c>
      <c r="AR253" s="194" t="s">
        <v>84</v>
      </c>
      <c r="AS253" s="194" t="s">
        <v>84</v>
      </c>
      <c r="AT253" s="197"/>
    </row>
    <row r="254" spans="1:46" x14ac:dyDescent="0.2">
      <c r="A254" s="197" t="s">
        <v>1296</v>
      </c>
      <c r="B254" s="77" t="s">
        <v>1296</v>
      </c>
      <c r="C254" s="197" t="s">
        <v>119</v>
      </c>
      <c r="D254" s="185" t="s">
        <v>119</v>
      </c>
      <c r="E254" s="185" t="s">
        <v>1732</v>
      </c>
      <c r="F254" s="185" t="s">
        <v>38</v>
      </c>
      <c r="G254" s="186">
        <v>12</v>
      </c>
      <c r="H254" s="185">
        <v>80982072</v>
      </c>
      <c r="I254" s="185">
        <v>80982072</v>
      </c>
      <c r="J254" s="185" t="s">
        <v>40</v>
      </c>
      <c r="K254" s="185" t="s">
        <v>39</v>
      </c>
      <c r="L254" s="197" t="s">
        <v>1733</v>
      </c>
      <c r="M254" s="211">
        <v>0</v>
      </c>
      <c r="N254" s="170">
        <v>0</v>
      </c>
      <c r="O254" s="170">
        <v>1.5151515151515152E-2</v>
      </c>
      <c r="P254" s="170">
        <v>0.13095238095238096</v>
      </c>
      <c r="Q254" s="170">
        <v>0.18518518518518517</v>
      </c>
      <c r="R254" s="170">
        <v>0.12222222222222222</v>
      </c>
      <c r="S254" s="198">
        <v>55</v>
      </c>
      <c r="T254" s="185">
        <v>143</v>
      </c>
      <c r="U254" s="185">
        <v>132</v>
      </c>
      <c r="V254" s="185">
        <v>84</v>
      </c>
      <c r="W254" s="185">
        <v>54</v>
      </c>
      <c r="X254" s="185">
        <v>90</v>
      </c>
      <c r="Y254" s="211">
        <v>1.02669E-3</v>
      </c>
      <c r="Z254" s="170">
        <v>0</v>
      </c>
      <c r="AA254" s="170">
        <v>2.97E-3</v>
      </c>
      <c r="AB254" s="170">
        <v>1.08142E-2</v>
      </c>
      <c r="AC254" s="170">
        <v>0.114051</v>
      </c>
      <c r="AD254" s="170">
        <v>0.167625</v>
      </c>
      <c r="AE254" s="170">
        <v>8.9357400000000003E-2</v>
      </c>
      <c r="AF254" s="198">
        <v>1948</v>
      </c>
      <c r="AG254" s="185">
        <v>3134</v>
      </c>
      <c r="AH254" s="185">
        <v>3367</v>
      </c>
      <c r="AI254" s="185">
        <v>3144</v>
      </c>
      <c r="AJ254" s="185">
        <v>3779</v>
      </c>
      <c r="AK254" s="185">
        <v>3651</v>
      </c>
      <c r="AL254" s="185">
        <v>2988</v>
      </c>
      <c r="AM254" s="198"/>
      <c r="AN254" s="185"/>
      <c r="AO254" s="185"/>
      <c r="AP254" s="185"/>
      <c r="AQ254" s="185"/>
      <c r="AR254" s="185"/>
      <c r="AS254" s="185"/>
      <c r="AT254" s="197"/>
    </row>
    <row r="255" spans="1:46" x14ac:dyDescent="0.2">
      <c r="A255" s="197" t="s">
        <v>1569</v>
      </c>
      <c r="B255" s="77" t="s">
        <v>1734</v>
      </c>
      <c r="C255" s="197" t="s">
        <v>1569</v>
      </c>
      <c r="D255" s="185" t="s">
        <v>119</v>
      </c>
      <c r="E255" s="185" t="s">
        <v>1735</v>
      </c>
      <c r="F255" s="185" t="s">
        <v>38</v>
      </c>
      <c r="G255" s="186">
        <v>12</v>
      </c>
      <c r="H255" s="185">
        <v>85285736</v>
      </c>
      <c r="I255" s="185">
        <v>85285736</v>
      </c>
      <c r="J255" s="185" t="s">
        <v>40</v>
      </c>
      <c r="K255" s="185" t="s">
        <v>46</v>
      </c>
      <c r="L255" s="197" t="s">
        <v>1736</v>
      </c>
      <c r="M255" s="211">
        <v>0</v>
      </c>
      <c r="N255" s="170">
        <v>0.24210526315789474</v>
      </c>
      <c r="O255" s="170">
        <v>0</v>
      </c>
      <c r="P255" s="170">
        <v>5.2631578947368418E-2</v>
      </c>
      <c r="Q255" s="170">
        <v>8.8235294117647065E-2</v>
      </c>
      <c r="R255" s="170">
        <v>0.12149532710280374</v>
      </c>
      <c r="S255" s="198">
        <v>78</v>
      </c>
      <c r="T255" s="185">
        <v>95</v>
      </c>
      <c r="U255" s="185">
        <v>139</v>
      </c>
      <c r="V255" s="185">
        <v>76</v>
      </c>
      <c r="W255" s="185">
        <v>34</v>
      </c>
      <c r="X255" s="185">
        <v>107</v>
      </c>
      <c r="Y255" s="211">
        <v>0.18459400000000001</v>
      </c>
      <c r="Z255" s="170">
        <v>7.7076900000000004E-2</v>
      </c>
      <c r="AA255" s="170">
        <v>0.16018199999999999</v>
      </c>
      <c r="AB255" s="170">
        <v>1.05135E-2</v>
      </c>
      <c r="AC255" s="170">
        <v>0.11669300000000001</v>
      </c>
      <c r="AD255" s="170">
        <v>0.18839800000000001</v>
      </c>
      <c r="AE255" s="170">
        <v>0.105076</v>
      </c>
      <c r="AF255" s="198">
        <v>3635</v>
      </c>
      <c r="AG255" s="185">
        <v>4502</v>
      </c>
      <c r="AH255" s="185">
        <v>4626</v>
      </c>
      <c r="AI255" s="185">
        <v>4946</v>
      </c>
      <c r="AJ255" s="185">
        <v>5116</v>
      </c>
      <c r="AK255" s="185">
        <v>5361</v>
      </c>
      <c r="AL255" s="185">
        <v>5634</v>
      </c>
      <c r="AM255" s="198" t="s">
        <v>40</v>
      </c>
      <c r="AN255" s="194" t="s">
        <v>48</v>
      </c>
      <c r="AO255" s="185" t="s">
        <v>40</v>
      </c>
      <c r="AP255" s="185"/>
      <c r="AQ255" s="185" t="s">
        <v>40</v>
      </c>
      <c r="AR255" s="194" t="s">
        <v>48</v>
      </c>
      <c r="AS255" s="194" t="s">
        <v>48</v>
      </c>
      <c r="AT255" s="218" t="s">
        <v>48</v>
      </c>
    </row>
    <row r="256" spans="1:46" x14ac:dyDescent="0.2">
      <c r="A256" s="197" t="s">
        <v>1569</v>
      </c>
      <c r="B256" s="77" t="s">
        <v>1386</v>
      </c>
      <c r="C256" s="197" t="s">
        <v>1372</v>
      </c>
      <c r="D256" s="185" t="s">
        <v>119</v>
      </c>
      <c r="E256" s="185" t="s">
        <v>1737</v>
      </c>
      <c r="F256" s="185" t="s">
        <v>38</v>
      </c>
      <c r="G256" s="186">
        <v>12</v>
      </c>
      <c r="H256" s="185">
        <v>100444036</v>
      </c>
      <c r="I256" s="185">
        <v>100444036</v>
      </c>
      <c r="J256" s="185" t="s">
        <v>39</v>
      </c>
      <c r="K256" s="185" t="s">
        <v>59</v>
      </c>
      <c r="L256" s="197" t="s">
        <v>1738</v>
      </c>
      <c r="M256" s="211">
        <v>0</v>
      </c>
      <c r="N256" s="170">
        <v>4.1666666666666664E-2</v>
      </c>
      <c r="O256" s="170">
        <v>0</v>
      </c>
      <c r="P256" s="170">
        <v>0.13157894736842105</v>
      </c>
      <c r="Q256" s="170">
        <v>0.25490196078431371</v>
      </c>
      <c r="R256" s="170">
        <v>0.14529914529914531</v>
      </c>
      <c r="S256" s="198">
        <v>81</v>
      </c>
      <c r="T256" s="185">
        <v>120</v>
      </c>
      <c r="U256" s="185">
        <v>123</v>
      </c>
      <c r="V256" s="185">
        <v>76</v>
      </c>
      <c r="W256" s="185">
        <v>51</v>
      </c>
      <c r="X256" s="185">
        <v>117</v>
      </c>
      <c r="Y256" s="211">
        <v>2.1616300000000001E-2</v>
      </c>
      <c r="Z256" s="170">
        <v>8.0434300000000001E-4</v>
      </c>
      <c r="AA256" s="170">
        <v>1.2722600000000001E-3</v>
      </c>
      <c r="AB256" s="170">
        <v>1.11045E-2</v>
      </c>
      <c r="AC256" s="170">
        <v>0.105336</v>
      </c>
      <c r="AD256" s="170">
        <v>0.17865800000000001</v>
      </c>
      <c r="AE256" s="170">
        <v>8.9382500000000004E-2</v>
      </c>
      <c r="AF256" s="198">
        <v>4071</v>
      </c>
      <c r="AG256" s="185">
        <v>4973</v>
      </c>
      <c r="AH256" s="185">
        <v>4716</v>
      </c>
      <c r="AI256" s="185">
        <v>5043</v>
      </c>
      <c r="AJ256" s="185">
        <v>5079</v>
      </c>
      <c r="AK256" s="185">
        <v>4976</v>
      </c>
      <c r="AL256" s="185">
        <v>5717</v>
      </c>
      <c r="AM256" s="198" t="s">
        <v>39</v>
      </c>
      <c r="AN256" s="185" t="s">
        <v>39</v>
      </c>
      <c r="AO256" s="185" t="s">
        <v>39</v>
      </c>
      <c r="AP256" s="185" t="s">
        <v>39</v>
      </c>
      <c r="AQ256" s="185" t="s">
        <v>39</v>
      </c>
      <c r="AR256" s="194" t="s">
        <v>61</v>
      </c>
      <c r="AS256" s="194" t="s">
        <v>61</v>
      </c>
      <c r="AT256" s="218" t="s">
        <v>61</v>
      </c>
    </row>
    <row r="257" spans="1:46" x14ac:dyDescent="0.2">
      <c r="A257" s="197" t="s">
        <v>840</v>
      </c>
      <c r="B257" s="77" t="s">
        <v>31</v>
      </c>
      <c r="C257" s="197" t="s">
        <v>119</v>
      </c>
      <c r="D257" s="185" t="s">
        <v>119</v>
      </c>
      <c r="E257" s="185" t="s">
        <v>2111</v>
      </c>
      <c r="F257" s="185" t="s">
        <v>38</v>
      </c>
      <c r="G257" s="186">
        <v>12</v>
      </c>
      <c r="H257" s="185">
        <v>105459091</v>
      </c>
      <c r="I257" s="185">
        <v>105459091</v>
      </c>
      <c r="J257" s="185" t="s">
        <v>39</v>
      </c>
      <c r="K257" s="185" t="s">
        <v>40</v>
      </c>
      <c r="L257" s="197" t="s">
        <v>2112</v>
      </c>
      <c r="M257" s="211">
        <v>0</v>
      </c>
      <c r="N257" s="170">
        <v>1.0638297872340425E-2</v>
      </c>
      <c r="O257" s="170">
        <v>0</v>
      </c>
      <c r="P257" s="170">
        <v>0.20238095238095238</v>
      </c>
      <c r="Q257" s="170">
        <v>0</v>
      </c>
      <c r="R257" s="170">
        <v>0</v>
      </c>
      <c r="S257" s="198">
        <v>90</v>
      </c>
      <c r="T257" s="185">
        <v>94</v>
      </c>
      <c r="U257" s="185">
        <v>145</v>
      </c>
      <c r="V257" s="185">
        <v>84</v>
      </c>
      <c r="W257" s="185">
        <v>72</v>
      </c>
      <c r="X257" s="185">
        <v>106</v>
      </c>
      <c r="Y257" s="211">
        <v>4.5583999999999998E-3</v>
      </c>
      <c r="Z257" s="170">
        <v>3.8768499999999998E-3</v>
      </c>
      <c r="AA257" s="170">
        <v>1.51811E-3</v>
      </c>
      <c r="AB257" s="170">
        <v>8.99685E-4</v>
      </c>
      <c r="AC257" s="170">
        <v>0.105574</v>
      </c>
      <c r="AD257" s="170">
        <v>1.9627099999999999E-3</v>
      </c>
      <c r="AE257" s="170">
        <v>1.2922299999999999E-3</v>
      </c>
      <c r="AF257" s="198">
        <v>3510</v>
      </c>
      <c r="AG257" s="185">
        <v>4385</v>
      </c>
      <c r="AH257" s="185">
        <v>4611</v>
      </c>
      <c r="AI257" s="185">
        <v>4446</v>
      </c>
      <c r="AJ257" s="185">
        <v>4916</v>
      </c>
      <c r="AK257" s="185">
        <v>5095</v>
      </c>
      <c r="AL257" s="185">
        <v>5417</v>
      </c>
      <c r="AM257" s="198"/>
      <c r="AN257" s="185"/>
      <c r="AO257" s="185"/>
      <c r="AP257" s="185"/>
      <c r="AQ257" s="185"/>
      <c r="AR257" s="185"/>
      <c r="AS257" s="185"/>
      <c r="AT257" s="197"/>
    </row>
    <row r="258" spans="1:46" x14ac:dyDescent="0.2">
      <c r="A258" s="197" t="s">
        <v>1386</v>
      </c>
      <c r="B258" s="77" t="s">
        <v>1498</v>
      </c>
      <c r="C258" s="197" t="s">
        <v>1952</v>
      </c>
      <c r="D258" s="185" t="s">
        <v>119</v>
      </c>
      <c r="E258" s="185" t="s">
        <v>2030</v>
      </c>
      <c r="F258" s="185" t="s">
        <v>103</v>
      </c>
      <c r="G258" s="186">
        <v>12</v>
      </c>
      <c r="H258" s="185">
        <v>107393758</v>
      </c>
      <c r="I258" s="185">
        <v>107393758</v>
      </c>
      <c r="J258" s="185" t="s">
        <v>40</v>
      </c>
      <c r="K258" s="185" t="s">
        <v>46</v>
      </c>
      <c r="L258" s="197" t="s">
        <v>2031</v>
      </c>
      <c r="M258" s="211">
        <v>0</v>
      </c>
      <c r="N258" s="170">
        <v>0.14893617021276595</v>
      </c>
      <c r="O258" s="170">
        <v>1.7241379310344827E-2</v>
      </c>
      <c r="P258" s="170">
        <v>6.8493150684931503E-2</v>
      </c>
      <c r="Q258" s="170">
        <v>0.10204081632653061</v>
      </c>
      <c r="R258" s="170">
        <v>0.10483870967741936</v>
      </c>
      <c r="S258" s="198">
        <v>81</v>
      </c>
      <c r="T258" s="185">
        <v>94</v>
      </c>
      <c r="U258" s="185">
        <v>116</v>
      </c>
      <c r="V258" s="185">
        <v>73</v>
      </c>
      <c r="W258" s="185">
        <v>49</v>
      </c>
      <c r="X258" s="185">
        <v>124</v>
      </c>
      <c r="Y258" s="211">
        <v>9.4117599999999996E-2</v>
      </c>
      <c r="Z258" s="170">
        <v>2.1739100000000001E-2</v>
      </c>
      <c r="AA258" s="170">
        <v>9.7560999999999995E-2</v>
      </c>
      <c r="AB258" s="170">
        <v>0</v>
      </c>
      <c r="AC258" s="170">
        <v>0.125</v>
      </c>
      <c r="AD258" s="170">
        <v>0.12857099999999999</v>
      </c>
      <c r="AE258" s="170">
        <v>4.9382700000000002E-2</v>
      </c>
      <c r="AF258" s="198">
        <v>85</v>
      </c>
      <c r="AG258" s="185">
        <v>184</v>
      </c>
      <c r="AH258" s="185">
        <v>246</v>
      </c>
      <c r="AI258" s="185">
        <v>129</v>
      </c>
      <c r="AJ258" s="185">
        <v>160</v>
      </c>
      <c r="AK258" s="185">
        <v>280</v>
      </c>
      <c r="AL258" s="185">
        <v>81</v>
      </c>
      <c r="AM258" s="198" t="s">
        <v>40</v>
      </c>
      <c r="AN258" s="194" t="s">
        <v>56</v>
      </c>
      <c r="AO258" s="194" t="s">
        <v>56</v>
      </c>
      <c r="AP258" s="194" t="s">
        <v>56</v>
      </c>
      <c r="AQ258" s="185" t="s">
        <v>40</v>
      </c>
      <c r="AR258" s="185" t="s">
        <v>40</v>
      </c>
      <c r="AS258" s="194" t="s">
        <v>56</v>
      </c>
      <c r="AT258" s="197" t="s">
        <v>40</v>
      </c>
    </row>
    <row r="259" spans="1:46" x14ac:dyDescent="0.2">
      <c r="A259" s="197" t="s">
        <v>1372</v>
      </c>
      <c r="B259" s="77" t="s">
        <v>1296</v>
      </c>
      <c r="C259" s="197" t="s">
        <v>1372</v>
      </c>
      <c r="D259" s="185" t="s">
        <v>119</v>
      </c>
      <c r="E259" s="185" t="s">
        <v>1739</v>
      </c>
      <c r="F259" s="185" t="s">
        <v>38</v>
      </c>
      <c r="G259" s="186">
        <v>12</v>
      </c>
      <c r="H259" s="185">
        <v>109962291</v>
      </c>
      <c r="I259" s="185">
        <v>109962291</v>
      </c>
      <c r="J259" s="185" t="s">
        <v>40</v>
      </c>
      <c r="K259" s="185" t="s">
        <v>46</v>
      </c>
      <c r="L259" s="197" t="s">
        <v>1740</v>
      </c>
      <c r="M259" s="211">
        <v>0</v>
      </c>
      <c r="N259" s="170">
        <v>0</v>
      </c>
      <c r="O259" s="170">
        <v>0</v>
      </c>
      <c r="P259" s="170">
        <v>0.15909090909090909</v>
      </c>
      <c r="Q259" s="170">
        <v>0.18461538461538463</v>
      </c>
      <c r="R259" s="170">
        <v>9.4117647058823528E-2</v>
      </c>
      <c r="S259" s="198">
        <v>103</v>
      </c>
      <c r="T259" s="185">
        <v>132</v>
      </c>
      <c r="U259" s="185">
        <v>97</v>
      </c>
      <c r="V259" s="185">
        <v>132</v>
      </c>
      <c r="W259" s="185">
        <v>130</v>
      </c>
      <c r="X259" s="185">
        <v>85</v>
      </c>
      <c r="Y259" s="211">
        <v>2.74574E-3</v>
      </c>
      <c r="Z259" s="170">
        <v>5.4112599999999996E-4</v>
      </c>
      <c r="AA259" s="170">
        <v>1.7016399999999999E-3</v>
      </c>
      <c r="AB259" s="170">
        <v>1.1475000000000001E-2</v>
      </c>
      <c r="AC259" s="170">
        <v>0.11750099999999999</v>
      </c>
      <c r="AD259" s="170">
        <v>0.18912200000000001</v>
      </c>
      <c r="AE259" s="170">
        <v>0.103072</v>
      </c>
      <c r="AF259" s="198">
        <v>3642</v>
      </c>
      <c r="AG259" s="185">
        <v>3696</v>
      </c>
      <c r="AH259" s="185">
        <v>3526</v>
      </c>
      <c r="AI259" s="185">
        <v>3573</v>
      </c>
      <c r="AJ259" s="185">
        <v>4034</v>
      </c>
      <c r="AK259" s="185">
        <v>4008</v>
      </c>
      <c r="AL259" s="185">
        <v>4395</v>
      </c>
      <c r="AM259" s="198" t="s">
        <v>40</v>
      </c>
      <c r="AN259" s="185" t="s">
        <v>40</v>
      </c>
      <c r="AO259" s="185" t="s">
        <v>40</v>
      </c>
      <c r="AP259" s="185" t="s">
        <v>40</v>
      </c>
      <c r="AQ259" s="185" t="s">
        <v>40</v>
      </c>
      <c r="AR259" s="194" t="s">
        <v>48</v>
      </c>
      <c r="AS259" s="194" t="s">
        <v>48</v>
      </c>
      <c r="AT259" s="218" t="s">
        <v>48</v>
      </c>
    </row>
    <row r="260" spans="1:46" x14ac:dyDescent="0.2">
      <c r="A260" s="197" t="s">
        <v>1372</v>
      </c>
      <c r="B260" s="77" t="s">
        <v>1296</v>
      </c>
      <c r="C260" s="197" t="s">
        <v>119</v>
      </c>
      <c r="D260" s="185" t="s">
        <v>119</v>
      </c>
      <c r="E260" s="185" t="s">
        <v>1741</v>
      </c>
      <c r="F260" s="185" t="s">
        <v>38</v>
      </c>
      <c r="G260" s="186">
        <v>12</v>
      </c>
      <c r="H260" s="185">
        <v>113379394</v>
      </c>
      <c r="I260" s="185">
        <v>113379394</v>
      </c>
      <c r="J260" s="185" t="s">
        <v>40</v>
      </c>
      <c r="K260" s="185" t="s">
        <v>46</v>
      </c>
      <c r="L260" s="197" t="s">
        <v>1742</v>
      </c>
      <c r="M260" s="211">
        <v>0</v>
      </c>
      <c r="N260" s="170">
        <v>0</v>
      </c>
      <c r="O260" s="170">
        <v>0</v>
      </c>
      <c r="P260" s="170">
        <v>0.1</v>
      </c>
      <c r="Q260" s="170">
        <v>0.18604651162790697</v>
      </c>
      <c r="R260" s="170">
        <v>0.10344827586206896</v>
      </c>
      <c r="S260" s="198">
        <v>24</v>
      </c>
      <c r="T260" s="185">
        <v>32</v>
      </c>
      <c r="U260" s="185">
        <v>40</v>
      </c>
      <c r="V260" s="185">
        <v>50</v>
      </c>
      <c r="W260" s="185">
        <v>43</v>
      </c>
      <c r="X260" s="185">
        <v>29</v>
      </c>
      <c r="Y260" s="211">
        <v>1.9753100000000001E-3</v>
      </c>
      <c r="Z260" s="170">
        <v>9.9925100000000005E-4</v>
      </c>
      <c r="AA260" s="170">
        <v>9.8887499999999995E-4</v>
      </c>
      <c r="AB260" s="170">
        <v>1.44431E-2</v>
      </c>
      <c r="AC260" s="170">
        <v>0.123998</v>
      </c>
      <c r="AD260" s="170">
        <v>0.19751299999999999</v>
      </c>
      <c r="AE260" s="170">
        <v>0.113325</v>
      </c>
      <c r="AF260" s="198">
        <v>4050</v>
      </c>
      <c r="AG260" s="185">
        <v>4003</v>
      </c>
      <c r="AH260" s="185">
        <v>4045</v>
      </c>
      <c r="AI260" s="185">
        <v>4085</v>
      </c>
      <c r="AJ260" s="185">
        <v>4492</v>
      </c>
      <c r="AK260" s="185">
        <v>4182</v>
      </c>
      <c r="AL260" s="185">
        <v>4668</v>
      </c>
      <c r="AM260" s="198"/>
      <c r="AN260" s="185"/>
      <c r="AO260" s="185"/>
      <c r="AP260" s="185"/>
      <c r="AQ260" s="185"/>
      <c r="AR260" s="185"/>
      <c r="AS260" s="185"/>
      <c r="AT260" s="197"/>
    </row>
    <row r="261" spans="1:46" x14ac:dyDescent="0.2">
      <c r="A261" s="197" t="s">
        <v>269</v>
      </c>
      <c r="B261" s="77" t="s">
        <v>31</v>
      </c>
      <c r="C261" s="197" t="s">
        <v>119</v>
      </c>
      <c r="D261" s="185" t="s">
        <v>119</v>
      </c>
      <c r="E261" s="185" t="s">
        <v>1743</v>
      </c>
      <c r="F261" s="185" t="s">
        <v>38</v>
      </c>
      <c r="G261" s="186">
        <v>12</v>
      </c>
      <c r="H261" s="185">
        <v>118199248</v>
      </c>
      <c r="I261" s="185">
        <v>118199248</v>
      </c>
      <c r="J261" s="185" t="s">
        <v>40</v>
      </c>
      <c r="K261" s="185" t="s">
        <v>46</v>
      </c>
      <c r="L261" s="197" t="s">
        <v>1744</v>
      </c>
      <c r="M261" s="211">
        <v>0</v>
      </c>
      <c r="N261" s="170">
        <v>0</v>
      </c>
      <c r="O261" s="170">
        <v>0</v>
      </c>
      <c r="P261" s="170">
        <v>0.15686274509803921</v>
      </c>
      <c r="Q261" s="170">
        <v>1.7857142857142856E-2</v>
      </c>
      <c r="R261" s="170">
        <v>0</v>
      </c>
      <c r="S261" s="198">
        <v>39</v>
      </c>
      <c r="T261" s="185">
        <v>35</v>
      </c>
      <c r="U261" s="185">
        <v>26</v>
      </c>
      <c r="V261" s="185">
        <v>51</v>
      </c>
      <c r="W261" s="185">
        <v>56</v>
      </c>
      <c r="X261" s="185">
        <v>38</v>
      </c>
      <c r="Y261" s="211">
        <v>5.1713000000000002E-3</v>
      </c>
      <c r="Z261" s="170">
        <v>1.23229E-3</v>
      </c>
      <c r="AA261" s="170">
        <v>1.0758499999999999E-3</v>
      </c>
      <c r="AB261" s="170">
        <v>1.58479E-3</v>
      </c>
      <c r="AC261" s="170">
        <v>0.12085899999999999</v>
      </c>
      <c r="AD261" s="170">
        <v>9.9108000000000009E-4</v>
      </c>
      <c r="AE261" s="170">
        <v>0</v>
      </c>
      <c r="AF261" s="198">
        <v>1547</v>
      </c>
      <c r="AG261" s="185">
        <v>1623</v>
      </c>
      <c r="AH261" s="185">
        <v>1859</v>
      </c>
      <c r="AI261" s="185">
        <v>1262</v>
      </c>
      <c r="AJ261" s="185">
        <v>2234</v>
      </c>
      <c r="AK261" s="185">
        <v>2018</v>
      </c>
      <c r="AL261" s="185">
        <v>1630</v>
      </c>
      <c r="AM261" s="198"/>
      <c r="AN261" s="185"/>
      <c r="AO261" s="185"/>
      <c r="AP261" s="185"/>
      <c r="AQ261" s="185"/>
      <c r="AR261" s="185"/>
      <c r="AS261" s="185"/>
      <c r="AT261" s="197"/>
    </row>
    <row r="262" spans="1:46" x14ac:dyDescent="0.2">
      <c r="A262" s="197" t="s">
        <v>759</v>
      </c>
      <c r="B262" s="77" t="s">
        <v>1081</v>
      </c>
      <c r="C262" s="197" t="s">
        <v>119</v>
      </c>
      <c r="D262" s="185" t="s">
        <v>119</v>
      </c>
      <c r="E262" s="185" t="s">
        <v>1745</v>
      </c>
      <c r="F262" s="185" t="s">
        <v>38</v>
      </c>
      <c r="G262" s="186">
        <v>12</v>
      </c>
      <c r="H262" s="185">
        <v>122248349</v>
      </c>
      <c r="I262" s="185">
        <v>122248349</v>
      </c>
      <c r="J262" s="185" t="s">
        <v>40</v>
      </c>
      <c r="K262" s="185" t="s">
        <v>39</v>
      </c>
      <c r="L262" s="197" t="s">
        <v>1746</v>
      </c>
      <c r="M262" s="211">
        <v>0</v>
      </c>
      <c r="N262" s="170">
        <v>0.15068493150684931</v>
      </c>
      <c r="O262" s="170">
        <v>0</v>
      </c>
      <c r="P262" s="170">
        <v>0</v>
      </c>
      <c r="Q262" s="170">
        <v>0</v>
      </c>
      <c r="R262" s="170">
        <v>0</v>
      </c>
      <c r="S262" s="198">
        <v>70</v>
      </c>
      <c r="T262" s="185">
        <v>73</v>
      </c>
      <c r="U262" s="185">
        <v>67</v>
      </c>
      <c r="V262" s="185">
        <v>113</v>
      </c>
      <c r="W262" s="185">
        <v>160</v>
      </c>
      <c r="X262" s="185">
        <v>59</v>
      </c>
      <c r="Y262" s="211">
        <v>0.15798999999999999</v>
      </c>
      <c r="Z262" s="170">
        <v>6.5252900000000003E-2</v>
      </c>
      <c r="AA262" s="170">
        <v>0.122432</v>
      </c>
      <c r="AB262" s="170">
        <v>8.3611999999999998E-4</v>
      </c>
      <c r="AC262" s="170">
        <v>1.15741E-3</v>
      </c>
      <c r="AD262" s="170">
        <v>2.1534800000000002E-3</v>
      </c>
      <c r="AE262" s="170">
        <v>1.0537400000000001E-3</v>
      </c>
      <c r="AF262" s="198">
        <v>4994</v>
      </c>
      <c r="AG262" s="185">
        <v>4904</v>
      </c>
      <c r="AH262" s="185">
        <v>4917</v>
      </c>
      <c r="AI262" s="185">
        <v>4784</v>
      </c>
      <c r="AJ262" s="185">
        <v>5184</v>
      </c>
      <c r="AK262" s="185">
        <v>5108</v>
      </c>
      <c r="AL262" s="185">
        <v>5694</v>
      </c>
      <c r="AM262" s="198"/>
      <c r="AN262" s="185"/>
      <c r="AO262" s="185"/>
      <c r="AP262" s="185"/>
      <c r="AQ262" s="185"/>
      <c r="AR262" s="185"/>
      <c r="AS262" s="185"/>
      <c r="AT262" s="197"/>
    </row>
    <row r="263" spans="1:46" x14ac:dyDescent="0.2">
      <c r="A263" s="197" t="s">
        <v>1179</v>
      </c>
      <c r="B263" s="77" t="s">
        <v>1313</v>
      </c>
      <c r="C263" s="197" t="s">
        <v>119</v>
      </c>
      <c r="D263" s="185" t="s">
        <v>119</v>
      </c>
      <c r="E263" s="185" t="s">
        <v>2032</v>
      </c>
      <c r="F263" s="185" t="s">
        <v>38</v>
      </c>
      <c r="G263" s="186">
        <v>12</v>
      </c>
      <c r="H263" s="185">
        <v>123097693</v>
      </c>
      <c r="I263" s="185">
        <v>123097693</v>
      </c>
      <c r="J263" s="185" t="s">
        <v>40</v>
      </c>
      <c r="K263" s="185" t="s">
        <v>39</v>
      </c>
      <c r="L263" s="197" t="s">
        <v>2033</v>
      </c>
      <c r="M263" s="211">
        <v>0</v>
      </c>
      <c r="N263" s="170">
        <v>0</v>
      </c>
      <c r="O263" s="170">
        <v>1.1904761904761904E-2</v>
      </c>
      <c r="P263" s="170">
        <v>9.8039215686274508E-2</v>
      </c>
      <c r="Q263" s="170">
        <v>0</v>
      </c>
      <c r="R263" s="170">
        <v>1.7543859649122806E-2</v>
      </c>
      <c r="S263" s="198">
        <v>58</v>
      </c>
      <c r="T263" s="185">
        <v>57</v>
      </c>
      <c r="U263" s="185">
        <v>84</v>
      </c>
      <c r="V263" s="185">
        <v>51</v>
      </c>
      <c r="W263" s="185">
        <v>25</v>
      </c>
      <c r="X263" s="185">
        <v>57</v>
      </c>
      <c r="Y263" s="211">
        <v>0</v>
      </c>
      <c r="Z263" s="170">
        <v>5.7636900000000001E-3</v>
      </c>
      <c r="AA263" s="170">
        <v>3.4320000000000002E-3</v>
      </c>
      <c r="AB263" s="170">
        <v>0</v>
      </c>
      <c r="AC263" s="170">
        <v>9.8696500000000006E-2</v>
      </c>
      <c r="AD263" s="170">
        <v>7.3828000000000001E-4</v>
      </c>
      <c r="AE263" s="170">
        <v>2.8137300000000001E-2</v>
      </c>
      <c r="AF263" s="198">
        <v>1210</v>
      </c>
      <c r="AG263" s="185">
        <v>1735</v>
      </c>
      <c r="AH263" s="185">
        <v>2331</v>
      </c>
      <c r="AI263" s="185">
        <v>1525</v>
      </c>
      <c r="AJ263" s="185">
        <v>2685</v>
      </c>
      <c r="AK263" s="185">
        <v>2709</v>
      </c>
      <c r="AL263" s="185">
        <v>1777</v>
      </c>
      <c r="AM263" s="198"/>
      <c r="AN263" s="185"/>
      <c r="AO263" s="185"/>
      <c r="AP263" s="185"/>
      <c r="AQ263" s="185"/>
      <c r="AR263" s="185"/>
      <c r="AS263" s="185"/>
      <c r="AT263" s="197"/>
    </row>
    <row r="264" spans="1:46" x14ac:dyDescent="0.2">
      <c r="A264" s="197" t="s">
        <v>1296</v>
      </c>
      <c r="B264" s="77" t="s">
        <v>1372</v>
      </c>
      <c r="C264" s="197" t="s">
        <v>1372</v>
      </c>
      <c r="D264" s="185" t="s">
        <v>119</v>
      </c>
      <c r="E264" s="185" t="s">
        <v>1747</v>
      </c>
      <c r="F264" s="185" t="s">
        <v>38</v>
      </c>
      <c r="G264" s="186">
        <v>12</v>
      </c>
      <c r="H264" s="185">
        <v>123829951</v>
      </c>
      <c r="I264" s="185">
        <v>123829951</v>
      </c>
      <c r="J264" s="185" t="s">
        <v>40</v>
      </c>
      <c r="K264" s="185" t="s">
        <v>46</v>
      </c>
      <c r="L264" s="197" t="s">
        <v>1748</v>
      </c>
      <c r="M264" s="211">
        <v>0</v>
      </c>
      <c r="N264" s="170">
        <v>0</v>
      </c>
      <c r="O264" s="170">
        <v>1.2345679012345678E-2</v>
      </c>
      <c r="P264" s="170">
        <v>0.125</v>
      </c>
      <c r="Q264" s="170">
        <v>0.25</v>
      </c>
      <c r="R264" s="170">
        <v>0.10294117647058823</v>
      </c>
      <c r="S264" s="198">
        <v>127</v>
      </c>
      <c r="T264" s="185">
        <v>123</v>
      </c>
      <c r="U264" s="185">
        <v>162</v>
      </c>
      <c r="V264" s="185">
        <v>112</v>
      </c>
      <c r="W264" s="185">
        <v>96</v>
      </c>
      <c r="X264" s="185">
        <v>136</v>
      </c>
      <c r="Y264" s="211">
        <v>2.2227200000000001E-3</v>
      </c>
      <c r="Z264" s="170">
        <v>3.64372E-3</v>
      </c>
      <c r="AA264" s="170">
        <v>4.3383899999999999E-4</v>
      </c>
      <c r="AB264" s="170">
        <v>9.5957500000000001E-3</v>
      </c>
      <c r="AC264" s="170">
        <v>0.116574</v>
      </c>
      <c r="AD264" s="170">
        <v>0.19340199999999999</v>
      </c>
      <c r="AE264" s="170">
        <v>0.11841500000000001</v>
      </c>
      <c r="AF264" s="198">
        <v>4499</v>
      </c>
      <c r="AG264" s="185">
        <v>4940</v>
      </c>
      <c r="AH264" s="185">
        <v>4610</v>
      </c>
      <c r="AI264" s="185">
        <v>4898</v>
      </c>
      <c r="AJ264" s="185">
        <v>5044</v>
      </c>
      <c r="AK264" s="185">
        <v>4850</v>
      </c>
      <c r="AL264" s="185">
        <v>6283</v>
      </c>
      <c r="AM264" s="198" t="s">
        <v>40</v>
      </c>
      <c r="AN264" s="185" t="s">
        <v>40</v>
      </c>
      <c r="AO264" s="185" t="s">
        <v>40</v>
      </c>
      <c r="AP264" s="185" t="s">
        <v>40</v>
      </c>
      <c r="AQ264" s="185" t="s">
        <v>40</v>
      </c>
      <c r="AR264" s="194" t="s">
        <v>48</v>
      </c>
      <c r="AS264" s="194" t="s">
        <v>48</v>
      </c>
      <c r="AT264" s="218" t="s">
        <v>48</v>
      </c>
    </row>
    <row r="265" spans="1:46" x14ac:dyDescent="0.2">
      <c r="A265" s="197" t="s">
        <v>1372</v>
      </c>
      <c r="B265" s="77" t="s">
        <v>1372</v>
      </c>
      <c r="C265" s="197" t="s">
        <v>1372</v>
      </c>
      <c r="D265" s="185" t="s">
        <v>119</v>
      </c>
      <c r="E265" s="185" t="s">
        <v>1749</v>
      </c>
      <c r="F265" s="185" t="s">
        <v>38</v>
      </c>
      <c r="G265" s="186">
        <v>13</v>
      </c>
      <c r="H265" s="185">
        <v>33703712</v>
      </c>
      <c r="I265" s="185">
        <v>33703712</v>
      </c>
      <c r="J265" s="185" t="s">
        <v>39</v>
      </c>
      <c r="K265" s="185" t="s">
        <v>40</v>
      </c>
      <c r="L265" s="197" t="s">
        <v>1750</v>
      </c>
      <c r="M265" s="211">
        <v>0</v>
      </c>
      <c r="N265" s="170">
        <v>0</v>
      </c>
      <c r="O265" s="170">
        <v>0</v>
      </c>
      <c r="P265" s="170">
        <v>0.13829787234042554</v>
      </c>
      <c r="Q265" s="170">
        <v>0.34722222222222221</v>
      </c>
      <c r="R265" s="170">
        <v>0.18571428571428572</v>
      </c>
      <c r="S265" s="198">
        <v>81</v>
      </c>
      <c r="T265" s="185">
        <v>81</v>
      </c>
      <c r="U265" s="185">
        <v>107</v>
      </c>
      <c r="V265" s="185">
        <v>94</v>
      </c>
      <c r="W265" s="185">
        <v>72</v>
      </c>
      <c r="X265" s="185">
        <v>70</v>
      </c>
      <c r="Y265" s="211">
        <v>1.20627E-3</v>
      </c>
      <c r="Z265" s="170">
        <v>1.3280200000000001E-3</v>
      </c>
      <c r="AA265" s="170">
        <v>2.0284000000000001E-3</v>
      </c>
      <c r="AB265" s="170">
        <v>8.1238899999999999E-3</v>
      </c>
      <c r="AC265" s="170">
        <v>0.139601</v>
      </c>
      <c r="AD265" s="170">
        <v>0.29984300000000003</v>
      </c>
      <c r="AE265" s="170">
        <v>0.114469</v>
      </c>
      <c r="AF265" s="198">
        <v>3316</v>
      </c>
      <c r="AG265" s="185">
        <v>3765</v>
      </c>
      <c r="AH265" s="185">
        <v>3944</v>
      </c>
      <c r="AI265" s="185">
        <v>3939</v>
      </c>
      <c r="AJ265" s="185">
        <v>4212</v>
      </c>
      <c r="AK265" s="185">
        <v>3822</v>
      </c>
      <c r="AL265" s="185">
        <v>4368</v>
      </c>
      <c r="AM265" s="198" t="s">
        <v>39</v>
      </c>
      <c r="AN265" s="185" t="s">
        <v>39</v>
      </c>
      <c r="AO265" s="185" t="s">
        <v>39</v>
      </c>
      <c r="AP265" s="185" t="s">
        <v>39</v>
      </c>
      <c r="AQ265" s="185" t="s">
        <v>39</v>
      </c>
      <c r="AR265" s="194" t="s">
        <v>84</v>
      </c>
      <c r="AS265" s="194" t="s">
        <v>84</v>
      </c>
      <c r="AT265" s="218" t="s">
        <v>84</v>
      </c>
    </row>
    <row r="266" spans="1:46" x14ac:dyDescent="0.2">
      <c r="A266" s="197" t="s">
        <v>1386</v>
      </c>
      <c r="B266" s="77" t="s">
        <v>1734</v>
      </c>
      <c r="C266" s="197" t="s">
        <v>1498</v>
      </c>
      <c r="D266" s="185" t="s">
        <v>119</v>
      </c>
      <c r="E266" s="185" t="s">
        <v>1751</v>
      </c>
      <c r="F266" s="185" t="s">
        <v>38</v>
      </c>
      <c r="G266" s="186">
        <v>13</v>
      </c>
      <c r="H266" s="185">
        <v>95131383</v>
      </c>
      <c r="I266" s="185">
        <v>95131383</v>
      </c>
      <c r="J266" s="185" t="s">
        <v>40</v>
      </c>
      <c r="K266" s="185" t="s">
        <v>46</v>
      </c>
      <c r="L266" s="197" t="s">
        <v>1752</v>
      </c>
      <c r="M266" s="211">
        <v>0</v>
      </c>
      <c r="N266" s="170">
        <v>0.27522935779816515</v>
      </c>
      <c r="O266" s="170">
        <v>4.4117647058823532E-2</v>
      </c>
      <c r="P266" s="170">
        <v>0.14383561643835616</v>
      </c>
      <c r="Q266" s="170">
        <v>0.2696629213483146</v>
      </c>
      <c r="R266" s="170">
        <v>0.24528301886792453</v>
      </c>
      <c r="S266" s="198">
        <v>123</v>
      </c>
      <c r="T266" s="185">
        <v>109</v>
      </c>
      <c r="U266" s="185">
        <v>68</v>
      </c>
      <c r="V266" s="185">
        <v>146</v>
      </c>
      <c r="W266" s="185">
        <v>89</v>
      </c>
      <c r="X266" s="185">
        <v>53</v>
      </c>
      <c r="Y266" s="211">
        <v>0.29297600000000001</v>
      </c>
      <c r="Z266" s="170">
        <v>0.135854</v>
      </c>
      <c r="AA266" s="170">
        <v>0.25359599999999999</v>
      </c>
      <c r="AB266" s="170">
        <v>1.9717100000000001E-2</v>
      </c>
      <c r="AC266" s="170">
        <v>0.216586</v>
      </c>
      <c r="AD266" s="170">
        <v>0.38682800000000001</v>
      </c>
      <c r="AE266" s="170">
        <v>0.218475</v>
      </c>
      <c r="AF266" s="198">
        <v>18865</v>
      </c>
      <c r="AG266" s="185">
        <v>18748</v>
      </c>
      <c r="AH266" s="185">
        <v>18356</v>
      </c>
      <c r="AI266" s="185">
        <v>19019</v>
      </c>
      <c r="AJ266" s="185">
        <v>19101</v>
      </c>
      <c r="AK266" s="185">
        <v>17173</v>
      </c>
      <c r="AL266" s="185">
        <v>19334</v>
      </c>
      <c r="AM266" s="198" t="s">
        <v>40</v>
      </c>
      <c r="AN266" s="194" t="s">
        <v>48</v>
      </c>
      <c r="AO266" s="194" t="s">
        <v>48</v>
      </c>
      <c r="AP266" s="194" t="s">
        <v>48</v>
      </c>
      <c r="AQ266" s="185" t="s">
        <v>40</v>
      </c>
      <c r="AR266" s="194" t="s">
        <v>48</v>
      </c>
      <c r="AS266" s="194" t="s">
        <v>48</v>
      </c>
      <c r="AT266" s="218" t="s">
        <v>48</v>
      </c>
    </row>
    <row r="267" spans="1:46" x14ac:dyDescent="0.2">
      <c r="A267" s="197" t="s">
        <v>1296</v>
      </c>
      <c r="B267" s="77" t="s">
        <v>1296</v>
      </c>
      <c r="C267" s="197" t="s">
        <v>32</v>
      </c>
      <c r="D267" s="185" t="s">
        <v>119</v>
      </c>
      <c r="E267" s="185" t="s">
        <v>1753</v>
      </c>
      <c r="F267" s="185" t="s">
        <v>38</v>
      </c>
      <c r="G267" s="186">
        <v>14</v>
      </c>
      <c r="H267" s="185">
        <v>20248894</v>
      </c>
      <c r="I267" s="185">
        <v>20248894</v>
      </c>
      <c r="J267" s="185" t="s">
        <v>40</v>
      </c>
      <c r="K267" s="185" t="s">
        <v>39</v>
      </c>
      <c r="L267" s="197" t="s">
        <v>1754</v>
      </c>
      <c r="M267" s="211">
        <v>0</v>
      </c>
      <c r="N267" s="170">
        <v>0</v>
      </c>
      <c r="O267" s="170">
        <v>2.3474178403755867E-2</v>
      </c>
      <c r="P267" s="170">
        <v>3.937007874015748E-2</v>
      </c>
      <c r="Q267" s="170">
        <v>0.17582417582417584</v>
      </c>
      <c r="R267" s="170">
        <v>9.8591549295774641E-2</v>
      </c>
      <c r="S267" s="198">
        <v>108</v>
      </c>
      <c r="T267" s="185">
        <v>79</v>
      </c>
      <c r="U267" s="185">
        <v>213</v>
      </c>
      <c r="V267" s="185">
        <v>127</v>
      </c>
      <c r="W267" s="185">
        <v>91</v>
      </c>
      <c r="X267" s="185">
        <v>142</v>
      </c>
      <c r="Y267" s="211">
        <v>1.2839699999999999E-3</v>
      </c>
      <c r="Z267" s="170">
        <v>7.0249400000000001E-4</v>
      </c>
      <c r="AA267" s="170">
        <v>3.4560199999999998E-4</v>
      </c>
      <c r="AB267" s="170">
        <v>1.21469E-2</v>
      </c>
      <c r="AC267" s="170">
        <v>0.10455200000000001</v>
      </c>
      <c r="AD267" s="170">
        <v>0.185415</v>
      </c>
      <c r="AE267" s="170">
        <v>0.100188</v>
      </c>
      <c r="AF267" s="198">
        <v>4673</v>
      </c>
      <c r="AG267" s="185">
        <v>5694</v>
      </c>
      <c r="AH267" s="185">
        <v>5787</v>
      </c>
      <c r="AI267" s="185">
        <v>7080</v>
      </c>
      <c r="AJ267" s="185">
        <v>8216</v>
      </c>
      <c r="AK267" s="185">
        <v>7103</v>
      </c>
      <c r="AL267" s="185">
        <v>9023</v>
      </c>
      <c r="AM267" s="198" t="s">
        <v>40</v>
      </c>
      <c r="AN267" s="185" t="s">
        <v>40</v>
      </c>
      <c r="AO267" s="185" t="s">
        <v>40</v>
      </c>
      <c r="AP267" s="185" t="s">
        <v>40</v>
      </c>
      <c r="AQ267" s="185" t="s">
        <v>40</v>
      </c>
      <c r="AR267" s="185" t="s">
        <v>40</v>
      </c>
      <c r="AS267" s="194" t="s">
        <v>84</v>
      </c>
      <c r="AT267" s="197" t="s">
        <v>40</v>
      </c>
    </row>
    <row r="268" spans="1:46" x14ac:dyDescent="0.2">
      <c r="A268" s="197" t="s">
        <v>1296</v>
      </c>
      <c r="B268" s="77" t="s">
        <v>1372</v>
      </c>
      <c r="C268" s="197" t="s">
        <v>269</v>
      </c>
      <c r="D268" s="185" t="s">
        <v>119</v>
      </c>
      <c r="E268" s="185" t="s">
        <v>1755</v>
      </c>
      <c r="F268" s="185" t="s">
        <v>38</v>
      </c>
      <c r="G268" s="186">
        <v>14</v>
      </c>
      <c r="H268" s="185">
        <v>23354486</v>
      </c>
      <c r="I268" s="185">
        <v>23354486</v>
      </c>
      <c r="J268" s="185" t="s">
        <v>40</v>
      </c>
      <c r="K268" s="185" t="s">
        <v>39</v>
      </c>
      <c r="L268" s="197" t="s">
        <v>1756</v>
      </c>
      <c r="M268" s="211">
        <v>0</v>
      </c>
      <c r="N268" s="170">
        <v>0</v>
      </c>
      <c r="O268" s="170">
        <v>2.0833333333333332E-2</v>
      </c>
      <c r="P268" s="170">
        <v>7.6923076923076927E-2</v>
      </c>
      <c r="Q268" s="170">
        <v>0.15384615384615385</v>
      </c>
      <c r="R268" s="170">
        <v>0.10666666666666667</v>
      </c>
      <c r="S268" s="198">
        <v>54</v>
      </c>
      <c r="T268" s="185">
        <v>47</v>
      </c>
      <c r="U268" s="185">
        <v>96</v>
      </c>
      <c r="V268" s="185">
        <v>65</v>
      </c>
      <c r="W268" s="185">
        <v>52</v>
      </c>
      <c r="X268" s="185">
        <v>75</v>
      </c>
      <c r="Y268" s="211">
        <v>4.0000000000000001E-3</v>
      </c>
      <c r="Z268" s="170">
        <v>3.7896700000000002E-3</v>
      </c>
      <c r="AA268" s="170">
        <v>1.48368E-3</v>
      </c>
      <c r="AB268" s="170">
        <v>9.16522E-3</v>
      </c>
      <c r="AC268" s="170">
        <v>0.13531499999999999</v>
      </c>
      <c r="AD268" s="170">
        <v>0.237403</v>
      </c>
      <c r="AE268" s="170">
        <v>0.12639500000000001</v>
      </c>
      <c r="AF268" s="198">
        <v>3000</v>
      </c>
      <c r="AG268" s="185">
        <v>4222</v>
      </c>
      <c r="AH268" s="185">
        <v>4044</v>
      </c>
      <c r="AI268" s="185">
        <v>4037</v>
      </c>
      <c r="AJ268" s="185">
        <v>4811</v>
      </c>
      <c r="AK268" s="185">
        <v>4128</v>
      </c>
      <c r="AL268" s="185">
        <v>4660</v>
      </c>
      <c r="AM268" s="198" t="s">
        <v>40</v>
      </c>
      <c r="AN268" s="185" t="s">
        <v>40</v>
      </c>
      <c r="AO268" s="185" t="s">
        <v>40</v>
      </c>
      <c r="AP268" s="185" t="s">
        <v>40</v>
      </c>
      <c r="AQ268" s="185" t="s">
        <v>40</v>
      </c>
      <c r="AR268" s="194" t="s">
        <v>42</v>
      </c>
      <c r="AS268" s="194" t="s">
        <v>42</v>
      </c>
      <c r="AT268" s="197"/>
    </row>
    <row r="269" spans="1:46" x14ac:dyDescent="0.2">
      <c r="A269" s="197" t="s">
        <v>31</v>
      </c>
      <c r="B269" s="77" t="s">
        <v>31</v>
      </c>
      <c r="C269" s="197" t="s">
        <v>119</v>
      </c>
      <c r="D269" s="185" t="s">
        <v>119</v>
      </c>
      <c r="E269" s="185" t="s">
        <v>1757</v>
      </c>
      <c r="F269" s="185" t="s">
        <v>38</v>
      </c>
      <c r="G269" s="186">
        <v>14</v>
      </c>
      <c r="H269" s="185">
        <v>23521275</v>
      </c>
      <c r="I269" s="185">
        <v>23521275</v>
      </c>
      <c r="J269" s="185" t="s">
        <v>39</v>
      </c>
      <c r="K269" s="185" t="s">
        <v>40</v>
      </c>
      <c r="L269" s="197" t="s">
        <v>1758</v>
      </c>
      <c r="M269" s="211">
        <v>0</v>
      </c>
      <c r="N269" s="170">
        <v>0</v>
      </c>
      <c r="O269" s="170">
        <v>0</v>
      </c>
      <c r="P269" s="170">
        <v>0.12962962962962962</v>
      </c>
      <c r="Q269" s="170">
        <v>0</v>
      </c>
      <c r="R269" s="170">
        <v>0</v>
      </c>
      <c r="S269" s="198">
        <v>33</v>
      </c>
      <c r="T269" s="185">
        <v>28</v>
      </c>
      <c r="U269" s="185">
        <v>47</v>
      </c>
      <c r="V269" s="185">
        <v>54</v>
      </c>
      <c r="W269" s="185">
        <v>44</v>
      </c>
      <c r="X269" s="185">
        <v>37</v>
      </c>
      <c r="Y269" s="211">
        <v>0</v>
      </c>
      <c r="Z269" s="170">
        <v>3.0120500000000001E-3</v>
      </c>
      <c r="AA269" s="170">
        <v>1.5885599999999999E-3</v>
      </c>
      <c r="AB269" s="170">
        <v>1.6863399999999999E-3</v>
      </c>
      <c r="AC269" s="170">
        <v>0.13623299999999999</v>
      </c>
      <c r="AD269" s="170">
        <v>2.1459199999999999E-3</v>
      </c>
      <c r="AE269" s="170">
        <v>6.0006000000000002E-4</v>
      </c>
      <c r="AF269" s="198">
        <v>2337</v>
      </c>
      <c r="AG269" s="185">
        <v>2656</v>
      </c>
      <c r="AH269" s="185">
        <v>2518</v>
      </c>
      <c r="AI269" s="185">
        <v>2965</v>
      </c>
      <c r="AJ269" s="185">
        <v>3127</v>
      </c>
      <c r="AK269" s="185">
        <v>2796</v>
      </c>
      <c r="AL269" s="185">
        <v>3333</v>
      </c>
      <c r="AM269" s="198"/>
      <c r="AN269" s="185"/>
      <c r="AO269" s="185"/>
      <c r="AP269" s="185"/>
      <c r="AQ269" s="185"/>
      <c r="AR269" s="185"/>
      <c r="AS269" s="185"/>
      <c r="AT269" s="197"/>
    </row>
    <row r="270" spans="1:46" x14ac:dyDescent="0.2">
      <c r="A270" s="197" t="s">
        <v>1386</v>
      </c>
      <c r="B270" s="77" t="s">
        <v>1386</v>
      </c>
      <c r="C270" s="197" t="s">
        <v>119</v>
      </c>
      <c r="D270" s="185" t="s">
        <v>119</v>
      </c>
      <c r="E270" s="185" t="s">
        <v>1759</v>
      </c>
      <c r="F270" s="185" t="s">
        <v>38</v>
      </c>
      <c r="G270" s="186">
        <v>14</v>
      </c>
      <c r="H270" s="185">
        <v>24588009</v>
      </c>
      <c r="I270" s="185">
        <v>24588009</v>
      </c>
      <c r="J270" s="185" t="s">
        <v>39</v>
      </c>
      <c r="K270" s="185" t="s">
        <v>59</v>
      </c>
      <c r="L270" s="197" t="s">
        <v>1760</v>
      </c>
      <c r="M270" s="211">
        <v>0</v>
      </c>
      <c r="N270" s="170">
        <v>3.7735849056603772E-2</v>
      </c>
      <c r="O270" s="170">
        <v>1.11731843575419E-2</v>
      </c>
      <c r="P270" s="170">
        <v>0.15315315315315314</v>
      </c>
      <c r="Q270" s="170">
        <v>0.23333333333333334</v>
      </c>
      <c r="R270" s="170">
        <v>0.1</v>
      </c>
      <c r="S270" s="198">
        <v>115</v>
      </c>
      <c r="T270" s="185">
        <v>106</v>
      </c>
      <c r="U270" s="185">
        <v>179</v>
      </c>
      <c r="V270" s="185">
        <v>111</v>
      </c>
      <c r="W270" s="185">
        <v>90</v>
      </c>
      <c r="X270" s="185">
        <v>150</v>
      </c>
      <c r="Y270" s="211">
        <v>3.0233099999999999E-2</v>
      </c>
      <c r="Z270" s="170">
        <v>3.2961000000000002E-3</v>
      </c>
      <c r="AA270" s="170">
        <v>1.28977E-3</v>
      </c>
      <c r="AB270" s="170">
        <v>1.46675E-2</v>
      </c>
      <c r="AC270" s="170">
        <v>0.116942</v>
      </c>
      <c r="AD270" s="170">
        <v>0.220413</v>
      </c>
      <c r="AE270" s="170">
        <v>0.10938100000000001</v>
      </c>
      <c r="AF270" s="198">
        <v>4333</v>
      </c>
      <c r="AG270" s="185">
        <v>5461</v>
      </c>
      <c r="AH270" s="185">
        <v>4652</v>
      </c>
      <c r="AI270" s="185">
        <v>4977</v>
      </c>
      <c r="AJ270" s="185">
        <v>5088</v>
      </c>
      <c r="AK270" s="185">
        <v>4791</v>
      </c>
      <c r="AL270" s="185">
        <v>5394</v>
      </c>
      <c r="AM270" s="198"/>
      <c r="AN270" s="185"/>
      <c r="AO270" s="185"/>
      <c r="AP270" s="185"/>
      <c r="AQ270" s="185"/>
      <c r="AR270" s="185"/>
      <c r="AS270" s="185"/>
      <c r="AT270" s="197"/>
    </row>
    <row r="271" spans="1:46" x14ac:dyDescent="0.2">
      <c r="A271" s="197" t="s">
        <v>759</v>
      </c>
      <c r="B271" s="77" t="s">
        <v>1081</v>
      </c>
      <c r="C271" s="197" t="s">
        <v>119</v>
      </c>
      <c r="D271" s="185" t="s">
        <v>119</v>
      </c>
      <c r="E271" s="185" t="s">
        <v>1761</v>
      </c>
      <c r="F271" s="185" t="s">
        <v>38</v>
      </c>
      <c r="G271" s="186">
        <v>14</v>
      </c>
      <c r="H271" s="185">
        <v>24800474</v>
      </c>
      <c r="I271" s="185">
        <v>24800474</v>
      </c>
      <c r="J271" s="185" t="s">
        <v>40</v>
      </c>
      <c r="K271" s="185" t="s">
        <v>46</v>
      </c>
      <c r="L271" s="197" t="s">
        <v>1762</v>
      </c>
      <c r="M271" s="211">
        <v>0</v>
      </c>
      <c r="N271" s="170">
        <v>0.27027027027027029</v>
      </c>
      <c r="O271" s="170">
        <v>0</v>
      </c>
      <c r="P271" s="170">
        <v>0</v>
      </c>
      <c r="Q271" s="170">
        <v>0</v>
      </c>
      <c r="R271" s="170">
        <v>0</v>
      </c>
      <c r="S271" s="198">
        <v>80</v>
      </c>
      <c r="T271" s="185">
        <v>74</v>
      </c>
      <c r="U271" s="185">
        <v>97</v>
      </c>
      <c r="V271" s="185">
        <v>84</v>
      </c>
      <c r="W271" s="185">
        <v>70</v>
      </c>
      <c r="X271" s="185">
        <v>73</v>
      </c>
      <c r="Y271" s="211">
        <v>0.205763</v>
      </c>
      <c r="Z271" s="170">
        <v>7.9862900000000001E-2</v>
      </c>
      <c r="AA271" s="170">
        <v>0.14101900000000001</v>
      </c>
      <c r="AB271" s="170">
        <v>8.1521700000000002E-4</v>
      </c>
      <c r="AC271" s="170">
        <v>1.4881E-3</v>
      </c>
      <c r="AD271" s="170">
        <v>1.03546E-3</v>
      </c>
      <c r="AE271" s="170">
        <v>1.7161100000000001E-3</v>
      </c>
      <c r="AF271" s="198">
        <v>2707</v>
      </c>
      <c r="AG271" s="185">
        <v>3794</v>
      </c>
      <c r="AH271" s="185">
        <v>3730</v>
      </c>
      <c r="AI271" s="185">
        <v>3680</v>
      </c>
      <c r="AJ271" s="185">
        <v>4032</v>
      </c>
      <c r="AK271" s="185">
        <v>3863</v>
      </c>
      <c r="AL271" s="185">
        <v>4079</v>
      </c>
      <c r="AM271" s="198"/>
      <c r="AN271" s="185"/>
      <c r="AO271" s="185"/>
      <c r="AP271" s="185"/>
      <c r="AQ271" s="185"/>
      <c r="AR271" s="185"/>
      <c r="AS271" s="185"/>
      <c r="AT271" s="197"/>
    </row>
    <row r="272" spans="1:46" x14ac:dyDescent="0.2">
      <c r="A272" s="197" t="s">
        <v>1313</v>
      </c>
      <c r="B272" s="77" t="s">
        <v>1313</v>
      </c>
      <c r="C272" s="197" t="s">
        <v>119</v>
      </c>
      <c r="D272" s="185" t="s">
        <v>119</v>
      </c>
      <c r="E272" s="185" t="s">
        <v>1763</v>
      </c>
      <c r="F272" s="185" t="s">
        <v>38</v>
      </c>
      <c r="G272" s="186">
        <v>14</v>
      </c>
      <c r="H272" s="185">
        <v>50074472</v>
      </c>
      <c r="I272" s="185">
        <v>50074472</v>
      </c>
      <c r="J272" s="185" t="s">
        <v>40</v>
      </c>
      <c r="K272" s="185" t="s">
        <v>39</v>
      </c>
      <c r="L272" s="197" t="s">
        <v>1764</v>
      </c>
      <c r="M272" s="211">
        <v>0</v>
      </c>
      <c r="N272" s="170">
        <v>0</v>
      </c>
      <c r="O272" s="170">
        <v>0</v>
      </c>
      <c r="P272" s="170">
        <v>0.17142857142857143</v>
      </c>
      <c r="Q272" s="170">
        <v>0</v>
      </c>
      <c r="R272" s="170">
        <v>7.8431372549019607E-2</v>
      </c>
      <c r="S272" s="198">
        <v>51</v>
      </c>
      <c r="T272" s="185">
        <v>37</v>
      </c>
      <c r="U272" s="185">
        <v>68</v>
      </c>
      <c r="V272" s="185">
        <v>35</v>
      </c>
      <c r="W272" s="185">
        <v>27</v>
      </c>
      <c r="X272" s="185">
        <v>51</v>
      </c>
      <c r="Y272" s="211">
        <v>0</v>
      </c>
      <c r="Z272" s="170">
        <v>9.6277299999999999E-4</v>
      </c>
      <c r="AA272" s="170">
        <v>2.43013E-3</v>
      </c>
      <c r="AB272" s="170">
        <v>6.9252099999999998E-4</v>
      </c>
      <c r="AC272" s="170">
        <v>0.10122399999999999</v>
      </c>
      <c r="AD272" s="170">
        <v>2.2658600000000002E-3</v>
      </c>
      <c r="AE272" s="170">
        <v>2.8136700000000001E-2</v>
      </c>
      <c r="AF272" s="198">
        <v>2046</v>
      </c>
      <c r="AG272" s="185">
        <v>3116</v>
      </c>
      <c r="AH272" s="185">
        <v>3292</v>
      </c>
      <c r="AI272" s="185">
        <v>2888</v>
      </c>
      <c r="AJ272" s="185">
        <v>3596</v>
      </c>
      <c r="AK272" s="185">
        <v>3972</v>
      </c>
      <c r="AL272" s="185">
        <v>3483</v>
      </c>
      <c r="AM272" s="198"/>
      <c r="AN272" s="185"/>
      <c r="AO272" s="185"/>
      <c r="AP272" s="185"/>
      <c r="AQ272" s="185"/>
      <c r="AR272" s="185"/>
      <c r="AS272" s="185"/>
      <c r="AT272" s="197"/>
    </row>
    <row r="273" spans="1:46" x14ac:dyDescent="0.2">
      <c r="A273" s="197" t="s">
        <v>31</v>
      </c>
      <c r="B273" s="77" t="s">
        <v>31</v>
      </c>
      <c r="C273" s="197" t="s">
        <v>119</v>
      </c>
      <c r="D273" s="185" t="s">
        <v>119</v>
      </c>
      <c r="E273" s="185" t="s">
        <v>1765</v>
      </c>
      <c r="F273" s="185" t="s">
        <v>38</v>
      </c>
      <c r="G273" s="186">
        <v>14</v>
      </c>
      <c r="H273" s="185">
        <v>50246386</v>
      </c>
      <c r="I273" s="185">
        <v>50246386</v>
      </c>
      <c r="J273" s="185" t="s">
        <v>40</v>
      </c>
      <c r="K273" s="185" t="s">
        <v>59</v>
      </c>
      <c r="L273" s="197" t="s">
        <v>1766</v>
      </c>
      <c r="M273" s="211">
        <v>0</v>
      </c>
      <c r="N273" s="170">
        <v>0</v>
      </c>
      <c r="O273" s="170">
        <v>0</v>
      </c>
      <c r="P273" s="170">
        <v>0.13186813186813187</v>
      </c>
      <c r="Q273" s="170">
        <v>0</v>
      </c>
      <c r="R273" s="170">
        <v>6.4516129032258064E-3</v>
      </c>
      <c r="S273" s="198">
        <v>117</v>
      </c>
      <c r="T273" s="185">
        <v>106</v>
      </c>
      <c r="U273" s="185">
        <v>184</v>
      </c>
      <c r="V273" s="185">
        <v>91</v>
      </c>
      <c r="W273" s="185">
        <v>78</v>
      </c>
      <c r="X273" s="185">
        <v>155</v>
      </c>
      <c r="Y273" s="211">
        <v>1.3966499999999999E-3</v>
      </c>
      <c r="Z273" s="170">
        <v>3.6576400000000002E-3</v>
      </c>
      <c r="AA273" s="170">
        <v>3.1315200000000001E-3</v>
      </c>
      <c r="AB273" s="170">
        <v>1.33541E-3</v>
      </c>
      <c r="AC273" s="170">
        <v>0.100242</v>
      </c>
      <c r="AD273" s="170">
        <v>3.0335900000000001E-3</v>
      </c>
      <c r="AE273" s="170">
        <v>3.8624999999999998E-4</v>
      </c>
      <c r="AF273" s="198">
        <v>2864</v>
      </c>
      <c r="AG273" s="185">
        <v>4101</v>
      </c>
      <c r="AH273" s="185">
        <v>3832</v>
      </c>
      <c r="AI273" s="185">
        <v>4493</v>
      </c>
      <c r="AJ273" s="185">
        <v>4549</v>
      </c>
      <c r="AK273" s="185">
        <v>4615</v>
      </c>
      <c r="AL273" s="185">
        <v>5178</v>
      </c>
      <c r="AM273" s="198"/>
      <c r="AN273" s="185"/>
      <c r="AO273" s="185"/>
      <c r="AP273" s="185"/>
      <c r="AQ273" s="185"/>
      <c r="AR273" s="185"/>
      <c r="AS273" s="185"/>
      <c r="AT273" s="197"/>
    </row>
    <row r="274" spans="1:46" x14ac:dyDescent="0.2">
      <c r="A274" s="197" t="s">
        <v>1296</v>
      </c>
      <c r="B274" s="77" t="s">
        <v>1372</v>
      </c>
      <c r="C274" s="197" t="s">
        <v>119</v>
      </c>
      <c r="D274" s="185" t="s">
        <v>119</v>
      </c>
      <c r="E274" s="185" t="s">
        <v>989</v>
      </c>
      <c r="F274" s="185" t="s">
        <v>38</v>
      </c>
      <c r="G274" s="186">
        <v>14</v>
      </c>
      <c r="H274" s="185">
        <v>65237787</v>
      </c>
      <c r="I274" s="185">
        <v>65237787</v>
      </c>
      <c r="J274" s="185" t="s">
        <v>39</v>
      </c>
      <c r="K274" s="185" t="s">
        <v>40</v>
      </c>
      <c r="L274" s="197" t="s">
        <v>1767</v>
      </c>
      <c r="M274" s="211">
        <v>0</v>
      </c>
      <c r="N274" s="170">
        <v>0</v>
      </c>
      <c r="O274" s="170">
        <v>4.5454545454545456E-2</v>
      </c>
      <c r="P274" s="170">
        <v>3.8461538461538464E-2</v>
      </c>
      <c r="Q274" s="170">
        <v>0.16216216216216217</v>
      </c>
      <c r="R274" s="170">
        <v>0.1</v>
      </c>
      <c r="S274" s="198">
        <v>47</v>
      </c>
      <c r="T274" s="185">
        <v>37</v>
      </c>
      <c r="U274" s="185">
        <v>44</v>
      </c>
      <c r="V274" s="185">
        <v>78</v>
      </c>
      <c r="W274" s="185">
        <v>74</v>
      </c>
      <c r="X274" s="185">
        <v>30</v>
      </c>
      <c r="Y274" s="211">
        <v>3.9797399999999998E-3</v>
      </c>
      <c r="Z274" s="170">
        <v>6.1671299999999996E-4</v>
      </c>
      <c r="AA274" s="170">
        <v>2.4390200000000001E-3</v>
      </c>
      <c r="AB274" s="170">
        <v>8.4260199999999993E-3</v>
      </c>
      <c r="AC274" s="170">
        <v>7.1827799999999997E-2</v>
      </c>
      <c r="AD274" s="170">
        <v>0.17477400000000001</v>
      </c>
      <c r="AE274" s="170">
        <v>8.8111900000000007E-2</v>
      </c>
      <c r="AF274" s="198">
        <v>2764</v>
      </c>
      <c r="AG274" s="185">
        <v>3243</v>
      </c>
      <c r="AH274" s="185">
        <v>3280</v>
      </c>
      <c r="AI274" s="185">
        <v>2967</v>
      </c>
      <c r="AJ274" s="185">
        <v>3578</v>
      </c>
      <c r="AK274" s="185">
        <v>3536</v>
      </c>
      <c r="AL274" s="185">
        <v>3575</v>
      </c>
      <c r="AM274" s="198"/>
      <c r="AN274" s="185"/>
      <c r="AO274" s="185"/>
      <c r="AP274" s="185"/>
      <c r="AQ274" s="185"/>
      <c r="AR274" s="185"/>
      <c r="AS274" s="185"/>
      <c r="AT274" s="197"/>
    </row>
    <row r="275" spans="1:46" x14ac:dyDescent="0.2">
      <c r="A275" s="197" t="s">
        <v>1372</v>
      </c>
      <c r="B275" s="77" t="s">
        <v>1296</v>
      </c>
      <c r="C275" s="197" t="s">
        <v>1372</v>
      </c>
      <c r="D275" s="185" t="s">
        <v>119</v>
      </c>
      <c r="E275" s="185" t="s">
        <v>1768</v>
      </c>
      <c r="F275" s="185" t="s">
        <v>38</v>
      </c>
      <c r="G275" s="186">
        <v>14</v>
      </c>
      <c r="H275" s="185">
        <v>89647126</v>
      </c>
      <c r="I275" s="185">
        <v>89647126</v>
      </c>
      <c r="J275" s="185" t="s">
        <v>39</v>
      </c>
      <c r="K275" s="185" t="s">
        <v>59</v>
      </c>
      <c r="L275" s="197" t="s">
        <v>1769</v>
      </c>
      <c r="M275" s="211">
        <v>0</v>
      </c>
      <c r="N275" s="170">
        <v>0</v>
      </c>
      <c r="O275" s="170">
        <v>0</v>
      </c>
      <c r="P275" s="170">
        <v>0.14035087719298245</v>
      </c>
      <c r="Q275" s="170">
        <v>0.27631578947368424</v>
      </c>
      <c r="R275" s="170">
        <v>0.10294117647058823</v>
      </c>
      <c r="S275" s="198">
        <v>113</v>
      </c>
      <c r="T275" s="185">
        <v>76</v>
      </c>
      <c r="U275" s="185">
        <v>87</v>
      </c>
      <c r="V275" s="185">
        <v>114</v>
      </c>
      <c r="W275" s="185">
        <v>76</v>
      </c>
      <c r="X275" s="185">
        <v>68</v>
      </c>
      <c r="Y275" s="211">
        <v>1.0272199999999999E-3</v>
      </c>
      <c r="Z275" s="170">
        <v>9.6339099999999997E-4</v>
      </c>
      <c r="AA275" s="170">
        <v>3.5072300000000001E-3</v>
      </c>
      <c r="AB275" s="170">
        <v>1.31579E-2</v>
      </c>
      <c r="AC275" s="170">
        <v>0.12471500000000001</v>
      </c>
      <c r="AD275" s="170">
        <v>0.21563099999999999</v>
      </c>
      <c r="AE275" s="170">
        <v>9.9798399999999995E-2</v>
      </c>
      <c r="AF275" s="198">
        <v>1947</v>
      </c>
      <c r="AG275" s="185">
        <v>2076</v>
      </c>
      <c r="AH275" s="185">
        <v>2281</v>
      </c>
      <c r="AI275" s="185">
        <v>1748</v>
      </c>
      <c r="AJ275" s="185">
        <v>2630</v>
      </c>
      <c r="AK275" s="185">
        <v>2495</v>
      </c>
      <c r="AL275" s="185">
        <v>1984</v>
      </c>
      <c r="AM275" s="198" t="s">
        <v>39</v>
      </c>
      <c r="AN275" s="185" t="s">
        <v>39</v>
      </c>
      <c r="AO275" s="185" t="s">
        <v>39</v>
      </c>
      <c r="AP275" s="185" t="s">
        <v>39</v>
      </c>
      <c r="AQ275" s="185" t="s">
        <v>39</v>
      </c>
      <c r="AR275" s="194" t="s">
        <v>61</v>
      </c>
      <c r="AS275" s="194" t="s">
        <v>61</v>
      </c>
      <c r="AT275" s="218" t="s">
        <v>61</v>
      </c>
    </row>
    <row r="276" spans="1:46" x14ac:dyDescent="0.2">
      <c r="A276" s="197" t="s">
        <v>1296</v>
      </c>
      <c r="B276" s="77" t="s">
        <v>1296</v>
      </c>
      <c r="C276" s="197" t="s">
        <v>1372</v>
      </c>
      <c r="D276" s="185" t="s">
        <v>119</v>
      </c>
      <c r="E276" s="185" t="s">
        <v>1770</v>
      </c>
      <c r="F276" s="185" t="s">
        <v>50</v>
      </c>
      <c r="G276" s="186">
        <v>14</v>
      </c>
      <c r="H276" s="185">
        <v>93408201</v>
      </c>
      <c r="I276" s="185">
        <v>93408202</v>
      </c>
      <c r="J276" s="185" t="s">
        <v>42</v>
      </c>
      <c r="K276" s="185" t="s">
        <v>51</v>
      </c>
      <c r="L276" s="197" t="s">
        <v>1771</v>
      </c>
      <c r="M276" s="211">
        <v>0</v>
      </c>
      <c r="N276" s="170">
        <v>0</v>
      </c>
      <c r="O276" s="170">
        <v>0.02</v>
      </c>
      <c r="P276" s="170">
        <v>0.17777777777777778</v>
      </c>
      <c r="Q276" s="170">
        <v>0.20224719101123595</v>
      </c>
      <c r="R276" s="170">
        <v>4.2253521126760563E-2</v>
      </c>
      <c r="S276" s="198">
        <v>48</v>
      </c>
      <c r="T276" s="185">
        <v>50</v>
      </c>
      <c r="U276" s="185">
        <v>45</v>
      </c>
      <c r="V276" s="185">
        <v>89</v>
      </c>
      <c r="W276" s="185">
        <v>71</v>
      </c>
      <c r="X276" s="185">
        <v>33</v>
      </c>
      <c r="Y276" s="211">
        <v>2.8549199999999999E-3</v>
      </c>
      <c r="Z276" s="170">
        <v>1.3510499999999999E-3</v>
      </c>
      <c r="AA276" s="170">
        <v>8.7931399999999996E-4</v>
      </c>
      <c r="AB276" s="170">
        <f>58/(AI276+58)</f>
        <v>1.3935607880826525E-2</v>
      </c>
      <c r="AC276" s="170">
        <f>724/(724+4244)</f>
        <v>0.14573268921095009</v>
      </c>
      <c r="AD276" s="170">
        <f>1264/(3763+1264)</f>
        <v>0.25144221205490352</v>
      </c>
      <c r="AE276" s="170">
        <f>834/(4287+834)</f>
        <v>0.1628588166373755</v>
      </c>
      <c r="AF276" s="198">
        <v>3853</v>
      </c>
      <c r="AG276" s="185">
        <v>4441</v>
      </c>
      <c r="AH276" s="185">
        <v>4549</v>
      </c>
      <c r="AI276" s="185">
        <v>4104</v>
      </c>
      <c r="AJ276" s="185">
        <v>4256</v>
      </c>
      <c r="AK276" s="185">
        <v>3770</v>
      </c>
      <c r="AL276" s="185">
        <v>4289</v>
      </c>
      <c r="AM276" s="198" t="s">
        <v>42</v>
      </c>
      <c r="AN276" s="185" t="s">
        <v>42</v>
      </c>
      <c r="AO276" s="185" t="s">
        <v>42</v>
      </c>
      <c r="AP276" s="185" t="s">
        <v>42</v>
      </c>
      <c r="AQ276" s="185" t="s">
        <v>42</v>
      </c>
      <c r="AR276" s="194" t="s">
        <v>1772</v>
      </c>
      <c r="AS276" s="194" t="s">
        <v>1772</v>
      </c>
      <c r="AT276" s="218" t="s">
        <v>1772</v>
      </c>
    </row>
    <row r="277" spans="1:46" x14ac:dyDescent="0.2">
      <c r="A277" s="197" t="s">
        <v>1296</v>
      </c>
      <c r="B277" s="77" t="s">
        <v>1296</v>
      </c>
      <c r="C277" s="197" t="s">
        <v>119</v>
      </c>
      <c r="D277" s="185" t="s">
        <v>119</v>
      </c>
      <c r="E277" s="185" t="s">
        <v>1773</v>
      </c>
      <c r="F277" s="185" t="s">
        <v>38</v>
      </c>
      <c r="G277" s="186">
        <v>14</v>
      </c>
      <c r="H277" s="185">
        <v>102489164</v>
      </c>
      <c r="I277" s="185">
        <v>102489164</v>
      </c>
      <c r="J277" s="185" t="s">
        <v>40</v>
      </c>
      <c r="K277" s="185" t="s">
        <v>46</v>
      </c>
      <c r="L277" s="197" t="s">
        <v>1774</v>
      </c>
      <c r="M277" s="211">
        <v>0</v>
      </c>
      <c r="N277" s="170">
        <v>0</v>
      </c>
      <c r="O277" s="170">
        <v>6.4935064935064929E-2</v>
      </c>
      <c r="P277" s="170">
        <v>0.14285714285714285</v>
      </c>
      <c r="Q277" s="170">
        <v>0.26666666666666666</v>
      </c>
      <c r="R277" s="170">
        <v>9.375E-2</v>
      </c>
      <c r="S277" s="198">
        <v>58</v>
      </c>
      <c r="T277" s="185">
        <v>42</v>
      </c>
      <c r="U277" s="185">
        <v>77</v>
      </c>
      <c r="V277" s="185">
        <v>42</v>
      </c>
      <c r="W277" s="185">
        <v>60</v>
      </c>
      <c r="X277" s="185">
        <v>64</v>
      </c>
      <c r="Y277" s="211">
        <v>2.8810100000000003E-4</v>
      </c>
      <c r="Z277" s="170">
        <v>1.3793099999999999E-3</v>
      </c>
      <c r="AA277" s="170">
        <v>2.9761900000000001E-3</v>
      </c>
      <c r="AB277" s="170">
        <v>1.0556899999999999E-2</v>
      </c>
      <c r="AC277" s="170">
        <v>0.125967</v>
      </c>
      <c r="AD277" s="170">
        <v>0.23250399999999999</v>
      </c>
      <c r="AE277" s="170">
        <v>0.13589999999999999</v>
      </c>
      <c r="AF277" s="198">
        <v>3471</v>
      </c>
      <c r="AG277" s="185">
        <v>3625</v>
      </c>
      <c r="AH277" s="185">
        <v>3696</v>
      </c>
      <c r="AI277" s="185">
        <v>3789</v>
      </c>
      <c r="AJ277" s="185">
        <v>4525</v>
      </c>
      <c r="AK277" s="185">
        <v>4258</v>
      </c>
      <c r="AL277" s="185">
        <v>4805</v>
      </c>
      <c r="AM277" s="198"/>
      <c r="AN277" s="185"/>
      <c r="AO277" s="185"/>
      <c r="AP277" s="185"/>
      <c r="AQ277" s="185"/>
      <c r="AR277" s="185"/>
      <c r="AS277" s="185"/>
      <c r="AT277" s="197"/>
    </row>
    <row r="278" spans="1:46" x14ac:dyDescent="0.2">
      <c r="A278" s="197" t="s">
        <v>1369</v>
      </c>
      <c r="B278" s="77" t="s">
        <v>1372</v>
      </c>
      <c r="C278" s="197" t="s">
        <v>119</v>
      </c>
      <c r="D278" s="185" t="s">
        <v>119</v>
      </c>
      <c r="E278" s="185" t="s">
        <v>1775</v>
      </c>
      <c r="F278" s="185" t="s">
        <v>38</v>
      </c>
      <c r="G278" s="186">
        <v>15</v>
      </c>
      <c r="H278" s="185">
        <v>33952614</v>
      </c>
      <c r="I278" s="185">
        <v>33952614</v>
      </c>
      <c r="J278" s="185" t="s">
        <v>40</v>
      </c>
      <c r="K278" s="185" t="s">
        <v>46</v>
      </c>
      <c r="L278" s="197" t="s">
        <v>1776</v>
      </c>
      <c r="M278" s="211">
        <v>0</v>
      </c>
      <c r="N278" s="170">
        <v>0</v>
      </c>
      <c r="O278" s="170">
        <v>0</v>
      </c>
      <c r="P278" s="170">
        <v>0</v>
      </c>
      <c r="Q278" s="170">
        <v>0.22222222222222221</v>
      </c>
      <c r="R278" s="170">
        <v>0.33333333333333331</v>
      </c>
      <c r="S278" s="198">
        <v>19</v>
      </c>
      <c r="T278" s="185">
        <v>31</v>
      </c>
      <c r="U278" s="185">
        <v>43</v>
      </c>
      <c r="V278" s="185">
        <v>34</v>
      </c>
      <c r="W278" s="185">
        <v>36</v>
      </c>
      <c r="X278" s="185">
        <v>9</v>
      </c>
      <c r="Y278" s="211">
        <v>6.5386200000000002E-3</v>
      </c>
      <c r="Z278" s="170">
        <v>1.5779100000000001E-3</v>
      </c>
      <c r="AA278" s="170">
        <v>5.3404500000000001E-3</v>
      </c>
      <c r="AB278" s="170">
        <v>9.1658999999999994E-3</v>
      </c>
      <c r="AC278" s="170">
        <v>1.4748300000000001E-2</v>
      </c>
      <c r="AD278" s="170">
        <v>0.24052399999999999</v>
      </c>
      <c r="AE278" s="170">
        <v>0.112749</v>
      </c>
      <c r="AF278" s="198">
        <v>2447</v>
      </c>
      <c r="AG278" s="185">
        <v>2535</v>
      </c>
      <c r="AH278" s="185">
        <v>2996</v>
      </c>
      <c r="AI278" s="185">
        <v>2182</v>
      </c>
      <c r="AJ278" s="185">
        <v>3119</v>
      </c>
      <c r="AK278" s="185">
        <v>2902</v>
      </c>
      <c r="AL278" s="185">
        <v>2510</v>
      </c>
      <c r="AM278" s="198"/>
      <c r="AN278" s="185"/>
      <c r="AO278" s="185"/>
      <c r="AP278" s="185"/>
      <c r="AQ278" s="185"/>
      <c r="AR278" s="185"/>
      <c r="AS278" s="185"/>
      <c r="AT278" s="197"/>
    </row>
    <row r="279" spans="1:46" x14ac:dyDescent="0.2">
      <c r="A279" s="197" t="s">
        <v>1179</v>
      </c>
      <c r="B279" s="77" t="s">
        <v>1313</v>
      </c>
      <c r="C279" s="197" t="s">
        <v>119</v>
      </c>
      <c r="D279" s="185" t="s">
        <v>119</v>
      </c>
      <c r="E279" s="185" t="s">
        <v>1777</v>
      </c>
      <c r="F279" s="185" t="s">
        <v>38</v>
      </c>
      <c r="G279" s="186">
        <v>15</v>
      </c>
      <c r="H279" s="185">
        <v>48722886</v>
      </c>
      <c r="I279" s="185">
        <v>48722886</v>
      </c>
      <c r="J279" s="185" t="s">
        <v>39</v>
      </c>
      <c r="K279" s="185" t="s">
        <v>40</v>
      </c>
      <c r="L279" s="197" t="s">
        <v>1778</v>
      </c>
      <c r="M279" s="211">
        <v>0</v>
      </c>
      <c r="N279" s="170">
        <v>0</v>
      </c>
      <c r="O279" s="170">
        <v>2.3255813953488372E-2</v>
      </c>
      <c r="P279" s="170">
        <v>0.13207547169811321</v>
      </c>
      <c r="Q279" s="170">
        <v>0</v>
      </c>
      <c r="R279" s="170">
        <v>2.5316455696202531E-2</v>
      </c>
      <c r="S279" s="198">
        <v>65</v>
      </c>
      <c r="T279" s="185">
        <v>45</v>
      </c>
      <c r="U279" s="185">
        <v>86</v>
      </c>
      <c r="V279" s="185">
        <v>53</v>
      </c>
      <c r="W279" s="185">
        <v>40</v>
      </c>
      <c r="X279" s="185">
        <v>79</v>
      </c>
      <c r="Y279" s="211">
        <v>2.2478200000000002E-3</v>
      </c>
      <c r="Z279" s="170">
        <v>5.4644799999999999E-3</v>
      </c>
      <c r="AA279" s="170">
        <v>3.3396900000000002E-3</v>
      </c>
      <c r="AB279" s="170">
        <v>9.5034399999999999E-4</v>
      </c>
      <c r="AC279" s="170">
        <v>0.13953499999999999</v>
      </c>
      <c r="AD279" s="170">
        <v>4.1554100000000001E-4</v>
      </c>
      <c r="AE279" s="170">
        <v>2.7080799999999999E-2</v>
      </c>
      <c r="AF279" s="198">
        <v>3559</v>
      </c>
      <c r="AG279" s="185">
        <v>4392</v>
      </c>
      <c r="AH279" s="185">
        <v>4192</v>
      </c>
      <c r="AI279" s="185">
        <v>4209</v>
      </c>
      <c r="AJ279" s="185">
        <v>4472</v>
      </c>
      <c r="AK279" s="185">
        <v>4813</v>
      </c>
      <c r="AL279" s="185">
        <v>5022</v>
      </c>
      <c r="AM279" s="198"/>
      <c r="AN279" s="185"/>
      <c r="AO279" s="185"/>
      <c r="AP279" s="185"/>
      <c r="AQ279" s="185"/>
      <c r="AR279" s="185"/>
      <c r="AS279" s="185"/>
      <c r="AT279" s="197"/>
    </row>
    <row r="280" spans="1:46" x14ac:dyDescent="0.2">
      <c r="A280" s="197" t="s">
        <v>1569</v>
      </c>
      <c r="B280" s="77" t="s">
        <v>1372</v>
      </c>
      <c r="C280" s="197" t="s">
        <v>1372</v>
      </c>
      <c r="D280" s="185" t="s">
        <v>119</v>
      </c>
      <c r="E280" s="185" t="s">
        <v>1779</v>
      </c>
      <c r="F280" s="185" t="s">
        <v>38</v>
      </c>
      <c r="G280" s="186">
        <v>15</v>
      </c>
      <c r="H280" s="185">
        <v>63353125</v>
      </c>
      <c r="I280" s="185">
        <v>63353125</v>
      </c>
      <c r="J280" s="185" t="s">
        <v>40</v>
      </c>
      <c r="K280" s="185" t="s">
        <v>39</v>
      </c>
      <c r="L280" s="197" t="s">
        <v>1780</v>
      </c>
      <c r="M280" s="211">
        <v>0</v>
      </c>
      <c r="N280" s="170">
        <v>1.1363636363636364E-2</v>
      </c>
      <c r="O280" s="170">
        <v>0</v>
      </c>
      <c r="P280" s="170">
        <v>8.9552238805970144E-2</v>
      </c>
      <c r="Q280" s="170">
        <v>0.26506024096385544</v>
      </c>
      <c r="R280" s="170">
        <v>0.12162162162162163</v>
      </c>
      <c r="S280" s="198">
        <v>70</v>
      </c>
      <c r="T280" s="185">
        <v>88</v>
      </c>
      <c r="U280" s="185">
        <v>89</v>
      </c>
      <c r="V280" s="185">
        <v>67</v>
      </c>
      <c r="W280" s="185">
        <v>83</v>
      </c>
      <c r="X280" s="185">
        <v>74</v>
      </c>
      <c r="Y280" s="211">
        <v>2.58509E-3</v>
      </c>
      <c r="Z280" s="170">
        <v>1.28824E-3</v>
      </c>
      <c r="AA280" s="170">
        <v>8.1799599999999998E-4</v>
      </c>
      <c r="AB280" s="170">
        <v>9.8541600000000007E-3</v>
      </c>
      <c r="AC280" s="170">
        <v>0.14452100000000001</v>
      </c>
      <c r="AD280" s="170">
        <v>0.226631</v>
      </c>
      <c r="AE280" s="170">
        <v>0.104397</v>
      </c>
      <c r="AF280" s="198">
        <v>2321</v>
      </c>
      <c r="AG280" s="185">
        <v>3105</v>
      </c>
      <c r="AH280" s="185">
        <v>2445</v>
      </c>
      <c r="AI280" s="185">
        <v>2537</v>
      </c>
      <c r="AJ280" s="185">
        <v>3176</v>
      </c>
      <c r="AK280" s="185">
        <v>2974</v>
      </c>
      <c r="AL280" s="185">
        <v>3343</v>
      </c>
      <c r="AM280" s="198" t="s">
        <v>40</v>
      </c>
      <c r="AN280" s="185" t="s">
        <v>40</v>
      </c>
      <c r="AO280" s="185" t="s">
        <v>40</v>
      </c>
      <c r="AP280" s="185" t="s">
        <v>40</v>
      </c>
      <c r="AQ280" s="185" t="s">
        <v>40</v>
      </c>
      <c r="AR280" s="194" t="s">
        <v>84</v>
      </c>
      <c r="AS280" s="194" t="s">
        <v>84</v>
      </c>
      <c r="AT280" s="218" t="s">
        <v>84</v>
      </c>
    </row>
    <row r="281" spans="1:46" x14ac:dyDescent="0.2">
      <c r="A281" s="197" t="s">
        <v>31</v>
      </c>
      <c r="B281" s="77" t="s">
        <v>1313</v>
      </c>
      <c r="C281" s="197" t="s">
        <v>119</v>
      </c>
      <c r="D281" s="185" t="s">
        <v>119</v>
      </c>
      <c r="E281" s="185" t="s">
        <v>1781</v>
      </c>
      <c r="F281" s="185" t="s">
        <v>38</v>
      </c>
      <c r="G281" s="186">
        <v>15</v>
      </c>
      <c r="H281" s="185">
        <v>69072785</v>
      </c>
      <c r="I281" s="185">
        <v>69072785</v>
      </c>
      <c r="J281" s="185" t="s">
        <v>39</v>
      </c>
      <c r="K281" s="185" t="s">
        <v>59</v>
      </c>
      <c r="L281" s="197" t="s">
        <v>1782</v>
      </c>
      <c r="M281" s="211">
        <v>0</v>
      </c>
      <c r="N281" s="170">
        <v>0</v>
      </c>
      <c r="O281" s="170">
        <v>0</v>
      </c>
      <c r="P281" s="170">
        <v>0.13513513513513514</v>
      </c>
      <c r="Q281" s="170">
        <v>0</v>
      </c>
      <c r="R281" s="170">
        <v>0</v>
      </c>
      <c r="S281" s="198">
        <v>81</v>
      </c>
      <c r="T281" s="185">
        <v>92</v>
      </c>
      <c r="U281" s="185">
        <v>118</v>
      </c>
      <c r="V281" s="185">
        <v>74</v>
      </c>
      <c r="W281" s="185">
        <v>71</v>
      </c>
      <c r="X281" s="185">
        <v>89</v>
      </c>
      <c r="Y281" s="211">
        <v>5.5632800000000003E-3</v>
      </c>
      <c r="Z281" s="170">
        <v>1.2507799999999999E-3</v>
      </c>
      <c r="AA281" s="170">
        <v>2.2842600000000002E-3</v>
      </c>
      <c r="AB281" s="170">
        <v>0</v>
      </c>
      <c r="AC281" s="170">
        <v>0.13050800000000001</v>
      </c>
      <c r="AD281" s="170">
        <v>4.4432100000000004E-3</v>
      </c>
      <c r="AE281" s="170">
        <v>2.7996900000000002E-2</v>
      </c>
      <c r="AF281" s="198">
        <v>2876</v>
      </c>
      <c r="AG281" s="185">
        <v>3198</v>
      </c>
      <c r="AH281" s="185">
        <v>3940</v>
      </c>
      <c r="AI281" s="185">
        <v>3426</v>
      </c>
      <c r="AJ281" s="185">
        <v>4153</v>
      </c>
      <c r="AK281" s="185">
        <v>3601</v>
      </c>
      <c r="AL281" s="185">
        <v>3929</v>
      </c>
      <c r="AM281" s="198"/>
      <c r="AN281" s="185"/>
      <c r="AO281" s="185"/>
      <c r="AP281" s="185"/>
      <c r="AQ281" s="185"/>
      <c r="AR281" s="185"/>
      <c r="AS281" s="185"/>
      <c r="AT281" s="197"/>
    </row>
    <row r="282" spans="1:46" x14ac:dyDescent="0.2">
      <c r="A282" s="197" t="s">
        <v>1313</v>
      </c>
      <c r="B282" s="77" t="s">
        <v>1313</v>
      </c>
      <c r="C282" s="197" t="s">
        <v>119</v>
      </c>
      <c r="D282" s="185" t="s">
        <v>119</v>
      </c>
      <c r="E282" s="185" t="s">
        <v>1781</v>
      </c>
      <c r="F282" s="185" t="s">
        <v>38</v>
      </c>
      <c r="G282" s="186">
        <v>15</v>
      </c>
      <c r="H282" s="185">
        <v>69072791</v>
      </c>
      <c r="I282" s="185">
        <v>69072791</v>
      </c>
      <c r="J282" s="185" t="s">
        <v>39</v>
      </c>
      <c r="K282" s="185" t="s">
        <v>40</v>
      </c>
      <c r="L282" s="197" t="s">
        <v>1783</v>
      </c>
      <c r="M282" s="211">
        <v>0</v>
      </c>
      <c r="N282" s="170">
        <v>0</v>
      </c>
      <c r="O282" s="170">
        <v>0</v>
      </c>
      <c r="P282" s="170">
        <v>0.13924050632911392</v>
      </c>
      <c r="Q282" s="170">
        <v>0</v>
      </c>
      <c r="R282" s="170">
        <v>1.0638297872340425E-2</v>
      </c>
      <c r="S282" s="198">
        <v>85</v>
      </c>
      <c r="T282" s="185">
        <v>99</v>
      </c>
      <c r="U282" s="185">
        <v>124</v>
      </c>
      <c r="V282" s="185">
        <v>79</v>
      </c>
      <c r="W282" s="185">
        <v>74</v>
      </c>
      <c r="X282" s="185">
        <v>94</v>
      </c>
      <c r="Y282" s="211">
        <v>3.4770500000000002E-3</v>
      </c>
      <c r="Z282" s="170">
        <v>2.5015599999999999E-3</v>
      </c>
      <c r="AA282" s="170">
        <v>1.01497E-3</v>
      </c>
      <c r="AB282" s="170">
        <v>1.1675399999999999E-3</v>
      </c>
      <c r="AC282" s="170">
        <v>0.12809999999999999</v>
      </c>
      <c r="AD282" s="170">
        <v>5.5540099999999996E-4</v>
      </c>
      <c r="AE282" s="170">
        <v>2.5445300000000001E-2</v>
      </c>
      <c r="AF282" s="198">
        <v>2876</v>
      </c>
      <c r="AG282" s="185">
        <v>3198</v>
      </c>
      <c r="AH282" s="185">
        <v>3941</v>
      </c>
      <c r="AI282" s="185">
        <v>3426</v>
      </c>
      <c r="AJ282" s="185">
        <v>4153</v>
      </c>
      <c r="AK282" s="185">
        <v>3601</v>
      </c>
      <c r="AL282" s="185">
        <v>3930</v>
      </c>
      <c r="AM282" s="198"/>
      <c r="AN282" s="185"/>
      <c r="AO282" s="185"/>
      <c r="AP282" s="185"/>
      <c r="AQ282" s="185"/>
      <c r="AR282" s="185"/>
      <c r="AS282" s="185"/>
      <c r="AT282" s="197"/>
    </row>
    <row r="283" spans="1:46" x14ac:dyDescent="0.2">
      <c r="A283" s="197" t="s">
        <v>1372</v>
      </c>
      <c r="B283" s="77" t="s">
        <v>1296</v>
      </c>
      <c r="C283" s="197" t="s">
        <v>1372</v>
      </c>
      <c r="D283" s="185" t="s">
        <v>119</v>
      </c>
      <c r="E283" s="185" t="s">
        <v>1784</v>
      </c>
      <c r="F283" s="185" t="s">
        <v>38</v>
      </c>
      <c r="G283" s="186">
        <v>15</v>
      </c>
      <c r="H283" s="185">
        <v>75093041</v>
      </c>
      <c r="I283" s="185">
        <v>75093041</v>
      </c>
      <c r="J283" s="185" t="s">
        <v>40</v>
      </c>
      <c r="K283" s="185" t="s">
        <v>46</v>
      </c>
      <c r="L283" s="197" t="s">
        <v>1785</v>
      </c>
      <c r="M283" s="211">
        <v>0</v>
      </c>
      <c r="N283" s="170">
        <v>0</v>
      </c>
      <c r="O283" s="170">
        <v>0</v>
      </c>
      <c r="P283" s="170">
        <v>0.11764705882352941</v>
      </c>
      <c r="Q283" s="170">
        <v>0.21428571428571427</v>
      </c>
      <c r="R283" s="170">
        <v>6.25E-2</v>
      </c>
      <c r="S283" s="198">
        <v>40</v>
      </c>
      <c r="T283" s="185">
        <v>46</v>
      </c>
      <c r="U283" s="185">
        <v>55</v>
      </c>
      <c r="V283" s="185">
        <v>51</v>
      </c>
      <c r="W283" s="185">
        <v>56</v>
      </c>
      <c r="X283" s="185">
        <v>32</v>
      </c>
      <c r="Y283" s="211">
        <v>2.5000000000000001E-3</v>
      </c>
      <c r="Z283" s="170">
        <v>1.04904E-3</v>
      </c>
      <c r="AA283" s="170">
        <v>5.3433099999999998E-4</v>
      </c>
      <c r="AB283" s="170">
        <v>1.0854000000000001E-2</v>
      </c>
      <c r="AC283" s="170">
        <v>0.128743</v>
      </c>
      <c r="AD283" s="170">
        <v>0.19861300000000001</v>
      </c>
      <c r="AE283" s="170">
        <v>0.111111</v>
      </c>
      <c r="AF283" s="198">
        <v>3600</v>
      </c>
      <c r="AG283" s="185">
        <v>3813</v>
      </c>
      <c r="AH283" s="185">
        <v>3743</v>
      </c>
      <c r="AI283" s="185">
        <v>3501</v>
      </c>
      <c r="AJ283" s="185">
        <v>4008</v>
      </c>
      <c r="AK283" s="185">
        <v>4038</v>
      </c>
      <c r="AL283" s="185">
        <v>3969</v>
      </c>
      <c r="AM283" s="198" t="s">
        <v>40</v>
      </c>
      <c r="AN283" s="185" t="s">
        <v>40</v>
      </c>
      <c r="AO283" s="185" t="s">
        <v>40</v>
      </c>
      <c r="AP283" s="185" t="s">
        <v>40</v>
      </c>
      <c r="AQ283" s="185" t="s">
        <v>40</v>
      </c>
      <c r="AR283" s="194" t="s">
        <v>48</v>
      </c>
      <c r="AS283" s="194" t="s">
        <v>48</v>
      </c>
      <c r="AT283" s="218" t="s">
        <v>48</v>
      </c>
    </row>
    <row r="284" spans="1:46" x14ac:dyDescent="0.2">
      <c r="A284" s="197" t="s">
        <v>1495</v>
      </c>
      <c r="B284" s="77" t="s">
        <v>1734</v>
      </c>
      <c r="C284" s="197" t="s">
        <v>1369</v>
      </c>
      <c r="D284" s="185" t="s">
        <v>119</v>
      </c>
      <c r="E284" s="185" t="s">
        <v>1786</v>
      </c>
      <c r="F284" s="185" t="s">
        <v>38</v>
      </c>
      <c r="G284" s="186">
        <v>15</v>
      </c>
      <c r="H284" s="185">
        <v>76430106</v>
      </c>
      <c r="I284" s="185">
        <v>76430106</v>
      </c>
      <c r="J284" s="185" t="s">
        <v>40</v>
      </c>
      <c r="K284" s="185" t="s">
        <v>46</v>
      </c>
      <c r="L284" s="197" t="s">
        <v>1787</v>
      </c>
      <c r="M284" s="211">
        <v>0</v>
      </c>
      <c r="N284" s="170">
        <v>0.17391304347826086</v>
      </c>
      <c r="O284" s="170">
        <v>1.7241379310344827E-2</v>
      </c>
      <c r="P284" s="170">
        <v>0</v>
      </c>
      <c r="Q284" s="170">
        <v>0.2857142857142857</v>
      </c>
      <c r="R284" s="170">
        <v>0.24242424242424243</v>
      </c>
      <c r="S284" s="198">
        <v>46</v>
      </c>
      <c r="T284" s="185">
        <v>46</v>
      </c>
      <c r="U284" s="185">
        <v>58</v>
      </c>
      <c r="V284" s="185">
        <v>17</v>
      </c>
      <c r="W284" s="185">
        <v>35</v>
      </c>
      <c r="X284" s="185">
        <v>33</v>
      </c>
      <c r="Y284" s="211">
        <v>0.17295199999999999</v>
      </c>
      <c r="Z284" s="170">
        <v>6.5630400000000005E-2</v>
      </c>
      <c r="AA284" s="170">
        <v>0.14128499999999999</v>
      </c>
      <c r="AB284" s="170">
        <v>1.33017E-2</v>
      </c>
      <c r="AC284" s="170">
        <v>0.12984100000000001</v>
      </c>
      <c r="AD284" s="170">
        <v>0.21440200000000001</v>
      </c>
      <c r="AE284" s="170">
        <v>0.103676</v>
      </c>
      <c r="AF284" s="198">
        <v>1538</v>
      </c>
      <c r="AG284" s="185">
        <v>1737</v>
      </c>
      <c r="AH284" s="185">
        <v>1727</v>
      </c>
      <c r="AI284" s="185">
        <v>2105</v>
      </c>
      <c r="AJ284" s="185">
        <v>3150</v>
      </c>
      <c r="AK284" s="185">
        <v>3083</v>
      </c>
      <c r="AL284" s="185">
        <v>3183</v>
      </c>
      <c r="AM284" s="198" t="s">
        <v>40</v>
      </c>
      <c r="AN284" s="185" t="s">
        <v>40</v>
      </c>
      <c r="AO284" s="185" t="s">
        <v>40</v>
      </c>
      <c r="AP284" s="185" t="s">
        <v>40</v>
      </c>
      <c r="AQ284" s="185" t="s">
        <v>40</v>
      </c>
      <c r="AR284" s="185" t="s">
        <v>40</v>
      </c>
      <c r="AS284" s="194" t="s">
        <v>48</v>
      </c>
      <c r="AT284" s="218" t="s">
        <v>48</v>
      </c>
    </row>
    <row r="285" spans="1:46" x14ac:dyDescent="0.2">
      <c r="A285" s="197" t="s">
        <v>1372</v>
      </c>
      <c r="B285" s="77" t="s">
        <v>1296</v>
      </c>
      <c r="C285" s="197" t="s">
        <v>1372</v>
      </c>
      <c r="D285" s="185" t="s">
        <v>119</v>
      </c>
      <c r="E285" s="185" t="s">
        <v>1788</v>
      </c>
      <c r="F285" s="185" t="s">
        <v>103</v>
      </c>
      <c r="G285" s="186">
        <v>15</v>
      </c>
      <c r="H285" s="185">
        <v>83819992</v>
      </c>
      <c r="I285" s="185">
        <v>83819992</v>
      </c>
      <c r="J285" s="185" t="s">
        <v>40</v>
      </c>
      <c r="K285" s="185" t="s">
        <v>59</v>
      </c>
      <c r="L285" s="197" t="s">
        <v>1789</v>
      </c>
      <c r="M285" s="211">
        <v>0</v>
      </c>
      <c r="N285" s="170">
        <v>0</v>
      </c>
      <c r="O285" s="170">
        <v>0</v>
      </c>
      <c r="P285" s="170">
        <v>0.19298245614035087</v>
      </c>
      <c r="Q285" s="170">
        <v>0.29268292682926828</v>
      </c>
      <c r="R285" s="170">
        <v>9.8765432098765427E-2</v>
      </c>
      <c r="S285" s="198">
        <v>49</v>
      </c>
      <c r="T285" s="185">
        <v>77</v>
      </c>
      <c r="U285" s="185">
        <v>107</v>
      </c>
      <c r="V285" s="185">
        <v>57</v>
      </c>
      <c r="W285" s="185">
        <v>41</v>
      </c>
      <c r="X285" s="185">
        <v>81</v>
      </c>
      <c r="Y285" s="211">
        <v>4.43393E-3</v>
      </c>
      <c r="Z285" s="170">
        <v>1.11359E-3</v>
      </c>
      <c r="AA285" s="170">
        <v>1.77462E-3</v>
      </c>
      <c r="AB285" s="170">
        <v>1.6778499999999998E-2</v>
      </c>
      <c r="AC285" s="170">
        <v>0.12918499999999999</v>
      </c>
      <c r="AD285" s="170">
        <v>0.218887</v>
      </c>
      <c r="AE285" s="170">
        <v>9.7623500000000002E-2</v>
      </c>
      <c r="AF285" s="198">
        <v>3383</v>
      </c>
      <c r="AG285" s="185">
        <v>3592</v>
      </c>
      <c r="AH285" s="185">
        <v>3381</v>
      </c>
      <c r="AI285" s="185">
        <v>3576</v>
      </c>
      <c r="AJ285" s="185">
        <v>4211</v>
      </c>
      <c r="AK285" s="185">
        <v>3431</v>
      </c>
      <c r="AL285" s="185">
        <v>4292</v>
      </c>
      <c r="AM285" s="198" t="s">
        <v>40</v>
      </c>
      <c r="AN285" s="185" t="s">
        <v>40</v>
      </c>
      <c r="AO285" s="185" t="s">
        <v>40</v>
      </c>
      <c r="AP285" s="185" t="s">
        <v>40</v>
      </c>
      <c r="AQ285" s="185" t="s">
        <v>40</v>
      </c>
      <c r="AR285" s="194" t="s">
        <v>93</v>
      </c>
      <c r="AS285" s="194" t="s">
        <v>93</v>
      </c>
      <c r="AT285" s="218" t="s">
        <v>93</v>
      </c>
    </row>
    <row r="286" spans="1:46" x14ac:dyDescent="0.2">
      <c r="A286" s="197" t="s">
        <v>32</v>
      </c>
      <c r="B286" s="77" t="s">
        <v>32</v>
      </c>
      <c r="C286" s="197" t="s">
        <v>32</v>
      </c>
      <c r="D286" s="185" t="s">
        <v>119</v>
      </c>
      <c r="E286" s="185" t="s">
        <v>2034</v>
      </c>
      <c r="F286" s="185" t="s">
        <v>38</v>
      </c>
      <c r="G286" s="186">
        <v>15</v>
      </c>
      <c r="H286" s="185">
        <v>88679186</v>
      </c>
      <c r="I286" s="185">
        <v>88679186</v>
      </c>
      <c r="J286" s="185" t="s">
        <v>39</v>
      </c>
      <c r="K286" s="185" t="s">
        <v>40</v>
      </c>
      <c r="L286" s="197" t="s">
        <v>2035</v>
      </c>
      <c r="M286" s="211">
        <v>0</v>
      </c>
      <c r="N286" s="170">
        <v>0</v>
      </c>
      <c r="O286" s="170">
        <v>0</v>
      </c>
      <c r="P286" s="170">
        <v>0</v>
      </c>
      <c r="Q286" s="170">
        <v>0.2</v>
      </c>
      <c r="R286" s="170">
        <v>0</v>
      </c>
      <c r="S286" s="198">
        <v>71</v>
      </c>
      <c r="T286" s="185">
        <v>63</v>
      </c>
      <c r="U286" s="185">
        <v>69</v>
      </c>
      <c r="V286" s="185">
        <v>33</v>
      </c>
      <c r="W286" s="185">
        <v>55</v>
      </c>
      <c r="X286" s="185">
        <v>43</v>
      </c>
      <c r="Y286" s="211">
        <v>1.8873900000000001E-3</v>
      </c>
      <c r="Z286" s="170">
        <v>1.1145199999999999E-3</v>
      </c>
      <c r="AA286" s="170">
        <v>0</v>
      </c>
      <c r="AB286" s="170">
        <v>1.17165E-3</v>
      </c>
      <c r="AC286" s="170">
        <v>9.68289E-4</v>
      </c>
      <c r="AD286" s="170">
        <v>0.23560200000000001</v>
      </c>
      <c r="AE286" s="170">
        <v>7.2306599999999996E-4</v>
      </c>
      <c r="AF286" s="198">
        <v>3179</v>
      </c>
      <c r="AG286" s="185">
        <v>3589</v>
      </c>
      <c r="AH286" s="185">
        <v>4</v>
      </c>
      <c r="AI286" s="185">
        <v>3414</v>
      </c>
      <c r="AJ286" s="185">
        <v>4131</v>
      </c>
      <c r="AK286" s="185">
        <v>2292</v>
      </c>
      <c r="AL286" s="185">
        <v>4149</v>
      </c>
      <c r="AM286" s="198" t="s">
        <v>39</v>
      </c>
      <c r="AN286" s="185" t="s">
        <v>39</v>
      </c>
      <c r="AO286" s="185" t="s">
        <v>39</v>
      </c>
      <c r="AP286" s="185" t="s">
        <v>39</v>
      </c>
      <c r="AQ286" s="185" t="s">
        <v>39</v>
      </c>
      <c r="AR286" s="185" t="s">
        <v>39</v>
      </c>
      <c r="AS286" s="194" t="s">
        <v>84</v>
      </c>
      <c r="AT286" s="197" t="s">
        <v>39</v>
      </c>
    </row>
    <row r="287" spans="1:46" x14ac:dyDescent="0.2">
      <c r="A287" s="197" t="s">
        <v>1569</v>
      </c>
      <c r="B287" s="77" t="s">
        <v>1734</v>
      </c>
      <c r="C287" s="197" t="s">
        <v>1387</v>
      </c>
      <c r="D287" s="185" t="s">
        <v>119</v>
      </c>
      <c r="E287" s="185" t="s">
        <v>1790</v>
      </c>
      <c r="F287" s="185" t="s">
        <v>38</v>
      </c>
      <c r="G287" s="186">
        <v>15</v>
      </c>
      <c r="H287" s="185">
        <v>90227074</v>
      </c>
      <c r="I287" s="185">
        <v>90227074</v>
      </c>
      <c r="J287" s="185" t="s">
        <v>39</v>
      </c>
      <c r="K287" s="185" t="s">
        <v>59</v>
      </c>
      <c r="L287" s="197" t="s">
        <v>1791</v>
      </c>
      <c r="M287" s="211">
        <v>0</v>
      </c>
      <c r="N287" s="170">
        <v>8.0645161290322578E-2</v>
      </c>
      <c r="O287" s="170">
        <v>6.41025641025641E-3</v>
      </c>
      <c r="P287" s="170">
        <v>0.13414634146341464</v>
      </c>
      <c r="Q287" s="170">
        <v>0.15053763440860216</v>
      </c>
      <c r="R287" s="170">
        <v>0.14393939393939395</v>
      </c>
      <c r="S287" s="198">
        <v>107</v>
      </c>
      <c r="T287" s="185">
        <v>124</v>
      </c>
      <c r="U287" s="185">
        <v>156</v>
      </c>
      <c r="V287" s="185">
        <v>82</v>
      </c>
      <c r="W287" s="185">
        <v>93</v>
      </c>
      <c r="X287" s="185">
        <v>132</v>
      </c>
      <c r="Y287" s="211">
        <v>0.19991100000000001</v>
      </c>
      <c r="Z287" s="170">
        <v>6.9971800000000001E-2</v>
      </c>
      <c r="AA287" s="170">
        <v>0.15735199999999999</v>
      </c>
      <c r="AB287" s="170">
        <v>1.0671699999999999E-2</v>
      </c>
      <c r="AC287" s="170">
        <v>0.158218</v>
      </c>
      <c r="AD287" s="170">
        <v>0.23249500000000001</v>
      </c>
      <c r="AE287" s="170">
        <v>0.10624699999999999</v>
      </c>
      <c r="AF287" s="198">
        <v>2256</v>
      </c>
      <c r="AG287" s="185">
        <v>3187</v>
      </c>
      <c r="AH287" s="185">
        <v>3686</v>
      </c>
      <c r="AI287" s="185">
        <v>3186</v>
      </c>
      <c r="AJ287" s="185">
        <v>3906</v>
      </c>
      <c r="AK287" s="185">
        <v>4056</v>
      </c>
      <c r="AL287" s="185">
        <v>3586</v>
      </c>
      <c r="AM287" s="198" t="s">
        <v>39</v>
      </c>
      <c r="AN287" s="194" t="s">
        <v>79</v>
      </c>
      <c r="AO287" s="185" t="s">
        <v>39</v>
      </c>
      <c r="AP287" s="194" t="s">
        <v>79</v>
      </c>
      <c r="AQ287" s="185" t="s">
        <v>39</v>
      </c>
      <c r="AR287" s="194" t="s">
        <v>79</v>
      </c>
      <c r="AS287" s="194" t="s">
        <v>79</v>
      </c>
      <c r="AT287" s="218" t="s">
        <v>79</v>
      </c>
    </row>
    <row r="288" spans="1:46" x14ac:dyDescent="0.2">
      <c r="A288" s="197" t="s">
        <v>759</v>
      </c>
      <c r="B288" s="77" t="s">
        <v>1081</v>
      </c>
      <c r="C288" s="197" t="s">
        <v>119</v>
      </c>
      <c r="D288" s="185" t="s">
        <v>119</v>
      </c>
      <c r="E288" s="185" t="s">
        <v>1792</v>
      </c>
      <c r="F288" s="185" t="s">
        <v>38</v>
      </c>
      <c r="G288" s="186">
        <v>16</v>
      </c>
      <c r="H288" s="185">
        <v>739532</v>
      </c>
      <c r="I288" s="185">
        <v>739532</v>
      </c>
      <c r="J288" s="185" t="s">
        <v>39</v>
      </c>
      <c r="K288" s="185" t="s">
        <v>59</v>
      </c>
      <c r="L288" s="197" t="s">
        <v>1793</v>
      </c>
      <c r="M288" s="211">
        <v>0</v>
      </c>
      <c r="N288" s="170">
        <v>0.13043478260869565</v>
      </c>
      <c r="O288" s="170">
        <v>0</v>
      </c>
      <c r="P288" s="170">
        <v>0</v>
      </c>
      <c r="Q288" s="170">
        <v>0</v>
      </c>
      <c r="R288" s="170">
        <v>0</v>
      </c>
      <c r="S288" s="198">
        <v>97</v>
      </c>
      <c r="T288" s="185">
        <v>92</v>
      </c>
      <c r="U288" s="185">
        <v>86</v>
      </c>
      <c r="V288" s="185">
        <v>118</v>
      </c>
      <c r="W288" s="185">
        <v>185</v>
      </c>
      <c r="X288" s="185">
        <v>65</v>
      </c>
      <c r="Y288" s="211">
        <v>0.11880400000000001</v>
      </c>
      <c r="Z288" s="170">
        <v>7.34205E-2</v>
      </c>
      <c r="AA288" s="170">
        <v>0.10670499999999999</v>
      </c>
      <c r="AB288" s="170">
        <v>8.9345500000000003E-4</v>
      </c>
      <c r="AC288" s="170">
        <v>3.92927E-4</v>
      </c>
      <c r="AD288" s="170">
        <v>3.0727900000000002E-3</v>
      </c>
      <c r="AE288" s="170">
        <v>1.87441E-3</v>
      </c>
      <c r="AF288" s="198">
        <v>4015</v>
      </c>
      <c r="AG288" s="185">
        <v>4590</v>
      </c>
      <c r="AH288" s="185">
        <v>4817</v>
      </c>
      <c r="AI288" s="185">
        <v>4477</v>
      </c>
      <c r="AJ288" s="185">
        <v>5090</v>
      </c>
      <c r="AK288" s="185">
        <v>5207</v>
      </c>
      <c r="AL288" s="185">
        <v>5335</v>
      </c>
      <c r="AM288" s="198"/>
      <c r="AN288" s="185"/>
      <c r="AO288" s="185"/>
      <c r="AP288" s="185"/>
      <c r="AQ288" s="185"/>
      <c r="AR288" s="185"/>
      <c r="AS288" s="185"/>
      <c r="AT288" s="197"/>
    </row>
    <row r="289" spans="1:46" x14ac:dyDescent="0.2">
      <c r="A289" s="197" t="s">
        <v>759</v>
      </c>
      <c r="B289" s="77" t="s">
        <v>1081</v>
      </c>
      <c r="C289" s="197" t="s">
        <v>1081</v>
      </c>
      <c r="D289" s="185" t="s">
        <v>119</v>
      </c>
      <c r="E289" s="185" t="s">
        <v>1794</v>
      </c>
      <c r="F289" s="185" t="s">
        <v>38</v>
      </c>
      <c r="G289" s="186">
        <v>16</v>
      </c>
      <c r="H289" s="185">
        <v>1652563</v>
      </c>
      <c r="I289" s="185">
        <v>1652563</v>
      </c>
      <c r="J289" s="185" t="s">
        <v>39</v>
      </c>
      <c r="K289" s="185" t="s">
        <v>40</v>
      </c>
      <c r="L289" s="197" t="s">
        <v>1795</v>
      </c>
      <c r="M289" s="211">
        <v>0</v>
      </c>
      <c r="N289" s="170">
        <v>9.8360655737704916E-2</v>
      </c>
      <c r="O289" s="170">
        <v>0</v>
      </c>
      <c r="P289" s="170">
        <v>0</v>
      </c>
      <c r="Q289" s="170">
        <v>0</v>
      </c>
      <c r="R289" s="170">
        <v>0</v>
      </c>
      <c r="S289" s="198">
        <v>75</v>
      </c>
      <c r="T289" s="185">
        <v>122</v>
      </c>
      <c r="U289" s="185">
        <v>99</v>
      </c>
      <c r="V289" s="185">
        <v>159</v>
      </c>
      <c r="W289" s="185">
        <v>170</v>
      </c>
      <c r="X289" s="185">
        <v>71</v>
      </c>
      <c r="Y289" s="211">
        <v>0.13650200000000001</v>
      </c>
      <c r="Z289" s="170">
        <v>8.3062899999999995E-2</v>
      </c>
      <c r="AA289" s="170">
        <v>0.111202</v>
      </c>
      <c r="AB289" s="170">
        <v>2.1327E-3</v>
      </c>
      <c r="AC289" s="170">
        <v>6.2137499999999997E-4</v>
      </c>
      <c r="AD289" s="170">
        <v>1.2043399999999999E-3</v>
      </c>
      <c r="AE289" s="170">
        <v>3.8044499999999998E-4</v>
      </c>
      <c r="AF289" s="198">
        <v>4271</v>
      </c>
      <c r="AG289" s="185">
        <v>4623</v>
      </c>
      <c r="AH289" s="185">
        <v>4901</v>
      </c>
      <c r="AI289" s="185">
        <v>4220</v>
      </c>
      <c r="AJ289" s="185">
        <v>4828</v>
      </c>
      <c r="AK289" s="185">
        <v>4982</v>
      </c>
      <c r="AL289" s="185">
        <v>5257</v>
      </c>
      <c r="AM289" s="198" t="s">
        <v>39</v>
      </c>
      <c r="AN289" s="194" t="s">
        <v>84</v>
      </c>
      <c r="AO289" s="194" t="s">
        <v>84</v>
      </c>
      <c r="AP289" s="194" t="s">
        <v>84</v>
      </c>
      <c r="AQ289" s="185" t="s">
        <v>39</v>
      </c>
      <c r="AR289" s="185" t="s">
        <v>39</v>
      </c>
      <c r="AS289" s="185" t="s">
        <v>39</v>
      </c>
      <c r="AT289" s="197" t="s">
        <v>39</v>
      </c>
    </row>
    <row r="290" spans="1:46" x14ac:dyDescent="0.2">
      <c r="A290" s="197" t="s">
        <v>1296</v>
      </c>
      <c r="B290" s="77" t="s">
        <v>1296</v>
      </c>
      <c r="C290" s="197" t="s">
        <v>119</v>
      </c>
      <c r="D290" s="185" t="s">
        <v>119</v>
      </c>
      <c r="E290" s="185" t="s">
        <v>1796</v>
      </c>
      <c r="F290" s="185" t="s">
        <v>38</v>
      </c>
      <c r="G290" s="186">
        <v>16</v>
      </c>
      <c r="H290" s="185">
        <v>1825404</v>
      </c>
      <c r="I290" s="185">
        <v>1825404</v>
      </c>
      <c r="J290" s="185" t="s">
        <v>40</v>
      </c>
      <c r="K290" s="185" t="s">
        <v>46</v>
      </c>
      <c r="L290" s="197" t="s">
        <v>1797</v>
      </c>
      <c r="M290" s="211">
        <v>0</v>
      </c>
      <c r="N290" s="170">
        <v>0</v>
      </c>
      <c r="O290" s="170">
        <v>2.5000000000000001E-2</v>
      </c>
      <c r="P290" s="170">
        <v>9.375E-2</v>
      </c>
      <c r="Q290" s="170">
        <v>0.15238095238095239</v>
      </c>
      <c r="R290" s="170">
        <v>3.0303030303030304E-2</v>
      </c>
      <c r="S290" s="198">
        <v>52</v>
      </c>
      <c r="T290" s="185">
        <v>47</v>
      </c>
      <c r="U290" s="185">
        <v>40</v>
      </c>
      <c r="V290" s="185">
        <v>64</v>
      </c>
      <c r="W290" s="185">
        <v>105</v>
      </c>
      <c r="X290" s="185">
        <v>33</v>
      </c>
      <c r="Y290" s="211">
        <v>1.2594500000000001E-3</v>
      </c>
      <c r="Z290" s="170">
        <v>3.8324700000000001E-3</v>
      </c>
      <c r="AA290" s="170">
        <v>4.2698500000000001E-4</v>
      </c>
      <c r="AB290" s="170">
        <v>1.09756E-2</v>
      </c>
      <c r="AC290" s="170">
        <v>8.3855799999999994E-2</v>
      </c>
      <c r="AD290" s="170">
        <v>0.139317</v>
      </c>
      <c r="AE290" s="170">
        <v>9.5760600000000001E-2</v>
      </c>
      <c r="AF290" s="198">
        <v>3176</v>
      </c>
      <c r="AG290" s="185">
        <v>3653</v>
      </c>
      <c r="AH290" s="185">
        <v>4684</v>
      </c>
      <c r="AI290" s="185">
        <v>3280</v>
      </c>
      <c r="AJ290" s="185">
        <v>3828</v>
      </c>
      <c r="AK290" s="185">
        <v>4156</v>
      </c>
      <c r="AL290" s="185">
        <v>4010</v>
      </c>
      <c r="AM290" s="198"/>
      <c r="AN290" s="185"/>
      <c r="AO290" s="185"/>
      <c r="AP290" s="185"/>
      <c r="AQ290" s="185"/>
      <c r="AR290" s="185"/>
      <c r="AS290" s="185"/>
      <c r="AT290" s="197"/>
    </row>
    <row r="291" spans="1:46" x14ac:dyDescent="0.2">
      <c r="A291" s="197" t="s">
        <v>1372</v>
      </c>
      <c r="B291" s="77" t="s">
        <v>33</v>
      </c>
      <c r="C291" s="197" t="s">
        <v>32</v>
      </c>
      <c r="D291" s="185" t="s">
        <v>119</v>
      </c>
      <c r="E291" s="185" t="s">
        <v>1798</v>
      </c>
      <c r="F291" s="185" t="s">
        <v>103</v>
      </c>
      <c r="G291" s="186">
        <v>16</v>
      </c>
      <c r="H291" s="185">
        <v>2153455</v>
      </c>
      <c r="I291" s="185">
        <v>2153455</v>
      </c>
      <c r="J291" s="185" t="s">
        <v>40</v>
      </c>
      <c r="K291" s="185" t="s">
        <v>39</v>
      </c>
      <c r="L291" s="197" t="s">
        <v>1799</v>
      </c>
      <c r="M291" s="211">
        <v>0</v>
      </c>
      <c r="N291" s="170">
        <v>0</v>
      </c>
      <c r="O291" s="170">
        <v>0</v>
      </c>
      <c r="P291" s="170">
        <v>9.8360655737704916E-2</v>
      </c>
      <c r="Q291" s="170">
        <v>0.17037037037037037</v>
      </c>
      <c r="R291" s="170">
        <v>8.6956521739130432E-2</v>
      </c>
      <c r="S291" s="198">
        <v>44</v>
      </c>
      <c r="T291" s="185">
        <v>34</v>
      </c>
      <c r="U291" s="185">
        <v>48</v>
      </c>
      <c r="V291" s="185">
        <v>61</v>
      </c>
      <c r="W291" s="185">
        <v>135</v>
      </c>
      <c r="X291" s="185">
        <v>46</v>
      </c>
      <c r="Y291" s="211">
        <v>2.1406699999999999E-3</v>
      </c>
      <c r="Z291" s="170">
        <v>0</v>
      </c>
      <c r="AA291" s="170">
        <v>2.04638E-3</v>
      </c>
      <c r="AB291" s="170">
        <v>3.4188000000000003E-4</v>
      </c>
      <c r="AC291" s="170">
        <v>2.38521E-3</v>
      </c>
      <c r="AD291" s="170">
        <v>1.46456E-3</v>
      </c>
      <c r="AE291" s="170">
        <v>6.7516900000000005E-2</v>
      </c>
      <c r="AF291" s="198">
        <v>3270</v>
      </c>
      <c r="AG291" s="185">
        <v>3130</v>
      </c>
      <c r="AH291" s="185">
        <v>2932</v>
      </c>
      <c r="AI291" s="185">
        <v>2925</v>
      </c>
      <c r="AJ291" s="185">
        <v>3354</v>
      </c>
      <c r="AK291" s="185">
        <v>3414</v>
      </c>
      <c r="AL291" s="185">
        <v>3999</v>
      </c>
      <c r="AM291" s="198" t="s">
        <v>40</v>
      </c>
      <c r="AN291" s="185" t="s">
        <v>40</v>
      </c>
      <c r="AO291" s="185" t="s">
        <v>40</v>
      </c>
      <c r="AP291" s="185" t="s">
        <v>40</v>
      </c>
      <c r="AQ291" s="185" t="s">
        <v>40</v>
      </c>
      <c r="AR291" s="185" t="s">
        <v>40</v>
      </c>
      <c r="AS291" s="194" t="s">
        <v>84</v>
      </c>
      <c r="AT291" s="197"/>
    </row>
    <row r="292" spans="1:46" x14ac:dyDescent="0.2">
      <c r="A292" s="197" t="s">
        <v>1296</v>
      </c>
      <c r="B292" s="77" t="s">
        <v>1372</v>
      </c>
      <c r="C292" s="197" t="s">
        <v>1372</v>
      </c>
      <c r="D292" s="185" t="s">
        <v>119</v>
      </c>
      <c r="E292" s="185" t="s">
        <v>1800</v>
      </c>
      <c r="F292" s="185" t="s">
        <v>38</v>
      </c>
      <c r="G292" s="186">
        <v>16</v>
      </c>
      <c r="H292" s="185">
        <v>3077269</v>
      </c>
      <c r="I292" s="185">
        <v>3077269</v>
      </c>
      <c r="J292" s="185" t="s">
        <v>39</v>
      </c>
      <c r="K292" s="185" t="s">
        <v>40</v>
      </c>
      <c r="L292" s="197" t="s">
        <v>1801</v>
      </c>
      <c r="M292" s="211">
        <v>0</v>
      </c>
      <c r="N292" s="170">
        <v>0</v>
      </c>
      <c r="O292" s="170">
        <v>1.3245033112582781E-2</v>
      </c>
      <c r="P292" s="170">
        <v>8.2987551867219914E-2</v>
      </c>
      <c r="Q292" s="170">
        <v>0.12831858407079647</v>
      </c>
      <c r="R292" s="170">
        <v>0.10071942446043165</v>
      </c>
      <c r="S292" s="198">
        <v>113</v>
      </c>
      <c r="T292" s="185">
        <v>164</v>
      </c>
      <c r="U292" s="185">
        <v>151</v>
      </c>
      <c r="V292" s="185">
        <v>241</v>
      </c>
      <c r="W292" s="185">
        <v>226</v>
      </c>
      <c r="X292" s="185">
        <v>139</v>
      </c>
      <c r="Y292" s="211">
        <v>3.0850600000000001E-3</v>
      </c>
      <c r="Z292" s="170">
        <v>1.6336499999999999E-3</v>
      </c>
      <c r="AA292" s="170">
        <v>2.89296E-3</v>
      </c>
      <c r="AB292" s="170">
        <v>8.0287299999999995E-3</v>
      </c>
      <c r="AC292" s="170">
        <v>9.44102E-2</v>
      </c>
      <c r="AD292" s="170">
        <v>0.150279</v>
      </c>
      <c r="AE292" s="170">
        <v>8.7803199999999998E-2</v>
      </c>
      <c r="AF292" s="198">
        <v>4538</v>
      </c>
      <c r="AG292" s="185">
        <v>4897</v>
      </c>
      <c r="AH292" s="185">
        <v>5185</v>
      </c>
      <c r="AI292" s="185">
        <v>4733</v>
      </c>
      <c r="AJ292" s="185">
        <v>5349</v>
      </c>
      <c r="AK292" s="185">
        <v>5197</v>
      </c>
      <c r="AL292" s="185">
        <v>5854</v>
      </c>
      <c r="AM292" s="198" t="s">
        <v>39</v>
      </c>
      <c r="AN292" s="185" t="s">
        <v>39</v>
      </c>
      <c r="AO292" s="185" t="s">
        <v>39</v>
      </c>
      <c r="AP292" s="185" t="s">
        <v>39</v>
      </c>
      <c r="AQ292" s="185" t="s">
        <v>39</v>
      </c>
      <c r="AR292" s="194" t="s">
        <v>84</v>
      </c>
      <c r="AS292" s="194" t="s">
        <v>84</v>
      </c>
      <c r="AT292" s="218" t="s">
        <v>84</v>
      </c>
    </row>
    <row r="293" spans="1:46" x14ac:dyDescent="0.2">
      <c r="A293" s="197" t="s">
        <v>1313</v>
      </c>
      <c r="B293" s="77" t="s">
        <v>1313</v>
      </c>
      <c r="C293" s="197" t="s">
        <v>119</v>
      </c>
      <c r="D293" s="185" t="s">
        <v>119</v>
      </c>
      <c r="E293" s="185" t="s">
        <v>1802</v>
      </c>
      <c r="F293" s="185" t="s">
        <v>38</v>
      </c>
      <c r="G293" s="186">
        <v>16</v>
      </c>
      <c r="H293" s="185">
        <v>4790485</v>
      </c>
      <c r="I293" s="185">
        <v>4790485</v>
      </c>
      <c r="J293" s="185" t="s">
        <v>40</v>
      </c>
      <c r="K293" s="185" t="s">
        <v>46</v>
      </c>
      <c r="L293" s="197" t="s">
        <v>1803</v>
      </c>
      <c r="M293" s="211">
        <v>0</v>
      </c>
      <c r="N293" s="170">
        <v>0</v>
      </c>
      <c r="O293" s="170">
        <v>0</v>
      </c>
      <c r="P293" s="170">
        <v>9.5588235294117641E-2</v>
      </c>
      <c r="Q293" s="170">
        <v>0</v>
      </c>
      <c r="R293" s="170">
        <v>2.6086956521739129E-2</v>
      </c>
      <c r="S293" s="198">
        <v>85</v>
      </c>
      <c r="T293" s="185">
        <v>124</v>
      </c>
      <c r="U293" s="185">
        <v>120</v>
      </c>
      <c r="V293" s="185">
        <v>136</v>
      </c>
      <c r="W293" s="185">
        <v>147</v>
      </c>
      <c r="X293" s="185">
        <v>115</v>
      </c>
      <c r="Y293" s="211">
        <v>1.3362999999999999E-3</v>
      </c>
      <c r="Z293" s="170">
        <v>3.8160700000000001E-4</v>
      </c>
      <c r="AA293" s="170">
        <v>1.0916999999999999E-3</v>
      </c>
      <c r="AB293" s="170">
        <v>6.0667299999999996E-4</v>
      </c>
      <c r="AC293" s="170">
        <v>8.3588800000000005E-2</v>
      </c>
      <c r="AD293" s="170">
        <v>1.9952099999999999E-3</v>
      </c>
      <c r="AE293" s="170">
        <v>1.95853E-2</v>
      </c>
      <c r="AF293" s="198">
        <v>4490</v>
      </c>
      <c r="AG293" s="185">
        <v>5241</v>
      </c>
      <c r="AH293" s="185">
        <v>5496</v>
      </c>
      <c r="AI293" s="185">
        <v>4945</v>
      </c>
      <c r="AJ293" s="185">
        <v>4893</v>
      </c>
      <c r="AK293" s="185">
        <v>5012</v>
      </c>
      <c r="AL293" s="185">
        <v>5208</v>
      </c>
      <c r="AM293" s="198"/>
      <c r="AN293" s="185"/>
      <c r="AO293" s="185"/>
      <c r="AP293" s="185"/>
      <c r="AQ293" s="185"/>
      <c r="AR293" s="185"/>
      <c r="AS293" s="185"/>
      <c r="AT293" s="197"/>
    </row>
    <row r="294" spans="1:46" x14ac:dyDescent="0.2">
      <c r="A294" s="197" t="s">
        <v>759</v>
      </c>
      <c r="B294" s="77" t="s">
        <v>1081</v>
      </c>
      <c r="C294" s="197" t="s">
        <v>119</v>
      </c>
      <c r="D294" s="185" t="s">
        <v>119</v>
      </c>
      <c r="E294" s="185" t="s">
        <v>1804</v>
      </c>
      <c r="F294" s="185" t="s">
        <v>38</v>
      </c>
      <c r="G294" s="186">
        <v>16</v>
      </c>
      <c r="H294" s="185">
        <v>17228451</v>
      </c>
      <c r="I294" s="185">
        <v>17228451</v>
      </c>
      <c r="J294" s="185" t="s">
        <v>39</v>
      </c>
      <c r="K294" s="185" t="s">
        <v>59</v>
      </c>
      <c r="L294" s="197" t="s">
        <v>1805</v>
      </c>
      <c r="M294" s="211">
        <v>0</v>
      </c>
      <c r="N294" s="170">
        <v>0.16666666666666666</v>
      </c>
      <c r="O294" s="170">
        <v>0</v>
      </c>
      <c r="P294" s="170">
        <v>0</v>
      </c>
      <c r="Q294" s="170">
        <v>0</v>
      </c>
      <c r="R294" s="170">
        <v>0</v>
      </c>
      <c r="S294" s="198">
        <v>126</v>
      </c>
      <c r="T294" s="185">
        <v>192</v>
      </c>
      <c r="U294" s="185">
        <v>139</v>
      </c>
      <c r="V294" s="185">
        <v>221</v>
      </c>
      <c r="W294" s="185">
        <v>237</v>
      </c>
      <c r="X294" s="185">
        <v>113</v>
      </c>
      <c r="Y294" s="211">
        <v>9.5904900000000001E-2</v>
      </c>
      <c r="Z294" s="170">
        <v>6.4161700000000002E-2</v>
      </c>
      <c r="AA294" s="170">
        <v>9.1341599999999995E-2</v>
      </c>
      <c r="AB294" s="170">
        <v>9.5124900000000004E-4</v>
      </c>
      <c r="AC294" s="170">
        <v>1.3080399999999999E-3</v>
      </c>
      <c r="AD294" s="170">
        <v>3.3603999999999999E-3</v>
      </c>
      <c r="AE294" s="170">
        <v>0</v>
      </c>
      <c r="AF294" s="198">
        <v>3785</v>
      </c>
      <c r="AG294" s="185">
        <v>4551</v>
      </c>
      <c r="AH294" s="185">
        <v>4204</v>
      </c>
      <c r="AI294" s="185">
        <v>4205</v>
      </c>
      <c r="AJ294" s="185">
        <v>4587</v>
      </c>
      <c r="AK294" s="185">
        <v>3571</v>
      </c>
      <c r="AL294" s="185">
        <v>4780</v>
      </c>
      <c r="AM294" s="198"/>
      <c r="AN294" s="185"/>
      <c r="AO294" s="185"/>
      <c r="AP294" s="185"/>
      <c r="AQ294" s="185"/>
      <c r="AR294" s="185"/>
      <c r="AS294" s="185"/>
      <c r="AT294" s="197"/>
    </row>
    <row r="295" spans="1:46" x14ac:dyDescent="0.2">
      <c r="A295" s="197" t="s">
        <v>1296</v>
      </c>
      <c r="B295" s="77" t="s">
        <v>1372</v>
      </c>
      <c r="C295" s="197" t="s">
        <v>1372</v>
      </c>
      <c r="D295" s="185" t="s">
        <v>119</v>
      </c>
      <c r="E295" s="185" t="s">
        <v>2036</v>
      </c>
      <c r="F295" s="185" t="s">
        <v>38</v>
      </c>
      <c r="G295" s="186">
        <v>16</v>
      </c>
      <c r="H295" s="185">
        <v>20976041</v>
      </c>
      <c r="I295" s="185">
        <v>20976041</v>
      </c>
      <c r="J295" s="185" t="s">
        <v>39</v>
      </c>
      <c r="K295" s="185" t="s">
        <v>46</v>
      </c>
      <c r="L295" s="197" t="s">
        <v>2037</v>
      </c>
      <c r="M295" s="211">
        <v>0</v>
      </c>
      <c r="N295" s="170">
        <v>0</v>
      </c>
      <c r="O295" s="170">
        <v>2.0408163265306121E-2</v>
      </c>
      <c r="P295" s="170">
        <v>6.9767441860465115E-2</v>
      </c>
      <c r="Q295" s="170">
        <v>7.3170731707317069E-2</v>
      </c>
      <c r="R295" s="170">
        <v>0.2</v>
      </c>
      <c r="S295" s="198">
        <v>30</v>
      </c>
      <c r="T295" s="185">
        <v>46</v>
      </c>
      <c r="U295" s="185">
        <v>49</v>
      </c>
      <c r="V295" s="185">
        <v>43</v>
      </c>
      <c r="W295" s="185">
        <v>41</v>
      </c>
      <c r="X295" s="185">
        <v>25</v>
      </c>
      <c r="Y295" s="211">
        <v>4.1322299999999998E-3</v>
      </c>
      <c r="Z295" s="170">
        <v>5.0933799999999998E-3</v>
      </c>
      <c r="AA295" s="170">
        <v>0</v>
      </c>
      <c r="AB295" s="170">
        <v>6.3593E-3</v>
      </c>
      <c r="AC295" s="170">
        <v>6.6763400000000001E-2</v>
      </c>
      <c r="AD295" s="170">
        <v>0.123944</v>
      </c>
      <c r="AE295" s="170">
        <v>9.3457899999999997E-2</v>
      </c>
      <c r="AF295" s="198">
        <v>484</v>
      </c>
      <c r="AG295" s="185">
        <v>589</v>
      </c>
      <c r="AH295" s="185">
        <v>667</v>
      </c>
      <c r="AI295" s="185">
        <v>629</v>
      </c>
      <c r="AJ295" s="185">
        <v>1378</v>
      </c>
      <c r="AK295" s="185">
        <v>1065</v>
      </c>
      <c r="AL295" s="185">
        <v>856</v>
      </c>
      <c r="AM295" s="198" t="s">
        <v>39</v>
      </c>
      <c r="AN295" s="185" t="s">
        <v>39</v>
      </c>
      <c r="AO295" s="185" t="s">
        <v>39</v>
      </c>
      <c r="AP295" s="185" t="s">
        <v>39</v>
      </c>
      <c r="AQ295" s="185" t="s">
        <v>39</v>
      </c>
      <c r="AR295" s="194" t="s">
        <v>65</v>
      </c>
      <c r="AS295" s="194" t="s">
        <v>65</v>
      </c>
      <c r="AT295" s="218" t="s">
        <v>65</v>
      </c>
    </row>
    <row r="296" spans="1:46" x14ac:dyDescent="0.2">
      <c r="A296" s="197" t="s">
        <v>618</v>
      </c>
      <c r="B296" s="77" t="s">
        <v>32</v>
      </c>
      <c r="C296" s="197" t="s">
        <v>119</v>
      </c>
      <c r="D296" s="185" t="s">
        <v>119</v>
      </c>
      <c r="E296" s="185" t="s">
        <v>1806</v>
      </c>
      <c r="F296" s="185" t="s">
        <v>103</v>
      </c>
      <c r="G296" s="186">
        <v>16</v>
      </c>
      <c r="H296" s="185">
        <v>27244372</v>
      </c>
      <c r="I296" s="185">
        <v>27244372</v>
      </c>
      <c r="J296" s="185" t="s">
        <v>39</v>
      </c>
      <c r="K296" s="185" t="s">
        <v>46</v>
      </c>
      <c r="L296" s="197" t="s">
        <v>1807</v>
      </c>
      <c r="M296" s="211">
        <v>0</v>
      </c>
      <c r="N296" s="170">
        <v>1.0638297872340425E-2</v>
      </c>
      <c r="O296" s="170">
        <v>0</v>
      </c>
      <c r="P296" s="170">
        <v>0</v>
      </c>
      <c r="Q296" s="170">
        <v>0.1206896551724138</v>
      </c>
      <c r="R296" s="170">
        <v>0</v>
      </c>
      <c r="S296" s="198">
        <v>93</v>
      </c>
      <c r="T296" s="185">
        <v>94</v>
      </c>
      <c r="U296" s="185">
        <v>119</v>
      </c>
      <c r="V296" s="185">
        <v>69</v>
      </c>
      <c r="W296" s="185">
        <v>58</v>
      </c>
      <c r="X296" s="185">
        <v>109</v>
      </c>
      <c r="Y296" s="211">
        <v>6.0127799999999997E-3</v>
      </c>
      <c r="Z296" s="170">
        <v>1.8421100000000001E-3</v>
      </c>
      <c r="AA296" s="170">
        <v>1.51837E-3</v>
      </c>
      <c r="AB296" s="170">
        <v>1.56006E-3</v>
      </c>
      <c r="AC296" s="170">
        <v>3.7156300000000001E-3</v>
      </c>
      <c r="AD296" s="170">
        <v>0.13326099999999999</v>
      </c>
      <c r="AE296" s="170">
        <v>4.7858299999999998E-4</v>
      </c>
      <c r="AF296" s="198">
        <v>2661</v>
      </c>
      <c r="AG296" s="185">
        <v>3800</v>
      </c>
      <c r="AH296" s="185">
        <v>3293</v>
      </c>
      <c r="AI296" s="185">
        <v>3205</v>
      </c>
      <c r="AJ296" s="185">
        <v>4037</v>
      </c>
      <c r="AK296" s="185">
        <v>3692</v>
      </c>
      <c r="AL296" s="185">
        <v>4179</v>
      </c>
      <c r="AM296" s="198"/>
      <c r="AN296" s="185"/>
      <c r="AO296" s="185"/>
      <c r="AP296" s="185"/>
      <c r="AQ296" s="185"/>
      <c r="AR296" s="185"/>
      <c r="AS296" s="185"/>
      <c r="AT296" s="197"/>
    </row>
    <row r="297" spans="1:46" x14ac:dyDescent="0.2">
      <c r="A297" s="197" t="s">
        <v>269</v>
      </c>
      <c r="B297" s="77" t="s">
        <v>32</v>
      </c>
      <c r="C297" s="197" t="s">
        <v>119</v>
      </c>
      <c r="D297" s="185" t="s">
        <v>119</v>
      </c>
      <c r="E297" s="185" t="s">
        <v>1808</v>
      </c>
      <c r="F297" s="185" t="s">
        <v>38</v>
      </c>
      <c r="G297" s="186">
        <v>16</v>
      </c>
      <c r="H297" s="185">
        <v>27751517</v>
      </c>
      <c r="I297" s="185">
        <v>27751517</v>
      </c>
      <c r="J297" s="185" t="s">
        <v>40</v>
      </c>
      <c r="K297" s="185" t="s">
        <v>46</v>
      </c>
      <c r="L297" s="197" t="s">
        <v>1809</v>
      </c>
      <c r="M297" s="211">
        <v>0</v>
      </c>
      <c r="N297" s="170">
        <v>0</v>
      </c>
      <c r="O297" s="170">
        <v>0</v>
      </c>
      <c r="P297" s="170">
        <v>1.7543859649122806E-2</v>
      </c>
      <c r="Q297" s="170">
        <v>0.10204081632653061</v>
      </c>
      <c r="R297" s="170">
        <v>0</v>
      </c>
      <c r="S297" s="198">
        <v>33</v>
      </c>
      <c r="T297" s="185">
        <v>67</v>
      </c>
      <c r="U297" s="185">
        <v>67</v>
      </c>
      <c r="V297" s="185">
        <v>57</v>
      </c>
      <c r="W297" s="185">
        <v>49</v>
      </c>
      <c r="X297" s="185">
        <v>63</v>
      </c>
      <c r="Y297" s="211">
        <v>4.3173200000000004E-3</v>
      </c>
      <c r="Z297" s="170">
        <v>1.51515E-3</v>
      </c>
      <c r="AA297" s="170">
        <v>3.60911E-3</v>
      </c>
      <c r="AB297" s="170">
        <v>4.5135399999999999E-3</v>
      </c>
      <c r="AC297" s="170">
        <v>2.7060299999999999E-3</v>
      </c>
      <c r="AD297" s="170">
        <v>0.13436100000000001</v>
      </c>
      <c r="AE297" s="170">
        <v>9.2785899999999995E-4</v>
      </c>
      <c r="AF297" s="198">
        <v>3706</v>
      </c>
      <c r="AG297" s="185">
        <v>3960</v>
      </c>
      <c r="AH297" s="185">
        <v>3602</v>
      </c>
      <c r="AI297" s="185">
        <v>3988</v>
      </c>
      <c r="AJ297" s="185">
        <v>4065</v>
      </c>
      <c r="AK297" s="185">
        <v>3632</v>
      </c>
      <c r="AL297" s="185">
        <v>4311</v>
      </c>
      <c r="AM297" s="198"/>
      <c r="AN297" s="185"/>
      <c r="AO297" s="185"/>
      <c r="AP297" s="185"/>
      <c r="AQ297" s="185"/>
      <c r="AR297" s="185"/>
      <c r="AS297" s="185"/>
      <c r="AT297" s="197"/>
    </row>
    <row r="298" spans="1:46" x14ac:dyDescent="0.2">
      <c r="A298" s="197" t="s">
        <v>1313</v>
      </c>
      <c r="B298" s="77" t="s">
        <v>31</v>
      </c>
      <c r="C298" s="197" t="s">
        <v>119</v>
      </c>
      <c r="D298" s="185" t="s">
        <v>119</v>
      </c>
      <c r="E298" s="185" t="s">
        <v>1810</v>
      </c>
      <c r="F298" s="185" t="s">
        <v>38</v>
      </c>
      <c r="G298" s="186">
        <v>16</v>
      </c>
      <c r="H298" s="185">
        <v>28506858</v>
      </c>
      <c r="I298" s="185">
        <v>28506858</v>
      </c>
      <c r="J298" s="185" t="s">
        <v>40</v>
      </c>
      <c r="K298" s="185" t="s">
        <v>46</v>
      </c>
      <c r="L298" s="197" t="s">
        <v>1811</v>
      </c>
      <c r="M298" s="211">
        <v>0</v>
      </c>
      <c r="N298" s="170">
        <v>0</v>
      </c>
      <c r="O298" s="170">
        <v>0</v>
      </c>
      <c r="P298" s="170">
        <v>7.5471698113207544E-2</v>
      </c>
      <c r="Q298" s="170">
        <v>0</v>
      </c>
      <c r="R298" s="170">
        <v>3.4482758620689655E-2</v>
      </c>
      <c r="S298" s="198">
        <v>79</v>
      </c>
      <c r="T298" s="185">
        <v>107</v>
      </c>
      <c r="U298" s="185">
        <v>121</v>
      </c>
      <c r="V298" s="185">
        <v>159</v>
      </c>
      <c r="W298" s="185">
        <v>132</v>
      </c>
      <c r="X298" s="185">
        <v>116</v>
      </c>
      <c r="Y298" s="211">
        <v>2.0024999999999999E-3</v>
      </c>
      <c r="Z298" s="170">
        <v>2.3078700000000001E-3</v>
      </c>
      <c r="AA298" s="170">
        <v>9.2980000000000005E-4</v>
      </c>
      <c r="AB298" s="170">
        <v>1.55481E-3</v>
      </c>
      <c r="AC298" s="170">
        <v>8.0107399999999995E-2</v>
      </c>
      <c r="AD298" s="170">
        <v>3.0021800000000001E-3</v>
      </c>
      <c r="AE298" s="170">
        <v>4.2516999999999998E-3</v>
      </c>
      <c r="AF298" s="198">
        <v>3995</v>
      </c>
      <c r="AG298" s="185">
        <v>4333</v>
      </c>
      <c r="AH298" s="185">
        <v>4302</v>
      </c>
      <c r="AI298" s="185">
        <v>3859</v>
      </c>
      <c r="AJ298" s="185">
        <v>4469</v>
      </c>
      <c r="AK298" s="185">
        <v>3664</v>
      </c>
      <c r="AL298" s="185">
        <v>4704</v>
      </c>
      <c r="AM298" s="198"/>
      <c r="AN298" s="185"/>
      <c r="AO298" s="185"/>
      <c r="AP298" s="185"/>
      <c r="AQ298" s="185"/>
      <c r="AR298" s="185"/>
      <c r="AS298" s="185"/>
      <c r="AT298" s="197"/>
    </row>
    <row r="299" spans="1:46" x14ac:dyDescent="0.2">
      <c r="A299" s="197" t="s">
        <v>759</v>
      </c>
      <c r="B299" s="77" t="s">
        <v>1081</v>
      </c>
      <c r="C299" s="197" t="s">
        <v>119</v>
      </c>
      <c r="D299" s="185" t="s">
        <v>119</v>
      </c>
      <c r="E299" s="185" t="s">
        <v>1812</v>
      </c>
      <c r="F299" s="185" t="s">
        <v>38</v>
      </c>
      <c r="G299" s="186">
        <v>16</v>
      </c>
      <c r="H299" s="185">
        <v>29824394</v>
      </c>
      <c r="I299" s="185">
        <v>29824394</v>
      </c>
      <c r="J299" s="185" t="s">
        <v>40</v>
      </c>
      <c r="K299" s="185" t="s">
        <v>39</v>
      </c>
      <c r="L299" s="197" t="s">
        <v>1813</v>
      </c>
      <c r="M299" s="211">
        <v>0</v>
      </c>
      <c r="N299" s="170">
        <v>0.10869565217391304</v>
      </c>
      <c r="O299" s="170">
        <v>0</v>
      </c>
      <c r="P299" s="170">
        <v>0</v>
      </c>
      <c r="Q299" s="170">
        <v>0</v>
      </c>
      <c r="R299" s="170">
        <v>0</v>
      </c>
      <c r="S299" s="198">
        <v>71</v>
      </c>
      <c r="T299" s="185">
        <v>92</v>
      </c>
      <c r="U299" s="185">
        <v>103</v>
      </c>
      <c r="V299" s="185">
        <v>119</v>
      </c>
      <c r="W299" s="185">
        <v>120</v>
      </c>
      <c r="X299" s="185">
        <v>117</v>
      </c>
      <c r="Y299" s="211">
        <v>0.111417</v>
      </c>
      <c r="Z299" s="170">
        <v>4.1891900000000003E-2</v>
      </c>
      <c r="AA299" s="170">
        <v>8.19574E-2</v>
      </c>
      <c r="AB299" s="170">
        <v>9.4667099999999995E-4</v>
      </c>
      <c r="AC299" s="170">
        <v>2.7716200000000001E-4</v>
      </c>
      <c r="AD299" s="170">
        <v>5.43036E-4</v>
      </c>
      <c r="AE299" s="170">
        <v>1.07614E-3</v>
      </c>
      <c r="AF299" s="198">
        <v>2540</v>
      </c>
      <c r="AG299" s="185">
        <v>2960</v>
      </c>
      <c r="AH299" s="185">
        <v>3331</v>
      </c>
      <c r="AI299" s="185">
        <v>3169</v>
      </c>
      <c r="AJ299" s="185">
        <v>3608</v>
      </c>
      <c r="AK299" s="185">
        <v>3683</v>
      </c>
      <c r="AL299" s="185">
        <v>3717</v>
      </c>
      <c r="AM299" s="198"/>
      <c r="AN299" s="185"/>
      <c r="AO299" s="185"/>
      <c r="AP299" s="185"/>
      <c r="AQ299" s="185"/>
      <c r="AR299" s="185"/>
      <c r="AS299" s="185"/>
      <c r="AT299" s="197"/>
    </row>
    <row r="300" spans="1:46" x14ac:dyDescent="0.2">
      <c r="A300" s="197" t="s">
        <v>759</v>
      </c>
      <c r="B300" s="77" t="s">
        <v>1081</v>
      </c>
      <c r="C300" s="197" t="s">
        <v>119</v>
      </c>
      <c r="D300" s="185" t="s">
        <v>119</v>
      </c>
      <c r="E300" s="185" t="s">
        <v>1814</v>
      </c>
      <c r="F300" s="185" t="s">
        <v>38</v>
      </c>
      <c r="G300" s="186">
        <v>16</v>
      </c>
      <c r="H300" s="185">
        <v>29828147</v>
      </c>
      <c r="I300" s="185">
        <v>29828147</v>
      </c>
      <c r="J300" s="185" t="s">
        <v>40</v>
      </c>
      <c r="K300" s="185" t="s">
        <v>46</v>
      </c>
      <c r="L300" s="197" t="s">
        <v>1815</v>
      </c>
      <c r="M300" s="211">
        <v>0</v>
      </c>
      <c r="N300" s="170">
        <v>0.1111111111111111</v>
      </c>
      <c r="O300" s="170">
        <v>0</v>
      </c>
      <c r="P300" s="170">
        <v>0</v>
      </c>
      <c r="Q300" s="170">
        <v>0</v>
      </c>
      <c r="R300" s="170">
        <v>0</v>
      </c>
      <c r="S300" s="198">
        <v>22</v>
      </c>
      <c r="T300" s="185">
        <v>45</v>
      </c>
      <c r="U300" s="185">
        <v>40</v>
      </c>
      <c r="V300" s="185">
        <v>48</v>
      </c>
      <c r="W300" s="185">
        <v>67</v>
      </c>
      <c r="X300" s="185">
        <v>36</v>
      </c>
      <c r="Y300" s="211">
        <v>0.102941</v>
      </c>
      <c r="Z300" s="170">
        <v>6.8558400000000005E-2</v>
      </c>
      <c r="AA300" s="170">
        <v>9.1802499999999995E-2</v>
      </c>
      <c r="AB300" s="170">
        <v>4.4712700000000002E-4</v>
      </c>
      <c r="AC300" s="170">
        <v>1.7445200000000001E-3</v>
      </c>
      <c r="AD300" s="170">
        <v>1.26877E-3</v>
      </c>
      <c r="AE300" s="170">
        <v>3.8044499999999998E-4</v>
      </c>
      <c r="AF300" s="198">
        <v>4488</v>
      </c>
      <c r="AG300" s="185">
        <v>4828</v>
      </c>
      <c r="AH300" s="185">
        <v>4477</v>
      </c>
      <c r="AI300" s="185">
        <v>4473</v>
      </c>
      <c r="AJ300" s="185">
        <v>5159</v>
      </c>
      <c r="AK300" s="185">
        <v>4729</v>
      </c>
      <c r="AL300" s="185">
        <v>5257</v>
      </c>
      <c r="AM300" s="198"/>
      <c r="AN300" s="185"/>
      <c r="AO300" s="185"/>
      <c r="AP300" s="185"/>
      <c r="AQ300" s="185"/>
      <c r="AR300" s="185"/>
      <c r="AS300" s="185"/>
      <c r="AT300" s="197"/>
    </row>
    <row r="301" spans="1:46" x14ac:dyDescent="0.2">
      <c r="A301" s="197" t="s">
        <v>759</v>
      </c>
      <c r="B301" s="77" t="s">
        <v>1081</v>
      </c>
      <c r="C301" s="197" t="s">
        <v>1081</v>
      </c>
      <c r="D301" s="185" t="s">
        <v>119</v>
      </c>
      <c r="E301" s="185" t="s">
        <v>1814</v>
      </c>
      <c r="F301" s="185" t="s">
        <v>38</v>
      </c>
      <c r="G301" s="186">
        <v>16</v>
      </c>
      <c r="H301" s="185">
        <v>29831032</v>
      </c>
      <c r="I301" s="185">
        <v>29831032</v>
      </c>
      <c r="J301" s="185" t="s">
        <v>40</v>
      </c>
      <c r="K301" s="185" t="s">
        <v>46</v>
      </c>
      <c r="L301" s="197" t="s">
        <v>1816</v>
      </c>
      <c r="M301" s="211">
        <v>0</v>
      </c>
      <c r="N301" s="170">
        <v>0.20833333333333334</v>
      </c>
      <c r="O301" s="170">
        <v>0</v>
      </c>
      <c r="P301" s="170">
        <v>0</v>
      </c>
      <c r="Q301" s="170">
        <v>0</v>
      </c>
      <c r="R301" s="170">
        <v>0</v>
      </c>
      <c r="S301" s="198">
        <v>32</v>
      </c>
      <c r="T301" s="185">
        <v>48</v>
      </c>
      <c r="U301" s="185">
        <v>31</v>
      </c>
      <c r="V301" s="185">
        <v>40</v>
      </c>
      <c r="W301" s="185">
        <v>58</v>
      </c>
      <c r="X301" s="185">
        <v>52</v>
      </c>
      <c r="Y301" s="211">
        <v>0.10886899999999999</v>
      </c>
      <c r="Z301" s="170">
        <v>6.61273E-2</v>
      </c>
      <c r="AA301" s="170">
        <v>8.60321E-2</v>
      </c>
      <c r="AB301" s="170">
        <v>7.7459299999999996E-4</v>
      </c>
      <c r="AC301" s="170">
        <v>2.8717299999999999E-3</v>
      </c>
      <c r="AD301" s="170">
        <v>3.3467200000000001E-3</v>
      </c>
      <c r="AE301" s="170">
        <v>1.25668E-3</v>
      </c>
      <c r="AF301" s="198">
        <v>2379</v>
      </c>
      <c r="AG301" s="185">
        <v>2843</v>
      </c>
      <c r="AH301" s="185">
        <v>3057</v>
      </c>
      <c r="AI301" s="185">
        <v>2582</v>
      </c>
      <c r="AJ301" s="185">
        <v>3134</v>
      </c>
      <c r="AK301" s="185">
        <v>2988</v>
      </c>
      <c r="AL301" s="185">
        <v>3183</v>
      </c>
      <c r="AM301" s="198" t="s">
        <v>40</v>
      </c>
      <c r="AN301" s="194" t="s">
        <v>48</v>
      </c>
      <c r="AO301" s="194" t="s">
        <v>48</v>
      </c>
      <c r="AP301" s="194" t="s">
        <v>48</v>
      </c>
      <c r="AQ301" s="185" t="s">
        <v>40</v>
      </c>
      <c r="AR301" s="185" t="s">
        <v>40</v>
      </c>
      <c r="AS301" s="185" t="s">
        <v>40</v>
      </c>
      <c r="AT301" s="197" t="s">
        <v>40</v>
      </c>
    </row>
    <row r="302" spans="1:46" x14ac:dyDescent="0.2">
      <c r="A302" s="197" t="s">
        <v>1296</v>
      </c>
      <c r="B302" s="77" t="s">
        <v>1296</v>
      </c>
      <c r="C302" s="197" t="s">
        <v>119</v>
      </c>
      <c r="D302" s="185" t="s">
        <v>119</v>
      </c>
      <c r="E302" s="185" t="s">
        <v>1817</v>
      </c>
      <c r="F302" s="185" t="s">
        <v>38</v>
      </c>
      <c r="G302" s="186">
        <v>16</v>
      </c>
      <c r="H302" s="185">
        <v>29974522</v>
      </c>
      <c r="I302" s="185">
        <v>29974522</v>
      </c>
      <c r="J302" s="185" t="s">
        <v>39</v>
      </c>
      <c r="K302" s="185" t="s">
        <v>40</v>
      </c>
      <c r="L302" s="197" t="s">
        <v>1818</v>
      </c>
      <c r="M302" s="211">
        <v>0</v>
      </c>
      <c r="N302" s="170">
        <v>0</v>
      </c>
      <c r="O302" s="170">
        <v>2.7522935779816515E-2</v>
      </c>
      <c r="P302" s="170">
        <v>6.3291139240506333E-2</v>
      </c>
      <c r="Q302" s="170">
        <v>0.1388888888888889</v>
      </c>
      <c r="R302" s="170">
        <v>6.3157894736842107E-2</v>
      </c>
      <c r="S302" s="198">
        <v>87</v>
      </c>
      <c r="T302" s="185">
        <v>116</v>
      </c>
      <c r="U302" s="185">
        <v>109</v>
      </c>
      <c r="V302" s="185">
        <v>158</v>
      </c>
      <c r="W302" s="185">
        <v>144</v>
      </c>
      <c r="X302" s="185">
        <v>95</v>
      </c>
      <c r="Y302" s="211">
        <v>2.6480000000000002E-3</v>
      </c>
      <c r="Z302" s="170">
        <v>2.7173900000000001E-3</v>
      </c>
      <c r="AA302" s="170">
        <v>2.61487E-3</v>
      </c>
      <c r="AB302" s="170">
        <v>1.66667E-2</v>
      </c>
      <c r="AC302" s="170">
        <v>0.10505299999999999</v>
      </c>
      <c r="AD302" s="170">
        <v>0.16354199999999999</v>
      </c>
      <c r="AE302" s="170">
        <v>0.100796</v>
      </c>
      <c r="AF302" s="198">
        <v>5287</v>
      </c>
      <c r="AG302" s="185">
        <v>5152</v>
      </c>
      <c r="AH302" s="185">
        <v>5354</v>
      </c>
      <c r="AI302" s="185">
        <v>4680</v>
      </c>
      <c r="AJ302" s="185">
        <v>5007</v>
      </c>
      <c r="AK302" s="185">
        <v>4800</v>
      </c>
      <c r="AL302" s="185">
        <v>5149</v>
      </c>
      <c r="AM302" s="198"/>
      <c r="AN302" s="185"/>
      <c r="AO302" s="185"/>
      <c r="AP302" s="185"/>
      <c r="AQ302" s="185"/>
      <c r="AR302" s="185"/>
      <c r="AS302" s="185"/>
      <c r="AT302" s="197"/>
    </row>
    <row r="303" spans="1:46" x14ac:dyDescent="0.2">
      <c r="A303" s="197" t="s">
        <v>1569</v>
      </c>
      <c r="B303" s="77" t="s">
        <v>1569</v>
      </c>
      <c r="C303" s="197" t="s">
        <v>1372</v>
      </c>
      <c r="D303" s="185" t="s">
        <v>119</v>
      </c>
      <c r="E303" s="185" t="s">
        <v>1817</v>
      </c>
      <c r="F303" s="185" t="s">
        <v>38</v>
      </c>
      <c r="G303" s="186">
        <v>16</v>
      </c>
      <c r="H303" s="185">
        <v>29982798</v>
      </c>
      <c r="I303" s="185">
        <v>29982798</v>
      </c>
      <c r="J303" s="185" t="s">
        <v>39</v>
      </c>
      <c r="K303" s="185" t="s">
        <v>46</v>
      </c>
      <c r="L303" s="197" t="s">
        <v>1819</v>
      </c>
      <c r="M303" s="211">
        <v>0</v>
      </c>
      <c r="N303" s="170">
        <v>3.0303030303030304E-2</v>
      </c>
      <c r="O303" s="170">
        <v>7.0921985815602835E-3</v>
      </c>
      <c r="P303" s="170">
        <v>5.5944055944055944E-2</v>
      </c>
      <c r="Q303" s="170">
        <v>0.104</v>
      </c>
      <c r="R303" s="170">
        <v>0.10569105691056911</v>
      </c>
      <c r="S303" s="198">
        <v>76</v>
      </c>
      <c r="T303" s="185">
        <v>132</v>
      </c>
      <c r="U303" s="185">
        <v>141</v>
      </c>
      <c r="V303" s="185">
        <v>143</v>
      </c>
      <c r="W303" s="185">
        <v>125</v>
      </c>
      <c r="X303" s="185">
        <v>123</v>
      </c>
      <c r="Y303" s="211">
        <v>1.08696E-2</v>
      </c>
      <c r="Z303" s="170">
        <v>5.7570500000000003E-4</v>
      </c>
      <c r="AA303" s="170">
        <v>1.3793099999999999E-3</v>
      </c>
      <c r="AB303" s="170">
        <v>7.2815500000000003E-3</v>
      </c>
      <c r="AC303" s="170">
        <v>9.3520099999999995E-2</v>
      </c>
      <c r="AD303" s="170">
        <v>0.14526700000000001</v>
      </c>
      <c r="AE303" s="170">
        <v>8.7457599999999996E-2</v>
      </c>
      <c r="AF303" s="198">
        <v>2852</v>
      </c>
      <c r="AG303" s="185">
        <v>3474</v>
      </c>
      <c r="AH303" s="185">
        <v>2900</v>
      </c>
      <c r="AI303" s="185">
        <v>2884</v>
      </c>
      <c r="AJ303" s="185">
        <v>2855</v>
      </c>
      <c r="AK303" s="185">
        <v>3497</v>
      </c>
      <c r="AL303" s="185">
        <v>2950</v>
      </c>
      <c r="AM303" s="198" t="s">
        <v>39</v>
      </c>
      <c r="AN303" s="185" t="s">
        <v>39</v>
      </c>
      <c r="AO303" s="185" t="s">
        <v>39</v>
      </c>
      <c r="AP303" s="185" t="s">
        <v>39</v>
      </c>
      <c r="AQ303" s="185" t="s">
        <v>39</v>
      </c>
      <c r="AR303" s="194" t="s">
        <v>65</v>
      </c>
      <c r="AS303" s="194" t="s">
        <v>65</v>
      </c>
      <c r="AT303" s="218" t="s">
        <v>65</v>
      </c>
    </row>
    <row r="304" spans="1:46" x14ac:dyDescent="0.2">
      <c r="A304" s="197" t="s">
        <v>1372</v>
      </c>
      <c r="B304" s="77" t="s">
        <v>1372</v>
      </c>
      <c r="C304" s="197" t="s">
        <v>119</v>
      </c>
      <c r="D304" s="185" t="s">
        <v>119</v>
      </c>
      <c r="E304" s="185" t="s">
        <v>2038</v>
      </c>
      <c r="F304" s="185" t="s">
        <v>38</v>
      </c>
      <c r="G304" s="186">
        <v>16</v>
      </c>
      <c r="H304" s="185">
        <v>31096020</v>
      </c>
      <c r="I304" s="185">
        <v>31096020</v>
      </c>
      <c r="J304" s="185" t="s">
        <v>40</v>
      </c>
      <c r="K304" s="185" t="s">
        <v>39</v>
      </c>
      <c r="L304" s="197" t="s">
        <v>2039</v>
      </c>
      <c r="M304" s="211">
        <v>0</v>
      </c>
      <c r="N304" s="170">
        <v>0</v>
      </c>
      <c r="O304" s="170">
        <v>0</v>
      </c>
      <c r="P304" s="170">
        <v>6.8965517241379309E-2</v>
      </c>
      <c r="Q304" s="170">
        <v>0.19753086419753085</v>
      </c>
      <c r="R304" s="170">
        <v>0.125</v>
      </c>
      <c r="S304" s="198">
        <v>31</v>
      </c>
      <c r="T304" s="185">
        <v>38</v>
      </c>
      <c r="U304" s="185">
        <v>32</v>
      </c>
      <c r="V304" s="185">
        <v>58</v>
      </c>
      <c r="W304" s="185">
        <v>81</v>
      </c>
      <c r="X304" s="185">
        <v>24</v>
      </c>
      <c r="Y304" s="211">
        <v>0</v>
      </c>
      <c r="Z304" s="170">
        <v>2.0827900000000002E-3</v>
      </c>
      <c r="AA304" s="170">
        <v>0</v>
      </c>
      <c r="AB304" s="170">
        <v>9.2981399999999999E-3</v>
      </c>
      <c r="AC304" s="170">
        <v>9.0032200000000007E-2</v>
      </c>
      <c r="AD304" s="170">
        <v>0.14144999999999999</v>
      </c>
      <c r="AE304" s="170">
        <v>8.7248300000000001E-2</v>
      </c>
      <c r="AF304" s="198">
        <v>4120</v>
      </c>
      <c r="AG304" s="185">
        <v>3841</v>
      </c>
      <c r="AH304" s="185">
        <v>6</v>
      </c>
      <c r="AI304" s="185">
        <v>3334</v>
      </c>
      <c r="AJ304" s="185">
        <v>4354</v>
      </c>
      <c r="AK304" s="185">
        <v>2234</v>
      </c>
      <c r="AL304" s="185">
        <v>4768</v>
      </c>
      <c r="AM304" s="198"/>
      <c r="AN304" s="185"/>
      <c r="AO304" s="185"/>
      <c r="AP304" s="185"/>
      <c r="AQ304" s="185"/>
      <c r="AR304" s="185"/>
      <c r="AS304" s="185"/>
      <c r="AT304" s="197"/>
    </row>
    <row r="305" spans="1:46" x14ac:dyDescent="0.2">
      <c r="A305" s="197" t="s">
        <v>1372</v>
      </c>
      <c r="B305" s="77" t="s">
        <v>1296</v>
      </c>
      <c r="C305" s="197" t="s">
        <v>1372</v>
      </c>
      <c r="D305" s="185" t="s">
        <v>119</v>
      </c>
      <c r="E305" s="185" t="s">
        <v>1820</v>
      </c>
      <c r="F305" s="185" t="s">
        <v>38</v>
      </c>
      <c r="G305" s="186">
        <v>16</v>
      </c>
      <c r="H305" s="185">
        <v>31335777</v>
      </c>
      <c r="I305" s="185">
        <v>31335777</v>
      </c>
      <c r="J305" s="185" t="s">
        <v>39</v>
      </c>
      <c r="K305" s="185" t="s">
        <v>59</v>
      </c>
      <c r="L305" s="197" t="s">
        <v>1821</v>
      </c>
      <c r="M305" s="211">
        <v>0</v>
      </c>
      <c r="N305" s="170">
        <v>0</v>
      </c>
      <c r="O305" s="170">
        <v>0</v>
      </c>
      <c r="P305" s="170">
        <v>0.16071428571428573</v>
      </c>
      <c r="Q305" s="170">
        <v>5.0632911392405063E-2</v>
      </c>
      <c r="R305" s="170">
        <v>9.5238095238095233E-2</v>
      </c>
      <c r="S305" s="198">
        <v>39</v>
      </c>
      <c r="T305" s="185">
        <v>64</v>
      </c>
      <c r="U305" s="185">
        <v>58</v>
      </c>
      <c r="V305" s="185">
        <v>56</v>
      </c>
      <c r="W305" s="185">
        <v>79</v>
      </c>
      <c r="X305" s="185">
        <v>42</v>
      </c>
      <c r="Y305" s="211">
        <v>2.7210899999999998E-3</v>
      </c>
      <c r="Z305" s="170">
        <v>1.8752899999999999E-3</v>
      </c>
      <c r="AA305" s="170">
        <v>1.6029900000000001E-3</v>
      </c>
      <c r="AB305" s="170">
        <v>1.3520799999999999E-2</v>
      </c>
      <c r="AC305" s="170">
        <v>0.105374</v>
      </c>
      <c r="AD305" s="170">
        <v>0.14180100000000001</v>
      </c>
      <c r="AE305" s="170">
        <v>9.8798700000000003E-2</v>
      </c>
      <c r="AF305" s="198">
        <v>3675</v>
      </c>
      <c r="AG305" s="185">
        <v>4266</v>
      </c>
      <c r="AH305" s="185">
        <v>3743</v>
      </c>
      <c r="AI305" s="185">
        <v>3698</v>
      </c>
      <c r="AJ305" s="185">
        <v>4280</v>
      </c>
      <c r="AK305" s="185">
        <v>4330</v>
      </c>
      <c r="AL305" s="185">
        <v>4828</v>
      </c>
      <c r="AM305" s="198" t="s">
        <v>39</v>
      </c>
      <c r="AN305" s="185" t="s">
        <v>39</v>
      </c>
      <c r="AO305" s="185" t="s">
        <v>39</v>
      </c>
      <c r="AP305" s="185" t="s">
        <v>39</v>
      </c>
      <c r="AQ305" s="185" t="s">
        <v>39</v>
      </c>
      <c r="AR305" s="194" t="s">
        <v>79</v>
      </c>
      <c r="AS305" s="194" t="s">
        <v>79</v>
      </c>
      <c r="AT305" s="218" t="s">
        <v>79</v>
      </c>
    </row>
    <row r="306" spans="1:46" x14ac:dyDescent="0.2">
      <c r="A306" s="197" t="s">
        <v>1372</v>
      </c>
      <c r="B306" s="77" t="s">
        <v>1296</v>
      </c>
      <c r="C306" s="197" t="s">
        <v>119</v>
      </c>
      <c r="D306" s="185" t="s">
        <v>119</v>
      </c>
      <c r="E306" s="185" t="s">
        <v>2113</v>
      </c>
      <c r="F306" s="185" t="s">
        <v>38</v>
      </c>
      <c r="G306" s="186">
        <v>16</v>
      </c>
      <c r="H306" s="185">
        <v>31447963</v>
      </c>
      <c r="I306" s="185">
        <v>31447963</v>
      </c>
      <c r="J306" s="185" t="s">
        <v>39</v>
      </c>
      <c r="K306" s="185" t="s">
        <v>40</v>
      </c>
      <c r="L306" s="197" t="s">
        <v>2114</v>
      </c>
      <c r="M306" s="211">
        <v>0</v>
      </c>
      <c r="N306" s="170">
        <v>0</v>
      </c>
      <c r="O306" s="170">
        <v>8.771929824561403E-3</v>
      </c>
      <c r="P306" s="170">
        <v>8.3333333333333329E-2</v>
      </c>
      <c r="Q306" s="170">
        <v>0.13168724279835392</v>
      </c>
      <c r="R306" s="170">
        <v>8.8709677419354843E-2</v>
      </c>
      <c r="S306" s="198">
        <v>109</v>
      </c>
      <c r="T306" s="185">
        <v>154</v>
      </c>
      <c r="U306" s="185">
        <v>114</v>
      </c>
      <c r="V306" s="185">
        <v>192</v>
      </c>
      <c r="W306" s="185">
        <v>243</v>
      </c>
      <c r="X306" s="185">
        <v>124</v>
      </c>
      <c r="Y306" s="211">
        <v>0</v>
      </c>
      <c r="Z306" s="170">
        <v>7.9051399999999997E-3</v>
      </c>
      <c r="AA306" s="170">
        <v>0</v>
      </c>
      <c r="AB306" s="170">
        <v>1.4705899999999999E-2</v>
      </c>
      <c r="AC306" s="170">
        <v>7.9913600000000001E-2</v>
      </c>
      <c r="AD306" s="170">
        <v>0.10280400000000001</v>
      </c>
      <c r="AE306" s="170">
        <v>8.0429E-2</v>
      </c>
      <c r="AF306" s="198">
        <v>181</v>
      </c>
      <c r="AG306" s="185">
        <v>253</v>
      </c>
      <c r="AH306" s="185">
        <v>150</v>
      </c>
      <c r="AI306" s="185">
        <v>136</v>
      </c>
      <c r="AJ306" s="185">
        <v>463</v>
      </c>
      <c r="AK306" s="185">
        <v>428</v>
      </c>
      <c r="AL306" s="185">
        <v>373</v>
      </c>
      <c r="AM306" s="198"/>
      <c r="AN306" s="185"/>
      <c r="AO306" s="185"/>
      <c r="AP306" s="185"/>
      <c r="AQ306" s="185"/>
      <c r="AR306" s="185"/>
      <c r="AS306" s="185"/>
      <c r="AT306" s="197"/>
    </row>
    <row r="307" spans="1:46" x14ac:dyDescent="0.2">
      <c r="A307" s="197" t="s">
        <v>1372</v>
      </c>
      <c r="B307" s="77" t="s">
        <v>1372</v>
      </c>
      <c r="C307" s="197" t="s">
        <v>119</v>
      </c>
      <c r="D307" s="185" t="s">
        <v>119</v>
      </c>
      <c r="E307" s="185" t="s">
        <v>1822</v>
      </c>
      <c r="F307" s="185" t="s">
        <v>38</v>
      </c>
      <c r="G307" s="186">
        <v>16</v>
      </c>
      <c r="H307" s="185">
        <v>31471001</v>
      </c>
      <c r="I307" s="185">
        <v>31471001</v>
      </c>
      <c r="J307" s="185" t="s">
        <v>39</v>
      </c>
      <c r="K307" s="185" t="s">
        <v>40</v>
      </c>
      <c r="L307" s="197" t="s">
        <v>1823</v>
      </c>
      <c r="M307" s="211">
        <v>0</v>
      </c>
      <c r="N307" s="170">
        <v>0</v>
      </c>
      <c r="O307" s="170">
        <v>0</v>
      </c>
      <c r="P307" s="170">
        <v>5.0847457627118647E-2</v>
      </c>
      <c r="Q307" s="170">
        <v>0.16949152542372881</v>
      </c>
      <c r="R307" s="170">
        <v>2.7027027027027029E-2</v>
      </c>
      <c r="S307" s="198">
        <v>17</v>
      </c>
      <c r="T307" s="185">
        <v>28</v>
      </c>
      <c r="U307" s="185">
        <v>33</v>
      </c>
      <c r="V307" s="185">
        <v>59</v>
      </c>
      <c r="W307" s="185">
        <v>59</v>
      </c>
      <c r="X307" s="185">
        <v>37</v>
      </c>
      <c r="Y307" s="211">
        <v>1.8443400000000001E-3</v>
      </c>
      <c r="Z307" s="170">
        <v>1.2650199999999999E-3</v>
      </c>
      <c r="AA307" s="170">
        <v>1.3741000000000001E-3</v>
      </c>
      <c r="AB307" s="170">
        <v>9.5976399999999993E-3</v>
      </c>
      <c r="AC307" s="170">
        <v>8.8731099999999993E-2</v>
      </c>
      <c r="AD307" s="170">
        <v>0.139011</v>
      </c>
      <c r="AE307" s="170">
        <v>8.4556800000000001E-2</v>
      </c>
      <c r="AF307" s="198">
        <v>2711</v>
      </c>
      <c r="AG307" s="185">
        <v>3162</v>
      </c>
      <c r="AH307" s="185">
        <v>2911</v>
      </c>
      <c r="AI307" s="185">
        <v>2709</v>
      </c>
      <c r="AJ307" s="185">
        <v>3381</v>
      </c>
      <c r="AK307" s="185">
        <v>3194</v>
      </c>
      <c r="AL307" s="185">
        <v>3678</v>
      </c>
      <c r="AM307" s="198"/>
      <c r="AN307" s="185"/>
      <c r="AO307" s="185"/>
      <c r="AP307" s="185"/>
      <c r="AQ307" s="185"/>
      <c r="AR307" s="185"/>
      <c r="AS307" s="185"/>
      <c r="AT307" s="197"/>
    </row>
    <row r="308" spans="1:46" x14ac:dyDescent="0.2">
      <c r="A308" s="197" t="s">
        <v>1179</v>
      </c>
      <c r="B308" s="77" t="s">
        <v>1179</v>
      </c>
      <c r="C308" s="197" t="s">
        <v>1313</v>
      </c>
      <c r="D308" s="185" t="s">
        <v>119</v>
      </c>
      <c r="E308" s="185" t="s">
        <v>2040</v>
      </c>
      <c r="F308" s="185" t="s">
        <v>38</v>
      </c>
      <c r="G308" s="186">
        <v>16</v>
      </c>
      <c r="H308" s="185">
        <v>65022206</v>
      </c>
      <c r="I308" s="185">
        <v>65022206</v>
      </c>
      <c r="J308" s="185" t="s">
        <v>39</v>
      </c>
      <c r="K308" s="185" t="s">
        <v>59</v>
      </c>
      <c r="L308" s="197" t="s">
        <v>2041</v>
      </c>
      <c r="M308" s="211">
        <v>0</v>
      </c>
      <c r="N308" s="170">
        <v>0</v>
      </c>
      <c r="O308" s="170">
        <v>1.3071895424836602E-2</v>
      </c>
      <c r="P308" s="170">
        <v>0.13186813186813187</v>
      </c>
      <c r="Q308" s="170">
        <v>0</v>
      </c>
      <c r="R308" s="170">
        <v>0.17307692307692307</v>
      </c>
      <c r="S308" s="198">
        <v>116</v>
      </c>
      <c r="T308" s="185">
        <v>71</v>
      </c>
      <c r="U308" s="185">
        <v>153</v>
      </c>
      <c r="V308" s="185">
        <v>91</v>
      </c>
      <c r="W308" s="185">
        <v>46</v>
      </c>
      <c r="X308" s="185">
        <v>104</v>
      </c>
      <c r="Y308" s="211">
        <v>4.05844E-3</v>
      </c>
      <c r="Z308" s="170">
        <v>0</v>
      </c>
      <c r="AA308" s="170">
        <v>4.4405E-3</v>
      </c>
      <c r="AB308" s="170">
        <v>1.00541E-2</v>
      </c>
      <c r="AC308" s="170">
        <v>0.17686399999999999</v>
      </c>
      <c r="AD308" s="170">
        <v>7.8937899999999995E-3</v>
      </c>
      <c r="AE308" s="170">
        <v>0.151119</v>
      </c>
      <c r="AF308" s="198">
        <v>1232</v>
      </c>
      <c r="AG308" s="185">
        <v>2149</v>
      </c>
      <c r="AH308" s="185">
        <v>2252</v>
      </c>
      <c r="AI308" s="185">
        <v>2586</v>
      </c>
      <c r="AJ308" s="185">
        <v>3138</v>
      </c>
      <c r="AK308" s="185">
        <v>2787</v>
      </c>
      <c r="AL308" s="185">
        <v>2680</v>
      </c>
      <c r="AM308" s="198" t="s">
        <v>39</v>
      </c>
      <c r="AN308" s="185" t="s">
        <v>39</v>
      </c>
      <c r="AO308" s="185" t="s">
        <v>39</v>
      </c>
      <c r="AP308" s="185" t="s">
        <v>39</v>
      </c>
      <c r="AQ308" s="185" t="s">
        <v>39</v>
      </c>
      <c r="AR308" s="194" t="s">
        <v>79</v>
      </c>
      <c r="AS308" s="185" t="s">
        <v>39</v>
      </c>
      <c r="AT308" s="218" t="s">
        <v>79</v>
      </c>
    </row>
    <row r="309" spans="1:46" x14ac:dyDescent="0.2">
      <c r="A309" s="197" t="s">
        <v>32</v>
      </c>
      <c r="B309" s="77" t="s">
        <v>32</v>
      </c>
      <c r="C309" s="197" t="s">
        <v>32</v>
      </c>
      <c r="D309" s="185" t="s">
        <v>119</v>
      </c>
      <c r="E309" s="185" t="s">
        <v>2042</v>
      </c>
      <c r="F309" s="185" t="s">
        <v>38</v>
      </c>
      <c r="G309" s="186">
        <v>16</v>
      </c>
      <c r="H309" s="185">
        <v>66919580</v>
      </c>
      <c r="I309" s="185">
        <v>66919580</v>
      </c>
      <c r="J309" s="185" t="s">
        <v>40</v>
      </c>
      <c r="K309" s="185" t="s">
        <v>46</v>
      </c>
      <c r="L309" s="197" t="s">
        <v>2043</v>
      </c>
      <c r="M309" s="211">
        <v>0</v>
      </c>
      <c r="N309" s="170">
        <v>0</v>
      </c>
      <c r="O309" s="170">
        <v>0</v>
      </c>
      <c r="P309" s="170">
        <v>0</v>
      </c>
      <c r="Q309" s="170">
        <v>0.37209302325581395</v>
      </c>
      <c r="R309" s="170">
        <v>0</v>
      </c>
      <c r="S309" s="198">
        <v>36</v>
      </c>
      <c r="T309" s="185">
        <v>25</v>
      </c>
      <c r="U309" s="185">
        <v>51</v>
      </c>
      <c r="V309" s="185">
        <v>48</v>
      </c>
      <c r="W309" s="185">
        <v>43</v>
      </c>
      <c r="X309" s="185">
        <v>37</v>
      </c>
      <c r="Y309" s="211">
        <v>0</v>
      </c>
      <c r="Z309" s="170">
        <v>8.7829399999999995E-3</v>
      </c>
      <c r="AA309" s="170">
        <v>5.7636900000000001E-3</v>
      </c>
      <c r="AB309" s="170">
        <v>4.6838399999999999E-3</v>
      </c>
      <c r="AC309" s="170">
        <v>1.84162E-3</v>
      </c>
      <c r="AD309" s="170">
        <v>0.34627799999999997</v>
      </c>
      <c r="AE309" s="170">
        <v>0</v>
      </c>
      <c r="AF309" s="198">
        <v>524</v>
      </c>
      <c r="AG309" s="185">
        <v>797</v>
      </c>
      <c r="AH309" s="185">
        <v>694</v>
      </c>
      <c r="AI309" s="185">
        <v>854</v>
      </c>
      <c r="AJ309" s="185">
        <v>1086</v>
      </c>
      <c r="AK309" s="185">
        <v>927</v>
      </c>
      <c r="AL309" s="185">
        <v>995</v>
      </c>
      <c r="AM309" s="198" t="s">
        <v>40</v>
      </c>
      <c r="AN309" s="185" t="s">
        <v>40</v>
      </c>
      <c r="AO309" s="185" t="s">
        <v>40</v>
      </c>
      <c r="AP309" s="185" t="s">
        <v>40</v>
      </c>
      <c r="AQ309" s="185" t="s">
        <v>40</v>
      </c>
      <c r="AR309" s="185" t="s">
        <v>40</v>
      </c>
      <c r="AS309" s="194" t="s">
        <v>48</v>
      </c>
      <c r="AT309" s="197" t="s">
        <v>40</v>
      </c>
    </row>
    <row r="310" spans="1:46" x14ac:dyDescent="0.2">
      <c r="A310" s="197" t="s">
        <v>1569</v>
      </c>
      <c r="B310" s="77" t="s">
        <v>1734</v>
      </c>
      <c r="C310" s="173" t="s">
        <v>1423</v>
      </c>
      <c r="D310" s="185" t="s">
        <v>119</v>
      </c>
      <c r="E310" s="259" t="s">
        <v>1824</v>
      </c>
      <c r="F310" s="259" t="s">
        <v>134</v>
      </c>
      <c r="G310" s="260">
        <v>16</v>
      </c>
      <c r="H310" s="259">
        <v>68849593</v>
      </c>
      <c r="I310" s="185">
        <v>68849593</v>
      </c>
      <c r="J310" s="185" t="s">
        <v>51</v>
      </c>
      <c r="K310" s="185" t="s">
        <v>1825</v>
      </c>
      <c r="L310" s="197" t="s">
        <v>1826</v>
      </c>
      <c r="M310" s="211">
        <v>0</v>
      </c>
      <c r="N310" s="170">
        <v>0.44117647058823528</v>
      </c>
      <c r="O310" s="170">
        <v>0</v>
      </c>
      <c r="P310" s="170">
        <v>0.15094339622641509</v>
      </c>
      <c r="Q310" s="170">
        <v>0.30952380952380953</v>
      </c>
      <c r="R310" s="170">
        <v>0.30303030303030304</v>
      </c>
      <c r="S310" s="294">
        <v>34</v>
      </c>
      <c r="T310" s="261">
        <v>37</v>
      </c>
      <c r="U310" s="261">
        <v>53</v>
      </c>
      <c r="V310" s="261">
        <v>42</v>
      </c>
      <c r="W310" s="261">
        <v>33</v>
      </c>
      <c r="X310" s="261">
        <v>40</v>
      </c>
      <c r="Y310" s="262">
        <v>0.47</v>
      </c>
      <c r="Z310" s="263">
        <v>0.2</v>
      </c>
      <c r="AA310" s="263">
        <v>0.41</v>
      </c>
      <c r="AB310" s="263">
        <v>0.02</v>
      </c>
      <c r="AC310" s="263">
        <v>0.24</v>
      </c>
      <c r="AD310" s="263">
        <v>0.52</v>
      </c>
      <c r="AE310" s="263">
        <v>0.27</v>
      </c>
      <c r="AF310" s="295">
        <v>7920</v>
      </c>
      <c r="AG310" s="264">
        <v>8998</v>
      </c>
      <c r="AH310" s="264">
        <v>8534</v>
      </c>
      <c r="AI310" s="264">
        <v>9254</v>
      </c>
      <c r="AJ310" s="264">
        <v>9230</v>
      </c>
      <c r="AK310" s="264">
        <v>8518</v>
      </c>
      <c r="AL310" s="264">
        <v>10146</v>
      </c>
      <c r="AM310" s="265" t="s">
        <v>137</v>
      </c>
      <c r="AN310" s="266" t="s">
        <v>1827</v>
      </c>
      <c r="AO310" s="266" t="s">
        <v>1827</v>
      </c>
      <c r="AP310" s="266" t="s">
        <v>1827</v>
      </c>
      <c r="AQ310" s="267"/>
      <c r="AR310" s="266" t="s">
        <v>1827</v>
      </c>
      <c r="AS310" s="266" t="s">
        <v>1827</v>
      </c>
      <c r="AT310" s="296"/>
    </row>
    <row r="311" spans="1:46" x14ac:dyDescent="0.2">
      <c r="A311" s="197" t="s">
        <v>1313</v>
      </c>
      <c r="B311" s="77" t="s">
        <v>1313</v>
      </c>
      <c r="C311" s="197" t="s">
        <v>31</v>
      </c>
      <c r="D311" s="185" t="s">
        <v>119</v>
      </c>
      <c r="E311" s="185" t="s">
        <v>1828</v>
      </c>
      <c r="F311" s="185" t="s">
        <v>38</v>
      </c>
      <c r="G311" s="186">
        <v>16</v>
      </c>
      <c r="H311" s="185">
        <v>72132666</v>
      </c>
      <c r="I311" s="185">
        <v>72132666</v>
      </c>
      <c r="J311" s="185" t="s">
        <v>39</v>
      </c>
      <c r="K311" s="185" t="s">
        <v>59</v>
      </c>
      <c r="L311" s="197" t="s">
        <v>1829</v>
      </c>
      <c r="M311" s="211">
        <v>0</v>
      </c>
      <c r="N311" s="170">
        <v>0</v>
      </c>
      <c r="O311" s="170">
        <v>0</v>
      </c>
      <c r="P311" s="170">
        <v>0.15217391304347827</v>
      </c>
      <c r="Q311" s="170">
        <v>0</v>
      </c>
      <c r="R311" s="170">
        <v>4.1237113402061855E-2</v>
      </c>
      <c r="S311" s="198">
        <v>137</v>
      </c>
      <c r="T311" s="185">
        <v>82</v>
      </c>
      <c r="U311" s="185">
        <v>156</v>
      </c>
      <c r="V311" s="185">
        <v>138</v>
      </c>
      <c r="W311" s="185">
        <v>114</v>
      </c>
      <c r="X311" s="185">
        <v>97</v>
      </c>
      <c r="Y311" s="211">
        <v>1.81061E-3</v>
      </c>
      <c r="Z311" s="170">
        <v>2.5894500000000001E-3</v>
      </c>
      <c r="AA311" s="170">
        <v>4.4328600000000003E-3</v>
      </c>
      <c r="AB311" s="170">
        <v>2.84958E-3</v>
      </c>
      <c r="AC311" s="170">
        <v>0.13495299999999999</v>
      </c>
      <c r="AD311" s="170">
        <v>1.05485E-3</v>
      </c>
      <c r="AE311" s="170">
        <v>4.3322800000000002E-2</v>
      </c>
      <c r="AF311" s="198">
        <v>5523</v>
      </c>
      <c r="AG311" s="185">
        <v>4248</v>
      </c>
      <c r="AH311" s="185">
        <v>3835</v>
      </c>
      <c r="AI311" s="185">
        <v>4913</v>
      </c>
      <c r="AJ311" s="185">
        <v>4157</v>
      </c>
      <c r="AK311" s="185">
        <v>3792</v>
      </c>
      <c r="AL311" s="185">
        <v>4755</v>
      </c>
      <c r="AM311" s="198" t="s">
        <v>39</v>
      </c>
      <c r="AN311" s="185" t="s">
        <v>39</v>
      </c>
      <c r="AO311" s="185" t="s">
        <v>39</v>
      </c>
      <c r="AP311" s="185" t="s">
        <v>39</v>
      </c>
      <c r="AQ311" s="185" t="s">
        <v>39</v>
      </c>
      <c r="AR311" s="194" t="s">
        <v>79</v>
      </c>
      <c r="AS311" s="185" t="s">
        <v>39</v>
      </c>
      <c r="AT311" s="197" t="s">
        <v>39</v>
      </c>
    </row>
    <row r="312" spans="1:46" x14ac:dyDescent="0.2">
      <c r="A312" s="197" t="s">
        <v>1313</v>
      </c>
      <c r="B312" s="77" t="s">
        <v>1179</v>
      </c>
      <c r="C312" s="197" t="s">
        <v>1313</v>
      </c>
      <c r="D312" s="185" t="s">
        <v>119</v>
      </c>
      <c r="E312" s="185" t="s">
        <v>1830</v>
      </c>
      <c r="F312" s="185" t="s">
        <v>38</v>
      </c>
      <c r="G312" s="186">
        <v>16</v>
      </c>
      <c r="H312" s="185">
        <v>89816167</v>
      </c>
      <c r="I312" s="185">
        <v>89816167</v>
      </c>
      <c r="J312" s="185" t="s">
        <v>39</v>
      </c>
      <c r="K312" s="185" t="s">
        <v>40</v>
      </c>
      <c r="L312" s="197" t="s">
        <v>1831</v>
      </c>
      <c r="M312" s="211">
        <v>0</v>
      </c>
      <c r="N312" s="170">
        <v>0</v>
      </c>
      <c r="O312" s="170">
        <v>6.7567567567567571E-3</v>
      </c>
      <c r="P312" s="170">
        <v>0.14102564102564102</v>
      </c>
      <c r="Q312" s="170">
        <v>0</v>
      </c>
      <c r="R312" s="170">
        <v>0.14285714285714285</v>
      </c>
      <c r="S312" s="198">
        <v>111</v>
      </c>
      <c r="T312" s="185">
        <v>67</v>
      </c>
      <c r="U312" s="185">
        <v>148</v>
      </c>
      <c r="V312" s="185">
        <v>78</v>
      </c>
      <c r="W312" s="185">
        <v>43</v>
      </c>
      <c r="X312" s="185">
        <v>56</v>
      </c>
      <c r="Y312" s="211">
        <v>6.3071600000000002E-4</v>
      </c>
      <c r="Z312" s="170">
        <v>1.0080600000000001E-3</v>
      </c>
      <c r="AA312" s="170">
        <v>1.55602E-3</v>
      </c>
      <c r="AB312" s="170">
        <v>1.9029899999999999E-2</v>
      </c>
      <c r="AC312" s="170">
        <v>0.14732799999999999</v>
      </c>
      <c r="AD312" s="170">
        <v>2.9147399999999999E-3</v>
      </c>
      <c r="AE312" s="170">
        <v>0.14371100000000001</v>
      </c>
      <c r="AF312" s="198">
        <v>3171</v>
      </c>
      <c r="AG312" s="185">
        <v>3968</v>
      </c>
      <c r="AH312" s="185">
        <v>3856</v>
      </c>
      <c r="AI312" s="185">
        <v>4309</v>
      </c>
      <c r="AJ312" s="185">
        <v>4154</v>
      </c>
      <c r="AK312" s="185">
        <v>4117</v>
      </c>
      <c r="AL312" s="185">
        <v>4516</v>
      </c>
      <c r="AM312" s="198" t="s">
        <v>39</v>
      </c>
      <c r="AN312" s="185" t="s">
        <v>39</v>
      </c>
      <c r="AO312" s="185" t="s">
        <v>39</v>
      </c>
      <c r="AP312" s="185" t="s">
        <v>39</v>
      </c>
      <c r="AQ312" s="185" t="s">
        <v>39</v>
      </c>
      <c r="AR312" s="194" t="s">
        <v>42</v>
      </c>
      <c r="AS312" s="185" t="s">
        <v>39</v>
      </c>
      <c r="AT312" s="218" t="s">
        <v>42</v>
      </c>
    </row>
    <row r="313" spans="1:46" x14ac:dyDescent="0.2">
      <c r="A313" s="197" t="s">
        <v>759</v>
      </c>
      <c r="B313" s="77" t="s">
        <v>1081</v>
      </c>
      <c r="C313" s="197" t="s">
        <v>119</v>
      </c>
      <c r="D313" s="185" t="s">
        <v>119</v>
      </c>
      <c r="E313" s="185" t="s">
        <v>1832</v>
      </c>
      <c r="F313" s="185" t="s">
        <v>38</v>
      </c>
      <c r="G313" s="186">
        <v>17</v>
      </c>
      <c r="H313" s="185">
        <v>2235515</v>
      </c>
      <c r="I313" s="185">
        <v>2235515</v>
      </c>
      <c r="J313" s="185" t="s">
        <v>39</v>
      </c>
      <c r="K313" s="185" t="s">
        <v>40</v>
      </c>
      <c r="L313" s="197" t="s">
        <v>1833</v>
      </c>
      <c r="M313" s="211">
        <v>0</v>
      </c>
      <c r="N313" s="170">
        <v>0.30188679245283018</v>
      </c>
      <c r="O313" s="170">
        <v>0</v>
      </c>
      <c r="P313" s="170">
        <v>0</v>
      </c>
      <c r="Q313" s="170">
        <v>0</v>
      </c>
      <c r="R313" s="170">
        <v>0</v>
      </c>
      <c r="S313" s="198">
        <v>40</v>
      </c>
      <c r="T313" s="185">
        <v>53</v>
      </c>
      <c r="U313" s="185">
        <v>65</v>
      </c>
      <c r="V313" s="185">
        <v>27</v>
      </c>
      <c r="W313" s="185">
        <v>33</v>
      </c>
      <c r="X313" s="185">
        <v>60</v>
      </c>
      <c r="Y313" s="211">
        <v>0.17108599999999999</v>
      </c>
      <c r="Z313" s="170">
        <v>6.0498200000000002E-2</v>
      </c>
      <c r="AA313" s="170">
        <v>0.16075200000000001</v>
      </c>
      <c r="AB313" s="170">
        <v>1.9982899999999998E-3</v>
      </c>
      <c r="AC313" s="170">
        <v>3.67454E-3</v>
      </c>
      <c r="AD313" s="170">
        <v>3.0021000000000002E-3</v>
      </c>
      <c r="AE313" s="170">
        <v>5.5803600000000004E-4</v>
      </c>
      <c r="AF313" s="198">
        <v>2338</v>
      </c>
      <c r="AG313" s="185">
        <v>3091</v>
      </c>
      <c r="AH313" s="185">
        <v>3297</v>
      </c>
      <c r="AI313" s="185">
        <v>3503</v>
      </c>
      <c r="AJ313" s="185">
        <v>3810</v>
      </c>
      <c r="AK313" s="185">
        <v>3331</v>
      </c>
      <c r="AL313" s="185">
        <v>3584</v>
      </c>
      <c r="AM313" s="198"/>
      <c r="AN313" s="185"/>
      <c r="AO313" s="185"/>
      <c r="AP313" s="185"/>
      <c r="AQ313" s="185"/>
      <c r="AR313" s="185"/>
      <c r="AS313" s="185"/>
      <c r="AT313" s="197"/>
    </row>
    <row r="314" spans="1:46" x14ac:dyDescent="0.2">
      <c r="A314" s="197" t="s">
        <v>1313</v>
      </c>
      <c r="B314" s="77" t="s">
        <v>31</v>
      </c>
      <c r="C314" s="197" t="s">
        <v>31</v>
      </c>
      <c r="D314" s="185" t="s">
        <v>119</v>
      </c>
      <c r="E314" s="185" t="s">
        <v>1834</v>
      </c>
      <c r="F314" s="185" t="s">
        <v>38</v>
      </c>
      <c r="G314" s="186">
        <v>17</v>
      </c>
      <c r="H314" s="185">
        <v>4797287</v>
      </c>
      <c r="I314" s="185">
        <v>4797287</v>
      </c>
      <c r="J314" s="185" t="s">
        <v>40</v>
      </c>
      <c r="K314" s="185" t="s">
        <v>46</v>
      </c>
      <c r="L314" s="197" t="s">
        <v>1835</v>
      </c>
      <c r="M314" s="211">
        <v>0</v>
      </c>
      <c r="N314" s="170">
        <v>0</v>
      </c>
      <c r="O314" s="170">
        <v>0</v>
      </c>
      <c r="P314" s="170">
        <v>0.12244897959183673</v>
      </c>
      <c r="Q314" s="170">
        <v>0</v>
      </c>
      <c r="R314" s="170">
        <v>2.7397260273972601E-2</v>
      </c>
      <c r="S314" s="198">
        <v>96</v>
      </c>
      <c r="T314" s="185">
        <v>75</v>
      </c>
      <c r="U314" s="185">
        <v>79</v>
      </c>
      <c r="V314" s="185">
        <v>98</v>
      </c>
      <c r="W314" s="185">
        <v>130</v>
      </c>
      <c r="X314" s="185">
        <v>73</v>
      </c>
      <c r="Y314" s="211">
        <v>5.6242999999999996E-3</v>
      </c>
      <c r="Z314" s="170">
        <v>9.1533200000000004E-4</v>
      </c>
      <c r="AA314" s="170">
        <v>4.8351599999999998E-3</v>
      </c>
      <c r="AB314" s="170">
        <v>9.7229E-4</v>
      </c>
      <c r="AC314" s="170">
        <v>0.13352900000000001</v>
      </c>
      <c r="AD314" s="170">
        <v>7.2306599999999996E-4</v>
      </c>
      <c r="AE314" s="170">
        <v>9.1033199999999998E-3</v>
      </c>
      <c r="AF314" s="198">
        <v>1778</v>
      </c>
      <c r="AG314" s="185">
        <v>2185</v>
      </c>
      <c r="AH314" s="185">
        <v>2275</v>
      </c>
      <c r="AI314" s="185">
        <v>2057</v>
      </c>
      <c r="AJ314" s="185">
        <v>2726</v>
      </c>
      <c r="AK314" s="185">
        <v>2766</v>
      </c>
      <c r="AL314" s="185">
        <v>2197</v>
      </c>
      <c r="AM314" s="198" t="s">
        <v>40</v>
      </c>
      <c r="AN314" s="185" t="s">
        <v>40</v>
      </c>
      <c r="AO314" s="185" t="s">
        <v>40</v>
      </c>
      <c r="AP314" s="185" t="s">
        <v>40</v>
      </c>
      <c r="AQ314" s="185" t="s">
        <v>40</v>
      </c>
      <c r="AR314" s="194" t="s">
        <v>48</v>
      </c>
      <c r="AS314" s="185" t="s">
        <v>40</v>
      </c>
      <c r="AT314" s="197" t="s">
        <v>40</v>
      </c>
    </row>
    <row r="315" spans="1:46" x14ac:dyDescent="0.2">
      <c r="A315" s="197" t="s">
        <v>31</v>
      </c>
      <c r="B315" s="77" t="s">
        <v>1313</v>
      </c>
      <c r="C315" s="197" t="s">
        <v>119</v>
      </c>
      <c r="D315" s="185" t="s">
        <v>119</v>
      </c>
      <c r="E315" s="185" t="s">
        <v>1836</v>
      </c>
      <c r="F315" s="185" t="s">
        <v>38</v>
      </c>
      <c r="G315" s="186">
        <v>17</v>
      </c>
      <c r="H315" s="185">
        <v>5418168</v>
      </c>
      <c r="I315" s="185">
        <v>5418168</v>
      </c>
      <c r="J315" s="185" t="s">
        <v>39</v>
      </c>
      <c r="K315" s="185" t="s">
        <v>46</v>
      </c>
      <c r="L315" s="197" t="s">
        <v>1837</v>
      </c>
      <c r="M315" s="211">
        <v>0</v>
      </c>
      <c r="N315" s="170">
        <v>0</v>
      </c>
      <c r="O315" s="170">
        <v>0</v>
      </c>
      <c r="P315" s="170">
        <v>0.13636363636363635</v>
      </c>
      <c r="Q315" s="170">
        <v>0</v>
      </c>
      <c r="R315" s="170">
        <v>0</v>
      </c>
      <c r="S315" s="198">
        <v>16</v>
      </c>
      <c r="T315" s="185">
        <v>11</v>
      </c>
      <c r="U315" s="185">
        <v>25</v>
      </c>
      <c r="V315" s="185">
        <v>22</v>
      </c>
      <c r="W315" s="185">
        <v>25</v>
      </c>
      <c r="X315" s="185">
        <v>31</v>
      </c>
      <c r="Y315" s="211">
        <v>1.54999E-3</v>
      </c>
      <c r="Z315" s="170">
        <v>8.8809900000000005E-4</v>
      </c>
      <c r="AA315" s="170">
        <v>4.8997800000000003E-3</v>
      </c>
      <c r="AB315" s="170">
        <v>1.80791E-3</v>
      </c>
      <c r="AC315" s="170">
        <v>0.12867999999999999</v>
      </c>
      <c r="AD315" s="170">
        <v>4.2662100000000002E-4</v>
      </c>
      <c r="AE315" s="170">
        <v>5.1435399999999999E-2</v>
      </c>
      <c r="AF315" s="198">
        <v>3871</v>
      </c>
      <c r="AG315" s="185">
        <v>4504</v>
      </c>
      <c r="AH315" s="185">
        <v>4490</v>
      </c>
      <c r="AI315" s="185">
        <v>4425</v>
      </c>
      <c r="AJ315" s="185">
        <v>4756</v>
      </c>
      <c r="AK315" s="185">
        <v>4688</v>
      </c>
      <c r="AL315" s="185">
        <v>5016</v>
      </c>
      <c r="AM315" s="198"/>
      <c r="AN315" s="185"/>
      <c r="AO315" s="185"/>
      <c r="AP315" s="185"/>
      <c r="AQ315" s="185"/>
      <c r="AR315" s="185"/>
      <c r="AS315" s="185"/>
      <c r="AT315" s="197"/>
    </row>
    <row r="316" spans="1:46" x14ac:dyDescent="0.2">
      <c r="A316" s="197" t="s">
        <v>269</v>
      </c>
      <c r="B316" s="77" t="s">
        <v>31</v>
      </c>
      <c r="C316" s="197" t="s">
        <v>119</v>
      </c>
      <c r="D316" s="185" t="s">
        <v>119</v>
      </c>
      <c r="E316" s="185" t="s">
        <v>1838</v>
      </c>
      <c r="F316" s="185" t="s">
        <v>38</v>
      </c>
      <c r="G316" s="186">
        <v>17</v>
      </c>
      <c r="H316" s="185">
        <v>6946672</v>
      </c>
      <c r="I316" s="185">
        <v>6946672</v>
      </c>
      <c r="J316" s="185" t="s">
        <v>40</v>
      </c>
      <c r="K316" s="185" t="s">
        <v>59</v>
      </c>
      <c r="L316" s="197" t="s">
        <v>1839</v>
      </c>
      <c r="M316" s="211">
        <v>0</v>
      </c>
      <c r="N316" s="170">
        <v>0</v>
      </c>
      <c r="O316" s="170">
        <v>0</v>
      </c>
      <c r="P316" s="170">
        <v>0.12820512820512819</v>
      </c>
      <c r="Q316" s="170">
        <v>2.5000000000000001E-2</v>
      </c>
      <c r="R316" s="170">
        <v>0</v>
      </c>
      <c r="S316" s="198">
        <v>38</v>
      </c>
      <c r="T316" s="185">
        <v>31</v>
      </c>
      <c r="U316" s="185">
        <v>40</v>
      </c>
      <c r="V316" s="185">
        <v>39</v>
      </c>
      <c r="W316" s="185">
        <v>40</v>
      </c>
      <c r="X316" s="185">
        <v>34</v>
      </c>
      <c r="Y316" s="211">
        <v>2.0629200000000002E-3</v>
      </c>
      <c r="Z316" s="170">
        <v>1.28783E-3</v>
      </c>
      <c r="AA316" s="170">
        <v>3.15884E-3</v>
      </c>
      <c r="AB316" s="170">
        <v>4.4464199999999998E-4</v>
      </c>
      <c r="AC316" s="170">
        <v>0.12540399999999999</v>
      </c>
      <c r="AD316" s="170">
        <v>1.7754100000000001E-3</v>
      </c>
      <c r="AE316" s="170">
        <v>7.7851299999999999E-4</v>
      </c>
      <c r="AF316" s="198">
        <v>3878</v>
      </c>
      <c r="AG316" s="185">
        <v>4659</v>
      </c>
      <c r="AH316" s="185">
        <v>4432</v>
      </c>
      <c r="AI316" s="185">
        <v>4498</v>
      </c>
      <c r="AJ316" s="185">
        <v>4641</v>
      </c>
      <c r="AK316" s="185">
        <v>4506</v>
      </c>
      <c r="AL316" s="185">
        <v>5138</v>
      </c>
      <c r="AM316" s="198"/>
      <c r="AN316" s="185"/>
      <c r="AO316" s="185"/>
      <c r="AP316" s="185"/>
      <c r="AQ316" s="185"/>
      <c r="AR316" s="185"/>
      <c r="AS316" s="185"/>
      <c r="AT316" s="197"/>
    </row>
    <row r="317" spans="1:46" x14ac:dyDescent="0.2">
      <c r="A317" s="197" t="s">
        <v>1372</v>
      </c>
      <c r="B317" s="77" t="s">
        <v>1296</v>
      </c>
      <c r="C317" s="197" t="s">
        <v>1372</v>
      </c>
      <c r="D317" s="185" t="s">
        <v>119</v>
      </c>
      <c r="E317" s="185" t="s">
        <v>1840</v>
      </c>
      <c r="F317" s="185" t="s">
        <v>38</v>
      </c>
      <c r="G317" s="186">
        <v>17</v>
      </c>
      <c r="H317" s="185">
        <v>7734532</v>
      </c>
      <c r="I317" s="185">
        <v>7734532</v>
      </c>
      <c r="J317" s="185" t="s">
        <v>39</v>
      </c>
      <c r="K317" s="185" t="s">
        <v>46</v>
      </c>
      <c r="L317" s="197" t="s">
        <v>1841</v>
      </c>
      <c r="M317" s="211">
        <v>0</v>
      </c>
      <c r="N317" s="170">
        <v>0</v>
      </c>
      <c r="O317" s="170">
        <v>0</v>
      </c>
      <c r="P317" s="170">
        <v>0.16129032258064516</v>
      </c>
      <c r="Q317" s="170">
        <v>0.3125</v>
      </c>
      <c r="R317" s="170">
        <v>9.5238095238095233E-2</v>
      </c>
      <c r="S317" s="198">
        <v>37</v>
      </c>
      <c r="T317" s="185">
        <v>23</v>
      </c>
      <c r="U317" s="185">
        <v>60</v>
      </c>
      <c r="V317" s="185">
        <v>31</v>
      </c>
      <c r="W317" s="185">
        <v>32</v>
      </c>
      <c r="X317" s="185">
        <v>42</v>
      </c>
      <c r="Y317" s="211">
        <v>1.1563999999999999E-3</v>
      </c>
      <c r="Z317" s="170">
        <v>1.67084E-3</v>
      </c>
      <c r="AA317" s="170">
        <v>2.2995099999999998E-3</v>
      </c>
      <c r="AB317" s="170">
        <v>1.1045299999999999E-2</v>
      </c>
      <c r="AC317" s="170">
        <v>0.165548</v>
      </c>
      <c r="AD317" s="170">
        <v>0.25724399999999997</v>
      </c>
      <c r="AE317" s="170">
        <v>0.14240900000000001</v>
      </c>
      <c r="AF317" s="198">
        <v>3459</v>
      </c>
      <c r="AG317" s="185">
        <v>3591</v>
      </c>
      <c r="AH317" s="185">
        <v>3479</v>
      </c>
      <c r="AI317" s="185">
        <v>3712</v>
      </c>
      <c r="AJ317" s="185">
        <v>4023</v>
      </c>
      <c r="AK317" s="185">
        <v>3969</v>
      </c>
      <c r="AL317" s="185">
        <v>4143</v>
      </c>
      <c r="AM317" s="198" t="s">
        <v>39</v>
      </c>
      <c r="AN317" s="185" t="s">
        <v>39</v>
      </c>
      <c r="AO317" s="185" t="s">
        <v>39</v>
      </c>
      <c r="AP317" s="185" t="s">
        <v>39</v>
      </c>
      <c r="AQ317" s="185" t="s">
        <v>39</v>
      </c>
      <c r="AR317" s="194" t="s">
        <v>65</v>
      </c>
      <c r="AS317" s="194" t="s">
        <v>65</v>
      </c>
      <c r="AT317" s="218" t="s">
        <v>65</v>
      </c>
    </row>
    <row r="318" spans="1:46" x14ac:dyDescent="0.2">
      <c r="A318" s="197" t="s">
        <v>2044</v>
      </c>
      <c r="B318" s="77" t="s">
        <v>1495</v>
      </c>
      <c r="C318" s="197" t="s">
        <v>119</v>
      </c>
      <c r="D318" s="185" t="s">
        <v>119</v>
      </c>
      <c r="E318" s="185" t="s">
        <v>2045</v>
      </c>
      <c r="F318" s="185" t="s">
        <v>38</v>
      </c>
      <c r="G318" s="186">
        <v>17</v>
      </c>
      <c r="H318" s="185">
        <v>7750177</v>
      </c>
      <c r="I318" s="185">
        <v>7750177</v>
      </c>
      <c r="J318" s="185" t="s">
        <v>59</v>
      </c>
      <c r="K318" s="185" t="s">
        <v>39</v>
      </c>
      <c r="L318" s="197" t="s">
        <v>2046</v>
      </c>
      <c r="M318" s="211">
        <v>0</v>
      </c>
      <c r="N318" s="170">
        <v>0.11538461538461539</v>
      </c>
      <c r="O318" s="170">
        <v>4.5454545454545456E-2</v>
      </c>
      <c r="P318" s="170">
        <v>0</v>
      </c>
      <c r="Q318" s="170">
        <v>0</v>
      </c>
      <c r="R318" s="170">
        <v>0.15384615384615385</v>
      </c>
      <c r="S318" s="198">
        <v>16</v>
      </c>
      <c r="T318" s="185">
        <v>26</v>
      </c>
      <c r="U318" s="185">
        <v>22</v>
      </c>
      <c r="V318" s="185">
        <v>18</v>
      </c>
      <c r="W318" s="185">
        <v>27</v>
      </c>
      <c r="X318" s="185">
        <v>13</v>
      </c>
      <c r="Y318" s="211">
        <v>3.7037E-2</v>
      </c>
      <c r="Z318" s="170">
        <v>7.2463800000000002E-3</v>
      </c>
      <c r="AA318" s="170">
        <v>0</v>
      </c>
      <c r="AB318" s="170">
        <v>1.6853900000000002E-2</v>
      </c>
      <c r="AC318" s="170">
        <v>6.0241000000000001E-3</v>
      </c>
      <c r="AD318" s="170">
        <v>1.8072299999999999E-2</v>
      </c>
      <c r="AE318" s="170">
        <v>1.9480500000000001E-2</v>
      </c>
      <c r="AF318" s="198">
        <v>108</v>
      </c>
      <c r="AG318" s="185">
        <v>138</v>
      </c>
      <c r="AH318" s="185">
        <v>98</v>
      </c>
      <c r="AI318" s="185">
        <v>178</v>
      </c>
      <c r="AJ318" s="185">
        <v>166</v>
      </c>
      <c r="AK318" s="185">
        <v>166</v>
      </c>
      <c r="AL318" s="185">
        <v>154</v>
      </c>
      <c r="AM318" s="198"/>
      <c r="AN318" s="185"/>
      <c r="AO318" s="185"/>
      <c r="AP318" s="185"/>
      <c r="AQ318" s="185"/>
      <c r="AR318" s="185"/>
      <c r="AS318" s="185"/>
      <c r="AT318" s="197"/>
    </row>
    <row r="319" spans="1:46" x14ac:dyDescent="0.2">
      <c r="A319" s="197" t="s">
        <v>1372</v>
      </c>
      <c r="B319" s="77" t="s">
        <v>1372</v>
      </c>
      <c r="C319" s="197" t="s">
        <v>1372</v>
      </c>
      <c r="D319" s="185" t="s">
        <v>119</v>
      </c>
      <c r="E319" s="185" t="s">
        <v>1842</v>
      </c>
      <c r="F319" s="185" t="s">
        <v>38</v>
      </c>
      <c r="G319" s="186">
        <v>17</v>
      </c>
      <c r="H319" s="185">
        <v>10600718</v>
      </c>
      <c r="I319" s="185">
        <v>10600718</v>
      </c>
      <c r="J319" s="185" t="s">
        <v>40</v>
      </c>
      <c r="K319" s="185" t="s">
        <v>46</v>
      </c>
      <c r="L319" s="197" t="s">
        <v>1843</v>
      </c>
      <c r="M319" s="211">
        <v>0</v>
      </c>
      <c r="N319" s="170">
        <v>0</v>
      </c>
      <c r="O319" s="170">
        <v>0</v>
      </c>
      <c r="P319" s="170">
        <v>0.17857142857142858</v>
      </c>
      <c r="Q319" s="170">
        <v>0.25</v>
      </c>
      <c r="R319" s="170">
        <v>0.41176470588235292</v>
      </c>
      <c r="S319" s="198">
        <v>20</v>
      </c>
      <c r="T319" s="185">
        <v>26</v>
      </c>
      <c r="U319" s="185">
        <v>24</v>
      </c>
      <c r="V319" s="185">
        <v>28</v>
      </c>
      <c r="W319" s="185">
        <v>28</v>
      </c>
      <c r="X319" s="185">
        <v>17</v>
      </c>
      <c r="Y319" s="211">
        <v>1.4873600000000001E-3</v>
      </c>
      <c r="Z319" s="170">
        <v>0</v>
      </c>
      <c r="AA319" s="170">
        <v>9.1575100000000002E-4</v>
      </c>
      <c r="AB319" s="170">
        <v>6.0163300000000003E-3</v>
      </c>
      <c r="AC319" s="170">
        <v>0.14710000000000001</v>
      </c>
      <c r="AD319" s="170">
        <v>0.24528900000000001</v>
      </c>
      <c r="AE319" s="170">
        <v>0.133018</v>
      </c>
      <c r="AF319" s="198">
        <v>2017</v>
      </c>
      <c r="AG319" s="185">
        <v>2554</v>
      </c>
      <c r="AH319" s="185">
        <v>2184</v>
      </c>
      <c r="AI319" s="185">
        <v>2327</v>
      </c>
      <c r="AJ319" s="185">
        <v>2862</v>
      </c>
      <c r="AK319" s="185">
        <v>3025</v>
      </c>
      <c r="AL319" s="185">
        <v>2962</v>
      </c>
      <c r="AM319" s="198" t="s">
        <v>40</v>
      </c>
      <c r="AN319" s="185" t="s">
        <v>40</v>
      </c>
      <c r="AO319" s="185" t="s">
        <v>40</v>
      </c>
      <c r="AP319" s="185" t="s">
        <v>40</v>
      </c>
      <c r="AQ319" s="185" t="s">
        <v>40</v>
      </c>
      <c r="AR319" s="194" t="s">
        <v>56</v>
      </c>
      <c r="AS319" s="194" t="s">
        <v>56</v>
      </c>
      <c r="AT319" s="218" t="s">
        <v>56</v>
      </c>
    </row>
    <row r="320" spans="1:46" x14ac:dyDescent="0.2">
      <c r="A320" s="197" t="s">
        <v>1313</v>
      </c>
      <c r="B320" s="77" t="s">
        <v>31</v>
      </c>
      <c r="C320" s="197" t="s">
        <v>119</v>
      </c>
      <c r="D320" s="185" t="s">
        <v>119</v>
      </c>
      <c r="E320" s="185" t="s">
        <v>1844</v>
      </c>
      <c r="F320" s="185" t="s">
        <v>38</v>
      </c>
      <c r="G320" s="186">
        <v>17</v>
      </c>
      <c r="H320" s="185">
        <v>27023905</v>
      </c>
      <c r="I320" s="185">
        <v>27023905</v>
      </c>
      <c r="J320" s="185" t="s">
        <v>39</v>
      </c>
      <c r="K320" s="185" t="s">
        <v>40</v>
      </c>
      <c r="L320" s="197" t="s">
        <v>1845</v>
      </c>
      <c r="M320" s="211">
        <v>0</v>
      </c>
      <c r="N320" s="170">
        <v>0</v>
      </c>
      <c r="O320" s="170">
        <v>0</v>
      </c>
      <c r="P320" s="170">
        <v>0.125</v>
      </c>
      <c r="Q320" s="170">
        <v>0</v>
      </c>
      <c r="R320" s="170">
        <v>1.9230769230769232E-2</v>
      </c>
      <c r="S320" s="198">
        <v>60</v>
      </c>
      <c r="T320" s="185">
        <v>49</v>
      </c>
      <c r="U320" s="185">
        <v>118</v>
      </c>
      <c r="V320" s="185">
        <v>40</v>
      </c>
      <c r="W320" s="185">
        <v>57</v>
      </c>
      <c r="X320" s="185">
        <v>52</v>
      </c>
      <c r="Y320" s="211">
        <v>2.9753000000000001E-4</v>
      </c>
      <c r="Z320" s="170">
        <v>4.38116E-4</v>
      </c>
      <c r="AA320" s="170">
        <v>0</v>
      </c>
      <c r="AB320" s="170">
        <v>4.9962499999999996E-4</v>
      </c>
      <c r="AC320" s="170">
        <v>8.7188600000000005E-2</v>
      </c>
      <c r="AD320" s="170">
        <v>4.4316400000000001E-4</v>
      </c>
      <c r="AE320" s="170">
        <v>2.17061E-4</v>
      </c>
      <c r="AF320" s="198">
        <v>3361</v>
      </c>
      <c r="AG320" s="185">
        <v>4565</v>
      </c>
      <c r="AH320" s="185">
        <v>4074</v>
      </c>
      <c r="AI320" s="185">
        <v>4003</v>
      </c>
      <c r="AJ320" s="185">
        <v>4496</v>
      </c>
      <c r="AK320" s="185">
        <v>4513</v>
      </c>
      <c r="AL320" s="185">
        <v>4607</v>
      </c>
      <c r="AM320" s="198"/>
      <c r="AN320" s="185"/>
      <c r="AO320" s="185"/>
      <c r="AP320" s="185"/>
      <c r="AQ320" s="185"/>
      <c r="AR320" s="185"/>
      <c r="AS320" s="185"/>
      <c r="AT320" s="197"/>
    </row>
    <row r="321" spans="1:46" x14ac:dyDescent="0.2">
      <c r="A321" s="197" t="s">
        <v>759</v>
      </c>
      <c r="B321" s="77" t="s">
        <v>1081</v>
      </c>
      <c r="C321" s="197" t="s">
        <v>119</v>
      </c>
      <c r="D321" s="185" t="s">
        <v>119</v>
      </c>
      <c r="E321" s="185" t="s">
        <v>2047</v>
      </c>
      <c r="F321" s="185" t="s">
        <v>38</v>
      </c>
      <c r="G321" s="186">
        <v>17</v>
      </c>
      <c r="H321" s="185">
        <v>29326171</v>
      </c>
      <c r="I321" s="185">
        <v>29326171</v>
      </c>
      <c r="J321" s="185" t="s">
        <v>39</v>
      </c>
      <c r="K321" s="185" t="s">
        <v>46</v>
      </c>
      <c r="L321" s="197" t="s">
        <v>2048</v>
      </c>
      <c r="M321" s="211">
        <v>0</v>
      </c>
      <c r="N321" s="170">
        <v>0.29411764705882354</v>
      </c>
      <c r="O321" s="170">
        <v>0</v>
      </c>
      <c r="P321" s="170">
        <v>0</v>
      </c>
      <c r="Q321" s="170">
        <v>0</v>
      </c>
      <c r="R321" s="170">
        <v>0</v>
      </c>
      <c r="S321" s="198">
        <v>23</v>
      </c>
      <c r="T321" s="185">
        <v>17</v>
      </c>
      <c r="U321" s="185">
        <v>53</v>
      </c>
      <c r="V321" s="185">
        <v>25</v>
      </c>
      <c r="W321" s="185">
        <v>22</v>
      </c>
      <c r="X321" s="185">
        <v>37</v>
      </c>
      <c r="Y321" s="211">
        <v>0.15534600000000001</v>
      </c>
      <c r="Z321" s="170">
        <v>7.3199500000000001E-2</v>
      </c>
      <c r="AA321" s="170">
        <v>0.13583600000000001</v>
      </c>
      <c r="AB321" s="170">
        <v>8.3963099999999997E-4</v>
      </c>
      <c r="AC321" s="170">
        <v>5.7736699999999996E-4</v>
      </c>
      <c r="AD321" s="170">
        <v>6.2015499999999995E-4</v>
      </c>
      <c r="AE321" s="170">
        <v>0</v>
      </c>
      <c r="AF321" s="198">
        <v>1487</v>
      </c>
      <c r="AG321" s="185">
        <v>2541</v>
      </c>
      <c r="AH321" s="185">
        <v>2930</v>
      </c>
      <c r="AI321" s="185">
        <v>2382</v>
      </c>
      <c r="AJ321" s="185">
        <v>3464</v>
      </c>
      <c r="AK321" s="185">
        <v>3225</v>
      </c>
      <c r="AL321" s="185">
        <v>2486</v>
      </c>
      <c r="AM321" s="198"/>
      <c r="AN321" s="185"/>
      <c r="AO321" s="185"/>
      <c r="AP321" s="185"/>
      <c r="AQ321" s="185"/>
      <c r="AR321" s="185"/>
      <c r="AS321" s="185"/>
      <c r="AT321" s="197"/>
    </row>
    <row r="322" spans="1:46" x14ac:dyDescent="0.2">
      <c r="A322" s="197" t="s">
        <v>1296</v>
      </c>
      <c r="B322" s="77" t="s">
        <v>1296</v>
      </c>
      <c r="C322" s="197" t="s">
        <v>32</v>
      </c>
      <c r="D322" s="185" t="s">
        <v>119</v>
      </c>
      <c r="E322" s="185" t="s">
        <v>2049</v>
      </c>
      <c r="F322" s="185" t="s">
        <v>38</v>
      </c>
      <c r="G322" s="186">
        <v>17</v>
      </c>
      <c r="H322" s="185">
        <v>30349129</v>
      </c>
      <c r="I322" s="185">
        <v>30349129</v>
      </c>
      <c r="J322" s="185" t="s">
        <v>39</v>
      </c>
      <c r="K322" s="185" t="s">
        <v>40</v>
      </c>
      <c r="L322" s="197" t="s">
        <v>2050</v>
      </c>
      <c r="M322" s="211">
        <v>0</v>
      </c>
      <c r="N322" s="170">
        <v>0</v>
      </c>
      <c r="O322" s="170">
        <v>1.282051282051282E-2</v>
      </c>
      <c r="P322" s="170">
        <v>0.16666666666666666</v>
      </c>
      <c r="Q322" s="170">
        <v>0.26</v>
      </c>
      <c r="R322" s="170">
        <v>9.0909090909090912E-2</v>
      </c>
      <c r="S322" s="198">
        <v>90</v>
      </c>
      <c r="T322" s="185">
        <v>97</v>
      </c>
      <c r="U322" s="185">
        <v>234</v>
      </c>
      <c r="V322" s="185">
        <v>90</v>
      </c>
      <c r="W322" s="185">
        <v>100</v>
      </c>
      <c r="X322" s="185">
        <v>121</v>
      </c>
      <c r="Y322" s="211">
        <v>0</v>
      </c>
      <c r="Z322" s="170">
        <v>1.1454799999999999E-3</v>
      </c>
      <c r="AA322" s="170">
        <v>5.4907300000000001E-3</v>
      </c>
      <c r="AB322" s="170">
        <v>1.1335E-2</v>
      </c>
      <c r="AC322" s="170">
        <v>0.138626</v>
      </c>
      <c r="AD322" s="170">
        <v>0.276953</v>
      </c>
      <c r="AE322" s="170">
        <v>0.13558400000000001</v>
      </c>
      <c r="AF322" s="198">
        <v>1565</v>
      </c>
      <c r="AG322" s="185">
        <v>1746</v>
      </c>
      <c r="AH322" s="185">
        <v>1457</v>
      </c>
      <c r="AI322" s="185">
        <v>1588</v>
      </c>
      <c r="AJ322" s="185">
        <v>1587</v>
      </c>
      <c r="AK322" s="185">
        <v>1549</v>
      </c>
      <c r="AL322" s="185">
        <v>1807</v>
      </c>
      <c r="AM322" s="198" t="s">
        <v>39</v>
      </c>
      <c r="AN322" s="185" t="s">
        <v>39</v>
      </c>
      <c r="AO322" s="185" t="s">
        <v>39</v>
      </c>
      <c r="AP322" s="185" t="s">
        <v>39</v>
      </c>
      <c r="AQ322" s="185" t="s">
        <v>39</v>
      </c>
      <c r="AR322" s="185"/>
      <c r="AS322" s="194" t="s">
        <v>84</v>
      </c>
      <c r="AT322" s="197"/>
    </row>
    <row r="323" spans="1:46" x14ac:dyDescent="0.2">
      <c r="A323" s="197" t="s">
        <v>1569</v>
      </c>
      <c r="B323" s="77" t="s">
        <v>1569</v>
      </c>
      <c r="C323" s="197" t="s">
        <v>119</v>
      </c>
      <c r="D323" s="185" t="s">
        <v>119</v>
      </c>
      <c r="E323" s="185" t="s">
        <v>2115</v>
      </c>
      <c r="F323" s="185" t="s">
        <v>38</v>
      </c>
      <c r="G323" s="186">
        <v>17</v>
      </c>
      <c r="H323" s="185">
        <v>33679965</v>
      </c>
      <c r="I323" s="185">
        <v>33679965</v>
      </c>
      <c r="J323" s="185" t="s">
        <v>40</v>
      </c>
      <c r="K323" s="185" t="s">
        <v>39</v>
      </c>
      <c r="L323" s="197" t="s">
        <v>2116</v>
      </c>
      <c r="M323" s="211">
        <v>0</v>
      </c>
      <c r="N323" s="170">
        <v>8.8235294117647065E-2</v>
      </c>
      <c r="O323" s="170">
        <v>0</v>
      </c>
      <c r="P323" s="170">
        <v>1.5625E-2</v>
      </c>
      <c r="Q323" s="170">
        <v>0.25</v>
      </c>
      <c r="R323" s="170">
        <v>5.9701492537313432E-2</v>
      </c>
      <c r="S323" s="198">
        <v>68</v>
      </c>
      <c r="T323" s="185">
        <v>68</v>
      </c>
      <c r="U323" s="185">
        <v>129</v>
      </c>
      <c r="V323" s="185">
        <v>64</v>
      </c>
      <c r="W323" s="185">
        <v>92</v>
      </c>
      <c r="X323" s="185">
        <v>67</v>
      </c>
      <c r="Y323" s="211">
        <v>2.3977999999999999E-2</v>
      </c>
      <c r="Z323" s="170">
        <v>1.43513E-3</v>
      </c>
      <c r="AA323" s="170">
        <v>2.8066200000000001E-3</v>
      </c>
      <c r="AB323" s="170">
        <v>3.3039599999999999E-3</v>
      </c>
      <c r="AC323" s="170">
        <v>1.0763200000000001E-2</v>
      </c>
      <c r="AD323" s="170">
        <v>0.26627400000000001</v>
      </c>
      <c r="AE323" s="170">
        <v>7.8535400000000005E-2</v>
      </c>
      <c r="AF323" s="198">
        <v>2544</v>
      </c>
      <c r="AG323" s="185">
        <v>3484</v>
      </c>
      <c r="AH323" s="185">
        <v>3563</v>
      </c>
      <c r="AI323" s="185">
        <v>3632</v>
      </c>
      <c r="AJ323" s="185">
        <v>4088</v>
      </c>
      <c r="AK323" s="185">
        <v>3902</v>
      </c>
      <c r="AL323" s="185">
        <v>3769</v>
      </c>
      <c r="AM323" s="198"/>
      <c r="AN323" s="185"/>
      <c r="AO323" s="185"/>
      <c r="AP323" s="185"/>
      <c r="AQ323" s="185"/>
      <c r="AR323" s="185"/>
      <c r="AS323" s="185"/>
      <c r="AT323" s="197"/>
    </row>
    <row r="324" spans="1:46" x14ac:dyDescent="0.2">
      <c r="A324" s="197" t="s">
        <v>2774</v>
      </c>
      <c r="B324" s="77" t="s">
        <v>1386</v>
      </c>
      <c r="C324" s="197" t="s">
        <v>119</v>
      </c>
      <c r="D324" s="185" t="s">
        <v>119</v>
      </c>
      <c r="E324" s="185" t="s">
        <v>2117</v>
      </c>
      <c r="F324" s="185" t="s">
        <v>38</v>
      </c>
      <c r="G324" s="186">
        <v>17</v>
      </c>
      <c r="H324" s="185">
        <v>34942607</v>
      </c>
      <c r="I324" s="185">
        <v>34942607</v>
      </c>
      <c r="J324" s="185" t="s">
        <v>40</v>
      </c>
      <c r="K324" s="185" t="s">
        <v>39</v>
      </c>
      <c r="L324" s="197" t="s">
        <v>2118</v>
      </c>
      <c r="M324" s="211">
        <v>0</v>
      </c>
      <c r="N324" s="170">
        <v>2.3809523809523808E-2</v>
      </c>
      <c r="O324" s="170">
        <v>0</v>
      </c>
      <c r="P324" s="170">
        <v>0</v>
      </c>
      <c r="Q324" s="170">
        <v>0.35714285714285715</v>
      </c>
      <c r="R324" s="170">
        <v>0.14285714285714285</v>
      </c>
      <c r="S324" s="198">
        <v>27</v>
      </c>
      <c r="T324" s="185">
        <v>42</v>
      </c>
      <c r="U324" s="185">
        <v>55</v>
      </c>
      <c r="V324" s="185">
        <v>28</v>
      </c>
      <c r="W324" s="185">
        <v>14</v>
      </c>
      <c r="X324" s="185">
        <v>42</v>
      </c>
      <c r="Y324" s="211">
        <v>1.8691599999999999E-2</v>
      </c>
      <c r="Z324" s="170">
        <v>3.0911900000000002E-3</v>
      </c>
      <c r="AA324" s="170">
        <v>4.0774699999999997E-3</v>
      </c>
      <c r="AB324" s="170">
        <v>1.1235999999999999E-2</v>
      </c>
      <c r="AC324" s="170">
        <v>1.35593E-2</v>
      </c>
      <c r="AD324" s="170">
        <v>0.28287800000000002</v>
      </c>
      <c r="AE324" s="170">
        <v>8.9403999999999997E-2</v>
      </c>
      <c r="AF324" s="198">
        <v>214</v>
      </c>
      <c r="AG324" s="185">
        <v>647</v>
      </c>
      <c r="AH324" s="185">
        <v>981</v>
      </c>
      <c r="AI324" s="185">
        <v>534</v>
      </c>
      <c r="AJ324" s="185">
        <v>590</v>
      </c>
      <c r="AK324" s="185">
        <v>806</v>
      </c>
      <c r="AL324" s="185">
        <v>302</v>
      </c>
      <c r="AM324" s="198"/>
      <c r="AN324" s="185"/>
      <c r="AO324" s="185"/>
      <c r="AP324" s="185"/>
      <c r="AQ324" s="185"/>
      <c r="AR324" s="185"/>
      <c r="AS324" s="185"/>
      <c r="AT324" s="197"/>
    </row>
    <row r="325" spans="1:46" x14ac:dyDescent="0.2">
      <c r="A325" s="197" t="s">
        <v>2774</v>
      </c>
      <c r="B325" s="77" t="s">
        <v>1498</v>
      </c>
      <c r="C325" s="197" t="s">
        <v>1693</v>
      </c>
      <c r="D325" s="185" t="s">
        <v>119</v>
      </c>
      <c r="E325" s="185" t="s">
        <v>1284</v>
      </c>
      <c r="F325" s="185" t="s">
        <v>38</v>
      </c>
      <c r="G325" s="186">
        <v>17</v>
      </c>
      <c r="H325" s="185">
        <v>37239767</v>
      </c>
      <c r="I325" s="185">
        <v>37239767</v>
      </c>
      <c r="J325" s="185" t="s">
        <v>39</v>
      </c>
      <c r="K325" s="185" t="s">
        <v>59</v>
      </c>
      <c r="L325" s="197" t="s">
        <v>1846</v>
      </c>
      <c r="M325" s="211">
        <v>0</v>
      </c>
      <c r="N325" s="170">
        <v>0.18367346938775511</v>
      </c>
      <c r="O325" s="170">
        <v>0</v>
      </c>
      <c r="P325" s="170">
        <v>0</v>
      </c>
      <c r="Q325" s="170">
        <v>0.27083333333333331</v>
      </c>
      <c r="R325" s="170">
        <v>4.5454545454545456E-2</v>
      </c>
      <c r="S325" s="198">
        <v>37</v>
      </c>
      <c r="T325" s="185">
        <v>49</v>
      </c>
      <c r="U325" s="185">
        <v>53</v>
      </c>
      <c r="V325" s="185">
        <v>53</v>
      </c>
      <c r="W325" s="185">
        <v>48</v>
      </c>
      <c r="X325" s="185">
        <v>44</v>
      </c>
      <c r="Y325" s="211">
        <v>0.20239499999999999</v>
      </c>
      <c r="Z325" s="170">
        <v>7.10567E-2</v>
      </c>
      <c r="AA325" s="170">
        <v>0.17725399999999999</v>
      </c>
      <c r="AB325" s="170">
        <v>2.0757699999999998E-3</v>
      </c>
      <c r="AC325" s="170">
        <v>1.80202E-2</v>
      </c>
      <c r="AD325" s="170">
        <v>0.27403300000000003</v>
      </c>
      <c r="AE325" s="170">
        <v>0.109751</v>
      </c>
      <c r="AF325" s="198">
        <v>3340</v>
      </c>
      <c r="AG325" s="185">
        <v>3842</v>
      </c>
      <c r="AH325" s="185">
        <v>3605</v>
      </c>
      <c r="AI325" s="185">
        <v>3854</v>
      </c>
      <c r="AJ325" s="185">
        <v>4162</v>
      </c>
      <c r="AK325" s="185">
        <v>4109</v>
      </c>
      <c r="AL325" s="185">
        <v>4410</v>
      </c>
      <c r="AM325" s="198" t="s">
        <v>39</v>
      </c>
      <c r="AN325" s="194" t="s">
        <v>61</v>
      </c>
      <c r="AO325" s="194" t="s">
        <v>61</v>
      </c>
      <c r="AP325" s="194" t="s">
        <v>61</v>
      </c>
      <c r="AQ325" s="185" t="s">
        <v>39</v>
      </c>
      <c r="AR325" s="185" t="s">
        <v>39</v>
      </c>
      <c r="AS325" s="194" t="s">
        <v>61</v>
      </c>
      <c r="AT325" s="218" t="s">
        <v>61</v>
      </c>
    </row>
    <row r="326" spans="1:46" x14ac:dyDescent="0.2">
      <c r="A326" s="197" t="s">
        <v>1369</v>
      </c>
      <c r="B326" s="77" t="s">
        <v>1372</v>
      </c>
      <c r="C326" s="197" t="s">
        <v>119</v>
      </c>
      <c r="D326" s="185" t="s">
        <v>119</v>
      </c>
      <c r="E326" s="185" t="s">
        <v>1847</v>
      </c>
      <c r="F326" s="185" t="s">
        <v>38</v>
      </c>
      <c r="G326" s="186">
        <v>17</v>
      </c>
      <c r="H326" s="185">
        <v>38032995</v>
      </c>
      <c r="I326" s="185">
        <v>38032995</v>
      </c>
      <c r="J326" s="185" t="s">
        <v>39</v>
      </c>
      <c r="K326" s="185" t="s">
        <v>46</v>
      </c>
      <c r="L326" s="197" t="s">
        <v>1848</v>
      </c>
      <c r="M326" s="211">
        <v>0</v>
      </c>
      <c r="N326" s="170">
        <v>0</v>
      </c>
      <c r="O326" s="170">
        <v>0</v>
      </c>
      <c r="P326" s="170">
        <v>0</v>
      </c>
      <c r="Q326" s="170">
        <v>0.38095238095238093</v>
      </c>
      <c r="R326" s="170">
        <v>7.1428571428571425E-2</v>
      </c>
      <c r="S326" s="198">
        <v>79</v>
      </c>
      <c r="T326" s="185">
        <v>72</v>
      </c>
      <c r="U326" s="185">
        <v>133</v>
      </c>
      <c r="V326" s="185">
        <v>51</v>
      </c>
      <c r="W326" s="185">
        <v>42</v>
      </c>
      <c r="X326" s="185">
        <v>84</v>
      </c>
      <c r="Y326" s="211">
        <v>1.8335999999999999E-3</v>
      </c>
      <c r="Z326" s="170">
        <v>4.0908200000000001E-4</v>
      </c>
      <c r="AA326" s="170">
        <v>3.1955299999999998E-3</v>
      </c>
      <c r="AB326" s="170">
        <v>2.9142399999999998E-3</v>
      </c>
      <c r="AC326" s="170">
        <v>1.59585E-2</v>
      </c>
      <c r="AD326" s="170">
        <v>0.255637</v>
      </c>
      <c r="AE326" s="170">
        <v>0.10945100000000001</v>
      </c>
      <c r="AF326" s="198">
        <v>4363</v>
      </c>
      <c r="AG326" s="185">
        <v>4889</v>
      </c>
      <c r="AH326" s="185">
        <v>5007</v>
      </c>
      <c r="AI326" s="185">
        <v>4804</v>
      </c>
      <c r="AJ326" s="185">
        <v>5201</v>
      </c>
      <c r="AK326" s="185">
        <v>4612</v>
      </c>
      <c r="AL326" s="185">
        <v>5354</v>
      </c>
      <c r="AM326" s="198"/>
      <c r="AN326" s="185"/>
      <c r="AO326" s="185"/>
      <c r="AP326" s="185"/>
      <c r="AQ326" s="185"/>
      <c r="AR326" s="185"/>
      <c r="AS326" s="185"/>
      <c r="AT326" s="197"/>
    </row>
    <row r="327" spans="1:46" x14ac:dyDescent="0.2">
      <c r="A327" s="197" t="s">
        <v>618</v>
      </c>
      <c r="B327" s="77" t="s">
        <v>32</v>
      </c>
      <c r="C327" s="197" t="s">
        <v>119</v>
      </c>
      <c r="D327" s="185" t="s">
        <v>119</v>
      </c>
      <c r="E327" s="185" t="s">
        <v>1849</v>
      </c>
      <c r="F327" s="185" t="s">
        <v>38</v>
      </c>
      <c r="G327" s="186">
        <v>17</v>
      </c>
      <c r="H327" s="185">
        <v>40272255</v>
      </c>
      <c r="I327" s="185">
        <v>40272255</v>
      </c>
      <c r="J327" s="185" t="s">
        <v>40</v>
      </c>
      <c r="K327" s="185" t="s">
        <v>39</v>
      </c>
      <c r="L327" s="197" t="s">
        <v>1850</v>
      </c>
      <c r="M327" s="211">
        <v>0</v>
      </c>
      <c r="N327" s="170">
        <v>3.0303030303030304E-2</v>
      </c>
      <c r="O327" s="170">
        <v>0</v>
      </c>
      <c r="P327" s="170">
        <v>0</v>
      </c>
      <c r="Q327" s="170">
        <v>0.1891891891891892</v>
      </c>
      <c r="R327" s="170">
        <v>0</v>
      </c>
      <c r="S327" s="198">
        <v>35</v>
      </c>
      <c r="T327" s="185">
        <v>33</v>
      </c>
      <c r="U327" s="185">
        <v>82</v>
      </c>
      <c r="V327" s="185">
        <v>39</v>
      </c>
      <c r="W327" s="185">
        <v>37</v>
      </c>
      <c r="X327" s="185">
        <v>56</v>
      </c>
      <c r="Y327" s="211">
        <v>1.49328E-3</v>
      </c>
      <c r="Z327" s="170">
        <v>1.12638E-3</v>
      </c>
      <c r="AA327" s="170">
        <v>8.8968000000000001E-4</v>
      </c>
      <c r="AB327" s="170">
        <v>9.7703999999999998E-4</v>
      </c>
      <c r="AC327" s="170">
        <v>1.2466199999999999E-3</v>
      </c>
      <c r="AD327" s="170">
        <v>0.24266399999999999</v>
      </c>
      <c r="AE327" s="170">
        <v>3.8550500000000002E-4</v>
      </c>
      <c r="AF327" s="198">
        <v>4018</v>
      </c>
      <c r="AG327" s="185">
        <v>4439</v>
      </c>
      <c r="AH327" s="185">
        <v>4496</v>
      </c>
      <c r="AI327" s="185">
        <v>4094</v>
      </c>
      <c r="AJ327" s="185">
        <v>4813</v>
      </c>
      <c r="AK327" s="185">
        <v>5180</v>
      </c>
      <c r="AL327" s="185">
        <v>5188</v>
      </c>
      <c r="AM327" s="198"/>
      <c r="AN327" s="185"/>
      <c r="AO327" s="185"/>
      <c r="AP327" s="185"/>
      <c r="AQ327" s="185"/>
      <c r="AR327" s="185"/>
      <c r="AS327" s="185"/>
      <c r="AT327" s="197"/>
    </row>
    <row r="328" spans="1:46" x14ac:dyDescent="0.2">
      <c r="A328" s="197" t="s">
        <v>759</v>
      </c>
      <c r="B328" s="77" t="s">
        <v>1081</v>
      </c>
      <c r="C328" s="197" t="s">
        <v>119</v>
      </c>
      <c r="D328" s="185" t="s">
        <v>119</v>
      </c>
      <c r="E328" s="185" t="s">
        <v>1851</v>
      </c>
      <c r="F328" s="185" t="s">
        <v>38</v>
      </c>
      <c r="G328" s="186">
        <v>17</v>
      </c>
      <c r="H328" s="185">
        <v>41123689</v>
      </c>
      <c r="I328" s="185">
        <v>41123689</v>
      </c>
      <c r="J328" s="185" t="s">
        <v>39</v>
      </c>
      <c r="K328" s="185" t="s">
        <v>59</v>
      </c>
      <c r="L328" s="197" t="s">
        <v>1852</v>
      </c>
      <c r="M328" s="211">
        <v>0</v>
      </c>
      <c r="N328" s="170">
        <v>0.11764705882352941</v>
      </c>
      <c r="O328" s="170">
        <v>0</v>
      </c>
      <c r="P328" s="170">
        <v>0</v>
      </c>
      <c r="Q328" s="170">
        <v>0</v>
      </c>
      <c r="R328" s="170">
        <v>0</v>
      </c>
      <c r="S328" s="198">
        <v>84</v>
      </c>
      <c r="T328" s="185">
        <v>68</v>
      </c>
      <c r="U328" s="185">
        <v>126</v>
      </c>
      <c r="V328" s="185">
        <v>71</v>
      </c>
      <c r="W328" s="185">
        <v>62</v>
      </c>
      <c r="X328" s="185">
        <v>70</v>
      </c>
      <c r="Y328" s="211">
        <v>0.14516100000000001</v>
      </c>
      <c r="Z328" s="170">
        <v>7.1052599999999994E-2</v>
      </c>
      <c r="AA328" s="170">
        <v>0.12584100000000001</v>
      </c>
      <c r="AB328" s="170">
        <v>9.11577E-4</v>
      </c>
      <c r="AC328" s="170">
        <v>1.63199E-3</v>
      </c>
      <c r="AD328" s="170">
        <v>8.7815600000000005E-4</v>
      </c>
      <c r="AE328" s="170">
        <v>2.0350000000000001E-4</v>
      </c>
      <c r="AF328" s="198">
        <v>4030</v>
      </c>
      <c r="AG328" s="185">
        <v>4560</v>
      </c>
      <c r="AH328" s="185">
        <v>4609</v>
      </c>
      <c r="AI328" s="185">
        <v>4388</v>
      </c>
      <c r="AJ328" s="185">
        <v>4902</v>
      </c>
      <c r="AK328" s="185">
        <v>4555</v>
      </c>
      <c r="AL328" s="185">
        <v>4914</v>
      </c>
      <c r="AM328" s="198"/>
      <c r="AN328" s="185"/>
      <c r="AO328" s="185"/>
      <c r="AP328" s="185"/>
      <c r="AQ328" s="185"/>
      <c r="AR328" s="185"/>
      <c r="AS328" s="185"/>
      <c r="AT328" s="197"/>
    </row>
    <row r="329" spans="1:46" x14ac:dyDescent="0.2">
      <c r="A329" s="197" t="s">
        <v>759</v>
      </c>
      <c r="B329" s="77" t="s">
        <v>1081</v>
      </c>
      <c r="C329" s="197" t="s">
        <v>119</v>
      </c>
      <c r="D329" s="185" t="s">
        <v>119</v>
      </c>
      <c r="E329" s="185" t="s">
        <v>1853</v>
      </c>
      <c r="F329" s="185" t="s">
        <v>38</v>
      </c>
      <c r="G329" s="186">
        <v>17</v>
      </c>
      <c r="H329" s="185">
        <v>41166200</v>
      </c>
      <c r="I329" s="185">
        <v>41166200</v>
      </c>
      <c r="J329" s="185" t="s">
        <v>40</v>
      </c>
      <c r="K329" s="185" t="s">
        <v>46</v>
      </c>
      <c r="L329" s="197" t="s">
        <v>1854</v>
      </c>
      <c r="M329" s="211">
        <v>0</v>
      </c>
      <c r="N329" s="170">
        <v>0.1125</v>
      </c>
      <c r="O329" s="170">
        <v>0</v>
      </c>
      <c r="P329" s="170">
        <v>0</v>
      </c>
      <c r="Q329" s="170">
        <v>0</v>
      </c>
      <c r="R329" s="170">
        <v>0</v>
      </c>
      <c r="S329" s="198">
        <v>98</v>
      </c>
      <c r="T329" s="185">
        <v>80</v>
      </c>
      <c r="U329" s="185">
        <v>82</v>
      </c>
      <c r="V329" s="185">
        <v>80</v>
      </c>
      <c r="W329" s="185">
        <v>99</v>
      </c>
      <c r="X329" s="185">
        <v>66</v>
      </c>
      <c r="Y329" s="211">
        <v>0.19834199999999999</v>
      </c>
      <c r="Z329" s="170">
        <v>6.4534599999999998E-2</v>
      </c>
      <c r="AA329" s="170">
        <v>0.13864499999999999</v>
      </c>
      <c r="AB329" s="170">
        <v>2.8368799999999998E-4</v>
      </c>
      <c r="AC329" s="170">
        <v>2.8742500000000001E-3</v>
      </c>
      <c r="AD329" s="170">
        <v>1.4869900000000001E-3</v>
      </c>
      <c r="AE329" s="170">
        <v>0</v>
      </c>
      <c r="AF329" s="198">
        <v>3257</v>
      </c>
      <c r="AG329" s="185">
        <v>3502</v>
      </c>
      <c r="AH329" s="185">
        <v>3866</v>
      </c>
      <c r="AI329" s="185">
        <v>3525</v>
      </c>
      <c r="AJ329" s="185">
        <v>4175</v>
      </c>
      <c r="AK329" s="185">
        <v>4035</v>
      </c>
      <c r="AL329" s="185">
        <v>3981</v>
      </c>
      <c r="AM329" s="198"/>
      <c r="AN329" s="185"/>
      <c r="AO329" s="185"/>
      <c r="AP329" s="185"/>
      <c r="AQ329" s="185"/>
      <c r="AR329" s="185"/>
      <c r="AS329" s="185"/>
      <c r="AT329" s="197"/>
    </row>
    <row r="330" spans="1:46" x14ac:dyDescent="0.2">
      <c r="A330" s="197" t="s">
        <v>759</v>
      </c>
      <c r="B330" s="77" t="s">
        <v>1081</v>
      </c>
      <c r="C330" s="197" t="s">
        <v>1855</v>
      </c>
      <c r="D330" s="185" t="s">
        <v>119</v>
      </c>
      <c r="E330" s="185" t="s">
        <v>1856</v>
      </c>
      <c r="F330" s="185" t="s">
        <v>38</v>
      </c>
      <c r="G330" s="186">
        <v>17</v>
      </c>
      <c r="H330" s="185">
        <v>41622708</v>
      </c>
      <c r="I330" s="185">
        <v>41622708</v>
      </c>
      <c r="J330" s="185" t="s">
        <v>39</v>
      </c>
      <c r="K330" s="185" t="s">
        <v>59</v>
      </c>
      <c r="L330" s="197" t="s">
        <v>1857</v>
      </c>
      <c r="M330" s="211">
        <v>0</v>
      </c>
      <c r="N330" s="170">
        <v>0.24</v>
      </c>
      <c r="O330" s="170">
        <v>0</v>
      </c>
      <c r="P330" s="170">
        <v>0</v>
      </c>
      <c r="Q330" s="170">
        <v>0</v>
      </c>
      <c r="R330" s="170">
        <v>0</v>
      </c>
      <c r="S330" s="198">
        <v>30</v>
      </c>
      <c r="T330" s="185">
        <v>25</v>
      </c>
      <c r="U330" s="185">
        <v>39</v>
      </c>
      <c r="V330" s="185">
        <v>44</v>
      </c>
      <c r="W330" s="185">
        <v>32</v>
      </c>
      <c r="X330" s="185">
        <v>32</v>
      </c>
      <c r="Y330" s="211">
        <v>0.18654399999999999</v>
      </c>
      <c r="Z330" s="170">
        <v>8.8410100000000005E-2</v>
      </c>
      <c r="AA330" s="170">
        <v>0.15246599999999999</v>
      </c>
      <c r="AB330" s="170">
        <v>0</v>
      </c>
      <c r="AC330" s="170">
        <v>1.5674E-3</v>
      </c>
      <c r="AD330" s="170">
        <v>9.6743000000000003E-4</v>
      </c>
      <c r="AE330" s="170">
        <v>0</v>
      </c>
      <c r="AF330" s="198">
        <v>2289</v>
      </c>
      <c r="AG330" s="185">
        <v>2692</v>
      </c>
      <c r="AH330" s="185">
        <v>2899</v>
      </c>
      <c r="AI330" s="185">
        <v>2500</v>
      </c>
      <c r="AJ330" s="185">
        <v>3190</v>
      </c>
      <c r="AK330" s="185">
        <v>3101</v>
      </c>
      <c r="AL330" s="185">
        <v>3067</v>
      </c>
      <c r="AM330" s="198" t="s">
        <v>39</v>
      </c>
      <c r="AN330" s="194" t="s">
        <v>79</v>
      </c>
      <c r="AO330" s="185"/>
      <c r="AP330" s="194" t="s">
        <v>79</v>
      </c>
      <c r="AQ330" s="185" t="s">
        <v>39</v>
      </c>
      <c r="AR330" s="185" t="s">
        <v>39</v>
      </c>
      <c r="AS330" s="185" t="s">
        <v>39</v>
      </c>
      <c r="AT330" s="197" t="s">
        <v>39</v>
      </c>
    </row>
    <row r="331" spans="1:46" x14ac:dyDescent="0.2">
      <c r="A331" s="197" t="s">
        <v>1372</v>
      </c>
      <c r="B331" s="77" t="s">
        <v>1372</v>
      </c>
      <c r="C331" s="197" t="s">
        <v>1372</v>
      </c>
      <c r="D331" s="185" t="s">
        <v>119</v>
      </c>
      <c r="E331" s="185" t="s">
        <v>1858</v>
      </c>
      <c r="F331" s="185" t="s">
        <v>38</v>
      </c>
      <c r="G331" s="186">
        <v>17</v>
      </c>
      <c r="H331" s="185">
        <v>45896409</v>
      </c>
      <c r="I331" s="185">
        <v>45896409</v>
      </c>
      <c r="J331" s="185" t="s">
        <v>40</v>
      </c>
      <c r="K331" s="185" t="s">
        <v>39</v>
      </c>
      <c r="L331" s="197" t="s">
        <v>1859</v>
      </c>
      <c r="M331" s="211">
        <v>0</v>
      </c>
      <c r="N331" s="170">
        <v>0</v>
      </c>
      <c r="O331" s="170">
        <v>0</v>
      </c>
      <c r="P331" s="170">
        <v>0.12195121951219512</v>
      </c>
      <c r="Q331" s="170">
        <v>0.22222222222222221</v>
      </c>
      <c r="R331" s="170">
        <v>0.11428571428571428</v>
      </c>
      <c r="S331" s="198">
        <v>27</v>
      </c>
      <c r="T331" s="185">
        <v>47</v>
      </c>
      <c r="U331" s="185">
        <v>55</v>
      </c>
      <c r="V331" s="185">
        <v>41</v>
      </c>
      <c r="W331" s="185">
        <v>45</v>
      </c>
      <c r="X331" s="185">
        <v>35</v>
      </c>
      <c r="Y331" s="211">
        <v>9.8328400000000007E-4</v>
      </c>
      <c r="Z331" s="170">
        <v>5.2535400000000001E-3</v>
      </c>
      <c r="AA331" s="170">
        <v>1.48368E-3</v>
      </c>
      <c r="AB331" s="170">
        <v>9.9110499999999994E-3</v>
      </c>
      <c r="AC331" s="170">
        <v>0.15149499999999999</v>
      </c>
      <c r="AD331" s="170">
        <v>0.25444899999999998</v>
      </c>
      <c r="AE331" s="170">
        <v>0.14418700000000001</v>
      </c>
      <c r="AF331" s="198">
        <v>4068</v>
      </c>
      <c r="AG331" s="185">
        <v>4378</v>
      </c>
      <c r="AH331" s="185">
        <v>4044</v>
      </c>
      <c r="AI331" s="185">
        <v>3935</v>
      </c>
      <c r="AJ331" s="185">
        <v>4482</v>
      </c>
      <c r="AK331" s="185">
        <v>5113</v>
      </c>
      <c r="AL331" s="185">
        <v>4834</v>
      </c>
      <c r="AM331" s="198" t="s">
        <v>40</v>
      </c>
      <c r="AN331" s="185" t="s">
        <v>40</v>
      </c>
      <c r="AO331" s="185" t="s">
        <v>40</v>
      </c>
      <c r="AP331" s="185" t="s">
        <v>40</v>
      </c>
      <c r="AQ331" s="185" t="s">
        <v>40</v>
      </c>
      <c r="AR331" s="194" t="s">
        <v>84</v>
      </c>
      <c r="AS331" s="194" t="s">
        <v>84</v>
      </c>
      <c r="AT331" s="218" t="s">
        <v>84</v>
      </c>
    </row>
    <row r="332" spans="1:46" x14ac:dyDescent="0.2">
      <c r="A332" s="197" t="s">
        <v>759</v>
      </c>
      <c r="B332" s="77" t="s">
        <v>1081</v>
      </c>
      <c r="C332" s="197" t="s">
        <v>1081</v>
      </c>
      <c r="D332" s="185" t="s">
        <v>119</v>
      </c>
      <c r="E332" s="185" t="s">
        <v>1860</v>
      </c>
      <c r="F332" s="185" t="s">
        <v>38</v>
      </c>
      <c r="G332" s="186">
        <v>17</v>
      </c>
      <c r="H332" s="185">
        <v>48585982</v>
      </c>
      <c r="I332" s="185">
        <v>48585982</v>
      </c>
      <c r="J332" s="185" t="s">
        <v>39</v>
      </c>
      <c r="K332" s="185" t="s">
        <v>59</v>
      </c>
      <c r="L332" s="197" t="s">
        <v>1861</v>
      </c>
      <c r="M332" s="211">
        <v>0</v>
      </c>
      <c r="N332" s="170">
        <v>0.17391304347826086</v>
      </c>
      <c r="O332" s="170">
        <v>0</v>
      </c>
      <c r="P332" s="170">
        <v>0</v>
      </c>
      <c r="Q332" s="170">
        <v>0</v>
      </c>
      <c r="R332" s="170">
        <v>0</v>
      </c>
      <c r="S332" s="198">
        <v>53</v>
      </c>
      <c r="T332" s="185">
        <v>46</v>
      </c>
      <c r="U332" s="185">
        <v>52</v>
      </c>
      <c r="V332" s="185">
        <v>90</v>
      </c>
      <c r="W332" s="185">
        <v>88</v>
      </c>
      <c r="X332" s="185">
        <v>36</v>
      </c>
      <c r="Y332" s="211">
        <v>0.144009</v>
      </c>
      <c r="Z332" s="170">
        <v>6.8357200000000007E-2</v>
      </c>
      <c r="AA332" s="170">
        <v>0.13775000000000001</v>
      </c>
      <c r="AB332" s="170">
        <v>1.5113399999999999E-3</v>
      </c>
      <c r="AC332" s="170">
        <v>2.62123E-3</v>
      </c>
      <c r="AD332" s="170">
        <v>1.70794E-3</v>
      </c>
      <c r="AE332" s="170">
        <v>1.9221500000000001E-3</v>
      </c>
      <c r="AF332" s="198">
        <v>4215</v>
      </c>
      <c r="AG332" s="185">
        <v>3628</v>
      </c>
      <c r="AH332" s="185">
        <v>3245</v>
      </c>
      <c r="AI332" s="185">
        <v>3970</v>
      </c>
      <c r="AJ332" s="185">
        <v>3815</v>
      </c>
      <c r="AK332" s="185">
        <v>3513</v>
      </c>
      <c r="AL332" s="185">
        <v>4162</v>
      </c>
      <c r="AM332" s="198" t="s">
        <v>39</v>
      </c>
      <c r="AN332" s="194" t="s">
        <v>79</v>
      </c>
      <c r="AO332" s="194" t="s">
        <v>79</v>
      </c>
      <c r="AP332" s="194" t="s">
        <v>79</v>
      </c>
      <c r="AQ332" s="185" t="s">
        <v>39</v>
      </c>
      <c r="AR332" s="185" t="s">
        <v>39</v>
      </c>
      <c r="AS332" s="185" t="s">
        <v>39</v>
      </c>
      <c r="AT332" s="197" t="s">
        <v>39</v>
      </c>
    </row>
    <row r="333" spans="1:46" x14ac:dyDescent="0.2">
      <c r="A333" s="197" t="s">
        <v>1386</v>
      </c>
      <c r="B333" s="77" t="s">
        <v>1734</v>
      </c>
      <c r="C333" s="197" t="s">
        <v>119</v>
      </c>
      <c r="D333" s="185" t="s">
        <v>119</v>
      </c>
      <c r="E333" s="185" t="s">
        <v>1862</v>
      </c>
      <c r="F333" s="185" t="s">
        <v>38</v>
      </c>
      <c r="G333" s="186">
        <v>17</v>
      </c>
      <c r="H333" s="185">
        <v>56435981</v>
      </c>
      <c r="I333" s="185">
        <v>56435981</v>
      </c>
      <c r="J333" s="185" t="s">
        <v>40</v>
      </c>
      <c r="K333" s="185" t="s">
        <v>46</v>
      </c>
      <c r="L333" s="197" t="s">
        <v>1863</v>
      </c>
      <c r="M333" s="211">
        <v>0</v>
      </c>
      <c r="N333" s="170">
        <v>0.20512820512820512</v>
      </c>
      <c r="O333" s="170">
        <v>3.7037037037037035E-2</v>
      </c>
      <c r="P333" s="170">
        <v>0.1</v>
      </c>
      <c r="Q333" s="170">
        <v>0.2</v>
      </c>
      <c r="R333" s="170">
        <v>0.1111111111111111</v>
      </c>
      <c r="S333" s="198">
        <v>29</v>
      </c>
      <c r="T333" s="185">
        <v>39</v>
      </c>
      <c r="U333" s="185">
        <v>27</v>
      </c>
      <c r="V333" s="185">
        <v>30</v>
      </c>
      <c r="W333" s="185">
        <v>40</v>
      </c>
      <c r="X333" s="185">
        <v>18</v>
      </c>
      <c r="Y333" s="211">
        <v>0.220078</v>
      </c>
      <c r="Z333" s="170">
        <v>0.104561</v>
      </c>
      <c r="AA333" s="170">
        <v>0.193137</v>
      </c>
      <c r="AB333" s="170">
        <v>1.6912400000000001E-2</v>
      </c>
      <c r="AC333" s="170">
        <v>0.13356000000000001</v>
      </c>
      <c r="AD333" s="170">
        <v>0.21493599999999999</v>
      </c>
      <c r="AE333" s="170">
        <v>0.15198500000000001</v>
      </c>
      <c r="AF333" s="198">
        <v>4871</v>
      </c>
      <c r="AG333" s="185">
        <v>5021</v>
      </c>
      <c r="AH333" s="185">
        <v>4867</v>
      </c>
      <c r="AI333" s="185">
        <v>4612</v>
      </c>
      <c r="AJ333" s="185">
        <v>5009</v>
      </c>
      <c r="AK333" s="185">
        <v>5490</v>
      </c>
      <c r="AL333" s="185">
        <v>5415</v>
      </c>
      <c r="AM333" s="198"/>
      <c r="AN333" s="185"/>
      <c r="AO333" s="185"/>
      <c r="AP333" s="185"/>
      <c r="AQ333" s="185"/>
      <c r="AR333" s="185"/>
      <c r="AS333" s="185"/>
      <c r="AT333" s="197"/>
    </row>
    <row r="334" spans="1:46" x14ac:dyDescent="0.2">
      <c r="A334" s="197" t="s">
        <v>99</v>
      </c>
      <c r="B334" s="77" t="s">
        <v>31</v>
      </c>
      <c r="C334" s="197" t="s">
        <v>119</v>
      </c>
      <c r="D334" s="185" t="s">
        <v>119</v>
      </c>
      <c r="E334" s="185" t="s">
        <v>1864</v>
      </c>
      <c r="F334" s="185" t="s">
        <v>38</v>
      </c>
      <c r="G334" s="186">
        <v>17</v>
      </c>
      <c r="H334" s="185">
        <v>60765897</v>
      </c>
      <c r="I334" s="185">
        <v>60765897</v>
      </c>
      <c r="J334" s="185" t="s">
        <v>40</v>
      </c>
      <c r="K334" s="185" t="s">
        <v>46</v>
      </c>
      <c r="L334" s="197" t="s">
        <v>1865</v>
      </c>
      <c r="M334" s="211">
        <v>0</v>
      </c>
      <c r="N334" s="170">
        <v>0</v>
      </c>
      <c r="O334" s="170">
        <v>1.4925373134328358E-2</v>
      </c>
      <c r="P334" s="170">
        <v>0.21276595744680851</v>
      </c>
      <c r="Q334" s="170">
        <v>0</v>
      </c>
      <c r="R334" s="170">
        <v>0</v>
      </c>
      <c r="S334" s="198">
        <v>52</v>
      </c>
      <c r="T334" s="185">
        <v>58</v>
      </c>
      <c r="U334" s="185">
        <v>67</v>
      </c>
      <c r="V334" s="185">
        <v>47</v>
      </c>
      <c r="W334" s="185">
        <v>77</v>
      </c>
      <c r="X334" s="185">
        <v>71</v>
      </c>
      <c r="Y334" s="211">
        <v>4.0568000000000002E-3</v>
      </c>
      <c r="Z334" s="170">
        <v>0</v>
      </c>
      <c r="AA334" s="170">
        <v>1.0293399999999999E-3</v>
      </c>
      <c r="AB334" s="170">
        <v>0</v>
      </c>
      <c r="AC334" s="170">
        <v>9.0575600000000006E-2</v>
      </c>
      <c r="AD334" s="170">
        <v>3.3292999999999999E-3</v>
      </c>
      <c r="AE334" s="170">
        <v>1.13379E-3</v>
      </c>
      <c r="AF334" s="198">
        <v>1972</v>
      </c>
      <c r="AG334" s="185">
        <v>1961</v>
      </c>
      <c r="AH334" s="185">
        <v>1943</v>
      </c>
      <c r="AI334" s="185">
        <v>2486</v>
      </c>
      <c r="AJ334" s="185">
        <v>3544</v>
      </c>
      <c r="AK334" s="185">
        <v>3304</v>
      </c>
      <c r="AL334" s="185">
        <v>3528</v>
      </c>
      <c r="AM334" s="198"/>
      <c r="AN334" s="185"/>
      <c r="AO334" s="185"/>
      <c r="AP334" s="185"/>
      <c r="AQ334" s="185"/>
      <c r="AR334" s="185"/>
      <c r="AS334" s="185"/>
      <c r="AT334" s="197"/>
    </row>
    <row r="335" spans="1:46" x14ac:dyDescent="0.2">
      <c r="A335" s="197" t="s">
        <v>1372</v>
      </c>
      <c r="B335" s="77" t="s">
        <v>1313</v>
      </c>
      <c r="C335" s="197" t="s">
        <v>119</v>
      </c>
      <c r="D335" s="185" t="s">
        <v>119</v>
      </c>
      <c r="E335" s="185" t="s">
        <v>1866</v>
      </c>
      <c r="F335" s="185" t="s">
        <v>38</v>
      </c>
      <c r="G335" s="186">
        <v>17</v>
      </c>
      <c r="H335" s="185">
        <v>64219834</v>
      </c>
      <c r="I335" s="185">
        <v>64219834</v>
      </c>
      <c r="J335" s="185" t="s">
        <v>39</v>
      </c>
      <c r="K335" s="185" t="s">
        <v>40</v>
      </c>
      <c r="L335" s="197" t="s">
        <v>1867</v>
      </c>
      <c r="M335" s="211">
        <v>0</v>
      </c>
      <c r="N335" s="170">
        <v>0</v>
      </c>
      <c r="O335" s="170">
        <v>0</v>
      </c>
      <c r="P335" s="170">
        <v>0.10526315789473684</v>
      </c>
      <c r="Q335" s="170">
        <v>1.1235955056179775E-2</v>
      </c>
      <c r="R335" s="170">
        <v>3.2967032967032968E-2</v>
      </c>
      <c r="S335" s="198">
        <v>81</v>
      </c>
      <c r="T335" s="185">
        <v>75</v>
      </c>
      <c r="U335" s="185">
        <v>94</v>
      </c>
      <c r="V335" s="185">
        <v>57</v>
      </c>
      <c r="W335" s="185">
        <v>89</v>
      </c>
      <c r="X335" s="185">
        <v>91</v>
      </c>
      <c r="Y335" s="211">
        <v>4.8239300000000001E-4</v>
      </c>
      <c r="Z335" s="170">
        <v>1.6381900000000001E-3</v>
      </c>
      <c r="AA335" s="170">
        <v>2.8372499999999999E-3</v>
      </c>
      <c r="AB335" s="170">
        <v>1.07573E-3</v>
      </c>
      <c r="AC335" s="170">
        <v>8.1487100000000007E-2</v>
      </c>
      <c r="AD335" s="170">
        <v>1.76757E-3</v>
      </c>
      <c r="AE335" s="170">
        <v>3.4415599999999998E-2</v>
      </c>
      <c r="AF335" s="198">
        <v>4146</v>
      </c>
      <c r="AG335" s="185">
        <v>4273</v>
      </c>
      <c r="AH335" s="185">
        <v>3877</v>
      </c>
      <c r="AI335" s="185">
        <v>4648</v>
      </c>
      <c r="AJ335" s="185">
        <v>3927</v>
      </c>
      <c r="AK335" s="185">
        <v>4526</v>
      </c>
      <c r="AL335" s="185">
        <v>4620</v>
      </c>
      <c r="AM335" s="198"/>
      <c r="AN335" s="185"/>
      <c r="AO335" s="185"/>
      <c r="AP335" s="185"/>
      <c r="AQ335" s="185"/>
      <c r="AR335" s="185"/>
      <c r="AS335" s="185"/>
      <c r="AT335" s="197"/>
    </row>
    <row r="336" spans="1:46" x14ac:dyDescent="0.2">
      <c r="A336" s="197" t="s">
        <v>1372</v>
      </c>
      <c r="B336" s="77" t="s">
        <v>1296</v>
      </c>
      <c r="C336" s="197" t="s">
        <v>1372</v>
      </c>
      <c r="D336" s="185" t="s">
        <v>119</v>
      </c>
      <c r="E336" s="185" t="s">
        <v>1868</v>
      </c>
      <c r="F336" s="185" t="s">
        <v>38</v>
      </c>
      <c r="G336" s="186">
        <v>17</v>
      </c>
      <c r="H336" s="185">
        <v>64770180</v>
      </c>
      <c r="I336" s="185">
        <v>64770180</v>
      </c>
      <c r="J336" s="185" t="s">
        <v>40</v>
      </c>
      <c r="K336" s="185" t="s">
        <v>46</v>
      </c>
      <c r="L336" s="197" t="s">
        <v>1869</v>
      </c>
      <c r="M336" s="211">
        <v>0</v>
      </c>
      <c r="N336" s="170">
        <v>0</v>
      </c>
      <c r="O336" s="170">
        <v>0</v>
      </c>
      <c r="P336" s="170">
        <v>0.2391304347826087</v>
      </c>
      <c r="Q336" s="170">
        <v>0.22222222222222221</v>
      </c>
      <c r="R336" s="170">
        <v>4.7619047619047616E-2</v>
      </c>
      <c r="S336" s="198">
        <v>73</v>
      </c>
      <c r="T336" s="185">
        <v>46</v>
      </c>
      <c r="U336" s="185">
        <v>58</v>
      </c>
      <c r="V336" s="185">
        <v>46</v>
      </c>
      <c r="W336" s="185">
        <v>36</v>
      </c>
      <c r="X336" s="185">
        <v>63</v>
      </c>
      <c r="Y336" s="211">
        <v>7.6657699999999995E-4</v>
      </c>
      <c r="Z336" s="170">
        <v>3.0978899999999998E-3</v>
      </c>
      <c r="AA336" s="170">
        <v>1.6017099999999999E-3</v>
      </c>
      <c r="AB336" s="170">
        <v>1.3611399999999999E-2</v>
      </c>
      <c r="AC336" s="170">
        <v>0.123748</v>
      </c>
      <c r="AD336" s="170">
        <v>0.21626300000000001</v>
      </c>
      <c r="AE336" s="170">
        <v>0.119464</v>
      </c>
      <c r="AF336" s="198">
        <v>2609</v>
      </c>
      <c r="AG336" s="185">
        <v>3228</v>
      </c>
      <c r="AH336" s="185">
        <v>3746</v>
      </c>
      <c r="AI336" s="185">
        <v>3453</v>
      </c>
      <c r="AJ336" s="185">
        <v>4194</v>
      </c>
      <c r="AK336" s="185">
        <v>4009</v>
      </c>
      <c r="AL336" s="185">
        <v>3658</v>
      </c>
      <c r="AM336" s="198" t="s">
        <v>40</v>
      </c>
      <c r="AN336" s="185" t="s">
        <v>40</v>
      </c>
      <c r="AO336" s="185" t="s">
        <v>40</v>
      </c>
      <c r="AP336" s="185" t="s">
        <v>40</v>
      </c>
      <c r="AQ336" s="185" t="s">
        <v>40</v>
      </c>
      <c r="AR336" s="194" t="s">
        <v>48</v>
      </c>
      <c r="AS336" s="194" t="s">
        <v>48</v>
      </c>
      <c r="AT336" s="218" t="s">
        <v>48</v>
      </c>
    </row>
    <row r="337" spans="1:46" x14ac:dyDescent="0.2">
      <c r="A337" s="197" t="s">
        <v>1569</v>
      </c>
      <c r="B337" s="77" t="s">
        <v>1498</v>
      </c>
      <c r="C337" s="197" t="s">
        <v>2051</v>
      </c>
      <c r="D337" s="185" t="s">
        <v>119</v>
      </c>
      <c r="E337" s="185" t="s">
        <v>2052</v>
      </c>
      <c r="F337" s="185" t="s">
        <v>38</v>
      </c>
      <c r="G337" s="186">
        <v>17</v>
      </c>
      <c r="H337" s="185">
        <v>65871007</v>
      </c>
      <c r="I337" s="185">
        <v>65871007</v>
      </c>
      <c r="J337" s="185" t="s">
        <v>40</v>
      </c>
      <c r="K337" s="185" t="s">
        <v>46</v>
      </c>
      <c r="L337" s="197" t="s">
        <v>2053</v>
      </c>
      <c r="M337" s="211">
        <v>0</v>
      </c>
      <c r="N337" s="170">
        <v>0.14285714285714285</v>
      </c>
      <c r="O337" s="170">
        <v>5.3475935828877002E-3</v>
      </c>
      <c r="P337" s="170">
        <v>6.6666666666666666E-2</v>
      </c>
      <c r="Q337" s="170">
        <v>0.22535211267605634</v>
      </c>
      <c r="R337" s="170">
        <v>9.6296296296296297E-2</v>
      </c>
      <c r="S337" s="198">
        <v>88</v>
      </c>
      <c r="T337" s="185">
        <v>182</v>
      </c>
      <c r="U337" s="185">
        <v>187</v>
      </c>
      <c r="V337" s="185">
        <v>105</v>
      </c>
      <c r="W337" s="185">
        <v>71</v>
      </c>
      <c r="X337" s="185">
        <v>135</v>
      </c>
      <c r="Y337" s="211">
        <v>0.112903</v>
      </c>
      <c r="Z337" s="170">
        <v>4.3478299999999998E-2</v>
      </c>
      <c r="AA337" s="170">
        <v>0.116232</v>
      </c>
      <c r="AB337" s="170">
        <v>7.2727299999999998E-3</v>
      </c>
      <c r="AC337" s="170">
        <v>4.6692600000000001E-2</v>
      </c>
      <c r="AD337" s="170">
        <v>0.112676</v>
      </c>
      <c r="AE337" s="170">
        <v>2.84698E-2</v>
      </c>
      <c r="AF337" s="198">
        <v>124</v>
      </c>
      <c r="AG337" s="185">
        <v>368</v>
      </c>
      <c r="AH337" s="185">
        <v>499</v>
      </c>
      <c r="AI337" s="185">
        <v>275</v>
      </c>
      <c r="AJ337" s="185">
        <v>514</v>
      </c>
      <c r="AK337" s="185">
        <v>497</v>
      </c>
      <c r="AL337" s="185">
        <v>281</v>
      </c>
      <c r="AM337" s="198" t="s">
        <v>40</v>
      </c>
      <c r="AN337" s="185"/>
      <c r="AO337" s="185"/>
      <c r="AP337" s="194" t="s">
        <v>56</v>
      </c>
      <c r="AQ337" s="185"/>
      <c r="AR337" s="185"/>
      <c r="AS337" s="194" t="s">
        <v>56</v>
      </c>
      <c r="AT337" s="197"/>
    </row>
    <row r="338" spans="1:46" x14ac:dyDescent="0.2">
      <c r="A338" s="197" t="s">
        <v>1313</v>
      </c>
      <c r="B338" s="77" t="s">
        <v>1313</v>
      </c>
      <c r="C338" s="197" t="s">
        <v>119</v>
      </c>
      <c r="D338" s="185" t="s">
        <v>119</v>
      </c>
      <c r="E338" s="185" t="s">
        <v>1870</v>
      </c>
      <c r="F338" s="185" t="s">
        <v>38</v>
      </c>
      <c r="G338" s="186">
        <v>17</v>
      </c>
      <c r="H338" s="185">
        <v>76093846</v>
      </c>
      <c r="I338" s="185">
        <v>76093846</v>
      </c>
      <c r="J338" s="185" t="s">
        <v>39</v>
      </c>
      <c r="K338" s="185" t="s">
        <v>40</v>
      </c>
      <c r="L338" s="197" t="s">
        <v>1871</v>
      </c>
      <c r="M338" s="211">
        <v>0</v>
      </c>
      <c r="N338" s="170">
        <v>0</v>
      </c>
      <c r="O338" s="170">
        <v>0</v>
      </c>
      <c r="P338" s="170">
        <v>0.18627450980392157</v>
      </c>
      <c r="Q338" s="170">
        <v>0</v>
      </c>
      <c r="R338" s="170">
        <v>5.5555555555555552E-2</v>
      </c>
      <c r="S338" s="198">
        <v>75</v>
      </c>
      <c r="T338" s="185">
        <v>67</v>
      </c>
      <c r="U338" s="185">
        <v>82</v>
      </c>
      <c r="V338" s="185">
        <v>102</v>
      </c>
      <c r="W338" s="185">
        <v>80</v>
      </c>
      <c r="X338" s="185">
        <v>54</v>
      </c>
      <c r="Y338" s="211">
        <v>5.6850499999999997E-4</v>
      </c>
      <c r="Z338" s="170">
        <v>2.7586199999999998E-3</v>
      </c>
      <c r="AA338" s="170">
        <v>2.6607499999999999E-3</v>
      </c>
      <c r="AB338" s="170">
        <v>0</v>
      </c>
      <c r="AC338" s="170">
        <v>0.10077800000000001</v>
      </c>
      <c r="AD338" s="170">
        <v>7.7912000000000001E-4</v>
      </c>
      <c r="AE338" s="170">
        <v>2.2613100000000001E-2</v>
      </c>
      <c r="AF338" s="198">
        <v>1759</v>
      </c>
      <c r="AG338" s="185">
        <v>2175</v>
      </c>
      <c r="AH338" s="185">
        <v>2255</v>
      </c>
      <c r="AI338" s="185">
        <v>2247</v>
      </c>
      <c r="AJ338" s="185">
        <v>2441</v>
      </c>
      <c r="AK338" s="185">
        <v>2567</v>
      </c>
      <c r="AL338" s="185">
        <v>2786</v>
      </c>
      <c r="AM338" s="198"/>
      <c r="AN338" s="185"/>
      <c r="AO338" s="185"/>
      <c r="AP338" s="185"/>
      <c r="AQ338" s="185"/>
      <c r="AR338" s="185"/>
      <c r="AS338" s="185"/>
      <c r="AT338" s="197"/>
    </row>
    <row r="339" spans="1:46" x14ac:dyDescent="0.2">
      <c r="A339" s="197" t="s">
        <v>1569</v>
      </c>
      <c r="B339" s="77" t="s">
        <v>1734</v>
      </c>
      <c r="C339" s="197" t="s">
        <v>1498</v>
      </c>
      <c r="D339" s="185" t="s">
        <v>119</v>
      </c>
      <c r="E339" s="185" t="s">
        <v>1872</v>
      </c>
      <c r="F339" s="185" t="s">
        <v>103</v>
      </c>
      <c r="G339" s="186">
        <v>18</v>
      </c>
      <c r="H339" s="185">
        <v>2707601</v>
      </c>
      <c r="I339" s="185">
        <v>2707601</v>
      </c>
      <c r="J339" s="185" t="s">
        <v>40</v>
      </c>
      <c r="K339" s="185" t="s">
        <v>59</v>
      </c>
      <c r="L339" s="197" t="s">
        <v>1873</v>
      </c>
      <c r="M339" s="211">
        <v>0</v>
      </c>
      <c r="N339" s="170">
        <v>0.25</v>
      </c>
      <c r="O339" s="170">
        <v>6.993006993006993E-3</v>
      </c>
      <c r="P339" s="170">
        <v>0.1348314606741573</v>
      </c>
      <c r="Q339" s="170">
        <v>0.23255813953488372</v>
      </c>
      <c r="R339" s="170">
        <v>0.13084112149532709</v>
      </c>
      <c r="S339" s="198">
        <v>111</v>
      </c>
      <c r="T339" s="185">
        <v>80</v>
      </c>
      <c r="U339" s="185">
        <v>143</v>
      </c>
      <c r="V339" s="185">
        <v>89</v>
      </c>
      <c r="W339" s="185">
        <v>43</v>
      </c>
      <c r="X339" s="185">
        <v>107</v>
      </c>
      <c r="Y339" s="211">
        <v>0.29342200000000002</v>
      </c>
      <c r="Z339" s="170">
        <v>0.12945100000000001</v>
      </c>
      <c r="AA339" s="170">
        <v>0.26320900000000003</v>
      </c>
      <c r="AB339" s="170">
        <v>1.00923E-2</v>
      </c>
      <c r="AC339" s="170">
        <v>0.23388800000000001</v>
      </c>
      <c r="AD339" s="170">
        <v>0.53536300000000003</v>
      </c>
      <c r="AE339" s="170">
        <v>0.21997800000000001</v>
      </c>
      <c r="AF339" s="198">
        <v>2113</v>
      </c>
      <c r="AG339" s="185">
        <v>3005</v>
      </c>
      <c r="AH339" s="185">
        <v>3085</v>
      </c>
      <c r="AI339" s="185">
        <v>3468</v>
      </c>
      <c r="AJ339" s="185">
        <v>3724</v>
      </c>
      <c r="AK339" s="185">
        <v>3153</v>
      </c>
      <c r="AL339" s="185">
        <v>3664</v>
      </c>
      <c r="AM339" s="198" t="s">
        <v>40</v>
      </c>
      <c r="AN339" s="194" t="s">
        <v>93</v>
      </c>
      <c r="AO339" s="194" t="s">
        <v>93</v>
      </c>
      <c r="AP339" s="194" t="s">
        <v>93</v>
      </c>
      <c r="AQ339" s="185" t="s">
        <v>40</v>
      </c>
      <c r="AR339" s="194" t="s">
        <v>93</v>
      </c>
      <c r="AS339" s="194" t="s">
        <v>93</v>
      </c>
      <c r="AT339" s="218" t="s">
        <v>93</v>
      </c>
    </row>
    <row r="340" spans="1:46" x14ac:dyDescent="0.2">
      <c r="A340" s="197" t="s">
        <v>1296</v>
      </c>
      <c r="B340" s="77" t="s">
        <v>1296</v>
      </c>
      <c r="C340" s="197" t="s">
        <v>1296</v>
      </c>
      <c r="D340" s="185" t="s">
        <v>119</v>
      </c>
      <c r="E340" s="185" t="s">
        <v>2054</v>
      </c>
      <c r="F340" s="185" t="s">
        <v>38</v>
      </c>
      <c r="G340" s="186">
        <v>18</v>
      </c>
      <c r="H340" s="185">
        <v>9396331</v>
      </c>
      <c r="I340" s="185">
        <v>9396331</v>
      </c>
      <c r="J340" s="185" t="s">
        <v>40</v>
      </c>
      <c r="K340" s="185" t="s">
        <v>39</v>
      </c>
      <c r="L340" s="197" t="s">
        <v>2055</v>
      </c>
      <c r="M340" s="211">
        <v>0</v>
      </c>
      <c r="N340" s="170">
        <v>0</v>
      </c>
      <c r="O340" s="170">
        <v>6.8965517241379309E-2</v>
      </c>
      <c r="P340" s="170">
        <v>0.31034482758620691</v>
      </c>
      <c r="Q340" s="170">
        <v>0.55263157894736847</v>
      </c>
      <c r="R340" s="170">
        <v>0.34090909090909088</v>
      </c>
      <c r="S340" s="198">
        <v>50</v>
      </c>
      <c r="T340" s="185">
        <v>31</v>
      </c>
      <c r="U340" s="185">
        <v>58</v>
      </c>
      <c r="V340" s="185">
        <v>58</v>
      </c>
      <c r="W340" s="185">
        <v>38</v>
      </c>
      <c r="X340" s="185">
        <v>44</v>
      </c>
      <c r="Y340" s="211">
        <v>3.4867499999999998E-3</v>
      </c>
      <c r="Z340" s="170">
        <v>0</v>
      </c>
      <c r="AA340" s="170">
        <v>0</v>
      </c>
      <c r="AB340" s="170">
        <v>1.6060000000000001E-2</v>
      </c>
      <c r="AC340" s="170">
        <v>0.48186200000000001</v>
      </c>
      <c r="AD340" s="170">
        <v>0.47799000000000003</v>
      </c>
      <c r="AE340" s="170">
        <v>0.24764600000000001</v>
      </c>
      <c r="AF340" s="198">
        <v>2868</v>
      </c>
      <c r="AG340" s="185">
        <v>3577</v>
      </c>
      <c r="AH340" s="185">
        <v>0</v>
      </c>
      <c r="AI340" s="185">
        <v>3736</v>
      </c>
      <c r="AJ340" s="185">
        <v>4576</v>
      </c>
      <c r="AK340" s="185">
        <v>2249</v>
      </c>
      <c r="AL340" s="185">
        <v>4672</v>
      </c>
      <c r="AM340" s="198" t="s">
        <v>40</v>
      </c>
      <c r="AN340" s="185" t="s">
        <v>40</v>
      </c>
      <c r="AO340" s="185" t="s">
        <v>40</v>
      </c>
      <c r="AP340" s="185" t="s">
        <v>40</v>
      </c>
      <c r="AQ340" s="194" t="s">
        <v>84</v>
      </c>
      <c r="AR340" s="194" t="s">
        <v>84</v>
      </c>
      <c r="AS340" s="194" t="s">
        <v>84</v>
      </c>
      <c r="AT340" s="218" t="s">
        <v>84</v>
      </c>
    </row>
    <row r="341" spans="1:46" x14ac:dyDescent="0.2">
      <c r="A341" s="197" t="s">
        <v>31</v>
      </c>
      <c r="B341" s="77" t="s">
        <v>31</v>
      </c>
      <c r="C341" s="197" t="s">
        <v>31</v>
      </c>
      <c r="D341" s="185" t="s">
        <v>119</v>
      </c>
      <c r="E341" s="185" t="s">
        <v>2056</v>
      </c>
      <c r="F341" s="185" t="s">
        <v>38</v>
      </c>
      <c r="G341" s="186">
        <v>18</v>
      </c>
      <c r="H341" s="185">
        <v>9522271</v>
      </c>
      <c r="I341" s="185">
        <v>9522271</v>
      </c>
      <c r="J341" s="185" t="s">
        <v>40</v>
      </c>
      <c r="K341" s="185" t="s">
        <v>46</v>
      </c>
      <c r="L341" s="197" t="s">
        <v>2057</v>
      </c>
      <c r="M341" s="211">
        <v>0</v>
      </c>
      <c r="N341" s="170">
        <v>0</v>
      </c>
      <c r="O341" s="170">
        <v>0</v>
      </c>
      <c r="P341" s="170">
        <v>0.50724637681159424</v>
      </c>
      <c r="Q341" s="170">
        <v>0</v>
      </c>
      <c r="R341" s="170">
        <v>0</v>
      </c>
      <c r="S341" s="198">
        <v>87</v>
      </c>
      <c r="T341" s="185">
        <v>61</v>
      </c>
      <c r="U341" s="185">
        <v>99</v>
      </c>
      <c r="V341" s="185">
        <v>69</v>
      </c>
      <c r="W341" s="185">
        <v>61</v>
      </c>
      <c r="X341" s="185">
        <v>82</v>
      </c>
      <c r="Y341" s="211">
        <v>1.9212299999999999E-3</v>
      </c>
      <c r="Z341" s="170">
        <v>1.50113E-3</v>
      </c>
      <c r="AA341" s="170">
        <v>0</v>
      </c>
      <c r="AB341" s="170">
        <v>5.1706300000000001E-4</v>
      </c>
      <c r="AC341" s="170">
        <v>0.46484799999999998</v>
      </c>
      <c r="AD341" s="170">
        <v>2.1150600000000002E-3</v>
      </c>
      <c r="AE341" s="170">
        <v>8.11359E-4</v>
      </c>
      <c r="AF341" s="198">
        <v>3123</v>
      </c>
      <c r="AG341" s="185">
        <v>3997</v>
      </c>
      <c r="AH341" s="185">
        <v>3</v>
      </c>
      <c r="AI341" s="185">
        <v>3868</v>
      </c>
      <c r="AJ341" s="185">
        <v>4765</v>
      </c>
      <c r="AK341" s="185">
        <v>2364</v>
      </c>
      <c r="AL341" s="185">
        <v>4930</v>
      </c>
      <c r="AM341" s="198" t="s">
        <v>40</v>
      </c>
      <c r="AN341" s="185" t="s">
        <v>40</v>
      </c>
      <c r="AO341" s="185" t="s">
        <v>40</v>
      </c>
      <c r="AP341" s="185" t="s">
        <v>40</v>
      </c>
      <c r="AQ341" s="185" t="s">
        <v>40</v>
      </c>
      <c r="AR341" s="194" t="s">
        <v>48</v>
      </c>
      <c r="AS341" s="185" t="s">
        <v>40</v>
      </c>
      <c r="AT341" s="197" t="s">
        <v>40</v>
      </c>
    </row>
    <row r="342" spans="1:46" x14ac:dyDescent="0.2">
      <c r="A342" s="197" t="s">
        <v>1569</v>
      </c>
      <c r="B342" s="77" t="s">
        <v>1569</v>
      </c>
      <c r="C342" s="197" t="s">
        <v>269</v>
      </c>
      <c r="D342" s="185" t="s">
        <v>119</v>
      </c>
      <c r="E342" s="185" t="s">
        <v>1874</v>
      </c>
      <c r="F342" s="185" t="s">
        <v>38</v>
      </c>
      <c r="G342" s="186">
        <v>18</v>
      </c>
      <c r="H342" s="185">
        <v>9559548</v>
      </c>
      <c r="I342" s="185">
        <v>9559548</v>
      </c>
      <c r="J342" s="185" t="s">
        <v>40</v>
      </c>
      <c r="K342" s="185" t="s">
        <v>46</v>
      </c>
      <c r="L342" s="197" t="s">
        <v>1875</v>
      </c>
      <c r="M342" s="211">
        <v>0</v>
      </c>
      <c r="N342" s="170">
        <v>1.9230769230769232E-2</v>
      </c>
      <c r="O342" s="170">
        <v>8.1967213114754103E-3</v>
      </c>
      <c r="P342" s="170">
        <v>0.54255319148936165</v>
      </c>
      <c r="Q342" s="170">
        <v>0.5901639344262295</v>
      </c>
      <c r="R342" s="170">
        <v>0.25</v>
      </c>
      <c r="S342" s="198">
        <v>80</v>
      </c>
      <c r="T342" s="185">
        <v>52</v>
      </c>
      <c r="U342" s="185">
        <v>122</v>
      </c>
      <c r="V342" s="185">
        <v>94</v>
      </c>
      <c r="W342" s="185">
        <v>61</v>
      </c>
      <c r="X342" s="185">
        <v>96</v>
      </c>
      <c r="Y342" s="211">
        <v>2.6574500000000001E-2</v>
      </c>
      <c r="Z342" s="170">
        <v>4.08998E-3</v>
      </c>
      <c r="AA342" s="170">
        <v>4.3478299999999996E-3</v>
      </c>
      <c r="AB342" s="170">
        <v>9.7976599999999997E-3</v>
      </c>
      <c r="AC342" s="170">
        <v>0.46881</v>
      </c>
      <c r="AD342" s="170">
        <v>0.467366</v>
      </c>
      <c r="AE342" s="170">
        <v>0.21444199999999999</v>
      </c>
      <c r="AF342" s="198">
        <v>3763</v>
      </c>
      <c r="AG342" s="185">
        <v>4890</v>
      </c>
      <c r="AH342" s="185">
        <v>3910</v>
      </c>
      <c r="AI342" s="185">
        <v>4695</v>
      </c>
      <c r="AJ342" s="185">
        <v>4665</v>
      </c>
      <c r="AK342" s="185">
        <v>4765</v>
      </c>
      <c r="AL342" s="185">
        <v>5041</v>
      </c>
      <c r="AM342" s="198" t="s">
        <v>40</v>
      </c>
      <c r="AN342" s="185" t="s">
        <v>40</v>
      </c>
      <c r="AO342" s="185" t="s">
        <v>40</v>
      </c>
      <c r="AP342" s="185" t="s">
        <v>40</v>
      </c>
      <c r="AQ342" s="185" t="s">
        <v>40</v>
      </c>
      <c r="AR342" s="194" t="s">
        <v>48</v>
      </c>
      <c r="AS342" s="194" t="s">
        <v>48</v>
      </c>
      <c r="AT342" s="197"/>
    </row>
    <row r="343" spans="1:46" x14ac:dyDescent="0.2">
      <c r="A343" s="197" t="s">
        <v>269</v>
      </c>
      <c r="B343" s="77" t="s">
        <v>32</v>
      </c>
      <c r="C343" s="197" t="s">
        <v>32</v>
      </c>
      <c r="D343" s="185" t="s">
        <v>119</v>
      </c>
      <c r="E343" s="185" t="s">
        <v>1876</v>
      </c>
      <c r="F343" s="185" t="s">
        <v>38</v>
      </c>
      <c r="G343" s="186">
        <v>18</v>
      </c>
      <c r="H343" s="185">
        <v>21416997</v>
      </c>
      <c r="I343" s="185">
        <v>21416997</v>
      </c>
      <c r="J343" s="185" t="s">
        <v>40</v>
      </c>
      <c r="K343" s="185" t="s">
        <v>46</v>
      </c>
      <c r="L343" s="197" t="s">
        <v>1877</v>
      </c>
      <c r="M343" s="211">
        <v>0</v>
      </c>
      <c r="N343" s="170">
        <v>0</v>
      </c>
      <c r="O343" s="170">
        <v>0</v>
      </c>
      <c r="P343" s="170">
        <v>1.5151515151515152E-2</v>
      </c>
      <c r="Q343" s="170">
        <v>0.26923076923076922</v>
      </c>
      <c r="R343" s="170">
        <v>0</v>
      </c>
      <c r="S343" s="198">
        <v>64</v>
      </c>
      <c r="T343" s="185">
        <v>59</v>
      </c>
      <c r="U343" s="185">
        <v>106</v>
      </c>
      <c r="V343" s="185">
        <v>66</v>
      </c>
      <c r="W343" s="185">
        <v>78</v>
      </c>
      <c r="X343" s="185">
        <v>99</v>
      </c>
      <c r="Y343" s="211">
        <v>4.1637799999999997E-3</v>
      </c>
      <c r="Z343" s="170">
        <v>7.7205199999999996E-4</v>
      </c>
      <c r="AA343" s="170">
        <v>2.44101E-3</v>
      </c>
      <c r="AB343" s="170">
        <v>3.7355199999999998E-4</v>
      </c>
      <c r="AC343" s="170">
        <v>3.0769199999999999E-3</v>
      </c>
      <c r="AD343" s="170">
        <v>0.24115300000000001</v>
      </c>
      <c r="AE343" s="170">
        <v>2.55288E-3</v>
      </c>
      <c r="AF343" s="198">
        <v>4323</v>
      </c>
      <c r="AG343" s="185">
        <v>5181</v>
      </c>
      <c r="AH343" s="185">
        <v>4916</v>
      </c>
      <c r="AI343" s="185">
        <v>5354</v>
      </c>
      <c r="AJ343" s="185">
        <v>5200</v>
      </c>
      <c r="AK343" s="185">
        <v>4267</v>
      </c>
      <c r="AL343" s="185">
        <v>5484</v>
      </c>
      <c r="AM343" s="198" t="s">
        <v>40</v>
      </c>
      <c r="AN343" s="185" t="s">
        <v>40</v>
      </c>
      <c r="AO343" s="185" t="s">
        <v>40</v>
      </c>
      <c r="AP343" s="185" t="s">
        <v>40</v>
      </c>
      <c r="AQ343" s="185" t="s">
        <v>40</v>
      </c>
      <c r="AR343" s="185" t="s">
        <v>40</v>
      </c>
      <c r="AS343" s="194" t="s">
        <v>56</v>
      </c>
      <c r="AT343" s="197" t="s">
        <v>40</v>
      </c>
    </row>
    <row r="344" spans="1:46" x14ac:dyDescent="0.2">
      <c r="A344" s="197" t="s">
        <v>32</v>
      </c>
      <c r="B344" s="77" t="s">
        <v>32</v>
      </c>
      <c r="C344" s="197" t="s">
        <v>119</v>
      </c>
      <c r="D344" s="185" t="s">
        <v>119</v>
      </c>
      <c r="E344" s="185" t="s">
        <v>1876</v>
      </c>
      <c r="F344" s="185" t="s">
        <v>38</v>
      </c>
      <c r="G344" s="186">
        <v>18</v>
      </c>
      <c r="H344" s="185">
        <v>21417009</v>
      </c>
      <c r="I344" s="185">
        <v>21417009</v>
      </c>
      <c r="J344" s="185" t="s">
        <v>40</v>
      </c>
      <c r="K344" s="185" t="s">
        <v>46</v>
      </c>
      <c r="L344" s="197" t="s">
        <v>1878</v>
      </c>
      <c r="M344" s="211">
        <v>0</v>
      </c>
      <c r="N344" s="170">
        <v>0</v>
      </c>
      <c r="O344" s="170">
        <v>0</v>
      </c>
      <c r="P344" s="170">
        <v>0</v>
      </c>
      <c r="Q344" s="170">
        <v>0.25641025641025639</v>
      </c>
      <c r="R344" s="170">
        <v>0</v>
      </c>
      <c r="S344" s="198">
        <v>70</v>
      </c>
      <c r="T344" s="185">
        <v>66</v>
      </c>
      <c r="U344" s="185">
        <v>119</v>
      </c>
      <c r="V344" s="185">
        <v>66</v>
      </c>
      <c r="W344" s="185">
        <v>78</v>
      </c>
      <c r="X344" s="185">
        <v>103</v>
      </c>
      <c r="Y344" s="211">
        <v>1.8505699999999999E-3</v>
      </c>
      <c r="Z344" s="170">
        <v>1.5441000000000001E-3</v>
      </c>
      <c r="AA344" s="170">
        <v>4.8820199999999999E-3</v>
      </c>
      <c r="AB344" s="170">
        <v>1.1206600000000001E-3</v>
      </c>
      <c r="AC344" s="170">
        <v>2.3072499999999998E-3</v>
      </c>
      <c r="AD344" s="170">
        <v>0.244668</v>
      </c>
      <c r="AE344" s="170">
        <v>7.2939499999999998E-4</v>
      </c>
      <c r="AF344" s="198">
        <v>4323</v>
      </c>
      <c r="AG344" s="185">
        <v>5181</v>
      </c>
      <c r="AH344" s="185">
        <v>4916</v>
      </c>
      <c r="AI344" s="185">
        <v>5354</v>
      </c>
      <c r="AJ344" s="185">
        <v>5201</v>
      </c>
      <c r="AK344" s="185">
        <v>4267</v>
      </c>
      <c r="AL344" s="185">
        <v>5484</v>
      </c>
      <c r="AM344" s="198"/>
      <c r="AN344" s="185"/>
      <c r="AO344" s="185"/>
      <c r="AP344" s="185"/>
      <c r="AQ344" s="185"/>
      <c r="AR344" s="185"/>
      <c r="AS344" s="185"/>
      <c r="AT344" s="197"/>
    </row>
    <row r="345" spans="1:46" x14ac:dyDescent="0.2">
      <c r="A345" s="197" t="s">
        <v>1386</v>
      </c>
      <c r="B345" s="77" t="s">
        <v>1498</v>
      </c>
      <c r="C345" s="197" t="s">
        <v>1498</v>
      </c>
      <c r="D345" s="185" t="s">
        <v>119</v>
      </c>
      <c r="E345" s="185" t="s">
        <v>1879</v>
      </c>
      <c r="F345" s="185" t="s">
        <v>38</v>
      </c>
      <c r="G345" s="186">
        <v>18</v>
      </c>
      <c r="H345" s="185">
        <v>39584334</v>
      </c>
      <c r="I345" s="185">
        <v>39584334</v>
      </c>
      <c r="J345" s="185" t="s">
        <v>39</v>
      </c>
      <c r="K345" s="185" t="s">
        <v>40</v>
      </c>
      <c r="L345" s="197" t="s">
        <v>1880</v>
      </c>
      <c r="M345" s="211">
        <v>0</v>
      </c>
      <c r="N345" s="170">
        <v>0.26530612244897961</v>
      </c>
      <c r="O345" s="170">
        <v>1.0869565217391304E-2</v>
      </c>
      <c r="P345" s="170">
        <v>0.17073170731707318</v>
      </c>
      <c r="Q345" s="170">
        <v>0.38095238095238093</v>
      </c>
      <c r="R345" s="170">
        <v>0.18461538461538463</v>
      </c>
      <c r="S345" s="198">
        <v>32</v>
      </c>
      <c r="T345" s="185">
        <v>49</v>
      </c>
      <c r="U345" s="185">
        <v>92</v>
      </c>
      <c r="V345" s="185">
        <v>41</v>
      </c>
      <c r="W345" s="185">
        <v>21</v>
      </c>
      <c r="X345" s="185">
        <v>65</v>
      </c>
      <c r="Y345" s="211">
        <v>0.199071</v>
      </c>
      <c r="Z345" s="170">
        <v>8.4879599999999999E-2</v>
      </c>
      <c r="AA345" s="170">
        <v>0.20899599999999999</v>
      </c>
      <c r="AB345" s="170">
        <v>7.4043599999999996E-3</v>
      </c>
      <c r="AC345" s="170">
        <v>0.145263</v>
      </c>
      <c r="AD345" s="170">
        <v>0.239542</v>
      </c>
      <c r="AE345" s="170">
        <v>0.14833199999999999</v>
      </c>
      <c r="AF345" s="198">
        <v>1507</v>
      </c>
      <c r="AG345" s="185">
        <v>2533</v>
      </c>
      <c r="AH345" s="185">
        <v>2957</v>
      </c>
      <c r="AI345" s="185">
        <v>2431</v>
      </c>
      <c r="AJ345" s="185">
        <v>3325</v>
      </c>
      <c r="AK345" s="185">
        <v>3060</v>
      </c>
      <c r="AL345" s="185">
        <v>2818</v>
      </c>
      <c r="AM345" s="198" t="s">
        <v>39</v>
      </c>
      <c r="AN345" s="194" t="s">
        <v>84</v>
      </c>
      <c r="AO345" s="194" t="s">
        <v>84</v>
      </c>
      <c r="AP345" s="194" t="s">
        <v>84</v>
      </c>
      <c r="AQ345" s="185" t="s">
        <v>39</v>
      </c>
      <c r="AR345" s="194" t="s">
        <v>84</v>
      </c>
      <c r="AS345" s="194" t="s">
        <v>84</v>
      </c>
      <c r="AT345" s="218" t="s">
        <v>84</v>
      </c>
    </row>
    <row r="346" spans="1:46" x14ac:dyDescent="0.2">
      <c r="A346" s="197" t="s">
        <v>1313</v>
      </c>
      <c r="B346" s="77" t="s">
        <v>1313</v>
      </c>
      <c r="C346" s="197" t="s">
        <v>119</v>
      </c>
      <c r="D346" s="185" t="s">
        <v>119</v>
      </c>
      <c r="E346" s="185" t="s">
        <v>2058</v>
      </c>
      <c r="F346" s="185" t="s">
        <v>38</v>
      </c>
      <c r="G346" s="186">
        <v>18</v>
      </c>
      <c r="H346" s="185">
        <v>50432557</v>
      </c>
      <c r="I346" s="185">
        <v>50432557</v>
      </c>
      <c r="J346" s="185" t="s">
        <v>40</v>
      </c>
      <c r="K346" s="185" t="s">
        <v>46</v>
      </c>
      <c r="L346" s="197" t="s">
        <v>2059</v>
      </c>
      <c r="M346" s="211">
        <v>0</v>
      </c>
      <c r="N346" s="170">
        <v>0</v>
      </c>
      <c r="O346" s="170">
        <v>0</v>
      </c>
      <c r="P346" s="170">
        <v>0.19047619047619047</v>
      </c>
      <c r="Q346" s="170">
        <v>0</v>
      </c>
      <c r="R346" s="170">
        <v>3.5714285714285712E-2</v>
      </c>
      <c r="S346" s="198">
        <v>35</v>
      </c>
      <c r="T346" s="185">
        <v>39</v>
      </c>
      <c r="U346" s="185">
        <v>56</v>
      </c>
      <c r="V346" s="185">
        <v>21</v>
      </c>
      <c r="W346" s="185">
        <v>38</v>
      </c>
      <c r="X346" s="185">
        <v>56</v>
      </c>
      <c r="Y346" s="211">
        <v>4.5032400000000004E-3</v>
      </c>
      <c r="Z346" s="170">
        <v>2.8999500000000001E-3</v>
      </c>
      <c r="AA346" s="170">
        <v>0</v>
      </c>
      <c r="AB346" s="170">
        <v>5.0955399999999995E-4</v>
      </c>
      <c r="AC346" s="170">
        <v>0.14951700000000001</v>
      </c>
      <c r="AD346" s="170">
        <v>4.3802000000000001E-4</v>
      </c>
      <c r="AE346" s="170">
        <v>4.5175399999999998E-2</v>
      </c>
      <c r="AF346" s="198">
        <v>3553</v>
      </c>
      <c r="AG346" s="185">
        <v>4138</v>
      </c>
      <c r="AH346" s="185">
        <v>4</v>
      </c>
      <c r="AI346" s="185">
        <v>3925</v>
      </c>
      <c r="AJ346" s="185">
        <v>4655</v>
      </c>
      <c r="AK346" s="185">
        <v>2283</v>
      </c>
      <c r="AL346" s="185">
        <v>5047</v>
      </c>
      <c r="AM346" s="198"/>
      <c r="AN346" s="185"/>
      <c r="AO346" s="185"/>
      <c r="AP346" s="185"/>
      <c r="AQ346" s="185"/>
      <c r="AR346" s="185"/>
      <c r="AS346" s="185"/>
      <c r="AT346" s="197"/>
    </row>
    <row r="347" spans="1:46" x14ac:dyDescent="0.2">
      <c r="A347" s="197" t="s">
        <v>31</v>
      </c>
      <c r="B347" s="77" t="s">
        <v>31</v>
      </c>
      <c r="C347" s="197" t="s">
        <v>31</v>
      </c>
      <c r="D347" s="185" t="s">
        <v>119</v>
      </c>
      <c r="E347" s="185" t="s">
        <v>2060</v>
      </c>
      <c r="F347" s="185" t="s">
        <v>38</v>
      </c>
      <c r="G347" s="186">
        <v>18</v>
      </c>
      <c r="H347" s="185">
        <v>55240480</v>
      </c>
      <c r="I347" s="185">
        <v>55240480</v>
      </c>
      <c r="J347" s="185" t="s">
        <v>39</v>
      </c>
      <c r="K347" s="185" t="s">
        <v>40</v>
      </c>
      <c r="L347" s="197" t="s">
        <v>2061</v>
      </c>
      <c r="M347" s="211">
        <v>0</v>
      </c>
      <c r="N347" s="170">
        <v>0</v>
      </c>
      <c r="O347" s="170">
        <v>0</v>
      </c>
      <c r="P347" s="170">
        <v>0.24390243902439024</v>
      </c>
      <c r="Q347" s="170">
        <v>0</v>
      </c>
      <c r="R347" s="170">
        <v>0</v>
      </c>
      <c r="S347" s="198">
        <v>39</v>
      </c>
      <c r="T347" s="185">
        <v>31</v>
      </c>
      <c r="U347" s="185">
        <v>62</v>
      </c>
      <c r="V347" s="185">
        <v>41</v>
      </c>
      <c r="W347" s="185">
        <v>23</v>
      </c>
      <c r="X347" s="185">
        <v>55</v>
      </c>
      <c r="Y347" s="211">
        <v>6.5573799999999998E-3</v>
      </c>
      <c r="Z347" s="170">
        <v>2.2371399999999999E-3</v>
      </c>
      <c r="AA347" s="170">
        <v>0</v>
      </c>
      <c r="AB347" s="170">
        <v>0</v>
      </c>
      <c r="AC347" s="170">
        <v>0.117781</v>
      </c>
      <c r="AD347" s="170">
        <v>0</v>
      </c>
      <c r="AE347" s="170">
        <v>2.6281199999999998E-3</v>
      </c>
      <c r="AF347" s="198">
        <v>305</v>
      </c>
      <c r="AG347" s="185">
        <v>894</v>
      </c>
      <c r="AH347" s="185">
        <v>1164</v>
      </c>
      <c r="AI347" s="185">
        <v>597</v>
      </c>
      <c r="AJ347" s="185">
        <v>1316</v>
      </c>
      <c r="AK347" s="185">
        <v>1663</v>
      </c>
      <c r="AL347" s="185">
        <v>761</v>
      </c>
      <c r="AM347" s="198" t="s">
        <v>39</v>
      </c>
      <c r="AN347" s="185" t="s">
        <v>39</v>
      </c>
      <c r="AO347" s="185" t="s">
        <v>39</v>
      </c>
      <c r="AP347" s="185" t="s">
        <v>39</v>
      </c>
      <c r="AQ347" s="185" t="s">
        <v>39</v>
      </c>
      <c r="AR347" s="194" t="s">
        <v>42</v>
      </c>
      <c r="AS347" s="185" t="s">
        <v>39</v>
      </c>
      <c r="AT347" s="197" t="s">
        <v>39</v>
      </c>
    </row>
    <row r="348" spans="1:46" x14ac:dyDescent="0.2">
      <c r="A348" s="197" t="s">
        <v>1313</v>
      </c>
      <c r="B348" s="77" t="s">
        <v>1313</v>
      </c>
      <c r="C348" s="197" t="s">
        <v>119</v>
      </c>
      <c r="D348" s="185" t="s">
        <v>119</v>
      </c>
      <c r="E348" s="185" t="s">
        <v>2119</v>
      </c>
      <c r="F348" s="185" t="s">
        <v>38</v>
      </c>
      <c r="G348" s="186">
        <v>19</v>
      </c>
      <c r="H348" s="185">
        <v>3452627</v>
      </c>
      <c r="I348" s="185">
        <v>3452627</v>
      </c>
      <c r="J348" s="185" t="s">
        <v>39</v>
      </c>
      <c r="K348" s="185" t="s">
        <v>59</v>
      </c>
      <c r="L348" s="197" t="s">
        <v>2120</v>
      </c>
      <c r="M348" s="211">
        <v>0</v>
      </c>
      <c r="N348" s="170">
        <v>0</v>
      </c>
      <c r="O348" s="170">
        <v>0</v>
      </c>
      <c r="P348" s="170">
        <v>0.14285714285714285</v>
      </c>
      <c r="Q348" s="170">
        <v>0</v>
      </c>
      <c r="R348" s="170">
        <v>0.125</v>
      </c>
      <c r="S348" s="198">
        <v>58</v>
      </c>
      <c r="T348" s="185">
        <v>39</v>
      </c>
      <c r="U348" s="185">
        <v>54</v>
      </c>
      <c r="V348" s="185">
        <v>56</v>
      </c>
      <c r="W348" s="185">
        <v>52</v>
      </c>
      <c r="X348" s="185">
        <v>24</v>
      </c>
      <c r="Y348" s="211">
        <v>3.2247700000000001E-3</v>
      </c>
      <c r="Z348" s="170">
        <v>6.0024000000000004E-4</v>
      </c>
      <c r="AA348" s="170">
        <v>4.70588E-3</v>
      </c>
      <c r="AB348" s="170">
        <v>2.0642899999999999E-3</v>
      </c>
      <c r="AC348" s="170">
        <v>6.5546199999999999E-2</v>
      </c>
      <c r="AD348" s="170">
        <v>1.16347E-3</v>
      </c>
      <c r="AE348" s="170">
        <v>2.0301900000000001E-2</v>
      </c>
      <c r="AF348" s="198">
        <v>3101</v>
      </c>
      <c r="AG348" s="185">
        <v>3332</v>
      </c>
      <c r="AH348" s="185">
        <v>3400</v>
      </c>
      <c r="AI348" s="185">
        <v>3391</v>
      </c>
      <c r="AJ348" s="185">
        <v>3570</v>
      </c>
      <c r="AK348" s="185">
        <v>3438</v>
      </c>
      <c r="AL348" s="185">
        <v>3842</v>
      </c>
      <c r="AM348" s="198"/>
      <c r="AN348" s="185"/>
      <c r="AO348" s="185"/>
      <c r="AP348" s="185"/>
      <c r="AQ348" s="185"/>
      <c r="AR348" s="185"/>
      <c r="AS348" s="185"/>
      <c r="AT348" s="197"/>
    </row>
    <row r="349" spans="1:46" x14ac:dyDescent="0.2">
      <c r="A349" s="197" t="s">
        <v>1372</v>
      </c>
      <c r="B349" s="77" t="s">
        <v>1372</v>
      </c>
      <c r="C349" s="197" t="s">
        <v>119</v>
      </c>
      <c r="D349" s="185" t="s">
        <v>119</v>
      </c>
      <c r="E349" s="185" t="s">
        <v>1881</v>
      </c>
      <c r="F349" s="185" t="s">
        <v>38</v>
      </c>
      <c r="G349" s="186">
        <v>19</v>
      </c>
      <c r="H349" s="185">
        <v>12880748</v>
      </c>
      <c r="I349" s="185">
        <v>12880748</v>
      </c>
      <c r="J349" s="185" t="s">
        <v>39</v>
      </c>
      <c r="K349" s="185" t="s">
        <v>59</v>
      </c>
      <c r="L349" s="197" t="s">
        <v>1882</v>
      </c>
      <c r="M349" s="211">
        <v>0</v>
      </c>
      <c r="N349" s="170">
        <v>0</v>
      </c>
      <c r="O349" s="170">
        <v>0</v>
      </c>
      <c r="P349" s="170">
        <v>0.25</v>
      </c>
      <c r="Q349" s="170">
        <v>0.17647058823529413</v>
      </c>
      <c r="R349" s="170">
        <v>0.16666666666666666</v>
      </c>
      <c r="S349" s="198">
        <v>13</v>
      </c>
      <c r="T349" s="185">
        <v>7</v>
      </c>
      <c r="U349" s="185">
        <v>10</v>
      </c>
      <c r="V349" s="185">
        <v>8</v>
      </c>
      <c r="W349" s="185">
        <v>17</v>
      </c>
      <c r="X349" s="185">
        <v>6</v>
      </c>
      <c r="Y349" s="211">
        <v>2.2598900000000001E-3</v>
      </c>
      <c r="Z349" s="170">
        <v>1.0230199999999999E-3</v>
      </c>
      <c r="AA349" s="170">
        <v>3.4433300000000001E-3</v>
      </c>
      <c r="AB349" s="170">
        <v>9.5264000000000008E-3</v>
      </c>
      <c r="AC349" s="170">
        <v>0.116426</v>
      </c>
      <c r="AD349" s="170">
        <v>0.28600100000000001</v>
      </c>
      <c r="AE349" s="170">
        <v>0.12640999999999999</v>
      </c>
      <c r="AF349" s="198">
        <v>3540</v>
      </c>
      <c r="AG349" s="185">
        <v>3910</v>
      </c>
      <c r="AH349" s="185">
        <v>3485</v>
      </c>
      <c r="AI349" s="185">
        <v>3674</v>
      </c>
      <c r="AJ349" s="185">
        <v>3951</v>
      </c>
      <c r="AK349" s="185">
        <v>3993</v>
      </c>
      <c r="AL349" s="185">
        <v>4343</v>
      </c>
      <c r="AM349" s="198"/>
      <c r="AN349" s="185"/>
      <c r="AO349" s="185"/>
      <c r="AP349" s="185"/>
      <c r="AQ349" s="185"/>
      <c r="AR349" s="185"/>
      <c r="AS349" s="185"/>
      <c r="AT349" s="197"/>
    </row>
    <row r="350" spans="1:46" x14ac:dyDescent="0.2">
      <c r="A350" s="197" t="s">
        <v>1313</v>
      </c>
      <c r="B350" s="77" t="s">
        <v>1313</v>
      </c>
      <c r="C350" s="197" t="s">
        <v>119</v>
      </c>
      <c r="D350" s="185" t="s">
        <v>119</v>
      </c>
      <c r="E350" s="185" t="s">
        <v>1883</v>
      </c>
      <c r="F350" s="185" t="s">
        <v>38</v>
      </c>
      <c r="G350" s="186">
        <v>19</v>
      </c>
      <c r="H350" s="185">
        <v>17641645</v>
      </c>
      <c r="I350" s="185">
        <v>17641645</v>
      </c>
      <c r="J350" s="185" t="s">
        <v>40</v>
      </c>
      <c r="K350" s="185" t="s">
        <v>39</v>
      </c>
      <c r="L350" s="197" t="s">
        <v>1884</v>
      </c>
      <c r="M350" s="211">
        <v>0</v>
      </c>
      <c r="N350" s="170">
        <v>0</v>
      </c>
      <c r="O350" s="170">
        <v>0</v>
      </c>
      <c r="P350" s="170">
        <v>0.14893617021276595</v>
      </c>
      <c r="Q350" s="170">
        <v>0</v>
      </c>
      <c r="R350" s="170">
        <v>3.8461538461538464E-2</v>
      </c>
      <c r="S350" s="198">
        <v>52</v>
      </c>
      <c r="T350" s="185">
        <v>31</v>
      </c>
      <c r="U350" s="185">
        <v>49</v>
      </c>
      <c r="V350" s="185">
        <v>47</v>
      </c>
      <c r="W350" s="185">
        <v>34</v>
      </c>
      <c r="X350" s="185">
        <v>26</v>
      </c>
      <c r="Y350" s="211">
        <v>2.2123899999999998E-3</v>
      </c>
      <c r="Z350" s="170">
        <v>2.1306799999999998E-3</v>
      </c>
      <c r="AA350" s="170">
        <v>5.9347200000000001E-3</v>
      </c>
      <c r="AB350" s="170">
        <v>9.9009899999999993E-4</v>
      </c>
      <c r="AC350" s="170">
        <v>0.113368</v>
      </c>
      <c r="AD350" s="170">
        <v>4.0622899999999997E-3</v>
      </c>
      <c r="AE350" s="170">
        <v>2.69451E-2</v>
      </c>
      <c r="AF350" s="198">
        <v>2712</v>
      </c>
      <c r="AG350" s="185">
        <v>2816</v>
      </c>
      <c r="AH350" s="185">
        <v>2696</v>
      </c>
      <c r="AI350" s="185">
        <v>3030</v>
      </c>
      <c r="AJ350" s="185">
        <v>3299</v>
      </c>
      <c r="AK350" s="185">
        <v>2954</v>
      </c>
      <c r="AL350" s="185">
        <v>2969</v>
      </c>
      <c r="AM350" s="198"/>
      <c r="AN350" s="185"/>
      <c r="AO350" s="185"/>
      <c r="AP350" s="185"/>
      <c r="AQ350" s="185"/>
      <c r="AR350" s="185"/>
      <c r="AS350" s="185"/>
      <c r="AT350" s="197"/>
    </row>
    <row r="351" spans="1:46" x14ac:dyDescent="0.2">
      <c r="A351" s="197" t="s">
        <v>1386</v>
      </c>
      <c r="B351" s="77" t="s">
        <v>2775</v>
      </c>
      <c r="C351" s="197" t="s">
        <v>2062</v>
      </c>
      <c r="D351" s="185" t="s">
        <v>119</v>
      </c>
      <c r="E351" s="185" t="s">
        <v>2063</v>
      </c>
      <c r="F351" s="185" t="s">
        <v>38</v>
      </c>
      <c r="G351" s="186">
        <v>19</v>
      </c>
      <c r="H351" s="185">
        <v>18650410</v>
      </c>
      <c r="I351" s="185">
        <v>18650410</v>
      </c>
      <c r="J351" s="185" t="s">
        <v>59</v>
      </c>
      <c r="K351" s="185" t="s">
        <v>46</v>
      </c>
      <c r="L351" s="197" t="s">
        <v>2064</v>
      </c>
      <c r="M351" s="211">
        <v>0</v>
      </c>
      <c r="N351" s="170">
        <v>0.15</v>
      </c>
      <c r="O351" s="170">
        <v>2.6315789473684209E-2</v>
      </c>
      <c r="P351" s="170">
        <v>8.1632653061224483E-2</v>
      </c>
      <c r="Q351" s="170">
        <v>1.3605442176870748E-2</v>
      </c>
      <c r="R351" s="170">
        <v>0.125</v>
      </c>
      <c r="S351" s="198">
        <v>101</v>
      </c>
      <c r="T351" s="185">
        <v>80</v>
      </c>
      <c r="U351" s="185">
        <v>114</v>
      </c>
      <c r="V351" s="185">
        <v>147</v>
      </c>
      <c r="W351" s="185">
        <v>147</v>
      </c>
      <c r="X351" s="185">
        <v>64</v>
      </c>
      <c r="Y351" s="211">
        <v>0.201014</v>
      </c>
      <c r="Z351" s="170">
        <v>0.100281</v>
      </c>
      <c r="AA351" s="170">
        <v>0</v>
      </c>
      <c r="AB351" s="170">
        <v>1.5443999999999999E-2</v>
      </c>
      <c r="AC351" s="170">
        <v>0.118274</v>
      </c>
      <c r="AD351" s="170">
        <v>1.9861000000000002E-3</v>
      </c>
      <c r="AE351" s="170">
        <v>0.118964</v>
      </c>
      <c r="AF351" s="198">
        <v>4144</v>
      </c>
      <c r="AG351" s="185">
        <v>3919</v>
      </c>
      <c r="AH351" s="185">
        <v>1</v>
      </c>
      <c r="AI351" s="185">
        <v>3367</v>
      </c>
      <c r="AJ351" s="185">
        <v>4033</v>
      </c>
      <c r="AK351" s="185">
        <v>2014</v>
      </c>
      <c r="AL351" s="185">
        <v>4825</v>
      </c>
      <c r="AM351" s="198" t="s">
        <v>59</v>
      </c>
      <c r="AN351" s="194" t="s">
        <v>160</v>
      </c>
      <c r="AO351" s="194" t="s">
        <v>160</v>
      </c>
      <c r="AP351" s="194" t="s">
        <v>160</v>
      </c>
      <c r="AQ351" s="185" t="s">
        <v>59</v>
      </c>
      <c r="AR351" s="185" t="s">
        <v>59</v>
      </c>
      <c r="AS351" s="185" t="s">
        <v>59</v>
      </c>
      <c r="AT351" s="218" t="s">
        <v>160</v>
      </c>
    </row>
    <row r="352" spans="1:46" x14ac:dyDescent="0.2">
      <c r="A352" s="197" t="s">
        <v>32</v>
      </c>
      <c r="B352" s="77" t="s">
        <v>32</v>
      </c>
      <c r="C352" s="197" t="s">
        <v>32</v>
      </c>
      <c r="D352" s="185" t="s">
        <v>119</v>
      </c>
      <c r="E352" s="185" t="s">
        <v>1885</v>
      </c>
      <c r="F352" s="185" t="s">
        <v>38</v>
      </c>
      <c r="G352" s="186">
        <v>19</v>
      </c>
      <c r="H352" s="185">
        <v>19042181</v>
      </c>
      <c r="I352" s="185">
        <v>19042181</v>
      </c>
      <c r="J352" s="185" t="s">
        <v>39</v>
      </c>
      <c r="K352" s="185" t="s">
        <v>59</v>
      </c>
      <c r="L352" s="197" t="s">
        <v>1886</v>
      </c>
      <c r="M352" s="211">
        <v>0</v>
      </c>
      <c r="N352" s="170">
        <v>0</v>
      </c>
      <c r="O352" s="170">
        <v>0</v>
      </c>
      <c r="P352" s="170">
        <v>0</v>
      </c>
      <c r="Q352" s="170">
        <v>0.20833333333333334</v>
      </c>
      <c r="R352" s="170">
        <v>0</v>
      </c>
      <c r="S352" s="198">
        <v>92</v>
      </c>
      <c r="T352" s="185">
        <v>75</v>
      </c>
      <c r="U352" s="185">
        <v>111</v>
      </c>
      <c r="V352" s="185">
        <v>110</v>
      </c>
      <c r="W352" s="185">
        <v>72</v>
      </c>
      <c r="X352" s="185">
        <v>53</v>
      </c>
      <c r="Y352" s="211">
        <v>1.65289E-3</v>
      </c>
      <c r="Z352" s="170">
        <v>2.7586199999999998E-3</v>
      </c>
      <c r="AA352" s="170">
        <v>2.04082E-3</v>
      </c>
      <c r="AB352" s="170">
        <v>1.1534E-3</v>
      </c>
      <c r="AC352" s="170">
        <v>6.46621E-4</v>
      </c>
      <c r="AD352" s="170">
        <v>0.381608</v>
      </c>
      <c r="AE352" s="170">
        <v>3.6153299999999998E-4</v>
      </c>
      <c r="AF352" s="198">
        <v>2420</v>
      </c>
      <c r="AG352" s="185">
        <v>2900</v>
      </c>
      <c r="AH352" s="185">
        <v>2940</v>
      </c>
      <c r="AI352" s="185">
        <v>2601</v>
      </c>
      <c r="AJ352" s="185">
        <v>3093</v>
      </c>
      <c r="AK352" s="185">
        <v>3197</v>
      </c>
      <c r="AL352" s="185">
        <v>2766</v>
      </c>
      <c r="AM352" s="198" t="s">
        <v>39</v>
      </c>
      <c r="AN352" s="185" t="s">
        <v>39</v>
      </c>
      <c r="AO352" s="185" t="s">
        <v>39</v>
      </c>
      <c r="AP352" s="185" t="s">
        <v>39</v>
      </c>
      <c r="AQ352" s="185" t="s">
        <v>39</v>
      </c>
      <c r="AR352" s="185" t="s">
        <v>39</v>
      </c>
      <c r="AS352" s="194" t="s">
        <v>79</v>
      </c>
      <c r="AT352" s="197" t="s">
        <v>39</v>
      </c>
    </row>
    <row r="353" spans="1:46" x14ac:dyDescent="0.2">
      <c r="A353" s="197" t="s">
        <v>759</v>
      </c>
      <c r="B353" s="77" t="s">
        <v>1081</v>
      </c>
      <c r="C353" s="197" t="s">
        <v>119</v>
      </c>
      <c r="D353" s="185" t="s">
        <v>119</v>
      </c>
      <c r="E353" s="185" t="s">
        <v>1887</v>
      </c>
      <c r="F353" s="185" t="s">
        <v>38</v>
      </c>
      <c r="G353" s="186">
        <v>19</v>
      </c>
      <c r="H353" s="185">
        <v>35424613</v>
      </c>
      <c r="I353" s="185">
        <v>35424613</v>
      </c>
      <c r="J353" s="185" t="s">
        <v>40</v>
      </c>
      <c r="K353" s="185" t="s">
        <v>39</v>
      </c>
      <c r="L353" s="197" t="s">
        <v>1888</v>
      </c>
      <c r="M353" s="211">
        <v>0</v>
      </c>
      <c r="N353" s="170">
        <v>0.26</v>
      </c>
      <c r="O353" s="170">
        <v>0</v>
      </c>
      <c r="P353" s="170">
        <v>0</v>
      </c>
      <c r="Q353" s="170">
        <v>0</v>
      </c>
      <c r="R353" s="170">
        <v>0</v>
      </c>
      <c r="S353" s="198">
        <v>63</v>
      </c>
      <c r="T353" s="185">
        <v>50</v>
      </c>
      <c r="U353" s="185">
        <v>88</v>
      </c>
      <c r="V353" s="185">
        <v>45</v>
      </c>
      <c r="W353" s="185">
        <v>61</v>
      </c>
      <c r="X353" s="185">
        <v>56</v>
      </c>
      <c r="Y353" s="211">
        <v>0.18172199999999999</v>
      </c>
      <c r="Z353" s="170">
        <v>9.2973700000000006E-2</v>
      </c>
      <c r="AA353" s="170">
        <v>0.16949900000000001</v>
      </c>
      <c r="AB353" s="170">
        <v>1.01859E-3</v>
      </c>
      <c r="AC353" s="170">
        <v>2.1231399999999999E-3</v>
      </c>
      <c r="AD353" s="170">
        <v>1.7917899999999999E-3</v>
      </c>
      <c r="AE353" s="170">
        <v>0</v>
      </c>
      <c r="AF353" s="198">
        <v>3797</v>
      </c>
      <c r="AG353" s="185">
        <v>4227</v>
      </c>
      <c r="AH353" s="185">
        <v>4354</v>
      </c>
      <c r="AI353" s="185">
        <v>3927</v>
      </c>
      <c r="AJ353" s="185">
        <v>4710</v>
      </c>
      <c r="AK353" s="185">
        <v>5581</v>
      </c>
      <c r="AL353" s="185">
        <v>5034</v>
      </c>
      <c r="AM353" s="198"/>
      <c r="AN353" s="185"/>
      <c r="AO353" s="185"/>
      <c r="AP353" s="185"/>
      <c r="AQ353" s="185"/>
      <c r="AR353" s="185"/>
      <c r="AS353" s="185"/>
      <c r="AT353" s="197"/>
    </row>
    <row r="354" spans="1:46" x14ac:dyDescent="0.2">
      <c r="A354" s="197" t="s">
        <v>759</v>
      </c>
      <c r="B354" s="77" t="s">
        <v>1081</v>
      </c>
      <c r="C354" s="197" t="s">
        <v>119</v>
      </c>
      <c r="D354" s="185" t="s">
        <v>119</v>
      </c>
      <c r="E354" s="185" t="s">
        <v>2065</v>
      </c>
      <c r="F354" s="185" t="s">
        <v>38</v>
      </c>
      <c r="G354" s="186">
        <v>19</v>
      </c>
      <c r="H354" s="185">
        <v>36268740</v>
      </c>
      <c r="I354" s="185">
        <v>36268740</v>
      </c>
      <c r="J354" s="185" t="s">
        <v>40</v>
      </c>
      <c r="K354" s="185" t="s">
        <v>46</v>
      </c>
      <c r="L354" s="197" t="s">
        <v>2066</v>
      </c>
      <c r="M354" s="211">
        <v>0</v>
      </c>
      <c r="N354" s="170">
        <v>0.23529411764705882</v>
      </c>
      <c r="O354" s="170">
        <v>0</v>
      </c>
      <c r="P354" s="170">
        <v>0</v>
      </c>
      <c r="Q354" s="170">
        <v>0</v>
      </c>
      <c r="R354" s="170">
        <v>0</v>
      </c>
      <c r="S354" s="198">
        <v>99</v>
      </c>
      <c r="T354" s="185">
        <v>68</v>
      </c>
      <c r="U354" s="185">
        <v>69</v>
      </c>
      <c r="V354" s="185">
        <v>96</v>
      </c>
      <c r="W354" s="185">
        <v>97</v>
      </c>
      <c r="X354" s="185">
        <v>61</v>
      </c>
      <c r="Y354" s="211">
        <v>0.326156</v>
      </c>
      <c r="Z354" s="170">
        <v>0.146481</v>
      </c>
      <c r="AA354" s="170">
        <v>0.22542100000000001</v>
      </c>
      <c r="AB354" s="170">
        <v>0</v>
      </c>
      <c r="AC354" s="170">
        <v>1.0576400000000001E-3</v>
      </c>
      <c r="AD354" s="170">
        <v>7.71903E-4</v>
      </c>
      <c r="AE354" s="170">
        <v>0</v>
      </c>
      <c r="AF354" s="198">
        <v>1254</v>
      </c>
      <c r="AG354" s="185">
        <v>1577</v>
      </c>
      <c r="AH354" s="185">
        <v>1424</v>
      </c>
      <c r="AI354" s="185">
        <v>1027</v>
      </c>
      <c r="AJ354" s="185">
        <v>1891</v>
      </c>
      <c r="AK354" s="185">
        <v>2591</v>
      </c>
      <c r="AL354" s="185">
        <v>1484</v>
      </c>
      <c r="AM354" s="198"/>
      <c r="AN354" s="185"/>
      <c r="AO354" s="185"/>
      <c r="AP354" s="185"/>
      <c r="AQ354" s="185"/>
      <c r="AR354" s="185"/>
      <c r="AS354" s="185"/>
      <c r="AT354" s="197"/>
    </row>
    <row r="355" spans="1:46" x14ac:dyDescent="0.2">
      <c r="A355" s="197" t="s">
        <v>1313</v>
      </c>
      <c r="B355" s="77" t="s">
        <v>31</v>
      </c>
      <c r="C355" s="197" t="s">
        <v>119</v>
      </c>
      <c r="D355" s="185" t="s">
        <v>119</v>
      </c>
      <c r="E355" s="185" t="s">
        <v>1889</v>
      </c>
      <c r="F355" s="185" t="s">
        <v>38</v>
      </c>
      <c r="G355" s="186">
        <v>19</v>
      </c>
      <c r="H355" s="185">
        <v>45028160</v>
      </c>
      <c r="I355" s="185">
        <v>45028160</v>
      </c>
      <c r="J355" s="185" t="s">
        <v>40</v>
      </c>
      <c r="K355" s="185" t="s">
        <v>46</v>
      </c>
      <c r="L355" s="197" t="s">
        <v>1890</v>
      </c>
      <c r="M355" s="211">
        <v>0</v>
      </c>
      <c r="N355" s="170">
        <v>0</v>
      </c>
      <c r="O355" s="170">
        <v>0</v>
      </c>
      <c r="P355" s="170">
        <v>0.16393442622950818</v>
      </c>
      <c r="Q355" s="170">
        <v>0</v>
      </c>
      <c r="R355" s="170">
        <v>1.7543859649122806E-2</v>
      </c>
      <c r="S355" s="198">
        <v>45</v>
      </c>
      <c r="T355" s="185">
        <v>47</v>
      </c>
      <c r="U355" s="185">
        <v>76</v>
      </c>
      <c r="V355" s="185">
        <v>61</v>
      </c>
      <c r="W355" s="185">
        <v>78</v>
      </c>
      <c r="X355" s="185">
        <v>57</v>
      </c>
      <c r="Y355" s="211">
        <v>2.4727999999999998E-3</v>
      </c>
      <c r="Z355" s="170">
        <v>2.5067900000000001E-3</v>
      </c>
      <c r="AA355" s="170">
        <v>2.2301500000000002E-3</v>
      </c>
      <c r="AB355" s="170">
        <v>0</v>
      </c>
      <c r="AC355" s="170">
        <v>0.118723</v>
      </c>
      <c r="AD355" s="170">
        <v>7.4404799999999998E-4</v>
      </c>
      <c r="AE355" s="170">
        <v>2.82592E-3</v>
      </c>
      <c r="AF355" s="198">
        <v>4044</v>
      </c>
      <c r="AG355" s="185">
        <v>4787</v>
      </c>
      <c r="AH355" s="185">
        <v>4484</v>
      </c>
      <c r="AI355" s="185">
        <v>4101</v>
      </c>
      <c r="AJ355" s="185">
        <v>4919</v>
      </c>
      <c r="AK355" s="185">
        <v>5376</v>
      </c>
      <c r="AL355" s="185">
        <v>5308</v>
      </c>
      <c r="AM355" s="198"/>
      <c r="AN355" s="185"/>
      <c r="AO355" s="185"/>
      <c r="AP355" s="185"/>
      <c r="AQ355" s="185"/>
      <c r="AR355" s="185"/>
      <c r="AS355" s="185"/>
      <c r="AT355" s="197"/>
    </row>
    <row r="356" spans="1:46" x14ac:dyDescent="0.2">
      <c r="A356" s="197" t="s">
        <v>759</v>
      </c>
      <c r="B356" s="77" t="s">
        <v>1081</v>
      </c>
      <c r="C356" s="197" t="s">
        <v>119</v>
      </c>
      <c r="D356" s="185" t="s">
        <v>119</v>
      </c>
      <c r="E356" s="185" t="s">
        <v>1891</v>
      </c>
      <c r="F356" s="185" t="s">
        <v>38</v>
      </c>
      <c r="G356" s="186">
        <v>19</v>
      </c>
      <c r="H356" s="185">
        <v>45997885</v>
      </c>
      <c r="I356" s="185">
        <v>45997885</v>
      </c>
      <c r="J356" s="185" t="s">
        <v>39</v>
      </c>
      <c r="K356" s="185" t="s">
        <v>46</v>
      </c>
      <c r="L356" s="197" t="s">
        <v>1892</v>
      </c>
      <c r="M356" s="211">
        <v>0</v>
      </c>
      <c r="N356" s="170">
        <v>0.18032786885245902</v>
      </c>
      <c r="O356" s="170">
        <v>0</v>
      </c>
      <c r="P356" s="170">
        <v>0</v>
      </c>
      <c r="Q356" s="170">
        <v>0</v>
      </c>
      <c r="R356" s="170">
        <v>0</v>
      </c>
      <c r="S356" s="198">
        <v>68</v>
      </c>
      <c r="T356" s="185">
        <v>61</v>
      </c>
      <c r="U356" s="185">
        <v>110</v>
      </c>
      <c r="V356" s="185">
        <v>102</v>
      </c>
      <c r="W356" s="185">
        <v>160</v>
      </c>
      <c r="X356" s="185">
        <v>72</v>
      </c>
      <c r="Y356" s="211">
        <v>0.20155500000000001</v>
      </c>
      <c r="Z356" s="170">
        <v>8.8248599999999996E-2</v>
      </c>
      <c r="AA356" s="170">
        <v>0.14612600000000001</v>
      </c>
      <c r="AB356" s="170">
        <v>1.7288200000000001E-3</v>
      </c>
      <c r="AC356" s="170">
        <v>4.3506600000000001E-4</v>
      </c>
      <c r="AD356" s="170">
        <v>2.2207400000000001E-3</v>
      </c>
      <c r="AE356" s="170">
        <v>1.27687E-3</v>
      </c>
      <c r="AF356" s="198">
        <v>3731</v>
      </c>
      <c r="AG356" s="185">
        <v>4408</v>
      </c>
      <c r="AH356" s="185">
        <v>4195</v>
      </c>
      <c r="AI356" s="185">
        <v>4049</v>
      </c>
      <c r="AJ356" s="185">
        <v>4597</v>
      </c>
      <c r="AK356" s="185">
        <v>4503</v>
      </c>
      <c r="AL356" s="185">
        <v>4699</v>
      </c>
      <c r="AM356" s="198"/>
      <c r="AN356" s="185"/>
      <c r="AO356" s="185"/>
      <c r="AP356" s="185"/>
      <c r="AQ356" s="185"/>
      <c r="AR356" s="185"/>
      <c r="AS356" s="185"/>
      <c r="AT356" s="197"/>
    </row>
    <row r="357" spans="1:46" x14ac:dyDescent="0.2">
      <c r="A357" s="197" t="s">
        <v>1386</v>
      </c>
      <c r="B357" s="77" t="s">
        <v>1734</v>
      </c>
      <c r="C357" s="197" t="s">
        <v>1369</v>
      </c>
      <c r="D357" s="185" t="s">
        <v>119</v>
      </c>
      <c r="E357" s="185" t="s">
        <v>1893</v>
      </c>
      <c r="F357" s="185" t="s">
        <v>38</v>
      </c>
      <c r="G357" s="186">
        <v>19</v>
      </c>
      <c r="H357" s="185">
        <v>47422652</v>
      </c>
      <c r="I357" s="185">
        <v>47422652</v>
      </c>
      <c r="J357" s="185" t="s">
        <v>39</v>
      </c>
      <c r="K357" s="185" t="s">
        <v>46</v>
      </c>
      <c r="L357" s="197" t="s">
        <v>1894</v>
      </c>
      <c r="M357" s="211">
        <v>0</v>
      </c>
      <c r="N357" s="170">
        <v>0.14583333333333334</v>
      </c>
      <c r="O357" s="170">
        <v>4.5977011494252873E-2</v>
      </c>
      <c r="P357" s="170">
        <v>7.407407407407407E-2</v>
      </c>
      <c r="Q357" s="170">
        <v>0.23404255319148937</v>
      </c>
      <c r="R357" s="170">
        <v>0.125</v>
      </c>
      <c r="S357" s="198">
        <v>48</v>
      </c>
      <c r="T357" s="185">
        <v>48</v>
      </c>
      <c r="U357" s="185">
        <v>87</v>
      </c>
      <c r="V357" s="185">
        <v>54</v>
      </c>
      <c r="W357" s="185">
        <v>47</v>
      </c>
      <c r="X357" s="185">
        <v>64</v>
      </c>
      <c r="Y357" s="211">
        <v>0.213978</v>
      </c>
      <c r="Z357" s="170">
        <v>7.6513800000000007E-2</v>
      </c>
      <c r="AA357" s="170">
        <v>0.15820500000000001</v>
      </c>
      <c r="AB357" s="170">
        <v>1.1644E-2</v>
      </c>
      <c r="AC357" s="170">
        <v>0.118731</v>
      </c>
      <c r="AD357" s="170">
        <v>0.180899</v>
      </c>
      <c r="AE357" s="170">
        <v>0.132019</v>
      </c>
      <c r="AF357" s="198">
        <v>3019</v>
      </c>
      <c r="AG357" s="185">
        <v>3947</v>
      </c>
      <c r="AH357" s="185">
        <v>3900</v>
      </c>
      <c r="AI357" s="185">
        <v>3607</v>
      </c>
      <c r="AJ357" s="185">
        <v>4287</v>
      </c>
      <c r="AK357" s="185">
        <v>3958</v>
      </c>
      <c r="AL357" s="185">
        <v>4363</v>
      </c>
      <c r="AM357" s="198" t="s">
        <v>39</v>
      </c>
      <c r="AN357" s="185"/>
      <c r="AO357" s="185" t="s">
        <v>39</v>
      </c>
      <c r="AP357" s="185"/>
      <c r="AQ357" s="185" t="s">
        <v>39</v>
      </c>
      <c r="AR357" s="185"/>
      <c r="AS357" s="194" t="s">
        <v>65</v>
      </c>
      <c r="AT357" s="218" t="s">
        <v>65</v>
      </c>
    </row>
    <row r="358" spans="1:46" x14ac:dyDescent="0.2">
      <c r="A358" s="197" t="s">
        <v>1313</v>
      </c>
      <c r="B358" s="77" t="s">
        <v>1179</v>
      </c>
      <c r="C358" s="197" t="s">
        <v>1313</v>
      </c>
      <c r="D358" s="185" t="s">
        <v>119</v>
      </c>
      <c r="E358" s="185" t="s">
        <v>1895</v>
      </c>
      <c r="F358" s="185" t="s">
        <v>38</v>
      </c>
      <c r="G358" s="186">
        <v>19</v>
      </c>
      <c r="H358" s="185">
        <v>48047915</v>
      </c>
      <c r="I358" s="185">
        <v>48047915</v>
      </c>
      <c r="J358" s="185" t="s">
        <v>40</v>
      </c>
      <c r="K358" s="185" t="s">
        <v>46</v>
      </c>
      <c r="L358" s="197" t="s">
        <v>1896</v>
      </c>
      <c r="M358" s="211">
        <v>0</v>
      </c>
      <c r="N358" s="170">
        <v>0</v>
      </c>
      <c r="O358" s="170">
        <v>0</v>
      </c>
      <c r="P358" s="170">
        <v>5.4054054054054057E-2</v>
      </c>
      <c r="Q358" s="170">
        <v>0</v>
      </c>
      <c r="R358" s="170">
        <v>0.19230769230769232</v>
      </c>
      <c r="S358" s="198">
        <v>41</v>
      </c>
      <c r="T358" s="185">
        <v>28</v>
      </c>
      <c r="U358" s="185">
        <v>35</v>
      </c>
      <c r="V358" s="185">
        <v>37</v>
      </c>
      <c r="W358" s="185">
        <v>82</v>
      </c>
      <c r="X358" s="185">
        <v>26</v>
      </c>
      <c r="Y358" s="211">
        <v>1.2800000000000001E-3</v>
      </c>
      <c r="Z358" s="170">
        <v>3.1201200000000002E-4</v>
      </c>
      <c r="AA358" s="170">
        <v>6.4205499999999999E-4</v>
      </c>
      <c r="AB358" s="170">
        <v>1.9821600000000002E-2</v>
      </c>
      <c r="AC358" s="170">
        <v>0.13071199999999999</v>
      </c>
      <c r="AD358" s="170">
        <v>4.7822799999999999E-3</v>
      </c>
      <c r="AE358" s="170">
        <v>0.120986</v>
      </c>
      <c r="AF358" s="198">
        <v>3125</v>
      </c>
      <c r="AG358" s="185">
        <v>3205</v>
      </c>
      <c r="AH358" s="185">
        <v>3115</v>
      </c>
      <c r="AI358" s="185">
        <v>3027</v>
      </c>
      <c r="AJ358" s="185">
        <v>3764</v>
      </c>
      <c r="AK358" s="185">
        <v>3973</v>
      </c>
      <c r="AL358" s="185">
        <v>3612</v>
      </c>
      <c r="AM358" s="198" t="s">
        <v>40</v>
      </c>
      <c r="AN358" s="185" t="s">
        <v>40</v>
      </c>
      <c r="AO358" s="185" t="s">
        <v>40</v>
      </c>
      <c r="AP358" s="185" t="s">
        <v>40</v>
      </c>
      <c r="AQ358" s="185" t="s">
        <v>40</v>
      </c>
      <c r="AR358" s="194" t="s">
        <v>48</v>
      </c>
      <c r="AS358" s="185" t="s">
        <v>40</v>
      </c>
      <c r="AT358" s="218" t="s">
        <v>48</v>
      </c>
    </row>
    <row r="359" spans="1:46" x14ac:dyDescent="0.2">
      <c r="A359" s="197" t="s">
        <v>31</v>
      </c>
      <c r="B359" s="77" t="s">
        <v>31</v>
      </c>
      <c r="C359" s="197" t="s">
        <v>119</v>
      </c>
      <c r="D359" s="185" t="s">
        <v>119</v>
      </c>
      <c r="E359" s="185" t="s">
        <v>1897</v>
      </c>
      <c r="F359" s="185" t="s">
        <v>103</v>
      </c>
      <c r="G359" s="186">
        <v>19</v>
      </c>
      <c r="H359" s="185">
        <v>48184468</v>
      </c>
      <c r="I359" s="185">
        <v>48184468</v>
      </c>
      <c r="J359" s="185" t="s">
        <v>39</v>
      </c>
      <c r="K359" s="185" t="s">
        <v>59</v>
      </c>
      <c r="L359" s="197" t="s">
        <v>1898</v>
      </c>
      <c r="M359" s="211">
        <v>0</v>
      </c>
      <c r="N359" s="170">
        <v>0</v>
      </c>
      <c r="O359" s="170">
        <v>0</v>
      </c>
      <c r="P359" s="170">
        <v>0.14285714285714285</v>
      </c>
      <c r="Q359" s="170">
        <v>0</v>
      </c>
      <c r="R359" s="170">
        <v>0</v>
      </c>
      <c r="S359" s="198">
        <v>21</v>
      </c>
      <c r="T359" s="185">
        <v>11</v>
      </c>
      <c r="U359" s="185">
        <v>18</v>
      </c>
      <c r="V359" s="185">
        <v>21</v>
      </c>
      <c r="W359" s="185">
        <v>39</v>
      </c>
      <c r="X359" s="185">
        <v>14</v>
      </c>
      <c r="Y359" s="211">
        <v>1.53257E-3</v>
      </c>
      <c r="Z359" s="170">
        <v>1.9777499999999999E-3</v>
      </c>
      <c r="AA359" s="170">
        <v>2.8825399999999998E-3</v>
      </c>
      <c r="AB359" s="170">
        <v>2.5940300000000002E-3</v>
      </c>
      <c r="AC359" s="170">
        <v>0.119033</v>
      </c>
      <c r="AD359" s="170">
        <v>1.7738400000000001E-3</v>
      </c>
      <c r="AE359" s="170">
        <v>1.71674E-3</v>
      </c>
      <c r="AF359" s="198">
        <v>3915</v>
      </c>
      <c r="AG359" s="185">
        <v>4045</v>
      </c>
      <c r="AH359" s="185">
        <v>4163</v>
      </c>
      <c r="AI359" s="185">
        <v>3855</v>
      </c>
      <c r="AJ359" s="185">
        <v>4797</v>
      </c>
      <c r="AK359" s="185">
        <v>4510</v>
      </c>
      <c r="AL359" s="185">
        <v>4660</v>
      </c>
      <c r="AM359" s="198"/>
      <c r="AN359" s="185"/>
      <c r="AO359" s="185"/>
      <c r="AP359" s="185"/>
      <c r="AQ359" s="185"/>
      <c r="AR359" s="185"/>
      <c r="AS359" s="185"/>
      <c r="AT359" s="197"/>
    </row>
    <row r="360" spans="1:46" x14ac:dyDescent="0.2">
      <c r="A360" s="197" t="s">
        <v>1313</v>
      </c>
      <c r="B360" s="77" t="s">
        <v>1313</v>
      </c>
      <c r="C360" s="197" t="s">
        <v>119</v>
      </c>
      <c r="D360" s="185" t="s">
        <v>119</v>
      </c>
      <c r="E360" s="185" t="s">
        <v>1899</v>
      </c>
      <c r="F360" s="185" t="s">
        <v>38</v>
      </c>
      <c r="G360" s="186">
        <v>19</v>
      </c>
      <c r="H360" s="185">
        <v>49216979</v>
      </c>
      <c r="I360" s="185">
        <v>49216979</v>
      </c>
      <c r="J360" s="185" t="s">
        <v>40</v>
      </c>
      <c r="K360" s="185" t="s">
        <v>46</v>
      </c>
      <c r="L360" s="197" t="s">
        <v>1900</v>
      </c>
      <c r="M360" s="211">
        <v>0</v>
      </c>
      <c r="N360" s="170">
        <v>0</v>
      </c>
      <c r="O360" s="170">
        <v>0</v>
      </c>
      <c r="P360" s="170">
        <v>0.22580645161290322</v>
      </c>
      <c r="Q360" s="170">
        <v>0</v>
      </c>
      <c r="R360" s="170">
        <v>4.4444444444444446E-2</v>
      </c>
      <c r="S360" s="198">
        <v>42</v>
      </c>
      <c r="T360" s="185">
        <v>36</v>
      </c>
      <c r="U360" s="185">
        <v>51</v>
      </c>
      <c r="V360" s="185">
        <v>62</v>
      </c>
      <c r="W360" s="185">
        <v>58</v>
      </c>
      <c r="X360" s="185">
        <v>45</v>
      </c>
      <c r="Y360" s="211">
        <v>2.4807699999999998E-4</v>
      </c>
      <c r="Z360" s="170">
        <v>3.1010999999999999E-3</v>
      </c>
      <c r="AA360" s="170">
        <v>1.67544E-3</v>
      </c>
      <c r="AB360" s="170">
        <v>0</v>
      </c>
      <c r="AC360" s="170">
        <v>0.13456699999999999</v>
      </c>
      <c r="AD360" s="170">
        <v>2.2888100000000001E-3</v>
      </c>
      <c r="AE360" s="170">
        <v>4.7498600000000002E-2</v>
      </c>
      <c r="AF360" s="198">
        <v>4031</v>
      </c>
      <c r="AG360" s="185">
        <v>4837</v>
      </c>
      <c r="AH360" s="185">
        <v>4178</v>
      </c>
      <c r="AI360" s="185">
        <v>4319</v>
      </c>
      <c r="AJ360" s="185">
        <v>4756</v>
      </c>
      <c r="AK360" s="185">
        <v>4806</v>
      </c>
      <c r="AL360" s="185">
        <v>5537</v>
      </c>
      <c r="AM360" s="198"/>
      <c r="AN360" s="185"/>
      <c r="AO360" s="185"/>
      <c r="AP360" s="185"/>
      <c r="AQ360" s="185"/>
      <c r="AR360" s="185"/>
      <c r="AS360" s="185"/>
      <c r="AT360" s="197"/>
    </row>
    <row r="361" spans="1:46" x14ac:dyDescent="0.2">
      <c r="A361" s="197" t="s">
        <v>1372</v>
      </c>
      <c r="B361" s="77" t="s">
        <v>1372</v>
      </c>
      <c r="C361" s="197" t="s">
        <v>1372</v>
      </c>
      <c r="D361" s="185" t="s">
        <v>119</v>
      </c>
      <c r="E361" s="185" t="s">
        <v>2067</v>
      </c>
      <c r="F361" s="185" t="s">
        <v>103</v>
      </c>
      <c r="G361" s="186">
        <v>19</v>
      </c>
      <c r="H361" s="185">
        <v>52619387</v>
      </c>
      <c r="I361" s="185">
        <v>52619387</v>
      </c>
      <c r="J361" s="185" t="s">
        <v>40</v>
      </c>
      <c r="K361" s="185" t="s">
        <v>46</v>
      </c>
      <c r="L361" s="197" t="s">
        <v>2068</v>
      </c>
      <c r="M361" s="211">
        <v>0</v>
      </c>
      <c r="N361" s="170">
        <v>0</v>
      </c>
      <c r="O361" s="170">
        <v>4.7846889952153108E-3</v>
      </c>
      <c r="P361" s="170">
        <v>9.8901098901098897E-2</v>
      </c>
      <c r="Q361" s="170">
        <v>0.17045454545454544</v>
      </c>
      <c r="R361" s="170">
        <v>0.12056737588652482</v>
      </c>
      <c r="S361" s="198">
        <v>108</v>
      </c>
      <c r="T361" s="185">
        <v>103</v>
      </c>
      <c r="U361" s="185">
        <v>209</v>
      </c>
      <c r="V361" s="185">
        <v>91</v>
      </c>
      <c r="W361" s="185">
        <v>88</v>
      </c>
      <c r="X361" s="185">
        <v>141</v>
      </c>
      <c r="Y361" s="211">
        <v>0</v>
      </c>
      <c r="Z361" s="170">
        <v>0</v>
      </c>
      <c r="AA361" s="170">
        <v>2.8943599999999999E-3</v>
      </c>
      <c r="AB361" s="170">
        <v>8.3449200000000005E-3</v>
      </c>
      <c r="AC361" s="170">
        <v>0.11268</v>
      </c>
      <c r="AD361" s="170">
        <v>0.18119299999999999</v>
      </c>
      <c r="AE361" s="170">
        <v>9.2728900000000003E-2</v>
      </c>
      <c r="AF361" s="198">
        <v>1284</v>
      </c>
      <c r="AG361" s="185">
        <v>1907</v>
      </c>
      <c r="AH361" s="185">
        <v>2073</v>
      </c>
      <c r="AI361" s="185">
        <v>2876</v>
      </c>
      <c r="AJ361" s="185">
        <v>3541</v>
      </c>
      <c r="AK361" s="185">
        <v>3201</v>
      </c>
      <c r="AL361" s="185">
        <v>3397</v>
      </c>
      <c r="AM361" s="198" t="s">
        <v>40</v>
      </c>
      <c r="AN361" s="185" t="s">
        <v>40</v>
      </c>
      <c r="AO361" s="185" t="s">
        <v>40</v>
      </c>
      <c r="AP361" s="185" t="s">
        <v>40</v>
      </c>
      <c r="AQ361" s="185" t="s">
        <v>40</v>
      </c>
      <c r="AR361" s="194" t="s">
        <v>48</v>
      </c>
      <c r="AS361" s="194" t="s">
        <v>48</v>
      </c>
      <c r="AT361" s="218" t="s">
        <v>48</v>
      </c>
    </row>
    <row r="362" spans="1:46" x14ac:dyDescent="0.2">
      <c r="A362" s="197" t="s">
        <v>269</v>
      </c>
      <c r="B362" s="77" t="s">
        <v>1296</v>
      </c>
      <c r="C362" s="197" t="s">
        <v>119</v>
      </c>
      <c r="D362" s="185" t="s">
        <v>119</v>
      </c>
      <c r="E362" s="185" t="s">
        <v>1901</v>
      </c>
      <c r="F362" s="185" t="s">
        <v>38</v>
      </c>
      <c r="G362" s="186">
        <v>19</v>
      </c>
      <c r="H362" s="185">
        <v>54974744</v>
      </c>
      <c r="I362" s="185">
        <v>54974744</v>
      </c>
      <c r="J362" s="185" t="s">
        <v>40</v>
      </c>
      <c r="K362" s="185" t="s">
        <v>46</v>
      </c>
      <c r="L362" s="197" t="s">
        <v>1902</v>
      </c>
      <c r="M362" s="211">
        <v>0</v>
      </c>
      <c r="N362" s="170">
        <v>0</v>
      </c>
      <c r="O362" s="170">
        <v>0</v>
      </c>
      <c r="P362" s="170">
        <v>0.25</v>
      </c>
      <c r="Q362" s="170">
        <v>0.27272727272727271</v>
      </c>
      <c r="R362" s="170">
        <v>0</v>
      </c>
      <c r="S362" s="198">
        <v>13</v>
      </c>
      <c r="T362" s="185">
        <v>2</v>
      </c>
      <c r="U362" s="185">
        <v>2</v>
      </c>
      <c r="V362" s="185">
        <v>4</v>
      </c>
      <c r="W362" s="185">
        <v>11</v>
      </c>
      <c r="X362" s="185">
        <v>5</v>
      </c>
      <c r="Y362" s="211">
        <v>1.80134E-3</v>
      </c>
      <c r="Z362" s="170">
        <v>5.0903500000000002E-4</v>
      </c>
      <c r="AA362" s="170">
        <v>1.74913E-3</v>
      </c>
      <c r="AB362" s="170">
        <v>1.45871E-2</v>
      </c>
      <c r="AC362" s="170">
        <v>0.115172</v>
      </c>
      <c r="AD362" s="170">
        <v>0.20028699999999999</v>
      </c>
      <c r="AE362" s="170">
        <v>0.14235500000000001</v>
      </c>
      <c r="AF362" s="198">
        <v>3886</v>
      </c>
      <c r="AG362" s="185">
        <v>3929</v>
      </c>
      <c r="AH362" s="185">
        <v>4002</v>
      </c>
      <c r="AI362" s="185">
        <v>3839</v>
      </c>
      <c r="AJ362" s="185">
        <v>4350</v>
      </c>
      <c r="AK362" s="185">
        <v>4179</v>
      </c>
      <c r="AL362" s="185">
        <v>4552</v>
      </c>
      <c r="AM362" s="198"/>
      <c r="AN362" s="185"/>
      <c r="AO362" s="185"/>
      <c r="AP362" s="185"/>
      <c r="AQ362" s="185"/>
      <c r="AR362" s="185"/>
      <c r="AS362" s="185"/>
      <c r="AT362" s="197"/>
    </row>
    <row r="363" spans="1:46" x14ac:dyDescent="0.2">
      <c r="A363" s="197" t="s">
        <v>1569</v>
      </c>
      <c r="B363" s="77" t="s">
        <v>1734</v>
      </c>
      <c r="C363" s="197" t="s">
        <v>119</v>
      </c>
      <c r="D363" s="185" t="s">
        <v>119</v>
      </c>
      <c r="E363" s="185" t="s">
        <v>1903</v>
      </c>
      <c r="F363" s="185" t="s">
        <v>38</v>
      </c>
      <c r="G363" s="186">
        <v>19</v>
      </c>
      <c r="H363" s="185">
        <v>55451249</v>
      </c>
      <c r="I363" s="185">
        <v>55451249</v>
      </c>
      <c r="J363" s="185" t="s">
        <v>40</v>
      </c>
      <c r="K363" s="185" t="s">
        <v>46</v>
      </c>
      <c r="L363" s="197" t="s">
        <v>1904</v>
      </c>
      <c r="M363" s="211">
        <v>0</v>
      </c>
      <c r="N363" s="170">
        <v>0.33333333333333331</v>
      </c>
      <c r="O363" s="170">
        <v>0</v>
      </c>
      <c r="P363" s="170">
        <v>7.407407407407407E-2</v>
      </c>
      <c r="Q363" s="170">
        <v>0.23770491803278687</v>
      </c>
      <c r="R363" s="170">
        <v>0.1276595744680851</v>
      </c>
      <c r="S363" s="198">
        <v>49</v>
      </c>
      <c r="T363" s="185">
        <v>48</v>
      </c>
      <c r="U363" s="185">
        <v>79</v>
      </c>
      <c r="V363" s="185">
        <v>108</v>
      </c>
      <c r="W363" s="185">
        <v>122</v>
      </c>
      <c r="X363" s="185">
        <v>47</v>
      </c>
      <c r="Y363" s="211">
        <v>0.19947200000000001</v>
      </c>
      <c r="Z363" s="170">
        <v>7.3115200000000005E-2</v>
      </c>
      <c r="AA363" s="170">
        <v>0.15992000000000001</v>
      </c>
      <c r="AB363" s="170">
        <v>1.9712799999999999E-2</v>
      </c>
      <c r="AC363" s="170">
        <v>0.12324499999999999</v>
      </c>
      <c r="AD363" s="170">
        <v>0.18998599999999999</v>
      </c>
      <c r="AE363" s="170">
        <v>0.13992099999999999</v>
      </c>
      <c r="AF363" s="198">
        <v>3033</v>
      </c>
      <c r="AG363" s="185">
        <v>3515</v>
      </c>
      <c r="AH363" s="185">
        <v>3483</v>
      </c>
      <c r="AI363" s="185">
        <v>3551</v>
      </c>
      <c r="AJ363" s="185">
        <v>4203</v>
      </c>
      <c r="AK363" s="185">
        <v>4374</v>
      </c>
      <c r="AL363" s="185">
        <v>4038</v>
      </c>
      <c r="AM363" s="198"/>
      <c r="AN363" s="185"/>
      <c r="AO363" s="185"/>
      <c r="AP363" s="185"/>
      <c r="AQ363" s="185"/>
      <c r="AR363" s="185"/>
      <c r="AS363" s="185"/>
      <c r="AT363" s="197"/>
    </row>
    <row r="364" spans="1:46" x14ac:dyDescent="0.2">
      <c r="A364" s="197" t="s">
        <v>1313</v>
      </c>
      <c r="B364" s="77" t="s">
        <v>31</v>
      </c>
      <c r="C364" s="197" t="s">
        <v>119</v>
      </c>
      <c r="D364" s="185" t="s">
        <v>119</v>
      </c>
      <c r="E364" s="185" t="s">
        <v>735</v>
      </c>
      <c r="F364" s="185" t="s">
        <v>38</v>
      </c>
      <c r="G364" s="186">
        <v>19</v>
      </c>
      <c r="H364" s="185">
        <v>55872786</v>
      </c>
      <c r="I364" s="185">
        <v>55872786</v>
      </c>
      <c r="J364" s="185" t="s">
        <v>39</v>
      </c>
      <c r="K364" s="185" t="s">
        <v>40</v>
      </c>
      <c r="L364" s="197" t="s">
        <v>1905</v>
      </c>
      <c r="M364" s="211">
        <v>0</v>
      </c>
      <c r="N364" s="170">
        <v>0</v>
      </c>
      <c r="O364" s="170">
        <v>0</v>
      </c>
      <c r="P364" s="170">
        <v>0.16666666666666666</v>
      </c>
      <c r="Q364" s="170">
        <v>0</v>
      </c>
      <c r="R364" s="170">
        <v>2.1276595744680851E-2</v>
      </c>
      <c r="S364" s="198">
        <v>67</v>
      </c>
      <c r="T364" s="185">
        <v>65</v>
      </c>
      <c r="U364" s="185">
        <v>81</v>
      </c>
      <c r="V364" s="185">
        <v>84</v>
      </c>
      <c r="W364" s="185">
        <v>105</v>
      </c>
      <c r="X364" s="185">
        <v>47</v>
      </c>
      <c r="Y364" s="211">
        <v>2.4860199999999998E-3</v>
      </c>
      <c r="Z364" s="170">
        <v>6.1671299999999996E-4</v>
      </c>
      <c r="AA364" s="170">
        <v>1.2095599999999999E-3</v>
      </c>
      <c r="AB364" s="170">
        <v>4.17537E-4</v>
      </c>
      <c r="AC364" s="170">
        <v>0.110989</v>
      </c>
      <c r="AD364" s="170">
        <v>1.1168199999999999E-3</v>
      </c>
      <c r="AE364" s="170">
        <v>3.0854699999999999E-3</v>
      </c>
      <c r="AF364" s="198">
        <v>3218</v>
      </c>
      <c r="AG364" s="185">
        <v>3243</v>
      </c>
      <c r="AH364" s="185">
        <v>3307</v>
      </c>
      <c r="AI364" s="185">
        <v>2395</v>
      </c>
      <c r="AJ364" s="185">
        <v>3631</v>
      </c>
      <c r="AK364" s="185">
        <v>4477</v>
      </c>
      <c r="AL364" s="185">
        <v>3241</v>
      </c>
      <c r="AM364" s="198"/>
      <c r="AN364" s="185"/>
      <c r="AO364" s="185"/>
      <c r="AP364" s="185"/>
      <c r="AQ364" s="185"/>
      <c r="AR364" s="185"/>
      <c r="AS364" s="185"/>
      <c r="AT364" s="197"/>
    </row>
    <row r="365" spans="1:46" x14ac:dyDescent="0.2">
      <c r="A365" s="197" t="s">
        <v>1372</v>
      </c>
      <c r="B365" s="77" t="s">
        <v>1296</v>
      </c>
      <c r="C365" s="197" t="s">
        <v>1296</v>
      </c>
      <c r="D365" s="185" t="s">
        <v>119</v>
      </c>
      <c r="E365" s="185" t="s">
        <v>1906</v>
      </c>
      <c r="F365" s="185" t="s">
        <v>38</v>
      </c>
      <c r="G365" s="186">
        <v>19</v>
      </c>
      <c r="H365" s="185">
        <v>58469983</v>
      </c>
      <c r="I365" s="185">
        <v>58469983</v>
      </c>
      <c r="J365" s="185" t="s">
        <v>46</v>
      </c>
      <c r="K365" s="185" t="s">
        <v>39</v>
      </c>
      <c r="L365" s="197" t="s">
        <v>1907</v>
      </c>
      <c r="M365" s="211">
        <v>0</v>
      </c>
      <c r="N365" s="170">
        <v>0</v>
      </c>
      <c r="O365" s="170">
        <v>0</v>
      </c>
      <c r="P365" s="170">
        <v>5.6179775280898875E-2</v>
      </c>
      <c r="Q365" s="170">
        <v>0.19191919191919191</v>
      </c>
      <c r="R365" s="170">
        <v>9.4117647058823528E-2</v>
      </c>
      <c r="S365" s="198">
        <v>80</v>
      </c>
      <c r="T365" s="185">
        <v>75</v>
      </c>
      <c r="U365" s="185">
        <v>117</v>
      </c>
      <c r="V365" s="185">
        <v>89</v>
      </c>
      <c r="W365" s="185">
        <v>99</v>
      </c>
      <c r="X365" s="185">
        <v>85</v>
      </c>
      <c r="Y365" s="211">
        <v>1.45914E-3</v>
      </c>
      <c r="Z365" s="170">
        <v>3.52734E-4</v>
      </c>
      <c r="AA365" s="170">
        <v>6.7114099999999999E-4</v>
      </c>
      <c r="AB365" s="170">
        <v>1.1584799999999999E-2</v>
      </c>
      <c r="AC365" s="170">
        <v>0.12388100000000001</v>
      </c>
      <c r="AD365" s="170">
        <v>0.15625</v>
      </c>
      <c r="AE365" s="170">
        <v>0.10592600000000001</v>
      </c>
      <c r="AF365" s="198">
        <v>2056</v>
      </c>
      <c r="AG365" s="185">
        <v>2835</v>
      </c>
      <c r="AH365" s="185">
        <v>2980</v>
      </c>
      <c r="AI365" s="185">
        <v>2158</v>
      </c>
      <c r="AJ365" s="185">
        <v>3463</v>
      </c>
      <c r="AK365" s="185">
        <v>3936</v>
      </c>
      <c r="AL365" s="185">
        <v>2700</v>
      </c>
      <c r="AM365" s="198" t="s">
        <v>46</v>
      </c>
      <c r="AN365" s="185" t="s">
        <v>46</v>
      </c>
      <c r="AO365" s="185" t="s">
        <v>46</v>
      </c>
      <c r="AP365" s="185" t="s">
        <v>46</v>
      </c>
      <c r="AQ365" s="194" t="s">
        <v>65</v>
      </c>
      <c r="AR365" s="194" t="s">
        <v>65</v>
      </c>
      <c r="AS365" s="194" t="s">
        <v>65</v>
      </c>
      <c r="AT365" s="218" t="s">
        <v>65</v>
      </c>
    </row>
    <row r="366" spans="1:46" x14ac:dyDescent="0.2">
      <c r="A366" s="197" t="s">
        <v>759</v>
      </c>
      <c r="B366" s="77" t="s">
        <v>1081</v>
      </c>
      <c r="C366" s="197" t="s">
        <v>119</v>
      </c>
      <c r="D366" s="185" t="s">
        <v>119</v>
      </c>
      <c r="E366" s="185" t="s">
        <v>1906</v>
      </c>
      <c r="F366" s="185" t="s">
        <v>38</v>
      </c>
      <c r="G366" s="186">
        <v>19</v>
      </c>
      <c r="H366" s="185">
        <v>58485515</v>
      </c>
      <c r="I366" s="185">
        <v>58485515</v>
      </c>
      <c r="J366" s="185" t="s">
        <v>40</v>
      </c>
      <c r="K366" s="185" t="s">
        <v>46</v>
      </c>
      <c r="L366" s="197" t="s">
        <v>1908</v>
      </c>
      <c r="M366" s="211">
        <v>0</v>
      </c>
      <c r="N366" s="170">
        <v>0.12676056338028169</v>
      </c>
      <c r="O366" s="170">
        <v>0</v>
      </c>
      <c r="P366" s="170">
        <v>0</v>
      </c>
      <c r="Q366" s="170">
        <v>0</v>
      </c>
      <c r="R366" s="170">
        <v>0</v>
      </c>
      <c r="S366" s="198">
        <v>74</v>
      </c>
      <c r="T366" s="185">
        <v>71</v>
      </c>
      <c r="U366" s="185">
        <v>79</v>
      </c>
      <c r="V366" s="185">
        <v>45</v>
      </c>
      <c r="W366" s="185">
        <v>47</v>
      </c>
      <c r="X366" s="185">
        <v>66</v>
      </c>
      <c r="Y366" s="211">
        <v>0.117188</v>
      </c>
      <c r="Z366" s="170">
        <v>5.4488300000000003E-2</v>
      </c>
      <c r="AA366" s="170">
        <v>0.11985</v>
      </c>
      <c r="AB366" s="170">
        <v>7.4571200000000005E-4</v>
      </c>
      <c r="AC366" s="170">
        <v>5.12821E-4</v>
      </c>
      <c r="AD366" s="170">
        <v>1.0191099999999999E-3</v>
      </c>
      <c r="AE366" s="170">
        <v>1.9757300000000002E-3</v>
      </c>
      <c r="AF366" s="198">
        <v>2304</v>
      </c>
      <c r="AG366" s="185">
        <v>2863</v>
      </c>
      <c r="AH366" s="185">
        <v>2937</v>
      </c>
      <c r="AI366" s="185">
        <v>2682</v>
      </c>
      <c r="AJ366" s="185">
        <v>3900</v>
      </c>
      <c r="AK366" s="185">
        <v>3925</v>
      </c>
      <c r="AL366" s="185">
        <v>3543</v>
      </c>
      <c r="AM366" s="198"/>
      <c r="AN366" s="185"/>
      <c r="AO366" s="185"/>
      <c r="AP366" s="185"/>
      <c r="AQ366" s="185"/>
      <c r="AR366" s="185"/>
      <c r="AS366" s="185"/>
      <c r="AT366" s="197"/>
    </row>
    <row r="367" spans="1:46" x14ac:dyDescent="0.2">
      <c r="A367" s="197" t="s">
        <v>1296</v>
      </c>
      <c r="B367" s="77" t="s">
        <v>1372</v>
      </c>
      <c r="C367" s="197" t="s">
        <v>1372</v>
      </c>
      <c r="D367" s="185" t="s">
        <v>119</v>
      </c>
      <c r="E367" s="185" t="s">
        <v>1909</v>
      </c>
      <c r="F367" s="185" t="s">
        <v>38</v>
      </c>
      <c r="G367" s="186">
        <v>20</v>
      </c>
      <c r="H367" s="185">
        <v>3002742</v>
      </c>
      <c r="I367" s="185">
        <v>3002742</v>
      </c>
      <c r="J367" s="185" t="s">
        <v>39</v>
      </c>
      <c r="K367" s="185" t="s">
        <v>40</v>
      </c>
      <c r="L367" s="197" t="s">
        <v>1910</v>
      </c>
      <c r="M367" s="211">
        <v>0</v>
      </c>
      <c r="N367" s="170">
        <v>0</v>
      </c>
      <c r="O367" s="170">
        <v>1.8181818181818181E-2</v>
      </c>
      <c r="P367" s="170">
        <v>0.13636363636363635</v>
      </c>
      <c r="Q367" s="170">
        <v>5.5555555555555552E-2</v>
      </c>
      <c r="R367" s="170">
        <v>0.17241379310344829</v>
      </c>
      <c r="S367" s="198">
        <v>36</v>
      </c>
      <c r="T367" s="185">
        <v>37</v>
      </c>
      <c r="U367" s="185">
        <v>55</v>
      </c>
      <c r="V367" s="185">
        <v>44</v>
      </c>
      <c r="W367" s="185">
        <v>36</v>
      </c>
      <c r="X367" s="185">
        <v>29</v>
      </c>
      <c r="Y367" s="211">
        <v>2.8666999999999998E-3</v>
      </c>
      <c r="Z367" s="170">
        <v>2.2339600000000001E-3</v>
      </c>
      <c r="AA367" s="170">
        <v>3.0461300000000002E-3</v>
      </c>
      <c r="AB367" s="170">
        <v>9.1172800000000002E-3</v>
      </c>
      <c r="AC367" s="170">
        <v>0.111614</v>
      </c>
      <c r="AD367" s="170">
        <v>0.18871099999999999</v>
      </c>
      <c r="AE367" s="170">
        <v>0.12228799999999999</v>
      </c>
      <c r="AF367" s="198">
        <v>4186</v>
      </c>
      <c r="AG367" s="185">
        <v>4924</v>
      </c>
      <c r="AH367" s="185">
        <v>4596</v>
      </c>
      <c r="AI367" s="185">
        <v>4826</v>
      </c>
      <c r="AJ367" s="185">
        <v>4856</v>
      </c>
      <c r="AK367" s="185">
        <v>4801</v>
      </c>
      <c r="AL367" s="185">
        <v>5209</v>
      </c>
      <c r="AM367" s="198" t="s">
        <v>39</v>
      </c>
      <c r="AN367" s="185" t="s">
        <v>39</v>
      </c>
      <c r="AO367" s="185" t="s">
        <v>39</v>
      </c>
      <c r="AP367" s="185" t="s">
        <v>39</v>
      </c>
      <c r="AQ367" s="185" t="s">
        <v>39</v>
      </c>
      <c r="AR367" s="194" t="s">
        <v>84</v>
      </c>
      <c r="AS367" s="194" t="s">
        <v>84</v>
      </c>
      <c r="AT367" s="218" t="s">
        <v>84</v>
      </c>
    </row>
    <row r="368" spans="1:46" x14ac:dyDescent="0.2">
      <c r="A368" s="197" t="s">
        <v>32</v>
      </c>
      <c r="B368" s="77" t="s">
        <v>32</v>
      </c>
      <c r="C368" s="197" t="s">
        <v>119</v>
      </c>
      <c r="D368" s="185" t="s">
        <v>119</v>
      </c>
      <c r="E368" s="185" t="s">
        <v>1911</v>
      </c>
      <c r="F368" s="185" t="s">
        <v>38</v>
      </c>
      <c r="G368" s="186">
        <v>20</v>
      </c>
      <c r="H368" s="185">
        <v>10030272</v>
      </c>
      <c r="I368" s="185">
        <v>10030272</v>
      </c>
      <c r="J368" s="185" t="s">
        <v>40</v>
      </c>
      <c r="K368" s="185" t="s">
        <v>39</v>
      </c>
      <c r="L368" s="197" t="s">
        <v>1912</v>
      </c>
      <c r="M368" s="211">
        <v>0</v>
      </c>
      <c r="N368" s="170">
        <v>0</v>
      </c>
      <c r="O368" s="170">
        <v>0</v>
      </c>
      <c r="P368" s="170">
        <v>0</v>
      </c>
      <c r="Q368" s="170">
        <v>0.2</v>
      </c>
      <c r="R368" s="170">
        <v>0</v>
      </c>
      <c r="S368" s="198">
        <v>59</v>
      </c>
      <c r="T368" s="185">
        <v>77</v>
      </c>
      <c r="U368" s="185">
        <v>90</v>
      </c>
      <c r="V368" s="185">
        <v>62</v>
      </c>
      <c r="W368" s="185">
        <v>50</v>
      </c>
      <c r="X368" s="185">
        <v>91</v>
      </c>
      <c r="Y368" s="211">
        <v>2.6058600000000002E-3</v>
      </c>
      <c r="Z368" s="170">
        <v>2.8860000000000001E-3</v>
      </c>
      <c r="AA368" s="170">
        <v>1.21408E-3</v>
      </c>
      <c r="AB368" s="170">
        <v>4.2643899999999997E-4</v>
      </c>
      <c r="AC368" s="170">
        <v>3.2908299999999998E-3</v>
      </c>
      <c r="AD368" s="170">
        <v>0.19503699999999999</v>
      </c>
      <c r="AE368" s="170">
        <v>3.8461499999999999E-4</v>
      </c>
      <c r="AF368" s="198">
        <v>4605</v>
      </c>
      <c r="AG368" s="185">
        <v>4851</v>
      </c>
      <c r="AH368" s="185">
        <v>4942</v>
      </c>
      <c r="AI368" s="185">
        <v>4690</v>
      </c>
      <c r="AJ368" s="185">
        <v>4862</v>
      </c>
      <c r="AK368" s="185">
        <v>4594</v>
      </c>
      <c r="AL368" s="185">
        <v>5200</v>
      </c>
      <c r="AM368" s="198"/>
      <c r="AN368" s="185"/>
      <c r="AO368" s="185"/>
      <c r="AP368" s="185"/>
      <c r="AQ368" s="185"/>
      <c r="AR368" s="185"/>
      <c r="AS368" s="185"/>
      <c r="AT368" s="197"/>
    </row>
    <row r="369" spans="1:46" x14ac:dyDescent="0.2">
      <c r="A369" s="197" t="s">
        <v>99</v>
      </c>
      <c r="B369" s="77" t="s">
        <v>1179</v>
      </c>
      <c r="C369" s="197" t="s">
        <v>119</v>
      </c>
      <c r="D369" s="185" t="s">
        <v>119</v>
      </c>
      <c r="E369" s="185" t="s">
        <v>1913</v>
      </c>
      <c r="F369" s="185" t="s">
        <v>38</v>
      </c>
      <c r="G369" s="186">
        <v>20</v>
      </c>
      <c r="H369" s="185">
        <v>25656692</v>
      </c>
      <c r="I369" s="185">
        <v>25656692</v>
      </c>
      <c r="J369" s="185" t="s">
        <v>39</v>
      </c>
      <c r="K369" s="185" t="s">
        <v>59</v>
      </c>
      <c r="L369" s="197" t="s">
        <v>1914</v>
      </c>
      <c r="M369" s="211">
        <v>0</v>
      </c>
      <c r="N369" s="170">
        <v>0</v>
      </c>
      <c r="O369" s="170">
        <v>1.2048192771084338E-2</v>
      </c>
      <c r="P369" s="170">
        <v>0.10169491525423729</v>
      </c>
      <c r="Q369" s="170">
        <v>0</v>
      </c>
      <c r="R369" s="170">
        <v>0</v>
      </c>
      <c r="S369" s="198">
        <v>153</v>
      </c>
      <c r="T369" s="185">
        <v>168</v>
      </c>
      <c r="U369" s="185">
        <v>249</v>
      </c>
      <c r="V369" s="185">
        <v>177</v>
      </c>
      <c r="W369" s="185">
        <v>218</v>
      </c>
      <c r="X369" s="185">
        <v>250</v>
      </c>
      <c r="Y369" s="211">
        <v>3.2819199999999998E-3</v>
      </c>
      <c r="Z369" s="170">
        <v>2.1047100000000001E-3</v>
      </c>
      <c r="AA369" s="170">
        <v>2.24909E-3</v>
      </c>
      <c r="AB369" s="170">
        <v>1.57121E-2</v>
      </c>
      <c r="AC369" s="170">
        <v>0.10210900000000001</v>
      </c>
      <c r="AD369" s="170">
        <v>1.1557399999999999E-3</v>
      </c>
      <c r="AE369" s="170">
        <v>1.0042000000000001E-2</v>
      </c>
      <c r="AF369" s="198">
        <v>3047</v>
      </c>
      <c r="AG369" s="185">
        <v>3801</v>
      </c>
      <c r="AH369" s="185">
        <v>3557</v>
      </c>
      <c r="AI369" s="185">
        <v>3946</v>
      </c>
      <c r="AJ369" s="185">
        <v>3888</v>
      </c>
      <c r="AK369" s="185">
        <v>3461</v>
      </c>
      <c r="AL369" s="185">
        <v>4282</v>
      </c>
      <c r="AM369" s="198"/>
      <c r="AN369" s="185"/>
      <c r="AO369" s="185"/>
      <c r="AP369" s="185"/>
      <c r="AQ369" s="185"/>
      <c r="AR369" s="185"/>
      <c r="AS369" s="185"/>
      <c r="AT369" s="197"/>
    </row>
    <row r="370" spans="1:46" x14ac:dyDescent="0.2">
      <c r="A370" s="197" t="s">
        <v>32</v>
      </c>
      <c r="B370" s="77" t="s">
        <v>32</v>
      </c>
      <c r="C370" s="197" t="s">
        <v>32</v>
      </c>
      <c r="D370" s="185" t="s">
        <v>119</v>
      </c>
      <c r="E370" s="185" t="s">
        <v>1915</v>
      </c>
      <c r="F370" s="185" t="s">
        <v>38</v>
      </c>
      <c r="G370" s="186">
        <v>20</v>
      </c>
      <c r="H370" s="185">
        <v>31893811</v>
      </c>
      <c r="I370" s="185">
        <v>31893811</v>
      </c>
      <c r="J370" s="185" t="s">
        <v>40</v>
      </c>
      <c r="K370" s="185" t="s">
        <v>46</v>
      </c>
      <c r="L370" s="197" t="s">
        <v>1916</v>
      </c>
      <c r="M370" s="211">
        <v>0</v>
      </c>
      <c r="N370" s="170">
        <v>0</v>
      </c>
      <c r="O370" s="170">
        <v>0</v>
      </c>
      <c r="P370" s="170">
        <v>0</v>
      </c>
      <c r="Q370" s="170">
        <v>0.125</v>
      </c>
      <c r="R370" s="170">
        <v>0</v>
      </c>
      <c r="S370" s="198">
        <v>49</v>
      </c>
      <c r="T370" s="185">
        <v>39</v>
      </c>
      <c r="U370" s="185">
        <v>76</v>
      </c>
      <c r="V370" s="185">
        <v>49</v>
      </c>
      <c r="W370" s="185">
        <v>72</v>
      </c>
      <c r="X370" s="185">
        <v>55</v>
      </c>
      <c r="Y370" s="211">
        <v>9.2980000000000005E-4</v>
      </c>
      <c r="Z370" s="170">
        <v>0</v>
      </c>
      <c r="AA370" s="170">
        <v>4.3274400000000001E-3</v>
      </c>
      <c r="AB370" s="170">
        <v>1.5509899999999999E-3</v>
      </c>
      <c r="AC370" s="170">
        <v>3.9075200000000003E-3</v>
      </c>
      <c r="AD370" s="170">
        <v>0.16492100000000001</v>
      </c>
      <c r="AE370" s="170">
        <v>0</v>
      </c>
      <c r="AF370" s="198">
        <v>2151</v>
      </c>
      <c r="AG370" s="185">
        <v>2545</v>
      </c>
      <c r="AH370" s="185">
        <v>2773</v>
      </c>
      <c r="AI370" s="185">
        <v>2579</v>
      </c>
      <c r="AJ370" s="185">
        <v>3071</v>
      </c>
      <c r="AK370" s="185">
        <v>3056</v>
      </c>
      <c r="AL370" s="185">
        <v>2825</v>
      </c>
      <c r="AM370" s="198" t="s">
        <v>40</v>
      </c>
      <c r="AN370" s="185" t="s">
        <v>40</v>
      </c>
      <c r="AO370" s="185" t="s">
        <v>40</v>
      </c>
      <c r="AP370" s="185" t="s">
        <v>40</v>
      </c>
      <c r="AQ370" s="185" t="s">
        <v>40</v>
      </c>
      <c r="AR370" s="185" t="s">
        <v>40</v>
      </c>
      <c r="AS370" s="194" t="s">
        <v>56</v>
      </c>
      <c r="AT370" s="197" t="s">
        <v>40</v>
      </c>
    </row>
    <row r="371" spans="1:46" x14ac:dyDescent="0.2">
      <c r="A371" s="197" t="s">
        <v>759</v>
      </c>
      <c r="B371" s="77" t="s">
        <v>1081</v>
      </c>
      <c r="C371" s="197" t="s">
        <v>119</v>
      </c>
      <c r="D371" s="185" t="s">
        <v>119</v>
      </c>
      <c r="E371" s="185" t="s">
        <v>2121</v>
      </c>
      <c r="F371" s="185" t="s">
        <v>38</v>
      </c>
      <c r="G371" s="186">
        <v>20</v>
      </c>
      <c r="H371" s="185">
        <v>40050407</v>
      </c>
      <c r="I371" s="185">
        <v>40050407</v>
      </c>
      <c r="J371" s="185" t="s">
        <v>40</v>
      </c>
      <c r="K371" s="185" t="s">
        <v>46</v>
      </c>
      <c r="L371" s="197" t="s">
        <v>2122</v>
      </c>
      <c r="M371" s="211">
        <v>0</v>
      </c>
      <c r="N371" s="170">
        <v>0.17647058823529413</v>
      </c>
      <c r="O371" s="170">
        <v>0</v>
      </c>
      <c r="P371" s="170">
        <v>0</v>
      </c>
      <c r="Q371" s="170">
        <v>0</v>
      </c>
      <c r="R371" s="170">
        <v>0</v>
      </c>
      <c r="S371" s="198">
        <v>21</v>
      </c>
      <c r="T371" s="185">
        <v>34</v>
      </c>
      <c r="U371" s="185">
        <v>53</v>
      </c>
      <c r="V371" s="185">
        <v>32</v>
      </c>
      <c r="W371" s="185">
        <v>31</v>
      </c>
      <c r="X371" s="185">
        <v>32</v>
      </c>
      <c r="Y371" s="211">
        <v>0.12908500000000001</v>
      </c>
      <c r="Z371" s="170">
        <v>4.0533600000000003E-2</v>
      </c>
      <c r="AA371" s="170">
        <v>6.3097500000000001E-2</v>
      </c>
      <c r="AB371" s="170">
        <v>1.8797E-3</v>
      </c>
      <c r="AC371" s="170">
        <v>2.5179899999999999E-3</v>
      </c>
      <c r="AD371" s="170">
        <v>7.7519399999999999E-4</v>
      </c>
      <c r="AE371" s="170">
        <v>1.70503E-3</v>
      </c>
      <c r="AF371" s="198">
        <v>1224</v>
      </c>
      <c r="AG371" s="185">
        <v>1949</v>
      </c>
      <c r="AH371" s="185">
        <v>2092</v>
      </c>
      <c r="AI371" s="185">
        <v>2128</v>
      </c>
      <c r="AJ371" s="185">
        <v>2780</v>
      </c>
      <c r="AK371" s="185">
        <v>2580</v>
      </c>
      <c r="AL371" s="185">
        <v>2346</v>
      </c>
      <c r="AM371" s="198"/>
      <c r="AN371" s="185"/>
      <c r="AO371" s="185"/>
      <c r="AP371" s="185"/>
      <c r="AQ371" s="185"/>
      <c r="AR371" s="185"/>
      <c r="AS371" s="185"/>
      <c r="AT371" s="197"/>
    </row>
    <row r="372" spans="1:46" x14ac:dyDescent="0.2">
      <c r="A372" s="197" t="s">
        <v>759</v>
      </c>
      <c r="B372" s="77" t="s">
        <v>1081</v>
      </c>
      <c r="C372" s="197" t="s">
        <v>119</v>
      </c>
      <c r="D372" s="185" t="s">
        <v>119</v>
      </c>
      <c r="E372" s="185" t="s">
        <v>1917</v>
      </c>
      <c r="F372" s="185" t="s">
        <v>38</v>
      </c>
      <c r="G372" s="186">
        <v>20</v>
      </c>
      <c r="H372" s="185">
        <v>47887143</v>
      </c>
      <c r="I372" s="185">
        <v>47887143</v>
      </c>
      <c r="J372" s="185" t="s">
        <v>39</v>
      </c>
      <c r="K372" s="185" t="s">
        <v>46</v>
      </c>
      <c r="L372" s="197" t="s">
        <v>1918</v>
      </c>
      <c r="M372" s="211">
        <v>0</v>
      </c>
      <c r="N372" s="170">
        <v>0.13333333333333333</v>
      </c>
      <c r="O372" s="170">
        <v>0</v>
      </c>
      <c r="P372" s="170">
        <v>0</v>
      </c>
      <c r="Q372" s="170">
        <v>0</v>
      </c>
      <c r="R372" s="170">
        <v>0</v>
      </c>
      <c r="S372" s="198">
        <v>87</v>
      </c>
      <c r="T372" s="185">
        <v>75</v>
      </c>
      <c r="U372" s="185">
        <v>173</v>
      </c>
      <c r="V372" s="185">
        <v>92</v>
      </c>
      <c r="W372" s="185">
        <v>104</v>
      </c>
      <c r="X372" s="185">
        <v>126</v>
      </c>
      <c r="Y372" s="211">
        <v>0.107932</v>
      </c>
      <c r="Z372" s="170">
        <v>7.5844999999999996E-2</v>
      </c>
      <c r="AA372" s="170">
        <v>0.13725499999999999</v>
      </c>
      <c r="AB372" s="170">
        <v>1.1685700000000001E-3</v>
      </c>
      <c r="AC372" s="170">
        <v>8.8928399999999995E-4</v>
      </c>
      <c r="AD372" s="170">
        <v>2.1561000000000002E-3</v>
      </c>
      <c r="AE372" s="170">
        <v>4.4464199999999998E-4</v>
      </c>
      <c r="AF372" s="198">
        <v>3076</v>
      </c>
      <c r="AG372" s="185">
        <v>3639</v>
      </c>
      <c r="AH372" s="185">
        <v>3621</v>
      </c>
      <c r="AI372" s="185">
        <v>3423</v>
      </c>
      <c r="AJ372" s="185">
        <v>4498</v>
      </c>
      <c r="AK372" s="185">
        <v>4638</v>
      </c>
      <c r="AL372" s="185">
        <v>4498</v>
      </c>
      <c r="AM372" s="198"/>
      <c r="AN372" s="185"/>
      <c r="AO372" s="185"/>
      <c r="AP372" s="185"/>
      <c r="AQ372" s="185"/>
      <c r="AR372" s="185"/>
      <c r="AS372" s="185"/>
      <c r="AT372" s="197"/>
    </row>
    <row r="373" spans="1:46" x14ac:dyDescent="0.2">
      <c r="A373" s="197" t="s">
        <v>759</v>
      </c>
      <c r="B373" s="77" t="s">
        <v>1081</v>
      </c>
      <c r="C373" s="197" t="s">
        <v>119</v>
      </c>
      <c r="D373" s="185" t="s">
        <v>119</v>
      </c>
      <c r="E373" s="185" t="s">
        <v>1919</v>
      </c>
      <c r="F373" s="185" t="s">
        <v>38</v>
      </c>
      <c r="G373" s="186">
        <v>20</v>
      </c>
      <c r="H373" s="185">
        <v>62152909</v>
      </c>
      <c r="I373" s="185">
        <v>62152909</v>
      </c>
      <c r="J373" s="185" t="s">
        <v>40</v>
      </c>
      <c r="K373" s="185" t="s">
        <v>46</v>
      </c>
      <c r="L373" s="197" t="s">
        <v>1920</v>
      </c>
      <c r="M373" s="211">
        <v>0</v>
      </c>
      <c r="N373" s="170">
        <v>0.24489795918367346</v>
      </c>
      <c r="O373" s="170">
        <v>0</v>
      </c>
      <c r="P373" s="170">
        <v>0</v>
      </c>
      <c r="Q373" s="170">
        <v>0</v>
      </c>
      <c r="R373" s="170">
        <v>0</v>
      </c>
      <c r="S373" s="198">
        <v>46</v>
      </c>
      <c r="T373" s="185">
        <v>49</v>
      </c>
      <c r="U373" s="185">
        <v>70</v>
      </c>
      <c r="V373" s="185">
        <v>68</v>
      </c>
      <c r="W373" s="185">
        <v>74</v>
      </c>
      <c r="X373" s="185">
        <v>44</v>
      </c>
      <c r="Y373" s="211">
        <v>0.18133299999999999</v>
      </c>
      <c r="Z373" s="170">
        <v>6.9903800000000002E-2</v>
      </c>
      <c r="AA373" s="170">
        <v>0.12528400000000001</v>
      </c>
      <c r="AB373" s="170">
        <v>2.3912E-3</v>
      </c>
      <c r="AC373" s="170">
        <v>4.5116200000000001E-4</v>
      </c>
      <c r="AD373" s="170">
        <v>3.7071399999999998E-3</v>
      </c>
      <c r="AE373" s="170">
        <v>1.3422799999999999E-3</v>
      </c>
      <c r="AF373" s="198">
        <v>3932</v>
      </c>
      <c r="AG373" s="185">
        <v>4263</v>
      </c>
      <c r="AH373" s="185">
        <v>4406</v>
      </c>
      <c r="AI373" s="185">
        <v>4182</v>
      </c>
      <c r="AJ373" s="185">
        <v>4433</v>
      </c>
      <c r="AK373" s="185">
        <v>4316</v>
      </c>
      <c r="AL373" s="185">
        <v>5215</v>
      </c>
      <c r="AM373" s="198"/>
      <c r="AN373" s="185"/>
      <c r="AO373" s="185"/>
      <c r="AP373" s="185"/>
      <c r="AQ373" s="185"/>
      <c r="AR373" s="185"/>
      <c r="AS373" s="185"/>
      <c r="AT373" s="197"/>
    </row>
    <row r="374" spans="1:46" x14ac:dyDescent="0.2">
      <c r="A374" s="197" t="s">
        <v>1372</v>
      </c>
      <c r="B374" s="77" t="s">
        <v>1296</v>
      </c>
      <c r="C374" s="197" t="s">
        <v>1372</v>
      </c>
      <c r="D374" s="185" t="s">
        <v>119</v>
      </c>
      <c r="E374" s="185" t="s">
        <v>1921</v>
      </c>
      <c r="F374" s="185" t="s">
        <v>38</v>
      </c>
      <c r="G374" s="186">
        <v>21</v>
      </c>
      <c r="H374" s="185">
        <v>42811655</v>
      </c>
      <c r="I374" s="185">
        <v>42811655</v>
      </c>
      <c r="J374" s="185" t="s">
        <v>39</v>
      </c>
      <c r="K374" s="185" t="s">
        <v>40</v>
      </c>
      <c r="L374" s="197" t="s">
        <v>1922</v>
      </c>
      <c r="M374" s="211">
        <v>0</v>
      </c>
      <c r="N374" s="170">
        <v>0</v>
      </c>
      <c r="O374" s="170">
        <v>8.1967213114754103E-3</v>
      </c>
      <c r="P374" s="170">
        <v>0.10606060606060606</v>
      </c>
      <c r="Q374" s="170">
        <v>0.16438356164383561</v>
      </c>
      <c r="R374" s="170">
        <v>0.19565217391304349</v>
      </c>
      <c r="S374" s="198">
        <v>92</v>
      </c>
      <c r="T374" s="185">
        <v>68</v>
      </c>
      <c r="U374" s="185">
        <v>122</v>
      </c>
      <c r="V374" s="185">
        <v>66</v>
      </c>
      <c r="W374" s="185">
        <v>73</v>
      </c>
      <c r="X374" s="185">
        <v>92</v>
      </c>
      <c r="Y374" s="211">
        <v>1.3679899999999999E-3</v>
      </c>
      <c r="Z374" s="170">
        <v>2.1080399999999998E-3</v>
      </c>
      <c r="AA374" s="170">
        <v>2.6406099999999998E-3</v>
      </c>
      <c r="AB374" s="170">
        <v>1.2298399999999999E-2</v>
      </c>
      <c r="AC374" s="170">
        <v>0.139962</v>
      </c>
      <c r="AD374" s="170">
        <v>0.26854299999999998</v>
      </c>
      <c r="AE374" s="170">
        <v>0.15509300000000001</v>
      </c>
      <c r="AF374" s="198">
        <v>2924</v>
      </c>
      <c r="AG374" s="185">
        <v>3795</v>
      </c>
      <c r="AH374" s="185">
        <v>3787</v>
      </c>
      <c r="AI374" s="185">
        <v>3659</v>
      </c>
      <c r="AJ374" s="185">
        <v>4194</v>
      </c>
      <c r="AK374" s="185">
        <v>4085</v>
      </c>
      <c r="AL374" s="185">
        <v>4133</v>
      </c>
      <c r="AM374" s="198" t="s">
        <v>39</v>
      </c>
      <c r="AN374" s="185" t="s">
        <v>39</v>
      </c>
      <c r="AO374" s="185" t="s">
        <v>39</v>
      </c>
      <c r="AP374" s="185" t="s">
        <v>39</v>
      </c>
      <c r="AQ374" s="185" t="s">
        <v>39</v>
      </c>
      <c r="AR374" s="194" t="s">
        <v>84</v>
      </c>
      <c r="AS374" s="194" t="s">
        <v>84</v>
      </c>
      <c r="AT374" s="218" t="s">
        <v>84</v>
      </c>
    </row>
    <row r="375" spans="1:46" x14ac:dyDescent="0.2">
      <c r="A375" s="197" t="s">
        <v>32</v>
      </c>
      <c r="B375" s="77" t="s">
        <v>32</v>
      </c>
      <c r="C375" s="197" t="s">
        <v>32</v>
      </c>
      <c r="D375" s="185" t="s">
        <v>119</v>
      </c>
      <c r="E375" s="185" t="s">
        <v>1923</v>
      </c>
      <c r="F375" s="185" t="s">
        <v>38</v>
      </c>
      <c r="G375" s="186">
        <v>22</v>
      </c>
      <c r="H375" s="185">
        <v>32108385</v>
      </c>
      <c r="I375" s="185">
        <v>32108385</v>
      </c>
      <c r="J375" s="185" t="s">
        <v>39</v>
      </c>
      <c r="K375" s="185" t="s">
        <v>46</v>
      </c>
      <c r="L375" s="197" t="s">
        <v>1924</v>
      </c>
      <c r="M375" s="211">
        <v>0</v>
      </c>
      <c r="N375" s="170">
        <v>0</v>
      </c>
      <c r="O375" s="170">
        <v>0</v>
      </c>
      <c r="P375" s="170">
        <v>0</v>
      </c>
      <c r="Q375" s="170">
        <v>0.32857142857142857</v>
      </c>
      <c r="R375" s="170">
        <v>0</v>
      </c>
      <c r="S375" s="198">
        <v>117</v>
      </c>
      <c r="T375" s="185">
        <v>98</v>
      </c>
      <c r="U375" s="185">
        <v>142</v>
      </c>
      <c r="V375" s="185">
        <v>114</v>
      </c>
      <c r="W375" s="185">
        <v>70</v>
      </c>
      <c r="X375" s="185">
        <v>92</v>
      </c>
      <c r="Y375" s="211">
        <v>5.9329599999999999E-4</v>
      </c>
      <c r="Z375" s="170">
        <v>2.6961400000000001E-3</v>
      </c>
      <c r="AA375" s="170">
        <v>1.1638099999999999E-3</v>
      </c>
      <c r="AB375" s="170">
        <v>9.5397099999999996E-4</v>
      </c>
      <c r="AC375" s="170">
        <v>1.23701E-3</v>
      </c>
      <c r="AD375" s="170">
        <v>0.321299</v>
      </c>
      <c r="AE375" s="170">
        <v>1.8908099999999999E-3</v>
      </c>
      <c r="AF375" s="198">
        <v>3371</v>
      </c>
      <c r="AG375" s="185">
        <v>3709</v>
      </c>
      <c r="AH375" s="185">
        <v>3437</v>
      </c>
      <c r="AI375" s="185">
        <v>4193</v>
      </c>
      <c r="AJ375" s="185">
        <v>4042</v>
      </c>
      <c r="AK375" s="185">
        <v>3573</v>
      </c>
      <c r="AL375" s="185">
        <v>4231</v>
      </c>
      <c r="AM375" s="198" t="s">
        <v>39</v>
      </c>
      <c r="AN375" s="185" t="s">
        <v>39</v>
      </c>
      <c r="AO375" s="185" t="s">
        <v>39</v>
      </c>
      <c r="AP375" s="185" t="s">
        <v>39</v>
      </c>
      <c r="AQ375" s="185" t="s">
        <v>39</v>
      </c>
      <c r="AR375" s="185" t="s">
        <v>39</v>
      </c>
      <c r="AS375" s="194" t="s">
        <v>65</v>
      </c>
      <c r="AT375" s="197" t="s">
        <v>39</v>
      </c>
    </row>
    <row r="376" spans="1:46" x14ac:dyDescent="0.2">
      <c r="A376" s="197" t="s">
        <v>203</v>
      </c>
      <c r="B376" s="77" t="s">
        <v>32</v>
      </c>
      <c r="C376" s="197" t="s">
        <v>119</v>
      </c>
      <c r="D376" s="185" t="s">
        <v>119</v>
      </c>
      <c r="E376" s="185" t="s">
        <v>1923</v>
      </c>
      <c r="F376" s="185" t="s">
        <v>38</v>
      </c>
      <c r="G376" s="186">
        <v>22</v>
      </c>
      <c r="H376" s="185">
        <v>32109289</v>
      </c>
      <c r="I376" s="185">
        <v>32109289</v>
      </c>
      <c r="J376" s="185" t="s">
        <v>39</v>
      </c>
      <c r="K376" s="185" t="s">
        <v>40</v>
      </c>
      <c r="L376" s="197" t="s">
        <v>2069</v>
      </c>
      <c r="M376" s="211">
        <v>0</v>
      </c>
      <c r="N376" s="170">
        <v>0</v>
      </c>
      <c r="O376" s="170">
        <v>1.7241379310344827E-2</v>
      </c>
      <c r="P376" s="170">
        <v>0</v>
      </c>
      <c r="Q376" s="170">
        <v>0.4</v>
      </c>
      <c r="R376" s="170">
        <v>0</v>
      </c>
      <c r="S376" s="198">
        <v>30</v>
      </c>
      <c r="T376" s="185">
        <v>24</v>
      </c>
      <c r="U376" s="185">
        <v>58</v>
      </c>
      <c r="V376" s="185">
        <v>36</v>
      </c>
      <c r="W376" s="185">
        <v>15</v>
      </c>
      <c r="X376" s="185">
        <v>39</v>
      </c>
      <c r="Y376" s="211">
        <v>0</v>
      </c>
      <c r="Z376" s="170">
        <v>1.1862400000000001E-3</v>
      </c>
      <c r="AA376" s="170">
        <v>2.2688600000000001E-3</v>
      </c>
      <c r="AB376" s="170">
        <v>2.1152800000000002E-3</v>
      </c>
      <c r="AC376" s="170">
        <v>1.67154E-3</v>
      </c>
      <c r="AD376" s="170">
        <v>0.30344500000000002</v>
      </c>
      <c r="AE376" s="170">
        <v>9.7751700000000001E-4</v>
      </c>
      <c r="AF376" s="198">
        <v>1157</v>
      </c>
      <c r="AG376" s="185">
        <v>1686</v>
      </c>
      <c r="AH376" s="185">
        <v>1763</v>
      </c>
      <c r="AI376" s="185">
        <v>1891</v>
      </c>
      <c r="AJ376" s="185">
        <v>2393</v>
      </c>
      <c r="AK376" s="185">
        <v>2119</v>
      </c>
      <c r="AL376" s="185">
        <v>2046</v>
      </c>
      <c r="AM376" s="198"/>
      <c r="AN376" s="185"/>
      <c r="AO376" s="185"/>
      <c r="AP376" s="185"/>
      <c r="AQ376" s="185"/>
      <c r="AR376" s="185"/>
      <c r="AS376" s="185"/>
      <c r="AT376" s="197"/>
    </row>
    <row r="377" spans="1:46" x14ac:dyDescent="0.2">
      <c r="A377" s="197" t="s">
        <v>32</v>
      </c>
      <c r="B377" s="77" t="s">
        <v>32</v>
      </c>
      <c r="C377" s="197" t="s">
        <v>119</v>
      </c>
      <c r="D377" s="185" t="s">
        <v>119</v>
      </c>
      <c r="E377" s="185" t="s">
        <v>1307</v>
      </c>
      <c r="F377" s="185" t="s">
        <v>38</v>
      </c>
      <c r="G377" s="186">
        <v>22</v>
      </c>
      <c r="H377" s="185">
        <v>37771508</v>
      </c>
      <c r="I377" s="185">
        <v>37771508</v>
      </c>
      <c r="J377" s="185" t="s">
        <v>39</v>
      </c>
      <c r="K377" s="185" t="s">
        <v>59</v>
      </c>
      <c r="L377" s="197" t="s">
        <v>1925</v>
      </c>
      <c r="M377" s="211">
        <v>0</v>
      </c>
      <c r="N377" s="170">
        <v>0</v>
      </c>
      <c r="O377" s="170">
        <v>0</v>
      </c>
      <c r="P377" s="170">
        <v>0</v>
      </c>
      <c r="Q377" s="170">
        <v>0.23809523809523808</v>
      </c>
      <c r="R377" s="170">
        <v>0</v>
      </c>
      <c r="S377" s="198">
        <v>25</v>
      </c>
      <c r="T377" s="185">
        <v>31</v>
      </c>
      <c r="U377" s="185">
        <v>26</v>
      </c>
      <c r="V377" s="185">
        <v>34</v>
      </c>
      <c r="W377" s="185">
        <v>42</v>
      </c>
      <c r="X377" s="185">
        <v>10</v>
      </c>
      <c r="Y377" s="211">
        <v>1.58562E-3</v>
      </c>
      <c r="Z377" s="170">
        <v>3.2379900000000001E-3</v>
      </c>
      <c r="AA377" s="170">
        <v>6.0961799999999997E-3</v>
      </c>
      <c r="AB377" s="170">
        <v>2.9022900000000001E-3</v>
      </c>
      <c r="AC377" s="170">
        <v>3.36054E-3</v>
      </c>
      <c r="AD377" s="170">
        <v>0.30524800000000002</v>
      </c>
      <c r="AE377" s="170">
        <v>2.6867299999999998E-4</v>
      </c>
      <c r="AF377" s="198">
        <v>3784</v>
      </c>
      <c r="AG377" s="185">
        <v>3706</v>
      </c>
      <c r="AH377" s="185">
        <v>4429</v>
      </c>
      <c r="AI377" s="185">
        <v>3101</v>
      </c>
      <c r="AJ377" s="185">
        <v>4166</v>
      </c>
      <c r="AK377" s="185">
        <v>3525</v>
      </c>
      <c r="AL377" s="185">
        <v>3722</v>
      </c>
      <c r="AM377" s="198"/>
      <c r="AN377" s="185"/>
      <c r="AO377" s="185"/>
      <c r="AP377" s="185"/>
      <c r="AQ377" s="185"/>
      <c r="AR377" s="185"/>
      <c r="AS377" s="185"/>
      <c r="AT377" s="197"/>
    </row>
    <row r="378" spans="1:46" x14ac:dyDescent="0.2">
      <c r="A378" s="197" t="s">
        <v>1569</v>
      </c>
      <c r="B378" s="77" t="s">
        <v>1734</v>
      </c>
      <c r="C378" s="197" t="s">
        <v>1926</v>
      </c>
      <c r="D378" s="185" t="s">
        <v>119</v>
      </c>
      <c r="E378" s="185" t="s">
        <v>1927</v>
      </c>
      <c r="F378" s="185" t="s">
        <v>38</v>
      </c>
      <c r="G378" s="186">
        <v>22</v>
      </c>
      <c r="H378" s="185">
        <v>39387559</v>
      </c>
      <c r="I378" s="185">
        <v>39387559</v>
      </c>
      <c r="J378" s="185" t="s">
        <v>40</v>
      </c>
      <c r="K378" s="185" t="s">
        <v>46</v>
      </c>
      <c r="L378" s="197" t="s">
        <v>1928</v>
      </c>
      <c r="M378" s="211">
        <v>0</v>
      </c>
      <c r="N378" s="170">
        <v>0.31372549019607843</v>
      </c>
      <c r="O378" s="170">
        <v>0</v>
      </c>
      <c r="P378" s="170">
        <v>0.15714285714285714</v>
      </c>
      <c r="Q378" s="170">
        <v>0.30882352941176472</v>
      </c>
      <c r="R378" s="170">
        <v>0.25490196078431371</v>
      </c>
      <c r="S378" s="198">
        <v>67</v>
      </c>
      <c r="T378" s="185">
        <v>51</v>
      </c>
      <c r="U378" s="185">
        <v>88</v>
      </c>
      <c r="V378" s="185">
        <v>70</v>
      </c>
      <c r="W378" s="185">
        <v>68</v>
      </c>
      <c r="X378" s="185">
        <v>51</v>
      </c>
      <c r="Y378" s="211">
        <v>0.26780300000000001</v>
      </c>
      <c r="Z378" s="170">
        <v>0.10324899999999999</v>
      </c>
      <c r="AA378" s="170">
        <v>0.211114</v>
      </c>
      <c r="AB378" s="170">
        <v>1.25323E-2</v>
      </c>
      <c r="AC378" s="170">
        <v>0.15035699999999999</v>
      </c>
      <c r="AD378" s="170">
        <v>0.30540200000000001</v>
      </c>
      <c r="AE378" s="170">
        <v>0.12743199999999999</v>
      </c>
      <c r="AF378" s="198">
        <v>6572</v>
      </c>
      <c r="AG378" s="185">
        <v>8126</v>
      </c>
      <c r="AH378" s="185">
        <v>7702</v>
      </c>
      <c r="AI378" s="185">
        <v>8139</v>
      </c>
      <c r="AJ378" s="185">
        <v>8972</v>
      </c>
      <c r="AK378" s="185">
        <v>7960</v>
      </c>
      <c r="AL378" s="185">
        <v>8789</v>
      </c>
      <c r="AM378" s="198" t="s">
        <v>40</v>
      </c>
      <c r="AN378" s="194" t="s">
        <v>56</v>
      </c>
      <c r="AO378" s="185"/>
      <c r="AP378" s="194" t="s">
        <v>56</v>
      </c>
      <c r="AQ378" s="194" t="s">
        <v>56</v>
      </c>
      <c r="AR378" s="194" t="s">
        <v>56</v>
      </c>
      <c r="AS378" s="194" t="s">
        <v>56</v>
      </c>
      <c r="AT378" s="197"/>
    </row>
    <row r="379" spans="1:46" x14ac:dyDescent="0.2">
      <c r="A379" s="197" t="s">
        <v>269</v>
      </c>
      <c r="B379" s="77" t="s">
        <v>1734</v>
      </c>
      <c r="C379" s="197" t="s">
        <v>119</v>
      </c>
      <c r="D379" s="185" t="s">
        <v>119</v>
      </c>
      <c r="E379" s="185" t="s">
        <v>2070</v>
      </c>
      <c r="F379" s="185" t="s">
        <v>38</v>
      </c>
      <c r="G379" s="186">
        <v>22</v>
      </c>
      <c r="H379" s="185">
        <v>44681426</v>
      </c>
      <c r="I379" s="185">
        <v>44681426</v>
      </c>
      <c r="J379" s="185" t="s">
        <v>40</v>
      </c>
      <c r="K379" s="185" t="s">
        <v>46</v>
      </c>
      <c r="L379" s="197" t="s">
        <v>2071</v>
      </c>
      <c r="M379" s="211">
        <v>0</v>
      </c>
      <c r="N379" s="170">
        <v>0</v>
      </c>
      <c r="O379" s="170">
        <v>0</v>
      </c>
      <c r="P379" s="170">
        <v>0.05</v>
      </c>
      <c r="Q379" s="170">
        <v>0.29729729729729731</v>
      </c>
      <c r="R379" s="170">
        <v>0</v>
      </c>
      <c r="S379" s="198">
        <v>31</v>
      </c>
      <c r="T379" s="185">
        <v>13</v>
      </c>
      <c r="U379" s="185">
        <v>21</v>
      </c>
      <c r="V379" s="185">
        <v>20</v>
      </c>
      <c r="W379" s="185">
        <v>37</v>
      </c>
      <c r="X379" s="185">
        <v>11</v>
      </c>
      <c r="Y379" s="211">
        <v>0.17757000000000001</v>
      </c>
      <c r="Z379" s="170">
        <v>1.2773700000000001E-2</v>
      </c>
      <c r="AA379" s="170">
        <v>1.5082999999999999E-2</v>
      </c>
      <c r="AB379" s="170">
        <v>5.1282099999999997E-2</v>
      </c>
      <c r="AC379" s="170">
        <v>0.40915899999999999</v>
      </c>
      <c r="AD379" s="170">
        <v>0.71850099999999995</v>
      </c>
      <c r="AE379" s="170">
        <v>0.43453199999999997</v>
      </c>
      <c r="AF379" s="198">
        <v>428</v>
      </c>
      <c r="AG379" s="185">
        <v>548</v>
      </c>
      <c r="AH379" s="185">
        <v>663</v>
      </c>
      <c r="AI379" s="185">
        <v>312</v>
      </c>
      <c r="AJ379" s="185">
        <v>1332</v>
      </c>
      <c r="AK379" s="185">
        <v>1254</v>
      </c>
      <c r="AL379" s="185">
        <v>695</v>
      </c>
      <c r="AM379" s="198"/>
      <c r="AN379" s="185"/>
      <c r="AO379" s="185"/>
      <c r="AP379" s="185"/>
      <c r="AQ379" s="185"/>
      <c r="AR379" s="185"/>
      <c r="AS379" s="185"/>
      <c r="AT379" s="197"/>
    </row>
    <row r="380" spans="1:46" x14ac:dyDescent="0.2">
      <c r="A380" s="197" t="s">
        <v>32</v>
      </c>
      <c r="B380" s="77" t="s">
        <v>32</v>
      </c>
      <c r="C380" s="197" t="s">
        <v>32</v>
      </c>
      <c r="D380" s="185" t="s">
        <v>119</v>
      </c>
      <c r="E380" s="185" t="s">
        <v>1929</v>
      </c>
      <c r="F380" s="185" t="s">
        <v>38</v>
      </c>
      <c r="G380" s="186">
        <v>22</v>
      </c>
      <c r="H380" s="185">
        <v>50660510</v>
      </c>
      <c r="I380" s="185">
        <v>50660510</v>
      </c>
      <c r="J380" s="185" t="s">
        <v>39</v>
      </c>
      <c r="K380" s="185" t="s">
        <v>59</v>
      </c>
      <c r="L380" s="197" t="s">
        <v>1930</v>
      </c>
      <c r="M380" s="211">
        <v>0</v>
      </c>
      <c r="N380" s="170">
        <v>0</v>
      </c>
      <c r="O380" s="170">
        <v>0</v>
      </c>
      <c r="P380" s="170">
        <v>0</v>
      </c>
      <c r="Q380" s="170">
        <v>0.24489795918367346</v>
      </c>
      <c r="R380" s="170">
        <v>0</v>
      </c>
      <c r="S380" s="198">
        <v>70</v>
      </c>
      <c r="T380" s="185">
        <v>58</v>
      </c>
      <c r="U380" s="185">
        <v>68</v>
      </c>
      <c r="V380" s="185">
        <v>101</v>
      </c>
      <c r="W380" s="185">
        <v>49</v>
      </c>
      <c r="X380" s="185">
        <v>49</v>
      </c>
      <c r="Y380" s="211">
        <v>1.51976E-3</v>
      </c>
      <c r="Z380" s="170">
        <v>1.2013499999999999E-3</v>
      </c>
      <c r="AA380" s="170">
        <v>1.49888E-3</v>
      </c>
      <c r="AB380" s="170">
        <v>2.6588700000000002E-4</v>
      </c>
      <c r="AC380" s="170">
        <v>2.2962099999999999E-3</v>
      </c>
      <c r="AD380" s="170">
        <v>0.28937400000000002</v>
      </c>
      <c r="AE380" s="170">
        <v>9.1659E-4</v>
      </c>
      <c r="AF380" s="198">
        <v>3948</v>
      </c>
      <c r="AG380" s="185">
        <v>4162</v>
      </c>
      <c r="AH380" s="185">
        <v>4003</v>
      </c>
      <c r="AI380" s="185">
        <v>3761</v>
      </c>
      <c r="AJ380" s="185">
        <v>4355</v>
      </c>
      <c r="AK380" s="185">
        <v>4216</v>
      </c>
      <c r="AL380" s="185">
        <v>4364</v>
      </c>
      <c r="AM380" s="198" t="s">
        <v>39</v>
      </c>
      <c r="AN380" s="185" t="s">
        <v>39</v>
      </c>
      <c r="AO380" s="185" t="s">
        <v>39</v>
      </c>
      <c r="AP380" s="185" t="s">
        <v>39</v>
      </c>
      <c r="AQ380" s="185" t="s">
        <v>39</v>
      </c>
      <c r="AR380" s="185" t="s">
        <v>39</v>
      </c>
      <c r="AS380" s="194" t="s">
        <v>79</v>
      </c>
      <c r="AT380" s="197" t="s">
        <v>39</v>
      </c>
    </row>
    <row r="381" spans="1:46" x14ac:dyDescent="0.2">
      <c r="A381" s="197" t="s">
        <v>1372</v>
      </c>
      <c r="B381" s="77" t="s">
        <v>1313</v>
      </c>
      <c r="C381" s="197" t="s">
        <v>1313</v>
      </c>
      <c r="D381" s="185" t="s">
        <v>119</v>
      </c>
      <c r="E381" s="185" t="s">
        <v>2072</v>
      </c>
      <c r="F381" s="185" t="s">
        <v>38</v>
      </c>
      <c r="G381" s="186">
        <v>23</v>
      </c>
      <c r="H381" s="185">
        <v>13338050</v>
      </c>
      <c r="I381" s="185">
        <v>13338050</v>
      </c>
      <c r="J381" s="185" t="s">
        <v>39</v>
      </c>
      <c r="K381" s="185" t="s">
        <v>40</v>
      </c>
      <c r="L381" s="197" t="s">
        <v>2073</v>
      </c>
      <c r="M381" s="211">
        <v>0</v>
      </c>
      <c r="N381" s="170">
        <v>0</v>
      </c>
      <c r="O381" s="170">
        <v>0</v>
      </c>
      <c r="P381" s="170">
        <v>0.18666666666666668</v>
      </c>
      <c r="Q381" s="170">
        <v>5.5555555555555552E-2</v>
      </c>
      <c r="R381" s="170">
        <v>0.14563106796116504</v>
      </c>
      <c r="S381" s="198">
        <v>66</v>
      </c>
      <c r="T381" s="185">
        <v>69</v>
      </c>
      <c r="U381" s="185">
        <v>117</v>
      </c>
      <c r="V381" s="185">
        <v>75</v>
      </c>
      <c r="W381" s="185">
        <v>54</v>
      </c>
      <c r="X381" s="185">
        <v>103</v>
      </c>
      <c r="Y381" s="211">
        <v>0</v>
      </c>
      <c r="Z381" s="170">
        <v>1.5741799999999999E-3</v>
      </c>
      <c r="AA381" s="170">
        <v>1.3377899999999999E-3</v>
      </c>
      <c r="AB381" s="170">
        <v>4.0390399999999998E-3</v>
      </c>
      <c r="AC381" s="170">
        <v>0.109829</v>
      </c>
      <c r="AD381" s="170">
        <v>1.9417499999999999E-3</v>
      </c>
      <c r="AE381" s="170">
        <v>0.13992499999999999</v>
      </c>
      <c r="AF381" s="198">
        <v>1446</v>
      </c>
      <c r="AG381" s="185">
        <v>2541</v>
      </c>
      <c r="AH381" s="185">
        <v>2990</v>
      </c>
      <c r="AI381" s="185">
        <v>2971</v>
      </c>
      <c r="AJ381" s="185">
        <v>4334</v>
      </c>
      <c r="AK381" s="185">
        <v>4120</v>
      </c>
      <c r="AL381" s="185">
        <v>2923</v>
      </c>
      <c r="AM381" s="198" t="s">
        <v>39</v>
      </c>
      <c r="AN381" s="185" t="s">
        <v>39</v>
      </c>
      <c r="AO381" s="185" t="s">
        <v>39</v>
      </c>
      <c r="AP381" s="185" t="s">
        <v>39</v>
      </c>
      <c r="AQ381" s="185" t="s">
        <v>39</v>
      </c>
      <c r="AR381" s="194" t="s">
        <v>84</v>
      </c>
      <c r="AS381" s="185" t="s">
        <v>39</v>
      </c>
      <c r="AT381" s="218" t="s">
        <v>84</v>
      </c>
    </row>
    <row r="382" spans="1:46" x14ac:dyDescent="0.2">
      <c r="A382" s="197" t="s">
        <v>1372</v>
      </c>
      <c r="B382" s="77" t="s">
        <v>1372</v>
      </c>
      <c r="C382" s="197" t="s">
        <v>31</v>
      </c>
      <c r="D382" s="185" t="s">
        <v>119</v>
      </c>
      <c r="E382" s="185" t="s">
        <v>1931</v>
      </c>
      <c r="F382" s="185" t="s">
        <v>38</v>
      </c>
      <c r="G382" s="186">
        <v>23</v>
      </c>
      <c r="H382" s="185">
        <v>17750441</v>
      </c>
      <c r="I382" s="185">
        <v>17750441</v>
      </c>
      <c r="J382" s="185" t="s">
        <v>39</v>
      </c>
      <c r="K382" s="185" t="s">
        <v>59</v>
      </c>
      <c r="L382" s="197" t="s">
        <v>1932</v>
      </c>
      <c r="M382" s="211">
        <v>0</v>
      </c>
      <c r="N382" s="170">
        <v>0</v>
      </c>
      <c r="O382" s="170">
        <v>0</v>
      </c>
      <c r="P382" s="170">
        <v>0.11494252873563218</v>
      </c>
      <c r="Q382" s="170">
        <v>0.18461538461538463</v>
      </c>
      <c r="R382" s="170">
        <v>0.13114754098360656</v>
      </c>
      <c r="S382" s="198">
        <v>47</v>
      </c>
      <c r="T382" s="185">
        <v>38</v>
      </c>
      <c r="U382" s="185">
        <v>63</v>
      </c>
      <c r="V382" s="185">
        <v>87</v>
      </c>
      <c r="W382" s="185">
        <v>65</v>
      </c>
      <c r="X382" s="185">
        <v>61</v>
      </c>
      <c r="Y382" s="211">
        <v>5.3262300000000004E-3</v>
      </c>
      <c r="Z382" s="170">
        <v>0</v>
      </c>
      <c r="AA382" s="170">
        <v>1.0482200000000001E-3</v>
      </c>
      <c r="AB382" s="170">
        <v>9.5238100000000006E-3</v>
      </c>
      <c r="AC382" s="170">
        <v>8.3969500000000002E-2</v>
      </c>
      <c r="AD382" s="170">
        <v>0.15081</v>
      </c>
      <c r="AE382" s="170">
        <v>8.7494299999999997E-2</v>
      </c>
      <c r="AF382" s="198">
        <v>1502</v>
      </c>
      <c r="AG382" s="185">
        <v>1835</v>
      </c>
      <c r="AH382" s="185">
        <v>1908</v>
      </c>
      <c r="AI382" s="185">
        <v>1890</v>
      </c>
      <c r="AJ382" s="185">
        <v>2358</v>
      </c>
      <c r="AK382" s="185">
        <v>2407</v>
      </c>
      <c r="AL382" s="185">
        <v>2183</v>
      </c>
      <c r="AM382" s="198" t="s">
        <v>39</v>
      </c>
      <c r="AN382" s="185" t="s">
        <v>39</v>
      </c>
      <c r="AO382" s="185" t="s">
        <v>39</v>
      </c>
      <c r="AP382" s="185" t="s">
        <v>39</v>
      </c>
      <c r="AQ382" s="185" t="s">
        <v>39</v>
      </c>
      <c r="AR382" s="185" t="s">
        <v>39</v>
      </c>
      <c r="AS382" s="194" t="s">
        <v>79</v>
      </c>
      <c r="AT382" s="197" t="s">
        <v>39</v>
      </c>
    </row>
    <row r="383" spans="1:46" x14ac:dyDescent="0.2">
      <c r="A383" s="197" t="s">
        <v>31</v>
      </c>
      <c r="B383" s="77" t="s">
        <v>31</v>
      </c>
      <c r="C383" s="197" t="s">
        <v>119</v>
      </c>
      <c r="D383" s="185" t="s">
        <v>119</v>
      </c>
      <c r="E383" s="185" t="s">
        <v>1933</v>
      </c>
      <c r="F383" s="185" t="s">
        <v>38</v>
      </c>
      <c r="G383" s="186">
        <v>23</v>
      </c>
      <c r="H383" s="185">
        <v>18802136</v>
      </c>
      <c r="I383" s="185">
        <v>18802136</v>
      </c>
      <c r="J383" s="185" t="s">
        <v>40</v>
      </c>
      <c r="K383" s="185" t="s">
        <v>39</v>
      </c>
      <c r="L383" s="197" t="s">
        <v>1934</v>
      </c>
      <c r="M383" s="211">
        <v>0</v>
      </c>
      <c r="N383" s="170">
        <v>0</v>
      </c>
      <c r="O383" s="170">
        <v>0</v>
      </c>
      <c r="P383" s="170">
        <v>9.6385542168674704E-2</v>
      </c>
      <c r="Q383" s="170">
        <v>0</v>
      </c>
      <c r="R383" s="170">
        <v>9.0909090909090905E-3</v>
      </c>
      <c r="S383" s="198">
        <v>95</v>
      </c>
      <c r="T383" s="185">
        <v>103</v>
      </c>
      <c r="U383" s="185">
        <v>129</v>
      </c>
      <c r="V383" s="185">
        <v>83</v>
      </c>
      <c r="W383" s="185">
        <v>60</v>
      </c>
      <c r="X383" s="185">
        <v>110</v>
      </c>
      <c r="Y383" s="211">
        <v>1.0866599999999999E-3</v>
      </c>
      <c r="Z383" s="170">
        <v>2.6138099999999998E-3</v>
      </c>
      <c r="AA383" s="170">
        <v>8.9605700000000002E-4</v>
      </c>
      <c r="AB383" s="170">
        <v>0</v>
      </c>
      <c r="AC383" s="170">
        <v>0.112597</v>
      </c>
      <c r="AD383" s="170">
        <v>2.1786499999999999E-3</v>
      </c>
      <c r="AE383" s="170">
        <v>7.2001599999999997E-3</v>
      </c>
      <c r="AF383" s="198">
        <v>3681</v>
      </c>
      <c r="AG383" s="185">
        <v>4591</v>
      </c>
      <c r="AH383" s="185">
        <v>4464</v>
      </c>
      <c r="AI383" s="185">
        <v>4529</v>
      </c>
      <c r="AJ383" s="185">
        <v>4636</v>
      </c>
      <c r="AK383" s="185">
        <v>4590</v>
      </c>
      <c r="AL383" s="185">
        <v>4861</v>
      </c>
      <c r="AM383" s="198"/>
      <c r="AN383" s="185"/>
      <c r="AO383" s="185"/>
      <c r="AP383" s="185"/>
      <c r="AQ383" s="185"/>
      <c r="AR383" s="185"/>
      <c r="AS383" s="185"/>
      <c r="AT383" s="197"/>
    </row>
    <row r="384" spans="1:46" x14ac:dyDescent="0.2">
      <c r="A384" s="197" t="s">
        <v>759</v>
      </c>
      <c r="B384" s="77" t="s">
        <v>1081</v>
      </c>
      <c r="C384" s="197" t="s">
        <v>119</v>
      </c>
      <c r="D384" s="185" t="s">
        <v>119</v>
      </c>
      <c r="E384" s="185" t="s">
        <v>1935</v>
      </c>
      <c r="F384" s="185" t="s">
        <v>38</v>
      </c>
      <c r="G384" s="186">
        <v>23</v>
      </c>
      <c r="H384" s="185">
        <v>55026892</v>
      </c>
      <c r="I384" s="185">
        <v>55026892</v>
      </c>
      <c r="J384" s="185" t="s">
        <v>39</v>
      </c>
      <c r="K384" s="185" t="s">
        <v>59</v>
      </c>
      <c r="L384" s="197" t="s">
        <v>1936</v>
      </c>
      <c r="M384" s="211">
        <v>0</v>
      </c>
      <c r="N384" s="170">
        <v>0.10810810810810811</v>
      </c>
      <c r="O384" s="170">
        <v>0</v>
      </c>
      <c r="P384" s="170">
        <v>0</v>
      </c>
      <c r="Q384" s="170">
        <v>0</v>
      </c>
      <c r="R384" s="170">
        <v>0</v>
      </c>
      <c r="S384" s="198">
        <v>71</v>
      </c>
      <c r="T384" s="185">
        <v>74</v>
      </c>
      <c r="U384" s="185">
        <v>60</v>
      </c>
      <c r="V384" s="185">
        <v>72</v>
      </c>
      <c r="W384" s="185">
        <v>78</v>
      </c>
      <c r="X384" s="185">
        <v>50</v>
      </c>
      <c r="Y384" s="211">
        <v>0.15601400000000001</v>
      </c>
      <c r="Z384" s="170">
        <v>9.2797199999999996E-2</v>
      </c>
      <c r="AA384" s="170">
        <v>0.15490599999999999</v>
      </c>
      <c r="AB384" s="170">
        <v>1.0136800000000001E-3</v>
      </c>
      <c r="AC384" s="170">
        <v>1.8570100000000001E-3</v>
      </c>
      <c r="AD384" s="170">
        <v>1.1206600000000001E-3</v>
      </c>
      <c r="AE384" s="170">
        <v>7.4529499999999999E-4</v>
      </c>
      <c r="AF384" s="198">
        <v>3974</v>
      </c>
      <c r="AG384" s="185">
        <v>4526</v>
      </c>
      <c r="AH384" s="185">
        <v>4209</v>
      </c>
      <c r="AI384" s="185">
        <v>3946</v>
      </c>
      <c r="AJ384" s="185">
        <v>4308</v>
      </c>
      <c r="AK384" s="185">
        <v>5354</v>
      </c>
      <c r="AL384" s="185">
        <v>5367</v>
      </c>
      <c r="AM384" s="198"/>
      <c r="AN384" s="185"/>
      <c r="AO384" s="185"/>
      <c r="AP384" s="185"/>
      <c r="AQ384" s="185"/>
      <c r="AR384" s="185"/>
      <c r="AS384" s="185"/>
      <c r="AT384" s="197"/>
    </row>
    <row r="385" spans="1:46" x14ac:dyDescent="0.2">
      <c r="A385" s="197" t="s">
        <v>1372</v>
      </c>
      <c r="B385" s="77" t="s">
        <v>1372</v>
      </c>
      <c r="C385" s="197" t="s">
        <v>32</v>
      </c>
      <c r="D385" s="185" t="s">
        <v>119</v>
      </c>
      <c r="E385" s="185" t="s">
        <v>1937</v>
      </c>
      <c r="F385" s="185" t="s">
        <v>38</v>
      </c>
      <c r="G385" s="186">
        <v>23</v>
      </c>
      <c r="H385" s="185">
        <v>69652889</v>
      </c>
      <c r="I385" s="185">
        <v>69652889</v>
      </c>
      <c r="J385" s="185" t="s">
        <v>40</v>
      </c>
      <c r="K385" s="185" t="s">
        <v>46</v>
      </c>
      <c r="L385" s="197" t="s">
        <v>1938</v>
      </c>
      <c r="M385" s="211">
        <v>0</v>
      </c>
      <c r="N385" s="170">
        <v>0</v>
      </c>
      <c r="O385" s="170">
        <v>9.1743119266055051E-3</v>
      </c>
      <c r="P385" s="170">
        <v>0.14516129032258066</v>
      </c>
      <c r="Q385" s="170">
        <v>0.3902439024390244</v>
      </c>
      <c r="R385" s="170">
        <v>0.21978021978021978</v>
      </c>
      <c r="S385" s="198">
        <v>89</v>
      </c>
      <c r="T385" s="185">
        <v>57</v>
      </c>
      <c r="U385" s="185">
        <v>109</v>
      </c>
      <c r="V385" s="185">
        <v>62</v>
      </c>
      <c r="W385" s="185">
        <v>41</v>
      </c>
      <c r="X385" s="185">
        <v>91</v>
      </c>
      <c r="Y385" s="211">
        <v>1.7340999999999999E-3</v>
      </c>
      <c r="Z385" s="170">
        <v>4.58295E-4</v>
      </c>
      <c r="AA385" s="170">
        <v>8.2440200000000001E-4</v>
      </c>
      <c r="AB385" s="170">
        <v>7.7679999999999997E-3</v>
      </c>
      <c r="AC385" s="170">
        <v>0.10961600000000001</v>
      </c>
      <c r="AD385" s="170">
        <v>0.23274700000000001</v>
      </c>
      <c r="AE385" s="170">
        <v>0.12933500000000001</v>
      </c>
      <c r="AF385" s="198">
        <v>1730</v>
      </c>
      <c r="AG385" s="185">
        <v>2182</v>
      </c>
      <c r="AH385" s="185">
        <v>2426</v>
      </c>
      <c r="AI385" s="185">
        <v>1931</v>
      </c>
      <c r="AJ385" s="185">
        <v>2527</v>
      </c>
      <c r="AK385" s="185">
        <v>2217</v>
      </c>
      <c r="AL385" s="185">
        <v>2451</v>
      </c>
      <c r="AM385" s="198" t="s">
        <v>40</v>
      </c>
      <c r="AN385" s="185" t="s">
        <v>40</v>
      </c>
      <c r="AO385" s="185" t="s">
        <v>40</v>
      </c>
      <c r="AP385" s="185" t="s">
        <v>40</v>
      </c>
      <c r="AQ385" s="185" t="s">
        <v>40</v>
      </c>
      <c r="AR385" s="185"/>
      <c r="AS385" s="194" t="s">
        <v>48</v>
      </c>
      <c r="AT385" s="197"/>
    </row>
    <row r="386" spans="1:46" x14ac:dyDescent="0.2">
      <c r="A386" s="197" t="s">
        <v>1296</v>
      </c>
      <c r="B386" s="77" t="s">
        <v>1179</v>
      </c>
      <c r="C386" s="197" t="s">
        <v>1313</v>
      </c>
      <c r="D386" s="185" t="s">
        <v>119</v>
      </c>
      <c r="E386" s="185" t="s">
        <v>1939</v>
      </c>
      <c r="F386" s="185" t="s">
        <v>38</v>
      </c>
      <c r="G386" s="186">
        <v>23</v>
      </c>
      <c r="H386" s="185">
        <v>70348984</v>
      </c>
      <c r="I386" s="185">
        <v>70348984</v>
      </c>
      <c r="J386" s="185" t="s">
        <v>40</v>
      </c>
      <c r="K386" s="185" t="s">
        <v>46</v>
      </c>
      <c r="L386" s="197" t="s">
        <v>1940</v>
      </c>
      <c r="M386" s="211">
        <v>0</v>
      </c>
      <c r="N386" s="170">
        <v>0</v>
      </c>
      <c r="O386" s="170">
        <v>1.282051282051282E-2</v>
      </c>
      <c r="P386" s="170">
        <v>0.1797752808988764</v>
      </c>
      <c r="Q386" s="170">
        <v>1.6393442622950821E-2</v>
      </c>
      <c r="R386" s="170">
        <v>0.16814159292035399</v>
      </c>
      <c r="S386" s="198">
        <v>87</v>
      </c>
      <c r="T386" s="185">
        <v>83</v>
      </c>
      <c r="U386" s="185">
        <v>156</v>
      </c>
      <c r="V386" s="185">
        <v>89</v>
      </c>
      <c r="W386" s="185">
        <v>61</v>
      </c>
      <c r="X386" s="185">
        <v>113</v>
      </c>
      <c r="Y386" s="211">
        <v>1.92308E-3</v>
      </c>
      <c r="Z386" s="170">
        <v>1.1968899999999999E-3</v>
      </c>
      <c r="AA386" s="170">
        <v>1.207E-3</v>
      </c>
      <c r="AB386" s="170">
        <v>1.7180999999999998E-2</v>
      </c>
      <c r="AC386" s="170">
        <v>0.14881900000000001</v>
      </c>
      <c r="AD386" s="170">
        <v>8.7668000000000002E-4</v>
      </c>
      <c r="AE386" s="170">
        <v>0.16254399999999999</v>
      </c>
      <c r="AF386" s="198">
        <v>2080</v>
      </c>
      <c r="AG386" s="185">
        <v>3342</v>
      </c>
      <c r="AH386" s="185">
        <v>3314</v>
      </c>
      <c r="AI386" s="185">
        <v>3143</v>
      </c>
      <c r="AJ386" s="185">
        <v>3642</v>
      </c>
      <c r="AK386" s="185">
        <v>3422</v>
      </c>
      <c r="AL386" s="185">
        <v>3396</v>
      </c>
      <c r="AM386" s="198" t="s">
        <v>40</v>
      </c>
      <c r="AN386" s="185" t="s">
        <v>40</v>
      </c>
      <c r="AO386" s="185" t="s">
        <v>40</v>
      </c>
      <c r="AP386" s="185" t="s">
        <v>40</v>
      </c>
      <c r="AQ386" s="185" t="s">
        <v>40</v>
      </c>
      <c r="AR386" s="194" t="s">
        <v>56</v>
      </c>
      <c r="AS386" s="185" t="s">
        <v>40</v>
      </c>
      <c r="AT386" s="218" t="s">
        <v>56</v>
      </c>
    </row>
    <row r="387" spans="1:46" x14ac:dyDescent="0.2">
      <c r="A387" s="197" t="s">
        <v>1372</v>
      </c>
      <c r="B387" s="77" t="s">
        <v>1386</v>
      </c>
      <c r="C387" s="197" t="s">
        <v>1372</v>
      </c>
      <c r="D387" s="185" t="s">
        <v>119</v>
      </c>
      <c r="E387" s="185" t="s">
        <v>1941</v>
      </c>
      <c r="F387" s="185" t="s">
        <v>38</v>
      </c>
      <c r="G387" s="186">
        <v>23</v>
      </c>
      <c r="H387" s="185">
        <v>105190424</v>
      </c>
      <c r="I387" s="185">
        <v>105190424</v>
      </c>
      <c r="J387" s="185" t="s">
        <v>40</v>
      </c>
      <c r="K387" s="185" t="s">
        <v>46</v>
      </c>
      <c r="L387" s="197" t="s">
        <v>1942</v>
      </c>
      <c r="M387" s="211">
        <v>0</v>
      </c>
      <c r="N387" s="170">
        <v>0</v>
      </c>
      <c r="O387" s="170">
        <v>0</v>
      </c>
      <c r="P387" s="170">
        <v>0.19354838709677419</v>
      </c>
      <c r="Q387" s="170">
        <v>9.0909090909090912E-2</v>
      </c>
      <c r="R387" s="170">
        <v>0.15151515151515152</v>
      </c>
      <c r="S387" s="198">
        <v>26</v>
      </c>
      <c r="T387" s="185">
        <v>30</v>
      </c>
      <c r="U387" s="185">
        <v>58</v>
      </c>
      <c r="V387" s="185">
        <v>31</v>
      </c>
      <c r="W387" s="185">
        <v>11</v>
      </c>
      <c r="X387" s="185">
        <v>33</v>
      </c>
      <c r="Y387" s="211">
        <v>2.27038E-2</v>
      </c>
      <c r="Z387" s="170">
        <v>2.2449000000000002E-3</v>
      </c>
      <c r="AA387" s="170">
        <v>4.3019999999999999E-4</v>
      </c>
      <c r="AB387" s="170">
        <v>1.14123E-2</v>
      </c>
      <c r="AC387" s="170">
        <v>0.146263</v>
      </c>
      <c r="AD387" s="170">
        <v>0.30840699999999999</v>
      </c>
      <c r="AE387" s="170">
        <v>0.15449199999999999</v>
      </c>
      <c r="AF387" s="198">
        <v>3876</v>
      </c>
      <c r="AG387" s="185">
        <v>4900</v>
      </c>
      <c r="AH387" s="185">
        <v>4649</v>
      </c>
      <c r="AI387" s="185">
        <v>4907</v>
      </c>
      <c r="AJ387" s="185">
        <v>4991</v>
      </c>
      <c r="AK387" s="185">
        <v>4841</v>
      </c>
      <c r="AL387" s="185">
        <v>5832</v>
      </c>
      <c r="AM387" s="198" t="s">
        <v>40</v>
      </c>
      <c r="AN387" s="185"/>
      <c r="AO387" s="185" t="s">
        <v>40</v>
      </c>
      <c r="AP387" s="185" t="s">
        <v>40</v>
      </c>
      <c r="AQ387" s="185" t="s">
        <v>40</v>
      </c>
      <c r="AR387" s="194" t="s">
        <v>48</v>
      </c>
      <c r="AS387" s="194" t="s">
        <v>48</v>
      </c>
      <c r="AT387" s="218" t="s">
        <v>48</v>
      </c>
    </row>
    <row r="388" spans="1:46" x14ac:dyDescent="0.2">
      <c r="A388" s="197" t="s">
        <v>759</v>
      </c>
      <c r="B388" s="77" t="s">
        <v>1081</v>
      </c>
      <c r="C388" s="197" t="s">
        <v>119</v>
      </c>
      <c r="D388" s="185" t="s">
        <v>119</v>
      </c>
      <c r="E388" s="185" t="s">
        <v>1943</v>
      </c>
      <c r="F388" s="185" t="s">
        <v>38</v>
      </c>
      <c r="G388" s="186">
        <v>23</v>
      </c>
      <c r="H388" s="185">
        <v>118544158</v>
      </c>
      <c r="I388" s="185">
        <v>118544158</v>
      </c>
      <c r="J388" s="185" t="s">
        <v>39</v>
      </c>
      <c r="K388" s="185" t="s">
        <v>40</v>
      </c>
      <c r="L388" s="197" t="s">
        <v>1944</v>
      </c>
      <c r="M388" s="211">
        <v>0</v>
      </c>
      <c r="N388" s="170">
        <v>0.25</v>
      </c>
      <c r="O388" s="170">
        <v>0</v>
      </c>
      <c r="P388" s="170">
        <v>0</v>
      </c>
      <c r="Q388" s="170">
        <v>0</v>
      </c>
      <c r="R388" s="170">
        <v>0</v>
      </c>
      <c r="S388" s="198">
        <v>53</v>
      </c>
      <c r="T388" s="185">
        <v>24</v>
      </c>
      <c r="U388" s="185">
        <v>51</v>
      </c>
      <c r="V388" s="185">
        <v>23</v>
      </c>
      <c r="W388" s="185">
        <v>19</v>
      </c>
      <c r="X388" s="185">
        <v>29</v>
      </c>
      <c r="Y388" s="211">
        <v>0.23020499999999999</v>
      </c>
      <c r="Z388" s="170">
        <v>9.4090199999999999E-2</v>
      </c>
      <c r="AA388" s="170">
        <v>0.220105</v>
      </c>
      <c r="AB388" s="170">
        <v>2.5025E-3</v>
      </c>
      <c r="AC388" s="170">
        <v>1.9026900000000001E-3</v>
      </c>
      <c r="AD388" s="170">
        <v>1.1309E-3</v>
      </c>
      <c r="AE388" s="170">
        <v>7.1633199999999997E-4</v>
      </c>
      <c r="AF388" s="198">
        <v>4774</v>
      </c>
      <c r="AG388" s="185">
        <v>3858</v>
      </c>
      <c r="AH388" s="185">
        <v>3621</v>
      </c>
      <c r="AI388" s="185">
        <v>3996</v>
      </c>
      <c r="AJ388" s="185">
        <v>3679</v>
      </c>
      <c r="AK388" s="185">
        <v>3537</v>
      </c>
      <c r="AL388" s="185">
        <v>4188</v>
      </c>
      <c r="AM388" s="198"/>
      <c r="AN388" s="185"/>
      <c r="AO388" s="185"/>
      <c r="AP388" s="185"/>
      <c r="AQ388" s="185"/>
      <c r="AR388" s="185"/>
      <c r="AS388" s="185"/>
      <c r="AT388" s="197"/>
    </row>
    <row r="389" spans="1:46" ht="17" thickBot="1" x14ac:dyDescent="0.25">
      <c r="A389" s="222" t="s">
        <v>759</v>
      </c>
      <c r="B389" s="94" t="s">
        <v>1081</v>
      </c>
      <c r="C389" s="222" t="s">
        <v>119</v>
      </c>
      <c r="D389" s="203" t="s">
        <v>119</v>
      </c>
      <c r="E389" s="203" t="s">
        <v>1945</v>
      </c>
      <c r="F389" s="203" t="s">
        <v>38</v>
      </c>
      <c r="G389" s="204">
        <v>23</v>
      </c>
      <c r="H389" s="203">
        <v>154088751</v>
      </c>
      <c r="I389" s="203">
        <v>154088751</v>
      </c>
      <c r="J389" s="203" t="s">
        <v>39</v>
      </c>
      <c r="K389" s="203" t="s">
        <v>59</v>
      </c>
      <c r="L389" s="222" t="s">
        <v>1946</v>
      </c>
      <c r="M389" s="223">
        <v>0</v>
      </c>
      <c r="N389" s="176">
        <v>0.16363636363636364</v>
      </c>
      <c r="O389" s="176">
        <v>0</v>
      </c>
      <c r="P389" s="176">
        <v>0</v>
      </c>
      <c r="Q389" s="176">
        <v>0</v>
      </c>
      <c r="R389" s="176">
        <v>0</v>
      </c>
      <c r="S389" s="221">
        <v>57</v>
      </c>
      <c r="T389" s="203">
        <v>55</v>
      </c>
      <c r="U389" s="203">
        <v>90</v>
      </c>
      <c r="V389" s="203">
        <v>39</v>
      </c>
      <c r="W389" s="203">
        <v>29</v>
      </c>
      <c r="X389" s="203">
        <v>65</v>
      </c>
      <c r="Y389" s="223">
        <v>0.160326</v>
      </c>
      <c r="Z389" s="176">
        <v>8.5239099999999998E-2</v>
      </c>
      <c r="AA389" s="176">
        <v>0.14423800000000001</v>
      </c>
      <c r="AB389" s="176">
        <v>1.4806000000000001E-3</v>
      </c>
      <c r="AC389" s="176">
        <v>1.24471E-3</v>
      </c>
      <c r="AD389" s="176">
        <v>5.9382399999999996E-4</v>
      </c>
      <c r="AE389" s="176">
        <v>5.8651000000000005E-4</v>
      </c>
      <c r="AF389" s="221">
        <v>2576</v>
      </c>
      <c r="AG389" s="203">
        <v>2886</v>
      </c>
      <c r="AH389" s="203">
        <v>2794</v>
      </c>
      <c r="AI389" s="203">
        <v>3377</v>
      </c>
      <c r="AJ389" s="203">
        <v>4017</v>
      </c>
      <c r="AK389" s="203">
        <v>3368</v>
      </c>
      <c r="AL389" s="203">
        <v>3410</v>
      </c>
      <c r="AM389" s="221"/>
      <c r="AN389" s="203"/>
      <c r="AO389" s="203"/>
      <c r="AP389" s="203"/>
      <c r="AQ389" s="203"/>
      <c r="AR389" s="203"/>
      <c r="AS389" s="203"/>
      <c r="AT389" s="222"/>
    </row>
  </sheetData>
  <autoFilter ref="A2:AT2">
    <sortState ref="A3:AT389">
      <sortCondition ref="G2:G389"/>
    </sortState>
  </autoFilter>
  <mergeCells count="5">
    <mergeCell ref="A1:C1"/>
    <mergeCell ref="D1:L1"/>
    <mergeCell ref="M1:X1"/>
    <mergeCell ref="Y1:AL1"/>
    <mergeCell ref="AM1:AT1"/>
  </mergeCells>
  <conditionalFormatting sqref="M1:R1048576">
    <cfRule type="colorScale" priority="25">
      <colorScale>
        <cfvo type="min"/>
        <cfvo type="max"/>
        <color theme="0"/>
        <color theme="3" tint="0.39997558519241921"/>
      </colorScale>
    </cfRule>
  </conditionalFormatting>
  <conditionalFormatting sqref="S1:X1048576">
    <cfRule type="colorScale" priority="26">
      <colorScale>
        <cfvo type="min"/>
        <cfvo type="max"/>
        <color theme="0"/>
        <color rgb="FFFFFF00"/>
      </colorScale>
    </cfRule>
  </conditionalFormatting>
  <conditionalFormatting sqref="Y1:AE1048576">
    <cfRule type="colorScale" priority="27">
      <colorScale>
        <cfvo type="min"/>
        <cfvo type="max"/>
        <color theme="0"/>
        <color theme="3" tint="0.39997558519241921"/>
      </colorScale>
    </cfRule>
  </conditionalFormatting>
  <conditionalFormatting sqref="AF1:AL1048576">
    <cfRule type="colorScale" priority="28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9"/>
  <sheetViews>
    <sheetView workbookViewId="0">
      <selection sqref="A1:C1"/>
    </sheetView>
  </sheetViews>
  <sheetFormatPr baseColWidth="10" defaultRowHeight="16" x14ac:dyDescent="0.2"/>
  <cols>
    <col min="1" max="3" width="16.5" style="1" customWidth="1"/>
    <col min="4" max="12" width="11.83203125" style="1" customWidth="1"/>
    <col min="13" max="50" width="6.83203125" style="1" customWidth="1"/>
    <col min="51" max="16384" width="10.83203125" style="1"/>
  </cols>
  <sheetData>
    <row r="1" spans="1:50" s="38" customFormat="1" ht="36" customHeight="1" thickBot="1" x14ac:dyDescent="0.25">
      <c r="A1" s="335" t="s">
        <v>0</v>
      </c>
      <c r="B1" s="336"/>
      <c r="C1" s="337"/>
      <c r="D1" s="335" t="s">
        <v>1</v>
      </c>
      <c r="E1" s="336"/>
      <c r="F1" s="336"/>
      <c r="G1" s="336"/>
      <c r="H1" s="336"/>
      <c r="I1" s="336"/>
      <c r="J1" s="336"/>
      <c r="K1" s="336"/>
      <c r="L1" s="337"/>
      <c r="M1" s="311" t="s">
        <v>2</v>
      </c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315"/>
      <c r="AC1" s="311" t="s">
        <v>3</v>
      </c>
      <c r="AD1" s="314"/>
      <c r="AE1" s="314"/>
      <c r="AF1" s="314"/>
      <c r="AG1" s="314"/>
      <c r="AH1" s="314"/>
      <c r="AI1" s="314"/>
      <c r="AJ1" s="314"/>
      <c r="AK1" s="314"/>
      <c r="AL1" s="314"/>
      <c r="AM1" s="314"/>
      <c r="AN1" s="314"/>
      <c r="AO1" s="314"/>
      <c r="AP1" s="315"/>
      <c r="AQ1" s="311" t="s">
        <v>4</v>
      </c>
      <c r="AR1" s="336"/>
      <c r="AS1" s="336"/>
      <c r="AT1" s="336"/>
      <c r="AU1" s="336"/>
      <c r="AV1" s="336"/>
      <c r="AW1" s="336"/>
      <c r="AX1" s="337"/>
    </row>
    <row r="2" spans="1:50" s="34" customFormat="1" ht="36" customHeight="1" thickBot="1" x14ac:dyDescent="0.25">
      <c r="A2" s="41" t="s">
        <v>2</v>
      </c>
      <c r="B2" s="41" t="s">
        <v>3</v>
      </c>
      <c r="C2" s="108" t="s">
        <v>4</v>
      </c>
      <c r="D2" s="44" t="s">
        <v>5</v>
      </c>
      <c r="E2" s="44" t="s">
        <v>6</v>
      </c>
      <c r="F2" s="44" t="s">
        <v>7</v>
      </c>
      <c r="G2" s="44" t="s">
        <v>8</v>
      </c>
      <c r="H2" s="44" t="s">
        <v>9</v>
      </c>
      <c r="I2" s="44" t="s">
        <v>10</v>
      </c>
      <c r="J2" s="44" t="s">
        <v>11</v>
      </c>
      <c r="K2" s="44" t="s">
        <v>12</v>
      </c>
      <c r="L2" s="45" t="s">
        <v>13</v>
      </c>
      <c r="M2" s="46" t="s">
        <v>14</v>
      </c>
      <c r="N2" s="47" t="s">
        <v>417</v>
      </c>
      <c r="O2" s="47" t="s">
        <v>418</v>
      </c>
      <c r="P2" s="47" t="s">
        <v>419</v>
      </c>
      <c r="Q2" s="47" t="s">
        <v>16</v>
      </c>
      <c r="R2" s="47" t="s">
        <v>17</v>
      </c>
      <c r="S2" s="47" t="s">
        <v>18</v>
      </c>
      <c r="T2" s="48" t="s">
        <v>24</v>
      </c>
      <c r="U2" s="49" t="s">
        <v>19</v>
      </c>
      <c r="V2" s="50" t="s">
        <v>423</v>
      </c>
      <c r="W2" s="50" t="s">
        <v>424</v>
      </c>
      <c r="X2" s="50" t="s">
        <v>425</v>
      </c>
      <c r="Y2" s="50" t="s">
        <v>21</v>
      </c>
      <c r="Z2" s="50" t="s">
        <v>22</v>
      </c>
      <c r="AA2" s="47" t="s">
        <v>23</v>
      </c>
      <c r="AB2" s="48" t="s">
        <v>26</v>
      </c>
      <c r="AC2" s="268" t="s">
        <v>417</v>
      </c>
      <c r="AD2" s="268" t="s">
        <v>418</v>
      </c>
      <c r="AE2" s="268" t="s">
        <v>419</v>
      </c>
      <c r="AF2" s="268" t="s">
        <v>16</v>
      </c>
      <c r="AG2" s="268" t="s">
        <v>17</v>
      </c>
      <c r="AH2" s="268" t="s">
        <v>18</v>
      </c>
      <c r="AI2" s="269" t="s">
        <v>24</v>
      </c>
      <c r="AJ2" s="52" t="s">
        <v>423</v>
      </c>
      <c r="AK2" s="50" t="s">
        <v>424</v>
      </c>
      <c r="AL2" s="50" t="s">
        <v>425</v>
      </c>
      <c r="AM2" s="50" t="s">
        <v>21</v>
      </c>
      <c r="AN2" s="50" t="s">
        <v>22</v>
      </c>
      <c r="AO2" s="47" t="s">
        <v>23</v>
      </c>
      <c r="AP2" s="48" t="s">
        <v>26</v>
      </c>
      <c r="AQ2" s="43" t="s">
        <v>28</v>
      </c>
      <c r="AR2" s="44" t="s">
        <v>759</v>
      </c>
      <c r="AS2" s="44" t="s">
        <v>760</v>
      </c>
      <c r="AT2" s="44" t="s">
        <v>849</v>
      </c>
      <c r="AU2" s="44" t="s">
        <v>30</v>
      </c>
      <c r="AV2" s="44" t="s">
        <v>31</v>
      </c>
      <c r="AW2" s="44" t="s">
        <v>32</v>
      </c>
      <c r="AX2" s="45" t="s">
        <v>33</v>
      </c>
    </row>
    <row r="3" spans="1:50" x14ac:dyDescent="0.2">
      <c r="A3" s="58" t="s">
        <v>33</v>
      </c>
      <c r="B3" s="59" t="s">
        <v>33</v>
      </c>
      <c r="C3" s="58" t="s">
        <v>33</v>
      </c>
      <c r="D3" s="60" t="s">
        <v>119</v>
      </c>
      <c r="E3" s="60" t="s">
        <v>2123</v>
      </c>
      <c r="F3" s="60" t="s">
        <v>38</v>
      </c>
      <c r="G3" s="109">
        <v>1</v>
      </c>
      <c r="H3" s="60">
        <v>23885850</v>
      </c>
      <c r="I3" s="60">
        <v>23885850</v>
      </c>
      <c r="J3" s="60" t="s">
        <v>40</v>
      </c>
      <c r="K3" s="60" t="s">
        <v>59</v>
      </c>
      <c r="L3" s="62" t="s">
        <v>2124</v>
      </c>
      <c r="M3" s="63">
        <v>0</v>
      </c>
      <c r="N3" s="64">
        <v>0</v>
      </c>
      <c r="O3" s="64">
        <v>0</v>
      </c>
      <c r="P3" s="64">
        <v>0</v>
      </c>
      <c r="Q3" s="64">
        <v>0</v>
      </c>
      <c r="R3" s="64">
        <v>0</v>
      </c>
      <c r="S3" s="64">
        <v>0</v>
      </c>
      <c r="T3" s="65">
        <v>0.32142857142857145</v>
      </c>
      <c r="U3" s="59">
        <v>35</v>
      </c>
      <c r="V3" s="60">
        <v>57</v>
      </c>
      <c r="W3" s="60">
        <v>49</v>
      </c>
      <c r="X3" s="60">
        <v>78</v>
      </c>
      <c r="Y3" s="60">
        <v>21</v>
      </c>
      <c r="Z3" s="60">
        <v>11</v>
      </c>
      <c r="AA3" s="60">
        <v>4</v>
      </c>
      <c r="AB3" s="62">
        <v>28</v>
      </c>
      <c r="AC3" s="66">
        <v>4.9746299999999996E-4</v>
      </c>
      <c r="AD3" s="67">
        <v>6.5975500000000004E-4</v>
      </c>
      <c r="AE3" s="67">
        <v>4.5651699999999998E-4</v>
      </c>
      <c r="AF3" s="67">
        <v>1.9018600000000001E-4</v>
      </c>
      <c r="AG3" s="67">
        <v>5.3780799999999997E-4</v>
      </c>
      <c r="AH3" s="67">
        <v>2.20022E-4</v>
      </c>
      <c r="AI3" s="68">
        <v>0.29931999999999997</v>
      </c>
      <c r="AJ3" s="60">
        <v>10051</v>
      </c>
      <c r="AK3" s="60">
        <v>10610</v>
      </c>
      <c r="AL3" s="60">
        <v>8762</v>
      </c>
      <c r="AM3" s="60">
        <v>10516</v>
      </c>
      <c r="AN3" s="60">
        <v>9297</v>
      </c>
      <c r="AO3" s="60">
        <v>9090</v>
      </c>
      <c r="AP3" s="62">
        <v>11466</v>
      </c>
      <c r="AQ3" s="59" t="s">
        <v>40</v>
      </c>
      <c r="AR3" s="60" t="s">
        <v>40</v>
      </c>
      <c r="AS3" s="60" t="s">
        <v>40</v>
      </c>
      <c r="AT3" s="60" t="s">
        <v>40</v>
      </c>
      <c r="AU3" s="60" t="s">
        <v>40</v>
      </c>
      <c r="AV3" s="60" t="s">
        <v>40</v>
      </c>
      <c r="AW3" s="60" t="s">
        <v>40</v>
      </c>
      <c r="AX3" s="270" t="s">
        <v>93</v>
      </c>
    </row>
    <row r="4" spans="1:50" x14ac:dyDescent="0.2">
      <c r="A4" s="58" t="s">
        <v>1296</v>
      </c>
      <c r="B4" s="59" t="s">
        <v>119</v>
      </c>
      <c r="C4" s="58" t="s">
        <v>119</v>
      </c>
      <c r="D4" s="60" t="s">
        <v>119</v>
      </c>
      <c r="E4" s="60" t="s">
        <v>2339</v>
      </c>
      <c r="F4" s="60" t="s">
        <v>38</v>
      </c>
      <c r="G4" s="109">
        <v>1</v>
      </c>
      <c r="H4" s="60">
        <v>60324717</v>
      </c>
      <c r="I4" s="60">
        <v>60324717</v>
      </c>
      <c r="J4" s="60" t="s">
        <v>40</v>
      </c>
      <c r="K4" s="60" t="s">
        <v>39</v>
      </c>
      <c r="L4" s="62" t="s">
        <v>2340</v>
      </c>
      <c r="M4" s="63">
        <v>0</v>
      </c>
      <c r="N4" s="64">
        <v>0</v>
      </c>
      <c r="O4" s="64">
        <v>0</v>
      </c>
      <c r="P4" s="64">
        <v>0</v>
      </c>
      <c r="Q4" s="64">
        <v>0.26829268292682928</v>
      </c>
      <c r="R4" s="64">
        <v>0.1951219512195122</v>
      </c>
      <c r="S4" s="64">
        <v>0.16129032258064516</v>
      </c>
      <c r="T4" s="65">
        <v>0.22916666666666666</v>
      </c>
      <c r="U4" s="59">
        <v>15</v>
      </c>
      <c r="V4" s="60">
        <v>30</v>
      </c>
      <c r="W4" s="60">
        <v>22</v>
      </c>
      <c r="X4" s="60">
        <v>33</v>
      </c>
      <c r="Y4" s="60">
        <v>41</v>
      </c>
      <c r="Z4" s="60">
        <v>41</v>
      </c>
      <c r="AA4" s="60">
        <v>31</v>
      </c>
      <c r="AB4" s="62">
        <v>48</v>
      </c>
      <c r="AC4" s="63"/>
      <c r="AD4" s="64"/>
      <c r="AE4" s="64"/>
      <c r="AF4" s="64"/>
      <c r="AG4" s="64"/>
      <c r="AH4" s="64"/>
      <c r="AI4" s="65"/>
      <c r="AJ4" s="60"/>
      <c r="AK4" s="60"/>
      <c r="AL4" s="60"/>
      <c r="AM4" s="60"/>
      <c r="AN4" s="60"/>
      <c r="AO4" s="60"/>
      <c r="AP4" s="62"/>
      <c r="AQ4" s="59"/>
      <c r="AR4" s="60"/>
      <c r="AS4" s="60"/>
      <c r="AT4" s="60"/>
      <c r="AU4" s="60"/>
      <c r="AV4" s="60"/>
      <c r="AW4" s="60"/>
      <c r="AX4" s="62"/>
    </row>
    <row r="5" spans="1:50" x14ac:dyDescent="0.2">
      <c r="A5" s="58" t="s">
        <v>62</v>
      </c>
      <c r="B5" s="59" t="s">
        <v>62</v>
      </c>
      <c r="C5" s="58" t="s">
        <v>62</v>
      </c>
      <c r="D5" s="60" t="s">
        <v>119</v>
      </c>
      <c r="E5" s="60" t="s">
        <v>2125</v>
      </c>
      <c r="F5" s="60" t="s">
        <v>38</v>
      </c>
      <c r="G5" s="109">
        <v>1</v>
      </c>
      <c r="H5" s="60">
        <v>119935251</v>
      </c>
      <c r="I5" s="60">
        <v>119935251</v>
      </c>
      <c r="J5" s="60" t="s">
        <v>40</v>
      </c>
      <c r="K5" s="60" t="s">
        <v>46</v>
      </c>
      <c r="L5" s="62" t="s">
        <v>2126</v>
      </c>
      <c r="M5" s="63">
        <v>0</v>
      </c>
      <c r="N5" s="64">
        <v>0</v>
      </c>
      <c r="O5" s="64">
        <v>0</v>
      </c>
      <c r="P5" s="64">
        <v>0</v>
      </c>
      <c r="Q5" s="64">
        <v>0.1</v>
      </c>
      <c r="R5" s="64">
        <v>0.1276595744680851</v>
      </c>
      <c r="S5" s="64">
        <v>0.19298245614035087</v>
      </c>
      <c r="T5" s="65">
        <v>0</v>
      </c>
      <c r="U5" s="59">
        <v>32</v>
      </c>
      <c r="V5" s="60">
        <v>24</v>
      </c>
      <c r="W5" s="60">
        <v>20</v>
      </c>
      <c r="X5" s="60">
        <v>32</v>
      </c>
      <c r="Y5" s="60">
        <v>50</v>
      </c>
      <c r="Z5" s="60">
        <v>47</v>
      </c>
      <c r="AA5" s="60">
        <v>57</v>
      </c>
      <c r="AB5" s="62">
        <v>44</v>
      </c>
      <c r="AC5" s="63">
        <v>5.8895500000000003E-3</v>
      </c>
      <c r="AD5" s="64">
        <v>5.9737200000000001E-3</v>
      </c>
      <c r="AE5" s="64">
        <v>3.8282699999999999E-3</v>
      </c>
      <c r="AF5" s="64">
        <v>0.17138900000000001</v>
      </c>
      <c r="AG5" s="64">
        <v>0.12164899999999999</v>
      </c>
      <c r="AH5" s="64">
        <v>0.180149</v>
      </c>
      <c r="AI5" s="65">
        <v>2.59721E-3</v>
      </c>
      <c r="AJ5" s="60">
        <v>13074</v>
      </c>
      <c r="AK5" s="60">
        <v>6696</v>
      </c>
      <c r="AL5" s="60">
        <v>10971</v>
      </c>
      <c r="AM5" s="60">
        <v>13799</v>
      </c>
      <c r="AN5" s="60">
        <v>13654</v>
      </c>
      <c r="AO5" s="60">
        <v>15304</v>
      </c>
      <c r="AP5" s="62">
        <v>13476</v>
      </c>
      <c r="AQ5" s="59" t="s">
        <v>40</v>
      </c>
      <c r="AR5" s="60" t="s">
        <v>40</v>
      </c>
      <c r="AS5" s="60" t="s">
        <v>40</v>
      </c>
      <c r="AT5" s="60" t="s">
        <v>40</v>
      </c>
      <c r="AU5" s="271" t="s">
        <v>48</v>
      </c>
      <c r="AV5" s="271" t="s">
        <v>48</v>
      </c>
      <c r="AW5" s="271" t="s">
        <v>48</v>
      </c>
      <c r="AX5" s="62" t="s">
        <v>40</v>
      </c>
    </row>
    <row r="6" spans="1:50" x14ac:dyDescent="0.2">
      <c r="A6" s="58" t="s">
        <v>62</v>
      </c>
      <c r="B6" s="59" t="s">
        <v>62</v>
      </c>
      <c r="C6" s="58" t="s">
        <v>62</v>
      </c>
      <c r="D6" s="60" t="s">
        <v>119</v>
      </c>
      <c r="E6" s="60" t="s">
        <v>2127</v>
      </c>
      <c r="F6" s="60" t="s">
        <v>38</v>
      </c>
      <c r="G6" s="109">
        <v>1</v>
      </c>
      <c r="H6" s="60">
        <v>120166556</v>
      </c>
      <c r="I6" s="60">
        <v>120166556</v>
      </c>
      <c r="J6" s="60" t="s">
        <v>40</v>
      </c>
      <c r="K6" s="60" t="s">
        <v>59</v>
      </c>
      <c r="L6" s="62" t="s">
        <v>2128</v>
      </c>
      <c r="M6" s="63">
        <v>0</v>
      </c>
      <c r="N6" s="64">
        <v>0</v>
      </c>
      <c r="O6" s="64">
        <v>0</v>
      </c>
      <c r="P6" s="64">
        <v>0</v>
      </c>
      <c r="Q6" s="64">
        <v>0.15</v>
      </c>
      <c r="R6" s="64">
        <v>0.15217391304347827</v>
      </c>
      <c r="S6" s="64">
        <v>0.27272727272727271</v>
      </c>
      <c r="T6" s="65">
        <v>0</v>
      </c>
      <c r="U6" s="59">
        <v>71</v>
      </c>
      <c r="V6" s="60">
        <v>104</v>
      </c>
      <c r="W6" s="60">
        <v>110</v>
      </c>
      <c r="X6" s="60">
        <v>79</v>
      </c>
      <c r="Y6" s="60">
        <v>60</v>
      </c>
      <c r="Z6" s="60">
        <v>46</v>
      </c>
      <c r="AA6" s="60">
        <v>55</v>
      </c>
      <c r="AB6" s="62">
        <v>38</v>
      </c>
      <c r="AC6" s="63">
        <v>1.87587E-3</v>
      </c>
      <c r="AD6" s="64">
        <v>7.2899599999999998E-4</v>
      </c>
      <c r="AE6" s="64">
        <v>1.2441399999999999E-3</v>
      </c>
      <c r="AF6" s="64">
        <v>0.223857</v>
      </c>
      <c r="AG6" s="64">
        <v>0.23318900000000001</v>
      </c>
      <c r="AH6" s="64">
        <v>0.24557200000000001</v>
      </c>
      <c r="AI6" s="65">
        <v>6.8504899999999997E-4</v>
      </c>
      <c r="AJ6" s="60">
        <v>12261</v>
      </c>
      <c r="AK6" s="60">
        <v>10974</v>
      </c>
      <c r="AL6" s="60">
        <v>10449</v>
      </c>
      <c r="AM6" s="60">
        <v>12164</v>
      </c>
      <c r="AN6" s="60">
        <v>11986</v>
      </c>
      <c r="AO6" s="60">
        <v>14171</v>
      </c>
      <c r="AP6" s="62">
        <v>11678</v>
      </c>
      <c r="AQ6" s="59" t="s">
        <v>40</v>
      </c>
      <c r="AR6" s="60" t="s">
        <v>40</v>
      </c>
      <c r="AS6" s="60" t="s">
        <v>40</v>
      </c>
      <c r="AT6" s="60" t="s">
        <v>40</v>
      </c>
      <c r="AU6" s="271" t="s">
        <v>93</v>
      </c>
      <c r="AV6" s="271" t="s">
        <v>93</v>
      </c>
      <c r="AW6" s="271" t="s">
        <v>93</v>
      </c>
      <c r="AX6" s="62" t="s">
        <v>40</v>
      </c>
    </row>
    <row r="7" spans="1:50" x14ac:dyDescent="0.2">
      <c r="A7" s="58" t="s">
        <v>2129</v>
      </c>
      <c r="B7" s="59" t="s">
        <v>1734</v>
      </c>
      <c r="C7" s="58" t="s">
        <v>1296</v>
      </c>
      <c r="D7" s="60" t="s">
        <v>119</v>
      </c>
      <c r="E7" s="60" t="s">
        <v>2130</v>
      </c>
      <c r="F7" s="60" t="s">
        <v>38</v>
      </c>
      <c r="G7" s="109">
        <v>1</v>
      </c>
      <c r="H7" s="60">
        <v>151748581</v>
      </c>
      <c r="I7" s="60">
        <v>151748581</v>
      </c>
      <c r="J7" s="60" t="s">
        <v>39</v>
      </c>
      <c r="K7" s="60" t="s">
        <v>40</v>
      </c>
      <c r="L7" s="62" t="s">
        <v>2131</v>
      </c>
      <c r="M7" s="63">
        <v>0</v>
      </c>
      <c r="N7" s="64">
        <v>0</v>
      </c>
      <c r="O7" s="64">
        <v>0.125</v>
      </c>
      <c r="P7" s="64">
        <v>1.7857142857142856E-2</v>
      </c>
      <c r="Q7" s="64">
        <v>0.18518518518518517</v>
      </c>
      <c r="R7" s="64">
        <v>0.23809523809523808</v>
      </c>
      <c r="S7" s="64">
        <v>0.35</v>
      </c>
      <c r="T7" s="65">
        <v>0.18518518518518517</v>
      </c>
      <c r="U7" s="59">
        <v>28</v>
      </c>
      <c r="V7" s="60">
        <v>19</v>
      </c>
      <c r="W7" s="60">
        <v>48</v>
      </c>
      <c r="X7" s="60">
        <v>56</v>
      </c>
      <c r="Y7" s="60">
        <v>27</v>
      </c>
      <c r="Z7" s="60">
        <v>21</v>
      </c>
      <c r="AA7" s="60">
        <v>20</v>
      </c>
      <c r="AB7" s="62">
        <v>27</v>
      </c>
      <c r="AC7" s="63">
        <v>4.0611399999999999E-2</v>
      </c>
      <c r="AD7" s="64">
        <v>9.2534000000000005E-2</v>
      </c>
      <c r="AE7" s="64">
        <v>2.81859E-2</v>
      </c>
      <c r="AF7" s="64">
        <v>0.23258799999999999</v>
      </c>
      <c r="AG7" s="64">
        <v>0.232155</v>
      </c>
      <c r="AH7" s="64">
        <v>0.29743799999999998</v>
      </c>
      <c r="AI7" s="65">
        <v>0.314716</v>
      </c>
      <c r="AJ7" s="60">
        <v>18320</v>
      </c>
      <c r="AK7" s="60">
        <v>15497</v>
      </c>
      <c r="AL7" s="60">
        <v>18307</v>
      </c>
      <c r="AM7" s="60">
        <v>20517</v>
      </c>
      <c r="AN7" s="60">
        <v>21253</v>
      </c>
      <c r="AO7" s="60">
        <v>22482</v>
      </c>
      <c r="AP7" s="62">
        <v>22649</v>
      </c>
      <c r="AQ7" s="59" t="s">
        <v>39</v>
      </c>
      <c r="AR7" s="60"/>
      <c r="AS7" s="60" t="s">
        <v>84</v>
      </c>
      <c r="AT7" s="60"/>
      <c r="AU7" s="271" t="s">
        <v>84</v>
      </c>
      <c r="AV7" s="271" t="s">
        <v>84</v>
      </c>
      <c r="AW7" s="271" t="s">
        <v>84</v>
      </c>
      <c r="AX7" s="270" t="s">
        <v>84</v>
      </c>
    </row>
    <row r="8" spans="1:50" x14ac:dyDescent="0.2">
      <c r="A8" s="58" t="s">
        <v>2132</v>
      </c>
      <c r="B8" s="59" t="s">
        <v>30</v>
      </c>
      <c r="C8" s="58" t="s">
        <v>30</v>
      </c>
      <c r="D8" s="60" t="s">
        <v>119</v>
      </c>
      <c r="E8" s="60" t="s">
        <v>1957</v>
      </c>
      <c r="F8" s="60" t="s">
        <v>38</v>
      </c>
      <c r="G8" s="109">
        <v>1</v>
      </c>
      <c r="H8" s="60">
        <v>156616877</v>
      </c>
      <c r="I8" s="60">
        <v>156616877</v>
      </c>
      <c r="J8" s="60" t="s">
        <v>40</v>
      </c>
      <c r="K8" s="60" t="s">
        <v>46</v>
      </c>
      <c r="L8" s="62" t="s">
        <v>2133</v>
      </c>
      <c r="M8" s="63">
        <v>0</v>
      </c>
      <c r="N8" s="64">
        <v>8.8495575221238937E-3</v>
      </c>
      <c r="O8" s="64">
        <v>0</v>
      </c>
      <c r="P8" s="64">
        <v>0</v>
      </c>
      <c r="Q8" s="64">
        <v>0.23255813953488372</v>
      </c>
      <c r="R8" s="64">
        <v>0</v>
      </c>
      <c r="S8" s="64">
        <v>0</v>
      </c>
      <c r="T8" s="65">
        <v>0</v>
      </c>
      <c r="U8" s="59">
        <v>151</v>
      </c>
      <c r="V8" s="60">
        <v>226</v>
      </c>
      <c r="W8" s="60">
        <v>244</v>
      </c>
      <c r="X8" s="60">
        <v>188</v>
      </c>
      <c r="Y8" s="60">
        <v>129</v>
      </c>
      <c r="Z8" s="60">
        <v>150</v>
      </c>
      <c r="AA8" s="60">
        <v>115</v>
      </c>
      <c r="AB8" s="62">
        <v>112</v>
      </c>
      <c r="AC8" s="63">
        <v>6.1073100000000003E-3</v>
      </c>
      <c r="AD8" s="64">
        <v>6.2710500000000002E-3</v>
      </c>
      <c r="AE8" s="64">
        <v>5.1420700000000003E-3</v>
      </c>
      <c r="AF8" s="64">
        <v>0.33049699999999999</v>
      </c>
      <c r="AG8" s="64">
        <v>1.9224800000000001E-3</v>
      </c>
      <c r="AH8" s="64">
        <v>5.3510099999999998E-3</v>
      </c>
      <c r="AI8" s="65">
        <v>2.7292599999999998E-3</v>
      </c>
      <c r="AJ8" s="60">
        <v>17520</v>
      </c>
      <c r="AK8" s="60">
        <v>17222</v>
      </c>
      <c r="AL8" s="60">
        <v>15169</v>
      </c>
      <c r="AM8" s="60">
        <v>19864</v>
      </c>
      <c r="AN8" s="60">
        <v>19246</v>
      </c>
      <c r="AO8" s="60">
        <v>20370</v>
      </c>
      <c r="AP8" s="62">
        <v>20152</v>
      </c>
      <c r="AQ8" s="59" t="s">
        <v>40</v>
      </c>
      <c r="AR8" s="60" t="s">
        <v>40</v>
      </c>
      <c r="AS8" s="60" t="s">
        <v>40</v>
      </c>
      <c r="AT8" s="60" t="s">
        <v>40</v>
      </c>
      <c r="AU8" s="271" t="s">
        <v>56</v>
      </c>
      <c r="AV8" s="60" t="s">
        <v>40</v>
      </c>
      <c r="AW8" s="60" t="s">
        <v>40</v>
      </c>
      <c r="AX8" s="62" t="s">
        <v>40</v>
      </c>
    </row>
    <row r="9" spans="1:50" x14ac:dyDescent="0.2">
      <c r="A9" s="58" t="s">
        <v>62</v>
      </c>
      <c r="B9" s="58" t="s">
        <v>62</v>
      </c>
      <c r="C9" s="58" t="s">
        <v>62</v>
      </c>
      <c r="D9" s="60" t="s">
        <v>119</v>
      </c>
      <c r="E9" s="60" t="s">
        <v>2079</v>
      </c>
      <c r="F9" s="60" t="s">
        <v>38</v>
      </c>
      <c r="G9" s="109">
        <v>1</v>
      </c>
      <c r="H9" s="60">
        <v>157667076</v>
      </c>
      <c r="I9" s="60">
        <v>157667076</v>
      </c>
      <c r="J9" s="60" t="s">
        <v>59</v>
      </c>
      <c r="K9" s="60" t="s">
        <v>39</v>
      </c>
      <c r="L9" s="62" t="s">
        <v>2134</v>
      </c>
      <c r="M9" s="63">
        <v>0</v>
      </c>
      <c r="N9" s="64">
        <v>0</v>
      </c>
      <c r="O9" s="64">
        <v>0</v>
      </c>
      <c r="P9" s="64">
        <v>0</v>
      </c>
      <c r="Q9" s="64">
        <v>0.26495726495726496</v>
      </c>
      <c r="R9" s="64">
        <v>0.26415094339622641</v>
      </c>
      <c r="S9" s="64">
        <v>0.32432432432432434</v>
      </c>
      <c r="T9" s="65">
        <v>0</v>
      </c>
      <c r="U9" s="59">
        <v>118</v>
      </c>
      <c r="V9" s="60">
        <v>127</v>
      </c>
      <c r="W9" s="60">
        <v>196</v>
      </c>
      <c r="X9" s="60">
        <v>165</v>
      </c>
      <c r="Y9" s="60">
        <v>117</v>
      </c>
      <c r="Z9" s="60">
        <v>53</v>
      </c>
      <c r="AA9" s="60">
        <v>74</v>
      </c>
      <c r="AB9" s="62">
        <v>57</v>
      </c>
      <c r="AC9" s="63">
        <v>1.5528E-3</v>
      </c>
      <c r="AD9" s="64">
        <v>1.56201E-3</v>
      </c>
      <c r="AE9" s="64">
        <v>2.4294500000000001E-3</v>
      </c>
      <c r="AF9" s="64">
        <v>0.21048900000000001</v>
      </c>
      <c r="AG9" s="64">
        <v>0.25698599999999999</v>
      </c>
      <c r="AH9" s="64">
        <v>0.28213500000000002</v>
      </c>
      <c r="AI9" s="65">
        <v>3.53806E-3</v>
      </c>
      <c r="AJ9" s="60">
        <v>12236</v>
      </c>
      <c r="AK9" s="60">
        <v>9603</v>
      </c>
      <c r="AL9" s="60">
        <v>10702</v>
      </c>
      <c r="AM9" s="60">
        <v>11345</v>
      </c>
      <c r="AN9" s="60">
        <v>11452</v>
      </c>
      <c r="AO9" s="60">
        <v>13132</v>
      </c>
      <c r="AP9" s="62">
        <v>11023</v>
      </c>
      <c r="AQ9" s="59" t="s">
        <v>59</v>
      </c>
      <c r="AR9" s="60" t="s">
        <v>59</v>
      </c>
      <c r="AS9" s="60" t="s">
        <v>59</v>
      </c>
      <c r="AT9" s="60" t="s">
        <v>59</v>
      </c>
      <c r="AU9" s="271" t="s">
        <v>61</v>
      </c>
      <c r="AV9" s="271" t="s">
        <v>61</v>
      </c>
      <c r="AW9" s="271" t="s">
        <v>61</v>
      </c>
      <c r="AX9" s="62" t="s">
        <v>59</v>
      </c>
    </row>
    <row r="10" spans="1:50" x14ac:dyDescent="0.2">
      <c r="A10" s="58" t="s">
        <v>62</v>
      </c>
      <c r="B10" s="59" t="s">
        <v>62</v>
      </c>
      <c r="C10" s="58" t="s">
        <v>62</v>
      </c>
      <c r="D10" s="60" t="s">
        <v>119</v>
      </c>
      <c r="E10" s="60" t="s">
        <v>2135</v>
      </c>
      <c r="F10" s="60" t="s">
        <v>38</v>
      </c>
      <c r="G10" s="109">
        <v>1</v>
      </c>
      <c r="H10" s="60">
        <v>170521350</v>
      </c>
      <c r="I10" s="60">
        <v>170521350</v>
      </c>
      <c r="J10" s="60" t="s">
        <v>46</v>
      </c>
      <c r="K10" s="60" t="s">
        <v>39</v>
      </c>
      <c r="L10" s="62" t="s">
        <v>2136</v>
      </c>
      <c r="M10" s="63">
        <v>0</v>
      </c>
      <c r="N10" s="64">
        <v>0</v>
      </c>
      <c r="O10" s="64">
        <v>0</v>
      </c>
      <c r="P10" s="64">
        <v>0</v>
      </c>
      <c r="Q10" s="64">
        <v>0.20408163265306123</v>
      </c>
      <c r="R10" s="64">
        <v>0.2608695652173913</v>
      </c>
      <c r="S10" s="64">
        <v>0.36842105263157893</v>
      </c>
      <c r="T10" s="65">
        <v>0</v>
      </c>
      <c r="U10" s="59">
        <v>39</v>
      </c>
      <c r="V10" s="60">
        <v>27</v>
      </c>
      <c r="W10" s="60">
        <v>54</v>
      </c>
      <c r="X10" s="60">
        <v>53</v>
      </c>
      <c r="Y10" s="60">
        <v>49</v>
      </c>
      <c r="Z10" s="60">
        <v>46</v>
      </c>
      <c r="AA10" s="60">
        <v>38</v>
      </c>
      <c r="AB10" s="62">
        <v>53</v>
      </c>
      <c r="AC10" s="63">
        <v>6.9749600000000003E-4</v>
      </c>
      <c r="AD10" s="64">
        <v>5.12952E-4</v>
      </c>
      <c r="AE10" s="64">
        <v>8.3415500000000005E-4</v>
      </c>
      <c r="AF10" s="64">
        <v>0.209204</v>
      </c>
      <c r="AG10" s="64">
        <v>0.26121800000000001</v>
      </c>
      <c r="AH10" s="64">
        <v>0.28775800000000001</v>
      </c>
      <c r="AI10" s="65">
        <v>1.03506E-3</v>
      </c>
      <c r="AJ10" s="60">
        <v>14337</v>
      </c>
      <c r="AK10" s="60">
        <v>11697</v>
      </c>
      <c r="AL10" s="60">
        <v>13187</v>
      </c>
      <c r="AM10" s="60">
        <v>14211</v>
      </c>
      <c r="AN10" s="60">
        <v>14463</v>
      </c>
      <c r="AO10" s="60">
        <v>16288</v>
      </c>
      <c r="AP10" s="62">
        <v>15458</v>
      </c>
      <c r="AQ10" s="59" t="s">
        <v>46</v>
      </c>
      <c r="AR10" s="60" t="s">
        <v>46</v>
      </c>
      <c r="AS10" s="60" t="s">
        <v>46</v>
      </c>
      <c r="AT10" s="60" t="s">
        <v>46</v>
      </c>
      <c r="AU10" s="271" t="s">
        <v>65</v>
      </c>
      <c r="AV10" s="271" t="s">
        <v>65</v>
      </c>
      <c r="AW10" s="271" t="s">
        <v>65</v>
      </c>
      <c r="AX10" s="62" t="s">
        <v>46</v>
      </c>
    </row>
    <row r="11" spans="1:50" x14ac:dyDescent="0.2">
      <c r="A11" s="58" t="s">
        <v>1296</v>
      </c>
      <c r="B11" s="59" t="s">
        <v>62</v>
      </c>
      <c r="C11" s="58" t="s">
        <v>62</v>
      </c>
      <c r="D11" s="60" t="s">
        <v>119</v>
      </c>
      <c r="E11" s="60" t="s">
        <v>2137</v>
      </c>
      <c r="F11" s="60" t="s">
        <v>38</v>
      </c>
      <c r="G11" s="109">
        <v>1</v>
      </c>
      <c r="H11" s="60">
        <v>173551112</v>
      </c>
      <c r="I11" s="60">
        <v>173551112</v>
      </c>
      <c r="J11" s="60" t="s">
        <v>46</v>
      </c>
      <c r="K11" s="60" t="s">
        <v>39</v>
      </c>
      <c r="L11" s="62" t="s">
        <v>2138</v>
      </c>
      <c r="M11" s="63">
        <v>0</v>
      </c>
      <c r="N11" s="64">
        <v>0</v>
      </c>
      <c r="O11" s="64">
        <v>0</v>
      </c>
      <c r="P11" s="64">
        <v>0</v>
      </c>
      <c r="Q11" s="64">
        <v>0.2</v>
      </c>
      <c r="R11" s="64">
        <v>0.08</v>
      </c>
      <c r="S11" s="64">
        <v>0.35714285714285715</v>
      </c>
      <c r="T11" s="65">
        <v>2.2222222222222223E-2</v>
      </c>
      <c r="U11" s="59">
        <v>39</v>
      </c>
      <c r="V11" s="60">
        <v>28</v>
      </c>
      <c r="W11" s="60">
        <v>27</v>
      </c>
      <c r="X11" s="60">
        <v>42</v>
      </c>
      <c r="Y11" s="60">
        <v>55</v>
      </c>
      <c r="Z11" s="60">
        <v>50</v>
      </c>
      <c r="AA11" s="60">
        <v>42</v>
      </c>
      <c r="AB11" s="62">
        <v>45</v>
      </c>
      <c r="AC11" s="63">
        <v>1.2350300000000001E-4</v>
      </c>
      <c r="AD11" s="64">
        <v>3.1733899999999998E-4</v>
      </c>
      <c r="AE11" s="64">
        <v>2.7469499999999998E-4</v>
      </c>
      <c r="AF11" s="64">
        <v>0.23431099999999999</v>
      </c>
      <c r="AG11" s="64">
        <v>0.13439499999999999</v>
      </c>
      <c r="AH11" s="64">
        <v>0.31617400000000001</v>
      </c>
      <c r="AI11" s="65">
        <v>2.1654399999999999E-4</v>
      </c>
      <c r="AJ11" s="60">
        <v>8097</v>
      </c>
      <c r="AK11" s="60">
        <v>15756</v>
      </c>
      <c r="AL11" s="60">
        <v>18202</v>
      </c>
      <c r="AM11" s="60">
        <v>6820</v>
      </c>
      <c r="AN11" s="60">
        <v>11496</v>
      </c>
      <c r="AO11" s="60">
        <v>15074</v>
      </c>
      <c r="AP11" s="62">
        <v>13854</v>
      </c>
      <c r="AQ11" s="59" t="s">
        <v>46</v>
      </c>
      <c r="AR11" s="60" t="s">
        <v>46</v>
      </c>
      <c r="AS11" s="60" t="s">
        <v>46</v>
      </c>
      <c r="AT11" s="60" t="s">
        <v>46</v>
      </c>
      <c r="AU11" s="271" t="s">
        <v>65</v>
      </c>
      <c r="AV11" s="271" t="s">
        <v>65</v>
      </c>
      <c r="AW11" s="271" t="s">
        <v>65</v>
      </c>
      <c r="AX11" s="62" t="s">
        <v>46</v>
      </c>
    </row>
    <row r="12" spans="1:50" x14ac:dyDescent="0.2">
      <c r="A12" s="58" t="s">
        <v>2139</v>
      </c>
      <c r="B12" s="59" t="s">
        <v>33</v>
      </c>
      <c r="C12" s="58" t="s">
        <v>33</v>
      </c>
      <c r="D12" s="60" t="s">
        <v>119</v>
      </c>
      <c r="E12" s="60" t="s">
        <v>2140</v>
      </c>
      <c r="F12" s="60" t="s">
        <v>38</v>
      </c>
      <c r="G12" s="109">
        <v>1</v>
      </c>
      <c r="H12" s="60">
        <v>201777563</v>
      </c>
      <c r="I12" s="60">
        <v>201777563</v>
      </c>
      <c r="J12" s="60" t="s">
        <v>39</v>
      </c>
      <c r="K12" s="60" t="s">
        <v>59</v>
      </c>
      <c r="L12" s="62" t="s">
        <v>2141</v>
      </c>
      <c r="M12" s="63">
        <v>0</v>
      </c>
      <c r="N12" s="64">
        <v>0</v>
      </c>
      <c r="O12" s="64">
        <v>1.1235955056179775E-2</v>
      </c>
      <c r="P12" s="64">
        <v>0</v>
      </c>
      <c r="Q12" s="64">
        <v>0</v>
      </c>
      <c r="R12" s="64">
        <v>0</v>
      </c>
      <c r="S12" s="64">
        <v>0</v>
      </c>
      <c r="T12" s="65">
        <v>0.3783783783783784</v>
      </c>
      <c r="U12" s="59">
        <v>53</v>
      </c>
      <c r="V12" s="60">
        <v>55</v>
      </c>
      <c r="W12" s="60">
        <v>89</v>
      </c>
      <c r="X12" s="60">
        <v>85</v>
      </c>
      <c r="Y12" s="60">
        <v>48</v>
      </c>
      <c r="Z12" s="60">
        <v>15</v>
      </c>
      <c r="AA12" s="60">
        <v>35</v>
      </c>
      <c r="AB12" s="62">
        <v>37</v>
      </c>
      <c r="AC12" s="63">
        <v>1.01117E-2</v>
      </c>
      <c r="AD12" s="64">
        <v>8.8958200000000005E-3</v>
      </c>
      <c r="AE12" s="64">
        <v>6.2356399999999998E-3</v>
      </c>
      <c r="AF12" s="64">
        <v>2.8901700000000001E-3</v>
      </c>
      <c r="AG12" s="64">
        <v>3.5433700000000001E-3</v>
      </c>
      <c r="AH12" s="64">
        <v>6.8352300000000003E-3</v>
      </c>
      <c r="AI12" s="65">
        <v>0.35193099999999999</v>
      </c>
      <c r="AJ12" s="60">
        <v>13252</v>
      </c>
      <c r="AK12" s="60">
        <v>10904</v>
      </c>
      <c r="AL12" s="60">
        <v>12188</v>
      </c>
      <c r="AM12" s="60">
        <v>14532</v>
      </c>
      <c r="AN12" s="60">
        <v>12982</v>
      </c>
      <c r="AO12" s="60">
        <v>16532</v>
      </c>
      <c r="AP12" s="62">
        <v>15378</v>
      </c>
      <c r="AQ12" s="59" t="s">
        <v>39</v>
      </c>
      <c r="AR12" s="60" t="s">
        <v>39</v>
      </c>
      <c r="AS12" s="60" t="s">
        <v>39</v>
      </c>
      <c r="AT12" s="60" t="s">
        <v>39</v>
      </c>
      <c r="AU12" s="60" t="s">
        <v>39</v>
      </c>
      <c r="AV12" s="60" t="s">
        <v>39</v>
      </c>
      <c r="AW12" s="60" t="s">
        <v>39</v>
      </c>
      <c r="AX12" s="270" t="s">
        <v>79</v>
      </c>
    </row>
    <row r="13" spans="1:50" x14ac:dyDescent="0.2">
      <c r="A13" s="58" t="s">
        <v>62</v>
      </c>
      <c r="B13" s="59" t="s">
        <v>62</v>
      </c>
      <c r="C13" s="58" t="s">
        <v>62</v>
      </c>
      <c r="D13" s="60" t="s">
        <v>119</v>
      </c>
      <c r="E13" s="60" t="s">
        <v>2142</v>
      </c>
      <c r="F13" s="60" t="s">
        <v>38</v>
      </c>
      <c r="G13" s="109">
        <v>1</v>
      </c>
      <c r="H13" s="60">
        <v>210411337</v>
      </c>
      <c r="I13" s="60">
        <v>210411337</v>
      </c>
      <c r="J13" s="60" t="s">
        <v>40</v>
      </c>
      <c r="K13" s="60" t="s">
        <v>46</v>
      </c>
      <c r="L13" s="62" t="s">
        <v>2143</v>
      </c>
      <c r="M13" s="63">
        <v>0</v>
      </c>
      <c r="N13" s="64">
        <v>0</v>
      </c>
      <c r="O13" s="64">
        <v>0</v>
      </c>
      <c r="P13" s="64">
        <v>0</v>
      </c>
      <c r="Q13" s="64">
        <v>0.28125</v>
      </c>
      <c r="R13" s="64">
        <v>0.2</v>
      </c>
      <c r="S13" s="64">
        <v>0.2857142857142857</v>
      </c>
      <c r="T13" s="65">
        <v>0</v>
      </c>
      <c r="U13" s="59">
        <v>50</v>
      </c>
      <c r="V13" s="60">
        <v>47</v>
      </c>
      <c r="W13" s="60">
        <v>54</v>
      </c>
      <c r="X13" s="60">
        <v>59</v>
      </c>
      <c r="Y13" s="60">
        <v>64</v>
      </c>
      <c r="Z13" s="60">
        <v>35</v>
      </c>
      <c r="AA13" s="60">
        <v>42</v>
      </c>
      <c r="AB13" s="62">
        <v>50</v>
      </c>
      <c r="AC13" s="63">
        <v>4.2134800000000004E-3</v>
      </c>
      <c r="AD13" s="64">
        <v>2.5208000000000001E-3</v>
      </c>
      <c r="AE13" s="64">
        <v>1.58333E-3</v>
      </c>
      <c r="AF13" s="64">
        <v>0.31723499999999999</v>
      </c>
      <c r="AG13" s="64">
        <v>0.224742</v>
      </c>
      <c r="AH13" s="64">
        <v>0.223107</v>
      </c>
      <c r="AI13" s="65">
        <v>3.3887399999999999E-3</v>
      </c>
      <c r="AJ13" s="60">
        <v>13528</v>
      </c>
      <c r="AK13" s="60">
        <v>11901</v>
      </c>
      <c r="AL13" s="60">
        <v>12000</v>
      </c>
      <c r="AM13" s="60">
        <v>15219</v>
      </c>
      <c r="AN13" s="60">
        <v>16757</v>
      </c>
      <c r="AO13" s="60">
        <v>17700</v>
      </c>
      <c r="AP13" s="62">
        <v>18591</v>
      </c>
      <c r="AQ13" s="59" t="s">
        <v>40</v>
      </c>
      <c r="AR13" s="60" t="s">
        <v>40</v>
      </c>
      <c r="AS13" s="60" t="s">
        <v>40</v>
      </c>
      <c r="AT13" s="60" t="s">
        <v>40</v>
      </c>
      <c r="AU13" s="271" t="s">
        <v>56</v>
      </c>
      <c r="AV13" s="271" t="s">
        <v>56</v>
      </c>
      <c r="AW13" s="271" t="s">
        <v>56</v>
      </c>
      <c r="AX13" s="62" t="s">
        <v>40</v>
      </c>
    </row>
    <row r="14" spans="1:50" x14ac:dyDescent="0.2">
      <c r="A14" s="58" t="s">
        <v>760</v>
      </c>
      <c r="B14" s="59" t="s">
        <v>119</v>
      </c>
      <c r="C14" s="58" t="s">
        <v>119</v>
      </c>
      <c r="D14" s="60" t="s">
        <v>119</v>
      </c>
      <c r="E14" s="60" t="s">
        <v>2083</v>
      </c>
      <c r="F14" s="60" t="s">
        <v>103</v>
      </c>
      <c r="G14" s="109">
        <v>2</v>
      </c>
      <c r="H14" s="60">
        <v>10797999</v>
      </c>
      <c r="I14" s="60">
        <v>10797999</v>
      </c>
      <c r="J14" s="60" t="s">
        <v>40</v>
      </c>
      <c r="K14" s="60" t="s">
        <v>46</v>
      </c>
      <c r="L14" s="62" t="s">
        <v>2341</v>
      </c>
      <c r="M14" s="63">
        <v>0</v>
      </c>
      <c r="N14" s="64">
        <v>0</v>
      </c>
      <c r="O14" s="64">
        <v>0.23076923076923078</v>
      </c>
      <c r="P14" s="64">
        <v>0</v>
      </c>
      <c r="Q14" s="64">
        <v>0</v>
      </c>
      <c r="R14" s="64">
        <v>0</v>
      </c>
      <c r="S14" s="64">
        <v>0</v>
      </c>
      <c r="T14" s="65">
        <v>0</v>
      </c>
      <c r="U14" s="59">
        <v>13</v>
      </c>
      <c r="V14" s="60">
        <v>18</v>
      </c>
      <c r="W14" s="60">
        <v>13</v>
      </c>
      <c r="X14" s="60">
        <v>26</v>
      </c>
      <c r="Y14" s="60">
        <v>22</v>
      </c>
      <c r="Z14" s="60">
        <v>14</v>
      </c>
      <c r="AA14" s="60">
        <v>10</v>
      </c>
      <c r="AB14" s="62">
        <v>26</v>
      </c>
      <c r="AC14" s="63"/>
      <c r="AD14" s="64"/>
      <c r="AE14" s="64"/>
      <c r="AF14" s="64"/>
      <c r="AG14" s="64"/>
      <c r="AH14" s="64"/>
      <c r="AI14" s="65"/>
      <c r="AJ14" s="60"/>
      <c r="AK14" s="60"/>
      <c r="AL14" s="60"/>
      <c r="AM14" s="60"/>
      <c r="AN14" s="60"/>
      <c r="AO14" s="60"/>
      <c r="AP14" s="62"/>
      <c r="AQ14" s="59"/>
      <c r="AR14" s="60"/>
      <c r="AS14" s="60"/>
      <c r="AT14" s="60"/>
      <c r="AU14" s="60"/>
      <c r="AV14" s="60"/>
      <c r="AW14" s="60"/>
      <c r="AX14" s="62"/>
    </row>
    <row r="15" spans="1:50" x14ac:dyDescent="0.2">
      <c r="A15" s="58" t="s">
        <v>2144</v>
      </c>
      <c r="B15" s="59" t="s">
        <v>1734</v>
      </c>
      <c r="C15" s="58" t="s">
        <v>1296</v>
      </c>
      <c r="D15" s="60" t="s">
        <v>119</v>
      </c>
      <c r="E15" s="60" t="s">
        <v>2145</v>
      </c>
      <c r="F15" s="60" t="s">
        <v>103</v>
      </c>
      <c r="G15" s="109">
        <v>2</v>
      </c>
      <c r="H15" s="60">
        <v>29294498</v>
      </c>
      <c r="I15" s="60">
        <v>29294498</v>
      </c>
      <c r="J15" s="60" t="s">
        <v>39</v>
      </c>
      <c r="K15" s="60" t="s">
        <v>59</v>
      </c>
      <c r="L15" s="62" t="s">
        <v>2146</v>
      </c>
      <c r="M15" s="63">
        <v>0</v>
      </c>
      <c r="N15" s="64">
        <v>0</v>
      </c>
      <c r="O15" s="64">
        <v>0</v>
      </c>
      <c r="P15" s="64">
        <v>4.6511627906976744E-2</v>
      </c>
      <c r="Q15" s="64">
        <v>0</v>
      </c>
      <c r="R15" s="64">
        <v>0.25</v>
      </c>
      <c r="S15" s="64">
        <v>0.46666666666666667</v>
      </c>
      <c r="T15" s="65">
        <v>0</v>
      </c>
      <c r="U15" s="59">
        <v>27</v>
      </c>
      <c r="V15" s="60">
        <v>20</v>
      </c>
      <c r="W15" s="60">
        <v>34</v>
      </c>
      <c r="X15" s="60">
        <v>43</v>
      </c>
      <c r="Y15" s="60">
        <v>8</v>
      </c>
      <c r="Z15" s="60">
        <v>4</v>
      </c>
      <c r="AA15" s="60">
        <v>15</v>
      </c>
      <c r="AB15" s="62">
        <v>9</v>
      </c>
      <c r="AC15" s="63">
        <v>4.1706800000000002E-2</v>
      </c>
      <c r="AD15" s="64">
        <v>5.74864E-2</v>
      </c>
      <c r="AE15" s="64">
        <v>2.6995399999999999E-2</v>
      </c>
      <c r="AF15" s="64">
        <v>0.2712</v>
      </c>
      <c r="AG15" s="64">
        <v>0.30883500000000003</v>
      </c>
      <c r="AH15" s="64">
        <v>0.38128099999999998</v>
      </c>
      <c r="AI15" s="65">
        <v>0.24717500000000001</v>
      </c>
      <c r="AJ15" s="60">
        <v>11413</v>
      </c>
      <c r="AK15" s="60">
        <v>9898</v>
      </c>
      <c r="AL15" s="60">
        <v>9409</v>
      </c>
      <c r="AM15" s="60">
        <v>9646</v>
      </c>
      <c r="AN15" s="60">
        <v>8817</v>
      </c>
      <c r="AO15" s="60">
        <v>10567</v>
      </c>
      <c r="AP15" s="62">
        <v>10620</v>
      </c>
      <c r="AQ15" s="59" t="s">
        <v>39</v>
      </c>
      <c r="AR15" s="60" t="s">
        <v>39</v>
      </c>
      <c r="AS15" s="60"/>
      <c r="AT15" s="60" t="s">
        <v>39</v>
      </c>
      <c r="AU15" s="271" t="s">
        <v>61</v>
      </c>
      <c r="AV15" s="271" t="s">
        <v>61</v>
      </c>
      <c r="AW15" s="271" t="s">
        <v>61</v>
      </c>
      <c r="AX15" s="270" t="s">
        <v>61</v>
      </c>
    </row>
    <row r="16" spans="1:50" x14ac:dyDescent="0.2">
      <c r="A16" s="58" t="s">
        <v>30</v>
      </c>
      <c r="B16" s="59" t="s">
        <v>30</v>
      </c>
      <c r="C16" s="58" t="s">
        <v>30</v>
      </c>
      <c r="D16" s="60" t="s">
        <v>119</v>
      </c>
      <c r="E16" s="60" t="s">
        <v>2147</v>
      </c>
      <c r="F16" s="60" t="s">
        <v>38</v>
      </c>
      <c r="G16" s="109">
        <v>2</v>
      </c>
      <c r="H16" s="60">
        <v>37455374</v>
      </c>
      <c r="I16" s="60">
        <v>37455374</v>
      </c>
      <c r="J16" s="60" t="s">
        <v>39</v>
      </c>
      <c r="K16" s="60" t="s">
        <v>46</v>
      </c>
      <c r="L16" s="62" t="s">
        <v>2148</v>
      </c>
      <c r="M16" s="63">
        <v>0</v>
      </c>
      <c r="N16" s="64">
        <v>0</v>
      </c>
      <c r="O16" s="64">
        <v>0</v>
      </c>
      <c r="P16" s="64">
        <v>0</v>
      </c>
      <c r="Q16" s="64">
        <v>0.25714285714285712</v>
      </c>
      <c r="R16" s="64">
        <v>0</v>
      </c>
      <c r="S16" s="64">
        <v>0</v>
      </c>
      <c r="T16" s="65">
        <v>0</v>
      </c>
      <c r="U16" s="59">
        <v>30</v>
      </c>
      <c r="V16" s="60">
        <v>21</v>
      </c>
      <c r="W16" s="60">
        <v>37</v>
      </c>
      <c r="X16" s="60">
        <v>44</v>
      </c>
      <c r="Y16" s="60">
        <v>35</v>
      </c>
      <c r="Z16" s="60">
        <v>33</v>
      </c>
      <c r="AA16" s="60">
        <v>28</v>
      </c>
      <c r="AB16" s="62">
        <v>41</v>
      </c>
      <c r="AC16" s="63">
        <v>8.3368099999999999E-5</v>
      </c>
      <c r="AD16" s="64">
        <v>3.0822999999999999E-4</v>
      </c>
      <c r="AE16" s="64">
        <v>7.1736E-4</v>
      </c>
      <c r="AF16" s="64">
        <v>0.167939</v>
      </c>
      <c r="AG16" s="64">
        <v>3.0719599999999998E-4</v>
      </c>
      <c r="AH16" s="64">
        <v>3.3572799999999998E-4</v>
      </c>
      <c r="AI16" s="65">
        <v>0</v>
      </c>
      <c r="AJ16" s="60">
        <v>11995</v>
      </c>
      <c r="AK16" s="60">
        <v>9733</v>
      </c>
      <c r="AL16" s="60">
        <v>11152</v>
      </c>
      <c r="AM16" s="60">
        <v>12183</v>
      </c>
      <c r="AN16" s="60">
        <v>13021</v>
      </c>
      <c r="AO16" s="60">
        <v>14893</v>
      </c>
      <c r="AP16" s="62">
        <v>15126</v>
      </c>
      <c r="AQ16" s="59" t="s">
        <v>39</v>
      </c>
      <c r="AR16" s="60" t="s">
        <v>39</v>
      </c>
      <c r="AS16" s="60" t="s">
        <v>39</v>
      </c>
      <c r="AT16" s="60" t="s">
        <v>39</v>
      </c>
      <c r="AU16" s="271" t="s">
        <v>65</v>
      </c>
      <c r="AV16" s="60" t="s">
        <v>39</v>
      </c>
      <c r="AW16" s="60" t="s">
        <v>39</v>
      </c>
      <c r="AX16" s="62" t="s">
        <v>39</v>
      </c>
    </row>
    <row r="17" spans="1:50" x14ac:dyDescent="0.2">
      <c r="A17" s="58" t="s">
        <v>1296</v>
      </c>
      <c r="B17" s="59" t="s">
        <v>1296</v>
      </c>
      <c r="C17" s="58" t="s">
        <v>1296</v>
      </c>
      <c r="D17" s="60" t="s">
        <v>119</v>
      </c>
      <c r="E17" s="60" t="s">
        <v>2317</v>
      </c>
      <c r="F17" s="60" t="s">
        <v>38</v>
      </c>
      <c r="G17" s="109">
        <v>2</v>
      </c>
      <c r="H17" s="60">
        <v>73679908</v>
      </c>
      <c r="I17" s="60">
        <v>73679908</v>
      </c>
      <c r="J17" s="60" t="s">
        <v>39</v>
      </c>
      <c r="K17" s="60" t="s">
        <v>46</v>
      </c>
      <c r="L17" s="62" t="s">
        <v>2318</v>
      </c>
      <c r="M17" s="63">
        <v>0</v>
      </c>
      <c r="N17" s="64">
        <v>0</v>
      </c>
      <c r="O17" s="64">
        <v>0</v>
      </c>
      <c r="P17" s="64">
        <v>0</v>
      </c>
      <c r="Q17" s="64">
        <v>0.43478260869565216</v>
      </c>
      <c r="R17" s="64">
        <v>0.25</v>
      </c>
      <c r="S17" s="64">
        <v>1</v>
      </c>
      <c r="T17" s="65">
        <v>0.29166666666666669</v>
      </c>
      <c r="U17" s="59">
        <v>16</v>
      </c>
      <c r="V17" s="60">
        <v>12</v>
      </c>
      <c r="W17" s="60">
        <v>22</v>
      </c>
      <c r="X17" s="60">
        <v>20</v>
      </c>
      <c r="Y17" s="60">
        <v>23</v>
      </c>
      <c r="Z17" s="60">
        <v>16</v>
      </c>
      <c r="AA17" s="60">
        <v>5</v>
      </c>
      <c r="AB17" s="62">
        <v>24</v>
      </c>
      <c r="AC17" s="63">
        <v>2.7423600000000002E-4</v>
      </c>
      <c r="AD17" s="64">
        <v>0</v>
      </c>
      <c r="AE17" s="64">
        <v>1.2955E-4</v>
      </c>
      <c r="AF17" s="64">
        <v>0.26816099999999998</v>
      </c>
      <c r="AG17" s="64">
        <v>0.24413599999999999</v>
      </c>
      <c r="AH17" s="64">
        <v>0.341895</v>
      </c>
      <c r="AI17" s="65">
        <v>0.180594</v>
      </c>
      <c r="AJ17" s="60">
        <v>7293</v>
      </c>
      <c r="AK17" s="60">
        <v>352</v>
      </c>
      <c r="AL17" s="60">
        <v>7719</v>
      </c>
      <c r="AM17" s="60">
        <v>5575</v>
      </c>
      <c r="AN17" s="60">
        <v>3453</v>
      </c>
      <c r="AO17" s="60">
        <v>4516</v>
      </c>
      <c r="AP17" s="62">
        <v>5122</v>
      </c>
      <c r="AQ17" s="59" t="s">
        <v>39</v>
      </c>
      <c r="AR17" s="60" t="s">
        <v>39</v>
      </c>
      <c r="AS17" s="60" t="s">
        <v>39</v>
      </c>
      <c r="AT17" s="60" t="s">
        <v>39</v>
      </c>
      <c r="AU17" s="271" t="s">
        <v>65</v>
      </c>
      <c r="AV17" s="271" t="s">
        <v>65</v>
      </c>
      <c r="AW17" s="271" t="s">
        <v>65</v>
      </c>
      <c r="AX17" s="270" t="s">
        <v>65</v>
      </c>
    </row>
    <row r="18" spans="1:50" x14ac:dyDescent="0.2">
      <c r="A18" s="58" t="s">
        <v>2342</v>
      </c>
      <c r="B18" s="59" t="s">
        <v>119</v>
      </c>
      <c r="C18" s="58" t="s">
        <v>119</v>
      </c>
      <c r="D18" s="60" t="s">
        <v>119</v>
      </c>
      <c r="E18" s="60" t="s">
        <v>2343</v>
      </c>
      <c r="F18" s="60" t="s">
        <v>38</v>
      </c>
      <c r="G18" s="109">
        <v>2</v>
      </c>
      <c r="H18" s="60">
        <v>74643352</v>
      </c>
      <c r="I18" s="60">
        <v>74643352</v>
      </c>
      <c r="J18" s="60" t="s">
        <v>46</v>
      </c>
      <c r="K18" s="60" t="s">
        <v>39</v>
      </c>
      <c r="L18" s="62" t="s">
        <v>2344</v>
      </c>
      <c r="M18" s="63">
        <v>0</v>
      </c>
      <c r="N18" s="64">
        <v>0.44859813084112149</v>
      </c>
      <c r="O18" s="64">
        <v>0.35353535353535354</v>
      </c>
      <c r="P18" s="64">
        <v>4.7619047619047616E-2</v>
      </c>
      <c r="Q18" s="64">
        <v>6.6666666666666666E-2</v>
      </c>
      <c r="R18" s="64">
        <v>0</v>
      </c>
      <c r="S18" s="64">
        <v>2.4390243902439025E-2</v>
      </c>
      <c r="T18" s="65">
        <v>0</v>
      </c>
      <c r="U18" s="59">
        <v>39</v>
      </c>
      <c r="V18" s="60">
        <v>107</v>
      </c>
      <c r="W18" s="60">
        <v>99</v>
      </c>
      <c r="X18" s="60">
        <v>84</v>
      </c>
      <c r="Y18" s="60">
        <v>45</v>
      </c>
      <c r="Z18" s="60">
        <v>49</v>
      </c>
      <c r="AA18" s="60">
        <v>41</v>
      </c>
      <c r="AB18" s="62">
        <v>52</v>
      </c>
      <c r="AC18" s="63">
        <v>3.4094799999999999E-4</v>
      </c>
      <c r="AD18" s="64">
        <v>0</v>
      </c>
      <c r="AE18" s="64">
        <v>1.83284E-4</v>
      </c>
      <c r="AF18" s="64">
        <v>2.7474999999999998E-4</v>
      </c>
      <c r="AG18" s="64">
        <v>1.7546900000000001E-4</v>
      </c>
      <c r="AH18" s="64">
        <v>1.5556899999999999E-4</v>
      </c>
      <c r="AI18" s="65">
        <v>3.1728399999999998E-4</v>
      </c>
      <c r="AJ18" s="60">
        <v>11732</v>
      </c>
      <c r="AK18" s="60">
        <v>9991</v>
      </c>
      <c r="AL18" s="60">
        <v>10912</v>
      </c>
      <c r="AM18" s="60">
        <v>10919</v>
      </c>
      <c r="AN18" s="60">
        <v>11398</v>
      </c>
      <c r="AO18" s="60">
        <v>12856</v>
      </c>
      <c r="AP18" s="62">
        <v>12607</v>
      </c>
      <c r="AQ18" s="59"/>
      <c r="AR18" s="60"/>
      <c r="AS18" s="60"/>
      <c r="AT18" s="60"/>
      <c r="AU18" s="60"/>
      <c r="AV18" s="60"/>
      <c r="AW18" s="60"/>
      <c r="AX18" s="62"/>
    </row>
    <row r="19" spans="1:50" x14ac:dyDescent="0.2">
      <c r="A19" s="58" t="s">
        <v>33</v>
      </c>
      <c r="B19" s="59" t="s">
        <v>33</v>
      </c>
      <c r="C19" s="58" t="s">
        <v>33</v>
      </c>
      <c r="D19" s="60" t="s">
        <v>119</v>
      </c>
      <c r="E19" s="60" t="s">
        <v>2149</v>
      </c>
      <c r="F19" s="60" t="s">
        <v>38</v>
      </c>
      <c r="G19" s="109">
        <v>2</v>
      </c>
      <c r="H19" s="60">
        <v>85570834</v>
      </c>
      <c r="I19" s="60">
        <v>85570834</v>
      </c>
      <c r="J19" s="60" t="s">
        <v>40</v>
      </c>
      <c r="K19" s="60" t="s">
        <v>39</v>
      </c>
      <c r="L19" s="62" t="s">
        <v>2150</v>
      </c>
      <c r="M19" s="63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5">
        <v>0.15929203539823009</v>
      </c>
      <c r="U19" s="59">
        <v>173</v>
      </c>
      <c r="V19" s="60">
        <v>238</v>
      </c>
      <c r="W19" s="60">
        <v>236</v>
      </c>
      <c r="X19" s="60">
        <v>201</v>
      </c>
      <c r="Y19" s="60">
        <v>127</v>
      </c>
      <c r="Z19" s="60">
        <v>106</v>
      </c>
      <c r="AA19" s="60">
        <v>96</v>
      </c>
      <c r="AB19" s="62">
        <v>113</v>
      </c>
      <c r="AC19" s="63">
        <v>6.2722099999999996E-4</v>
      </c>
      <c r="AD19" s="64">
        <v>1.1054599999999999E-4</v>
      </c>
      <c r="AE19" s="64">
        <v>0</v>
      </c>
      <c r="AF19" s="64">
        <v>3.0302999999999998E-4</v>
      </c>
      <c r="AG19" s="64">
        <v>2.2930499999999999E-4</v>
      </c>
      <c r="AH19" s="64">
        <v>3.0988499999999998E-4</v>
      </c>
      <c r="AI19" s="65">
        <v>0.107422</v>
      </c>
      <c r="AJ19" s="60">
        <v>9566</v>
      </c>
      <c r="AK19" s="60">
        <v>9046</v>
      </c>
      <c r="AL19" s="60">
        <v>8393</v>
      </c>
      <c r="AM19" s="60">
        <v>9900</v>
      </c>
      <c r="AN19" s="60">
        <v>8722</v>
      </c>
      <c r="AO19" s="60">
        <v>9681</v>
      </c>
      <c r="AP19" s="62">
        <v>10361</v>
      </c>
      <c r="AQ19" s="59" t="s">
        <v>40</v>
      </c>
      <c r="AR19" s="60" t="s">
        <v>40</v>
      </c>
      <c r="AS19" s="60" t="s">
        <v>40</v>
      </c>
      <c r="AT19" s="60" t="s">
        <v>40</v>
      </c>
      <c r="AU19" s="60" t="s">
        <v>40</v>
      </c>
      <c r="AV19" s="60" t="s">
        <v>40</v>
      </c>
      <c r="AW19" s="60" t="s">
        <v>40</v>
      </c>
      <c r="AX19" s="270" t="s">
        <v>42</v>
      </c>
    </row>
    <row r="20" spans="1:50" x14ac:dyDescent="0.2">
      <c r="A20" s="58" t="s">
        <v>203</v>
      </c>
      <c r="B20" s="59" t="s">
        <v>62</v>
      </c>
      <c r="C20" s="58" t="s">
        <v>62</v>
      </c>
      <c r="D20" s="60" t="s">
        <v>119</v>
      </c>
      <c r="E20" s="60" t="s">
        <v>2151</v>
      </c>
      <c r="F20" s="60" t="s">
        <v>38</v>
      </c>
      <c r="G20" s="109">
        <v>2</v>
      </c>
      <c r="H20" s="60">
        <v>98834475</v>
      </c>
      <c r="I20" s="60">
        <v>98834475</v>
      </c>
      <c r="J20" s="60" t="s">
        <v>39</v>
      </c>
      <c r="K20" s="60" t="s">
        <v>46</v>
      </c>
      <c r="L20" s="62" t="s">
        <v>2152</v>
      </c>
      <c r="M20" s="63">
        <v>0</v>
      </c>
      <c r="N20" s="64">
        <v>0</v>
      </c>
      <c r="O20" s="64">
        <v>0</v>
      </c>
      <c r="P20" s="64">
        <v>0</v>
      </c>
      <c r="Q20" s="64">
        <v>0.2</v>
      </c>
      <c r="R20" s="64">
        <v>0</v>
      </c>
      <c r="S20" s="64">
        <v>0.16666666666666666</v>
      </c>
      <c r="T20" s="65">
        <v>0</v>
      </c>
      <c r="U20" s="59">
        <v>16</v>
      </c>
      <c r="V20" s="60">
        <v>12</v>
      </c>
      <c r="W20" s="60">
        <v>21</v>
      </c>
      <c r="X20" s="60">
        <v>28</v>
      </c>
      <c r="Y20" s="60">
        <v>25</v>
      </c>
      <c r="Z20" s="60">
        <v>18</v>
      </c>
      <c r="AA20" s="60">
        <v>18</v>
      </c>
      <c r="AB20" s="62">
        <v>16</v>
      </c>
      <c r="AC20" s="63">
        <v>2.0480099999999998E-3</v>
      </c>
      <c r="AD20" s="64">
        <v>3.65154E-3</v>
      </c>
      <c r="AE20" s="64">
        <v>1.93845E-3</v>
      </c>
      <c r="AF20" s="64">
        <v>0.223414</v>
      </c>
      <c r="AG20" s="64">
        <v>0.24338099999999999</v>
      </c>
      <c r="AH20" s="64">
        <v>0.27546399999999999</v>
      </c>
      <c r="AI20" s="65">
        <v>2.2608300000000001E-3</v>
      </c>
      <c r="AJ20" s="60">
        <v>8789</v>
      </c>
      <c r="AK20" s="60">
        <v>1917</v>
      </c>
      <c r="AL20" s="60">
        <v>8254</v>
      </c>
      <c r="AM20" s="60">
        <v>10438</v>
      </c>
      <c r="AN20" s="60">
        <v>8649</v>
      </c>
      <c r="AO20" s="60">
        <v>9965</v>
      </c>
      <c r="AP20" s="62">
        <v>8404</v>
      </c>
      <c r="AQ20" s="59" t="s">
        <v>39</v>
      </c>
      <c r="AR20" s="60" t="s">
        <v>39</v>
      </c>
      <c r="AS20" s="60" t="s">
        <v>39</v>
      </c>
      <c r="AT20" s="60" t="s">
        <v>39</v>
      </c>
      <c r="AU20" s="271" t="s">
        <v>65</v>
      </c>
      <c r="AV20" s="271" t="s">
        <v>65</v>
      </c>
      <c r="AW20" s="271" t="s">
        <v>65</v>
      </c>
      <c r="AX20" s="62" t="s">
        <v>39</v>
      </c>
    </row>
    <row r="21" spans="1:50" x14ac:dyDescent="0.2">
      <c r="A21" s="58" t="s">
        <v>62</v>
      </c>
      <c r="B21" s="59" t="s">
        <v>62</v>
      </c>
      <c r="C21" s="58" t="s">
        <v>62</v>
      </c>
      <c r="D21" s="60" t="s">
        <v>119</v>
      </c>
      <c r="E21" s="60" t="s">
        <v>2153</v>
      </c>
      <c r="F21" s="60" t="s">
        <v>38</v>
      </c>
      <c r="G21" s="109">
        <v>2</v>
      </c>
      <c r="H21" s="60">
        <v>131520455</v>
      </c>
      <c r="I21" s="60">
        <v>131520455</v>
      </c>
      <c r="J21" s="60" t="s">
        <v>40</v>
      </c>
      <c r="K21" s="60" t="s">
        <v>59</v>
      </c>
      <c r="L21" s="62" t="s">
        <v>2154</v>
      </c>
      <c r="M21" s="63">
        <v>0</v>
      </c>
      <c r="N21" s="64">
        <v>0</v>
      </c>
      <c r="O21" s="64">
        <v>0</v>
      </c>
      <c r="P21" s="64">
        <v>0</v>
      </c>
      <c r="Q21" s="64">
        <v>0.4</v>
      </c>
      <c r="R21" s="64">
        <v>0.67741935483870963</v>
      </c>
      <c r="S21" s="64">
        <v>0.7857142857142857</v>
      </c>
      <c r="T21" s="65">
        <v>0</v>
      </c>
      <c r="U21" s="59">
        <v>67</v>
      </c>
      <c r="V21" s="60">
        <v>82</v>
      </c>
      <c r="W21" s="60">
        <v>112</v>
      </c>
      <c r="X21" s="60">
        <v>84</v>
      </c>
      <c r="Y21" s="60">
        <v>25</v>
      </c>
      <c r="Z21" s="60">
        <v>31</v>
      </c>
      <c r="AA21" s="60">
        <v>28</v>
      </c>
      <c r="AB21" s="62">
        <v>31</v>
      </c>
      <c r="AC21" s="63">
        <v>1.43954E-3</v>
      </c>
      <c r="AD21" s="64">
        <v>1.47229E-3</v>
      </c>
      <c r="AE21" s="64">
        <v>1.4053900000000001E-3</v>
      </c>
      <c r="AF21" s="64">
        <v>0.59062899999999996</v>
      </c>
      <c r="AG21" s="64">
        <v>0.62807199999999996</v>
      </c>
      <c r="AH21" s="64">
        <v>0.75272099999999997</v>
      </c>
      <c r="AI21" s="65">
        <v>1.87688E-3</v>
      </c>
      <c r="AJ21" s="60">
        <v>4168</v>
      </c>
      <c r="AK21" s="60">
        <v>9509</v>
      </c>
      <c r="AL21" s="60">
        <v>7827</v>
      </c>
      <c r="AM21" s="60">
        <v>8430</v>
      </c>
      <c r="AN21" s="60">
        <v>8179</v>
      </c>
      <c r="AO21" s="60">
        <v>10013</v>
      </c>
      <c r="AP21" s="62">
        <v>10656</v>
      </c>
      <c r="AQ21" s="59" t="s">
        <v>40</v>
      </c>
      <c r="AR21" s="60" t="s">
        <v>40</v>
      </c>
      <c r="AS21" s="60" t="s">
        <v>40</v>
      </c>
      <c r="AT21" s="60" t="s">
        <v>40</v>
      </c>
      <c r="AU21" s="271" t="s">
        <v>93</v>
      </c>
      <c r="AV21" s="271" t="s">
        <v>93</v>
      </c>
      <c r="AW21" s="271" t="s">
        <v>93</v>
      </c>
      <c r="AX21" s="62" t="s">
        <v>40</v>
      </c>
    </row>
    <row r="22" spans="1:50" x14ac:dyDescent="0.2">
      <c r="A22" s="58" t="s">
        <v>33</v>
      </c>
      <c r="B22" s="59" t="s">
        <v>33</v>
      </c>
      <c r="C22" s="58" t="s">
        <v>33</v>
      </c>
      <c r="D22" s="60" t="s">
        <v>119</v>
      </c>
      <c r="E22" s="60" t="s">
        <v>1438</v>
      </c>
      <c r="F22" s="60" t="s">
        <v>38</v>
      </c>
      <c r="G22" s="109">
        <v>2</v>
      </c>
      <c r="H22" s="60">
        <v>136566456</v>
      </c>
      <c r="I22" s="60">
        <v>136566456</v>
      </c>
      <c r="J22" s="60" t="s">
        <v>46</v>
      </c>
      <c r="K22" s="60" t="s">
        <v>39</v>
      </c>
      <c r="L22" s="62" t="s">
        <v>2155</v>
      </c>
      <c r="M22" s="63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5">
        <v>0.45454545454545453</v>
      </c>
      <c r="U22" s="59">
        <v>24</v>
      </c>
      <c r="V22" s="60">
        <v>23</v>
      </c>
      <c r="W22" s="60">
        <v>25</v>
      </c>
      <c r="X22" s="60">
        <v>29</v>
      </c>
      <c r="Y22" s="60">
        <v>8</v>
      </c>
      <c r="Z22" s="60">
        <v>4</v>
      </c>
      <c r="AA22" s="60">
        <v>13</v>
      </c>
      <c r="AB22" s="62">
        <v>11</v>
      </c>
      <c r="AC22" s="63">
        <v>4.45315E-4</v>
      </c>
      <c r="AD22" s="64">
        <v>3.7081700000000001E-4</v>
      </c>
      <c r="AE22" s="64">
        <v>9.7191199999999999E-5</v>
      </c>
      <c r="AF22" s="64">
        <v>2.6833599999999999E-4</v>
      </c>
      <c r="AG22" s="64">
        <v>0</v>
      </c>
      <c r="AH22" s="64">
        <v>3.9604000000000001E-4</v>
      </c>
      <c r="AI22" s="65">
        <v>0.25450200000000001</v>
      </c>
      <c r="AJ22" s="60">
        <v>11228</v>
      </c>
      <c r="AK22" s="60">
        <v>10787</v>
      </c>
      <c r="AL22" s="60">
        <v>10289</v>
      </c>
      <c r="AM22" s="60">
        <v>11180</v>
      </c>
      <c r="AN22" s="60">
        <v>11083</v>
      </c>
      <c r="AO22" s="60">
        <v>12625</v>
      </c>
      <c r="AP22" s="62">
        <v>13438</v>
      </c>
      <c r="AQ22" s="59" t="s">
        <v>46</v>
      </c>
      <c r="AR22" s="60" t="s">
        <v>46</v>
      </c>
      <c r="AS22" s="60" t="s">
        <v>46</v>
      </c>
      <c r="AT22" s="60" t="s">
        <v>46</v>
      </c>
      <c r="AU22" s="60" t="s">
        <v>46</v>
      </c>
      <c r="AV22" s="60" t="s">
        <v>46</v>
      </c>
      <c r="AW22" s="60" t="s">
        <v>46</v>
      </c>
      <c r="AX22" s="270" t="s">
        <v>65</v>
      </c>
    </row>
    <row r="23" spans="1:50" x14ac:dyDescent="0.2">
      <c r="A23" s="58" t="s">
        <v>1296</v>
      </c>
      <c r="B23" s="59" t="s">
        <v>1296</v>
      </c>
      <c r="C23" s="58" t="s">
        <v>1296</v>
      </c>
      <c r="D23" s="60" t="s">
        <v>119</v>
      </c>
      <c r="E23" s="60" t="s">
        <v>1206</v>
      </c>
      <c r="F23" s="60" t="s">
        <v>38</v>
      </c>
      <c r="G23" s="109">
        <v>2</v>
      </c>
      <c r="H23" s="60">
        <v>160176916</v>
      </c>
      <c r="I23" s="60">
        <v>160176916</v>
      </c>
      <c r="J23" s="60" t="s">
        <v>39</v>
      </c>
      <c r="K23" s="60" t="s">
        <v>40</v>
      </c>
      <c r="L23" s="62" t="s">
        <v>2156</v>
      </c>
      <c r="M23" s="63">
        <v>0</v>
      </c>
      <c r="N23" s="64">
        <v>0</v>
      </c>
      <c r="O23" s="64">
        <v>0</v>
      </c>
      <c r="P23" s="64">
        <v>0</v>
      </c>
      <c r="Q23" s="64">
        <v>0.6216216216216216</v>
      </c>
      <c r="R23" s="64">
        <v>0.60869565217391308</v>
      </c>
      <c r="S23" s="64">
        <v>0.88888888888888884</v>
      </c>
      <c r="T23" s="65">
        <v>2.564102564102564E-2</v>
      </c>
      <c r="U23" s="59">
        <v>32</v>
      </c>
      <c r="V23" s="60">
        <v>25</v>
      </c>
      <c r="W23" s="60">
        <v>31</v>
      </c>
      <c r="X23" s="60">
        <v>21</v>
      </c>
      <c r="Y23" s="60">
        <v>37</v>
      </c>
      <c r="Z23" s="60">
        <v>23</v>
      </c>
      <c r="AA23" s="60">
        <v>27</v>
      </c>
      <c r="AB23" s="62">
        <v>39</v>
      </c>
      <c r="AC23" s="63">
        <v>4.1620399999999999E-4</v>
      </c>
      <c r="AD23" s="64">
        <v>3.2669099999999999E-4</v>
      </c>
      <c r="AE23" s="64">
        <v>8.0742799999999995E-5</v>
      </c>
      <c r="AF23" s="64">
        <v>0.53834099999999996</v>
      </c>
      <c r="AG23" s="64">
        <v>0.66020400000000001</v>
      </c>
      <c r="AH23" s="64">
        <v>0.78245799999999999</v>
      </c>
      <c r="AI23" s="65">
        <v>0.171234</v>
      </c>
      <c r="AJ23" s="60">
        <v>14416</v>
      </c>
      <c r="AK23" s="60">
        <v>3061</v>
      </c>
      <c r="AL23" s="60">
        <v>12385</v>
      </c>
      <c r="AM23" s="60">
        <v>13419</v>
      </c>
      <c r="AN23" s="60">
        <v>12534</v>
      </c>
      <c r="AO23" s="60">
        <v>13294</v>
      </c>
      <c r="AP23" s="62">
        <v>14232</v>
      </c>
      <c r="AQ23" s="59" t="s">
        <v>39</v>
      </c>
      <c r="AR23" s="60" t="s">
        <v>39</v>
      </c>
      <c r="AS23" s="60" t="s">
        <v>39</v>
      </c>
      <c r="AT23" s="60" t="s">
        <v>39</v>
      </c>
      <c r="AU23" s="271" t="s">
        <v>84</v>
      </c>
      <c r="AV23" s="271" t="s">
        <v>84</v>
      </c>
      <c r="AW23" s="271" t="s">
        <v>84</v>
      </c>
      <c r="AX23" s="270" t="s">
        <v>84</v>
      </c>
    </row>
    <row r="24" spans="1:50" x14ac:dyDescent="0.2">
      <c r="A24" s="58" t="s">
        <v>62</v>
      </c>
      <c r="B24" s="59" t="s">
        <v>62</v>
      </c>
      <c r="C24" s="58" t="s">
        <v>62</v>
      </c>
      <c r="D24" s="60" t="s">
        <v>119</v>
      </c>
      <c r="E24" s="60" t="s">
        <v>2157</v>
      </c>
      <c r="F24" s="60" t="s">
        <v>38</v>
      </c>
      <c r="G24" s="109">
        <v>2</v>
      </c>
      <c r="H24" s="60">
        <v>163302600</v>
      </c>
      <c r="I24" s="60">
        <v>163302600</v>
      </c>
      <c r="J24" s="60" t="s">
        <v>59</v>
      </c>
      <c r="K24" s="60" t="s">
        <v>40</v>
      </c>
      <c r="L24" s="62" t="s">
        <v>2158</v>
      </c>
      <c r="M24" s="63">
        <v>0</v>
      </c>
      <c r="N24" s="64">
        <v>0</v>
      </c>
      <c r="O24" s="64">
        <v>0</v>
      </c>
      <c r="P24" s="64">
        <v>0</v>
      </c>
      <c r="Q24" s="64">
        <v>0.3125</v>
      </c>
      <c r="R24" s="64">
        <v>0.37142857142857144</v>
      </c>
      <c r="S24" s="64">
        <v>0.47368421052631576</v>
      </c>
      <c r="T24" s="65">
        <v>0</v>
      </c>
      <c r="U24" s="59">
        <v>56</v>
      </c>
      <c r="V24" s="60">
        <v>43</v>
      </c>
      <c r="W24" s="60">
        <v>56</v>
      </c>
      <c r="X24" s="60">
        <v>64</v>
      </c>
      <c r="Y24" s="60">
        <v>48</v>
      </c>
      <c r="Z24" s="60">
        <v>35</v>
      </c>
      <c r="AA24" s="60">
        <v>38</v>
      </c>
      <c r="AB24" s="62">
        <v>65</v>
      </c>
      <c r="AC24" s="63">
        <v>1.11899E-3</v>
      </c>
      <c r="AD24" s="64">
        <v>9.3735400000000005E-4</v>
      </c>
      <c r="AE24" s="64">
        <v>7.4515599999999997E-4</v>
      </c>
      <c r="AF24" s="64">
        <v>0.320218</v>
      </c>
      <c r="AG24" s="64">
        <v>0.34237699999999999</v>
      </c>
      <c r="AH24" s="64">
        <v>0.36322700000000002</v>
      </c>
      <c r="AI24" s="65">
        <v>7.5301199999999995E-4</v>
      </c>
      <c r="AJ24" s="60">
        <v>2681</v>
      </c>
      <c r="AK24" s="60">
        <v>12802</v>
      </c>
      <c r="AL24" s="60">
        <v>12078</v>
      </c>
      <c r="AM24" s="60">
        <v>15402</v>
      </c>
      <c r="AN24" s="60">
        <v>15664</v>
      </c>
      <c r="AO24" s="60">
        <v>16637</v>
      </c>
      <c r="AP24" s="62">
        <v>17264</v>
      </c>
      <c r="AQ24" s="59" t="s">
        <v>59</v>
      </c>
      <c r="AR24" s="60" t="s">
        <v>59</v>
      </c>
      <c r="AS24" s="60" t="s">
        <v>59</v>
      </c>
      <c r="AT24" s="60" t="s">
        <v>59</v>
      </c>
      <c r="AU24" s="271" t="s">
        <v>93</v>
      </c>
      <c r="AV24" s="271" t="s">
        <v>93</v>
      </c>
      <c r="AW24" s="271" t="s">
        <v>93</v>
      </c>
      <c r="AX24" s="62" t="s">
        <v>59</v>
      </c>
    </row>
    <row r="25" spans="1:50" x14ac:dyDescent="0.2">
      <c r="A25" s="58" t="s">
        <v>2345</v>
      </c>
      <c r="B25" s="59" t="s">
        <v>119</v>
      </c>
      <c r="C25" s="58" t="s">
        <v>119</v>
      </c>
      <c r="D25" s="60" t="s">
        <v>119</v>
      </c>
      <c r="E25" s="60" t="s">
        <v>2346</v>
      </c>
      <c r="F25" s="60" t="s">
        <v>38</v>
      </c>
      <c r="G25" s="109">
        <v>2</v>
      </c>
      <c r="H25" s="60">
        <v>166810197</v>
      </c>
      <c r="I25" s="60">
        <v>166810197</v>
      </c>
      <c r="J25" s="60" t="s">
        <v>59</v>
      </c>
      <c r="K25" s="60" t="s">
        <v>40</v>
      </c>
      <c r="L25" s="62" t="s">
        <v>2347</v>
      </c>
      <c r="M25" s="63">
        <v>0</v>
      </c>
      <c r="N25" s="64">
        <v>1.9230769230769232E-2</v>
      </c>
      <c r="O25" s="64">
        <v>0</v>
      </c>
      <c r="P25" s="64">
        <v>0.12244897959183673</v>
      </c>
      <c r="Q25" s="64">
        <v>0</v>
      </c>
      <c r="R25" s="64">
        <v>9.5238095238095233E-2</v>
      </c>
      <c r="S25" s="64">
        <v>0</v>
      </c>
      <c r="T25" s="65">
        <v>0.16216216216216217</v>
      </c>
      <c r="U25" s="59">
        <v>25</v>
      </c>
      <c r="V25" s="60">
        <v>52</v>
      </c>
      <c r="W25" s="60">
        <v>37</v>
      </c>
      <c r="X25" s="60">
        <v>49</v>
      </c>
      <c r="Y25" s="60">
        <v>25</v>
      </c>
      <c r="Z25" s="60">
        <v>21</v>
      </c>
      <c r="AA25" s="60">
        <v>14</v>
      </c>
      <c r="AB25" s="62">
        <v>37</v>
      </c>
      <c r="AC25" s="63">
        <v>1.20482E-2</v>
      </c>
      <c r="AD25" s="64">
        <v>2.0408200000000001E-2</v>
      </c>
      <c r="AE25" s="64">
        <v>0</v>
      </c>
      <c r="AF25" s="64">
        <v>0</v>
      </c>
      <c r="AG25" s="64">
        <v>1.0101000000000001E-2</v>
      </c>
      <c r="AH25" s="64">
        <v>0</v>
      </c>
      <c r="AI25" s="65">
        <v>2.9411799999999998E-2</v>
      </c>
      <c r="AJ25" s="60">
        <v>166</v>
      </c>
      <c r="AK25" s="60">
        <v>98</v>
      </c>
      <c r="AL25" s="60">
        <v>178</v>
      </c>
      <c r="AM25" s="60">
        <v>152</v>
      </c>
      <c r="AN25" s="60">
        <v>99</v>
      </c>
      <c r="AO25" s="60">
        <v>112</v>
      </c>
      <c r="AP25" s="62">
        <v>136</v>
      </c>
      <c r="AQ25" s="59"/>
      <c r="AR25" s="60"/>
      <c r="AS25" s="60"/>
      <c r="AT25" s="60"/>
      <c r="AU25" s="60"/>
      <c r="AV25" s="60"/>
      <c r="AW25" s="60"/>
      <c r="AX25" s="62"/>
    </row>
    <row r="26" spans="1:50" x14ac:dyDescent="0.2">
      <c r="A26" s="58" t="s">
        <v>855</v>
      </c>
      <c r="B26" s="59" t="s">
        <v>119</v>
      </c>
      <c r="C26" s="58" t="s">
        <v>119</v>
      </c>
      <c r="D26" s="60" t="s">
        <v>119</v>
      </c>
      <c r="E26" s="60" t="s">
        <v>2348</v>
      </c>
      <c r="F26" s="60" t="s">
        <v>38</v>
      </c>
      <c r="G26" s="109">
        <v>2</v>
      </c>
      <c r="H26" s="60">
        <v>172841218</v>
      </c>
      <c r="I26" s="60">
        <v>172841218</v>
      </c>
      <c r="J26" s="60" t="s">
        <v>40</v>
      </c>
      <c r="K26" s="60" t="s">
        <v>39</v>
      </c>
      <c r="L26" s="62" t="s">
        <v>2349</v>
      </c>
      <c r="M26" s="63">
        <v>0</v>
      </c>
      <c r="N26" s="64">
        <v>0</v>
      </c>
      <c r="O26" s="64">
        <v>5.128205128205128E-2</v>
      </c>
      <c r="P26" s="64">
        <v>0</v>
      </c>
      <c r="Q26" s="64">
        <v>0.45</v>
      </c>
      <c r="R26" s="64">
        <v>0.42424242424242425</v>
      </c>
      <c r="S26" s="64">
        <v>0.5</v>
      </c>
      <c r="T26" s="65">
        <v>0</v>
      </c>
      <c r="U26" s="59">
        <v>45</v>
      </c>
      <c r="V26" s="60">
        <v>34</v>
      </c>
      <c r="W26" s="60">
        <v>39</v>
      </c>
      <c r="X26" s="60">
        <v>35</v>
      </c>
      <c r="Y26" s="60">
        <v>40</v>
      </c>
      <c r="Z26" s="60">
        <v>33</v>
      </c>
      <c r="AA26" s="60">
        <v>30</v>
      </c>
      <c r="AB26" s="62">
        <v>42</v>
      </c>
      <c r="AC26" s="63"/>
      <c r="AD26" s="64"/>
      <c r="AE26" s="64"/>
      <c r="AF26" s="64"/>
      <c r="AG26" s="64"/>
      <c r="AH26" s="64"/>
      <c r="AI26" s="65"/>
      <c r="AJ26" s="60"/>
      <c r="AK26" s="60"/>
      <c r="AL26" s="60"/>
      <c r="AM26" s="60"/>
      <c r="AN26" s="60"/>
      <c r="AO26" s="60"/>
      <c r="AP26" s="62"/>
      <c r="AQ26" s="59"/>
      <c r="AR26" s="60"/>
      <c r="AS26" s="60"/>
      <c r="AT26" s="60"/>
      <c r="AU26" s="60"/>
      <c r="AV26" s="60"/>
      <c r="AW26" s="60"/>
      <c r="AX26" s="62"/>
    </row>
    <row r="27" spans="1:50" x14ac:dyDescent="0.2">
      <c r="A27" s="58" t="s">
        <v>33</v>
      </c>
      <c r="B27" s="59" t="s">
        <v>33</v>
      </c>
      <c r="C27" s="58" t="s">
        <v>119</v>
      </c>
      <c r="D27" s="60" t="s">
        <v>119</v>
      </c>
      <c r="E27" s="60" t="s">
        <v>2350</v>
      </c>
      <c r="F27" s="60" t="s">
        <v>38</v>
      </c>
      <c r="G27" s="109">
        <v>2</v>
      </c>
      <c r="H27" s="60">
        <v>204053303</v>
      </c>
      <c r="I27" s="60">
        <v>204053303</v>
      </c>
      <c r="J27" s="60" t="s">
        <v>46</v>
      </c>
      <c r="K27" s="60" t="s">
        <v>59</v>
      </c>
      <c r="L27" s="62" t="s">
        <v>2351</v>
      </c>
      <c r="M27" s="63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5">
        <v>0.38095238095238093</v>
      </c>
      <c r="U27" s="59">
        <v>41</v>
      </c>
      <c r="V27" s="60">
        <v>27</v>
      </c>
      <c r="W27" s="60">
        <v>28</v>
      </c>
      <c r="X27" s="60">
        <v>38</v>
      </c>
      <c r="Y27" s="60">
        <v>38</v>
      </c>
      <c r="Z27" s="60">
        <v>26</v>
      </c>
      <c r="AA27" s="60">
        <v>23</v>
      </c>
      <c r="AB27" s="62">
        <v>42</v>
      </c>
      <c r="AC27" s="63">
        <v>4.7214400000000003E-4</v>
      </c>
      <c r="AD27" s="64">
        <v>0</v>
      </c>
      <c r="AE27" s="64">
        <v>0</v>
      </c>
      <c r="AF27" s="64">
        <v>0</v>
      </c>
      <c r="AG27" s="64">
        <v>0</v>
      </c>
      <c r="AH27" s="64">
        <v>0</v>
      </c>
      <c r="AI27" s="65">
        <v>0.34146300000000002</v>
      </c>
      <c r="AJ27" s="60">
        <v>2118</v>
      </c>
      <c r="AK27" s="60">
        <v>171</v>
      </c>
      <c r="AL27" s="60">
        <v>4764</v>
      </c>
      <c r="AM27" s="60">
        <v>92</v>
      </c>
      <c r="AN27" s="60">
        <v>26</v>
      </c>
      <c r="AO27" s="60">
        <v>40</v>
      </c>
      <c r="AP27" s="62">
        <v>82</v>
      </c>
      <c r="AQ27" s="59"/>
      <c r="AR27" s="60"/>
      <c r="AS27" s="60"/>
      <c r="AT27" s="60"/>
      <c r="AU27" s="60"/>
      <c r="AV27" s="60"/>
      <c r="AW27" s="60"/>
      <c r="AX27" s="62"/>
    </row>
    <row r="28" spans="1:50" x14ac:dyDescent="0.2">
      <c r="A28" s="58" t="s">
        <v>62</v>
      </c>
      <c r="B28" s="59" t="s">
        <v>62</v>
      </c>
      <c r="C28" s="58" t="s">
        <v>62</v>
      </c>
      <c r="D28" s="60" t="s">
        <v>119</v>
      </c>
      <c r="E28" s="60" t="s">
        <v>2159</v>
      </c>
      <c r="F28" s="60" t="s">
        <v>38</v>
      </c>
      <c r="G28" s="109">
        <v>2</v>
      </c>
      <c r="H28" s="60">
        <v>223096988</v>
      </c>
      <c r="I28" s="60">
        <v>223096988</v>
      </c>
      <c r="J28" s="60" t="s">
        <v>46</v>
      </c>
      <c r="K28" s="60" t="s">
        <v>40</v>
      </c>
      <c r="L28" s="62" t="s">
        <v>2160</v>
      </c>
      <c r="M28" s="63">
        <v>0</v>
      </c>
      <c r="N28" s="64">
        <v>0</v>
      </c>
      <c r="O28" s="64">
        <v>0</v>
      </c>
      <c r="P28" s="64">
        <v>0</v>
      </c>
      <c r="Q28" s="64">
        <v>0.44444444444444442</v>
      </c>
      <c r="R28" s="64">
        <v>0.30769230769230771</v>
      </c>
      <c r="S28" s="64">
        <v>0.4</v>
      </c>
      <c r="T28" s="65">
        <v>0</v>
      </c>
      <c r="U28" s="59">
        <v>20</v>
      </c>
      <c r="V28" s="60">
        <v>9</v>
      </c>
      <c r="W28" s="60">
        <v>20</v>
      </c>
      <c r="X28" s="60">
        <v>28</v>
      </c>
      <c r="Y28" s="60">
        <v>9</v>
      </c>
      <c r="Z28" s="60">
        <v>13</v>
      </c>
      <c r="AA28" s="60">
        <v>10</v>
      </c>
      <c r="AB28" s="62">
        <v>24</v>
      </c>
      <c r="AC28" s="63">
        <v>2.4264999999999998E-3</v>
      </c>
      <c r="AD28" s="64">
        <v>1.4573699999999999E-3</v>
      </c>
      <c r="AE28" s="64">
        <v>3.0661899999999999E-3</v>
      </c>
      <c r="AF28" s="64">
        <v>0.28709400000000002</v>
      </c>
      <c r="AG28" s="64">
        <v>0.35042699999999999</v>
      </c>
      <c r="AH28" s="64">
        <v>0.42569200000000001</v>
      </c>
      <c r="AI28" s="65">
        <v>3.7553600000000001E-3</v>
      </c>
      <c r="AJ28" s="60">
        <v>10715</v>
      </c>
      <c r="AK28" s="60">
        <v>4117</v>
      </c>
      <c r="AL28" s="60">
        <v>9458</v>
      </c>
      <c r="AM28" s="60">
        <v>9732</v>
      </c>
      <c r="AN28" s="60">
        <v>7839</v>
      </c>
      <c r="AO28" s="60">
        <v>9676</v>
      </c>
      <c r="AP28" s="62">
        <v>11184</v>
      </c>
      <c r="AQ28" s="59" t="s">
        <v>46</v>
      </c>
      <c r="AR28" s="60" t="s">
        <v>46</v>
      </c>
      <c r="AS28" s="60" t="s">
        <v>46</v>
      </c>
      <c r="AT28" s="60" t="s">
        <v>46</v>
      </c>
      <c r="AU28" s="271" t="s">
        <v>48</v>
      </c>
      <c r="AV28" s="271" t="s">
        <v>48</v>
      </c>
      <c r="AW28" s="271" t="s">
        <v>48</v>
      </c>
      <c r="AX28" s="62" t="s">
        <v>46</v>
      </c>
    </row>
    <row r="29" spans="1:50" x14ac:dyDescent="0.2">
      <c r="A29" s="58" t="s">
        <v>2161</v>
      </c>
      <c r="B29" s="59" t="s">
        <v>2162</v>
      </c>
      <c r="C29" s="58" t="s">
        <v>1296</v>
      </c>
      <c r="D29" s="60" t="s">
        <v>119</v>
      </c>
      <c r="E29" s="60" t="s">
        <v>2163</v>
      </c>
      <c r="F29" s="60" t="s">
        <v>38</v>
      </c>
      <c r="G29" s="109">
        <v>2</v>
      </c>
      <c r="H29" s="60">
        <v>234669321</v>
      </c>
      <c r="I29" s="60">
        <v>234669321</v>
      </c>
      <c r="J29" s="60" t="s">
        <v>59</v>
      </c>
      <c r="K29" s="60" t="s">
        <v>40</v>
      </c>
      <c r="L29" s="62" t="s">
        <v>2164</v>
      </c>
      <c r="M29" s="63">
        <v>0</v>
      </c>
      <c r="N29" s="64">
        <v>0</v>
      </c>
      <c r="O29" s="64">
        <v>6.9767441860465115E-2</v>
      </c>
      <c r="P29" s="64">
        <v>0</v>
      </c>
      <c r="Q29" s="64">
        <v>0.68965517241379315</v>
      </c>
      <c r="R29" s="64">
        <v>0.61111111111111116</v>
      </c>
      <c r="S29" s="64">
        <v>0.80645161290322576</v>
      </c>
      <c r="T29" s="65">
        <v>0.15625</v>
      </c>
      <c r="U29" s="59">
        <v>46</v>
      </c>
      <c r="V29" s="60">
        <v>34</v>
      </c>
      <c r="W29" s="60">
        <v>43</v>
      </c>
      <c r="X29" s="60">
        <v>57</v>
      </c>
      <c r="Y29" s="60">
        <v>29</v>
      </c>
      <c r="Z29" s="60">
        <v>18</v>
      </c>
      <c r="AA29" s="60">
        <v>31</v>
      </c>
      <c r="AB29" s="62">
        <v>32</v>
      </c>
      <c r="AC29" s="63">
        <v>3.03094E-2</v>
      </c>
      <c r="AD29" s="64">
        <v>4.7442699999999997E-2</v>
      </c>
      <c r="AE29" s="64">
        <v>1.1859400000000001E-2</v>
      </c>
      <c r="AF29" s="64">
        <v>0.566909</v>
      </c>
      <c r="AG29" s="64">
        <v>0.67148200000000002</v>
      </c>
      <c r="AH29" s="64">
        <v>0.77257399999999998</v>
      </c>
      <c r="AI29" s="65">
        <v>0.15324299999999999</v>
      </c>
      <c r="AJ29" s="60">
        <v>9568</v>
      </c>
      <c r="AK29" s="60">
        <v>4321</v>
      </c>
      <c r="AL29" s="60">
        <v>6830</v>
      </c>
      <c r="AM29" s="60">
        <v>7555</v>
      </c>
      <c r="AN29" s="60">
        <v>7476</v>
      </c>
      <c r="AO29" s="60">
        <v>8284</v>
      </c>
      <c r="AP29" s="62">
        <v>9175</v>
      </c>
      <c r="AQ29" s="59" t="s">
        <v>59</v>
      </c>
      <c r="AR29" s="60" t="s">
        <v>59</v>
      </c>
      <c r="AS29" s="60" t="s">
        <v>59</v>
      </c>
      <c r="AT29" s="60" t="s">
        <v>59</v>
      </c>
      <c r="AU29" s="271" t="s">
        <v>93</v>
      </c>
      <c r="AV29" s="271" t="s">
        <v>93</v>
      </c>
      <c r="AW29" s="271" t="s">
        <v>93</v>
      </c>
      <c r="AX29" s="270" t="s">
        <v>93</v>
      </c>
    </row>
    <row r="30" spans="1:50" x14ac:dyDescent="0.2">
      <c r="A30" s="58" t="s">
        <v>62</v>
      </c>
      <c r="B30" s="59" t="s">
        <v>62</v>
      </c>
      <c r="C30" s="58" t="s">
        <v>62</v>
      </c>
      <c r="D30" s="60" t="s">
        <v>119</v>
      </c>
      <c r="E30" s="60" t="s">
        <v>2165</v>
      </c>
      <c r="F30" s="60" t="s">
        <v>38</v>
      </c>
      <c r="G30" s="109">
        <v>3</v>
      </c>
      <c r="H30" s="60">
        <v>44879842</v>
      </c>
      <c r="I30" s="60">
        <v>44879842</v>
      </c>
      <c r="J30" s="60" t="s">
        <v>59</v>
      </c>
      <c r="K30" s="60" t="s">
        <v>39</v>
      </c>
      <c r="L30" s="62" t="s">
        <v>2166</v>
      </c>
      <c r="M30" s="63">
        <v>0</v>
      </c>
      <c r="N30" s="64">
        <v>0</v>
      </c>
      <c r="O30" s="64">
        <v>0</v>
      </c>
      <c r="P30" s="64">
        <v>0</v>
      </c>
      <c r="Q30" s="64">
        <v>9.0909090909090912E-2</v>
      </c>
      <c r="R30" s="64">
        <v>0.53846153846153844</v>
      </c>
      <c r="S30" s="64">
        <v>0.35714285714285715</v>
      </c>
      <c r="T30" s="65">
        <v>0</v>
      </c>
      <c r="U30" s="59">
        <v>41</v>
      </c>
      <c r="V30" s="60">
        <v>15</v>
      </c>
      <c r="W30" s="60">
        <v>36</v>
      </c>
      <c r="X30" s="60">
        <v>41</v>
      </c>
      <c r="Y30" s="60">
        <v>11</v>
      </c>
      <c r="Z30" s="60">
        <v>13</v>
      </c>
      <c r="AA30" s="60">
        <v>14</v>
      </c>
      <c r="AB30" s="62">
        <v>22</v>
      </c>
      <c r="AC30" s="63">
        <v>3.7640199999999999E-3</v>
      </c>
      <c r="AD30" s="64">
        <v>1.7189099999999999E-3</v>
      </c>
      <c r="AE30" s="64">
        <v>3.8643200000000001E-3</v>
      </c>
      <c r="AF30" s="64">
        <v>0.26202500000000001</v>
      </c>
      <c r="AG30" s="64">
        <v>0.31037199999999998</v>
      </c>
      <c r="AH30" s="64">
        <v>0.376502</v>
      </c>
      <c r="AI30" s="65">
        <v>5.1289200000000004E-3</v>
      </c>
      <c r="AJ30" s="60">
        <v>13815</v>
      </c>
      <c r="AK30" s="60">
        <v>9890</v>
      </c>
      <c r="AL30" s="60">
        <v>11645</v>
      </c>
      <c r="AM30" s="60">
        <v>13514</v>
      </c>
      <c r="AN30" s="60">
        <v>12485</v>
      </c>
      <c r="AO30" s="60">
        <v>15142</v>
      </c>
      <c r="AP30" s="62">
        <v>14428</v>
      </c>
      <c r="AQ30" s="59" t="s">
        <v>59</v>
      </c>
      <c r="AR30" s="60" t="s">
        <v>59</v>
      </c>
      <c r="AS30" s="60" t="s">
        <v>59</v>
      </c>
      <c r="AT30" s="60" t="s">
        <v>59</v>
      </c>
      <c r="AU30" s="271" t="s">
        <v>61</v>
      </c>
      <c r="AV30" s="271" t="s">
        <v>61</v>
      </c>
      <c r="AW30" s="271" t="s">
        <v>61</v>
      </c>
      <c r="AX30" s="62" t="s">
        <v>59</v>
      </c>
    </row>
    <row r="31" spans="1:50" x14ac:dyDescent="0.2">
      <c r="A31" s="58" t="s">
        <v>1296</v>
      </c>
      <c r="B31" s="59" t="s">
        <v>1296</v>
      </c>
      <c r="C31" s="58" t="s">
        <v>1296</v>
      </c>
      <c r="D31" s="60" t="s">
        <v>119</v>
      </c>
      <c r="E31" s="60" t="s">
        <v>2167</v>
      </c>
      <c r="F31" s="60" t="s">
        <v>38</v>
      </c>
      <c r="G31" s="109">
        <v>3</v>
      </c>
      <c r="H31" s="60">
        <v>46485059</v>
      </c>
      <c r="I31" s="60">
        <v>46485059</v>
      </c>
      <c r="J31" s="60" t="s">
        <v>40</v>
      </c>
      <c r="K31" s="60" t="s">
        <v>59</v>
      </c>
      <c r="L31" s="62" t="s">
        <v>2168</v>
      </c>
      <c r="M31" s="63">
        <v>0</v>
      </c>
      <c r="N31" s="64">
        <v>0</v>
      </c>
      <c r="O31" s="64">
        <v>0</v>
      </c>
      <c r="P31" s="64">
        <v>0</v>
      </c>
      <c r="Q31" s="64">
        <v>0.2</v>
      </c>
      <c r="R31" s="64">
        <v>0.22222222222222221</v>
      </c>
      <c r="S31" s="64">
        <v>0.18181818181818182</v>
      </c>
      <c r="T31" s="65">
        <v>0.14285714285714285</v>
      </c>
      <c r="U31" s="59">
        <v>35</v>
      </c>
      <c r="V31" s="60">
        <v>20</v>
      </c>
      <c r="W31" s="60">
        <v>38</v>
      </c>
      <c r="X31" s="60">
        <v>42</v>
      </c>
      <c r="Y31" s="60">
        <v>20</v>
      </c>
      <c r="Z31" s="60">
        <v>9</v>
      </c>
      <c r="AA31" s="60">
        <v>11</v>
      </c>
      <c r="AB31" s="62">
        <v>7</v>
      </c>
      <c r="AC31" s="63">
        <v>4.1228899999999997E-3</v>
      </c>
      <c r="AD31" s="64">
        <v>3.6567800000000001E-3</v>
      </c>
      <c r="AE31" s="64">
        <v>4.0561900000000003E-3</v>
      </c>
      <c r="AF31" s="64">
        <v>0.26902300000000001</v>
      </c>
      <c r="AG31" s="64">
        <v>0.29455999999999999</v>
      </c>
      <c r="AH31" s="64">
        <v>0.38733899999999999</v>
      </c>
      <c r="AI31" s="65">
        <v>0.26510800000000001</v>
      </c>
      <c r="AJ31" s="60">
        <v>15038</v>
      </c>
      <c r="AK31" s="60">
        <v>7657</v>
      </c>
      <c r="AL31" s="60">
        <v>13313</v>
      </c>
      <c r="AM31" s="60">
        <v>13129</v>
      </c>
      <c r="AN31" s="60">
        <v>12225</v>
      </c>
      <c r="AO31" s="60">
        <v>14406</v>
      </c>
      <c r="AP31" s="62">
        <v>14628</v>
      </c>
      <c r="AQ31" s="59" t="s">
        <v>40</v>
      </c>
      <c r="AR31" s="60" t="s">
        <v>40</v>
      </c>
      <c r="AS31" s="60" t="s">
        <v>40</v>
      </c>
      <c r="AT31" s="60" t="s">
        <v>40</v>
      </c>
      <c r="AU31" s="271" t="s">
        <v>93</v>
      </c>
      <c r="AV31" s="271" t="s">
        <v>93</v>
      </c>
      <c r="AW31" s="271" t="s">
        <v>93</v>
      </c>
      <c r="AX31" s="270" t="s">
        <v>93</v>
      </c>
    </row>
    <row r="32" spans="1:50" x14ac:dyDescent="0.2">
      <c r="A32" s="58" t="s">
        <v>1734</v>
      </c>
      <c r="B32" s="59" t="s">
        <v>1734</v>
      </c>
      <c r="C32" s="58" t="s">
        <v>1734</v>
      </c>
      <c r="D32" s="60" t="s">
        <v>119</v>
      </c>
      <c r="E32" s="60" t="s">
        <v>2319</v>
      </c>
      <c r="F32" s="60" t="s">
        <v>38</v>
      </c>
      <c r="G32" s="109">
        <v>3</v>
      </c>
      <c r="H32" s="60">
        <v>107096855</v>
      </c>
      <c r="I32" s="60">
        <v>107096855</v>
      </c>
      <c r="J32" s="60" t="s">
        <v>46</v>
      </c>
      <c r="K32" s="60" t="s">
        <v>40</v>
      </c>
      <c r="L32" s="62" t="s">
        <v>2320</v>
      </c>
      <c r="M32" s="63">
        <v>0</v>
      </c>
      <c r="N32" s="64">
        <v>3.7037037037037035E-2</v>
      </c>
      <c r="O32" s="64">
        <v>7.1428571428571425E-2</v>
      </c>
      <c r="P32" s="64">
        <v>2.7027027027027029E-2</v>
      </c>
      <c r="Q32" s="64">
        <v>0.10204081632653061</v>
      </c>
      <c r="R32" s="64">
        <v>9.375E-2</v>
      </c>
      <c r="S32" s="64">
        <v>0.29032258064516131</v>
      </c>
      <c r="T32" s="65">
        <v>0.21212121212121213</v>
      </c>
      <c r="U32" s="59">
        <v>33</v>
      </c>
      <c r="V32" s="60">
        <v>27</v>
      </c>
      <c r="W32" s="60">
        <v>42</v>
      </c>
      <c r="X32" s="60">
        <v>37</v>
      </c>
      <c r="Y32" s="60">
        <v>49</v>
      </c>
      <c r="Z32" s="60">
        <v>32</v>
      </c>
      <c r="AA32" s="60">
        <v>31</v>
      </c>
      <c r="AB32" s="62">
        <v>33</v>
      </c>
      <c r="AC32" s="63">
        <v>7.8947400000000001E-2</v>
      </c>
      <c r="AD32" s="64">
        <v>9.6482999999999999E-2</v>
      </c>
      <c r="AE32" s="64">
        <v>3.4465500000000003E-2</v>
      </c>
      <c r="AF32" s="64">
        <v>0.222222</v>
      </c>
      <c r="AG32" s="64">
        <v>0.24297199999999999</v>
      </c>
      <c r="AH32" s="64">
        <v>0.30166900000000002</v>
      </c>
      <c r="AI32" s="65">
        <v>0.20299500000000001</v>
      </c>
      <c r="AJ32" s="60">
        <v>3192</v>
      </c>
      <c r="AK32" s="60">
        <v>3213</v>
      </c>
      <c r="AL32" s="60">
        <v>2002</v>
      </c>
      <c r="AM32" s="60">
        <v>828</v>
      </c>
      <c r="AN32" s="60">
        <v>498</v>
      </c>
      <c r="AO32" s="60">
        <v>779</v>
      </c>
      <c r="AP32" s="62">
        <v>601</v>
      </c>
      <c r="AQ32" s="59" t="s">
        <v>46</v>
      </c>
      <c r="AR32" s="271" t="s">
        <v>48</v>
      </c>
      <c r="AS32" s="271" t="s">
        <v>48</v>
      </c>
      <c r="AT32" s="271" t="s">
        <v>48</v>
      </c>
      <c r="AU32" s="271" t="s">
        <v>48</v>
      </c>
      <c r="AV32" s="271" t="s">
        <v>48</v>
      </c>
      <c r="AW32" s="271" t="s">
        <v>48</v>
      </c>
      <c r="AX32" s="270" t="s">
        <v>48</v>
      </c>
    </row>
    <row r="33" spans="1:50" x14ac:dyDescent="0.2">
      <c r="A33" s="58" t="s">
        <v>1296</v>
      </c>
      <c r="B33" s="59" t="s">
        <v>1296</v>
      </c>
      <c r="C33" s="58" t="s">
        <v>1296</v>
      </c>
      <c r="D33" s="60" t="s">
        <v>119</v>
      </c>
      <c r="E33" s="60" t="s">
        <v>2169</v>
      </c>
      <c r="F33" s="60" t="s">
        <v>38</v>
      </c>
      <c r="G33" s="109">
        <v>3</v>
      </c>
      <c r="H33" s="60">
        <v>112190130</v>
      </c>
      <c r="I33" s="60">
        <v>112190130</v>
      </c>
      <c r="J33" s="60" t="s">
        <v>46</v>
      </c>
      <c r="K33" s="60" t="s">
        <v>39</v>
      </c>
      <c r="L33" s="62" t="s">
        <v>2170</v>
      </c>
      <c r="M33" s="63">
        <v>0</v>
      </c>
      <c r="N33" s="64">
        <v>0</v>
      </c>
      <c r="O33" s="64">
        <v>0</v>
      </c>
      <c r="P33" s="64">
        <v>0</v>
      </c>
      <c r="Q33" s="64">
        <v>0.3</v>
      </c>
      <c r="R33" s="64">
        <v>0.4</v>
      </c>
      <c r="S33" s="64">
        <v>0.35294117647058826</v>
      </c>
      <c r="T33" s="65">
        <v>0.4</v>
      </c>
      <c r="U33" s="59">
        <v>20</v>
      </c>
      <c r="V33" s="60">
        <v>8</v>
      </c>
      <c r="W33" s="60">
        <v>17</v>
      </c>
      <c r="X33" s="60">
        <v>22</v>
      </c>
      <c r="Y33" s="60">
        <v>20</v>
      </c>
      <c r="Z33" s="60">
        <v>10</v>
      </c>
      <c r="AA33" s="60">
        <v>17</v>
      </c>
      <c r="AB33" s="62">
        <v>20</v>
      </c>
      <c r="AC33" s="63">
        <v>2.2351399999999999E-4</v>
      </c>
      <c r="AD33" s="64">
        <v>1.7984000000000001E-4</v>
      </c>
      <c r="AE33" s="64">
        <v>3.1869999999999999E-4</v>
      </c>
      <c r="AF33" s="64">
        <v>0.18629299999999999</v>
      </c>
      <c r="AG33" s="64">
        <v>0.20818800000000001</v>
      </c>
      <c r="AH33" s="64">
        <v>0.27823799999999999</v>
      </c>
      <c r="AI33" s="65">
        <v>0.20425599999999999</v>
      </c>
      <c r="AJ33" s="60">
        <v>13422</v>
      </c>
      <c r="AK33" s="60">
        <v>11121</v>
      </c>
      <c r="AL33" s="60">
        <v>12551</v>
      </c>
      <c r="AM33" s="60">
        <v>13774</v>
      </c>
      <c r="AN33" s="60">
        <v>14045</v>
      </c>
      <c r="AO33" s="60">
        <v>15706</v>
      </c>
      <c r="AP33" s="62">
        <v>14991</v>
      </c>
      <c r="AQ33" s="59" t="s">
        <v>46</v>
      </c>
      <c r="AR33" s="60" t="s">
        <v>46</v>
      </c>
      <c r="AS33" s="60" t="s">
        <v>46</v>
      </c>
      <c r="AT33" s="60" t="s">
        <v>46</v>
      </c>
      <c r="AU33" s="271" t="s">
        <v>65</v>
      </c>
      <c r="AV33" s="271" t="s">
        <v>65</v>
      </c>
      <c r="AW33" s="271" t="s">
        <v>65</v>
      </c>
      <c r="AX33" s="270" t="s">
        <v>65</v>
      </c>
    </row>
    <row r="34" spans="1:50" x14ac:dyDescent="0.2">
      <c r="A34" s="58" t="s">
        <v>1296</v>
      </c>
      <c r="B34" s="59" t="s">
        <v>1296</v>
      </c>
      <c r="C34" s="58" t="s">
        <v>1296</v>
      </c>
      <c r="D34" s="60" t="s">
        <v>119</v>
      </c>
      <c r="E34" s="60" t="s">
        <v>1466</v>
      </c>
      <c r="F34" s="60" t="s">
        <v>38</v>
      </c>
      <c r="G34" s="109">
        <v>3</v>
      </c>
      <c r="H34" s="60">
        <v>121413252</v>
      </c>
      <c r="I34" s="60">
        <v>121413252</v>
      </c>
      <c r="J34" s="60" t="s">
        <v>59</v>
      </c>
      <c r="K34" s="60" t="s">
        <v>40</v>
      </c>
      <c r="L34" s="62" t="s">
        <v>2321</v>
      </c>
      <c r="M34" s="63">
        <v>0</v>
      </c>
      <c r="N34" s="64">
        <v>0</v>
      </c>
      <c r="O34" s="64">
        <v>0</v>
      </c>
      <c r="P34" s="64">
        <v>0</v>
      </c>
      <c r="Q34" s="64">
        <v>0.12698412698412698</v>
      </c>
      <c r="R34" s="64">
        <v>0.2</v>
      </c>
      <c r="S34" s="64">
        <v>0.17777777777777778</v>
      </c>
      <c r="T34" s="65">
        <v>0.18055555555555555</v>
      </c>
      <c r="U34" s="59">
        <v>40</v>
      </c>
      <c r="V34" s="60">
        <v>47</v>
      </c>
      <c r="W34" s="60">
        <v>56</v>
      </c>
      <c r="X34" s="60">
        <v>53</v>
      </c>
      <c r="Y34" s="60">
        <v>63</v>
      </c>
      <c r="Z34" s="60">
        <v>45</v>
      </c>
      <c r="AA34" s="60">
        <v>45</v>
      </c>
      <c r="AB34" s="62">
        <v>72</v>
      </c>
      <c r="AC34" s="63">
        <v>2.02511E-4</v>
      </c>
      <c r="AD34" s="64">
        <v>0</v>
      </c>
      <c r="AE34" s="64">
        <v>0</v>
      </c>
      <c r="AF34" s="64">
        <v>0.259162</v>
      </c>
      <c r="AG34" s="64">
        <v>0.30538799999999999</v>
      </c>
      <c r="AH34" s="64">
        <v>0.33065499999999998</v>
      </c>
      <c r="AI34" s="65">
        <v>0.25018800000000002</v>
      </c>
      <c r="AJ34" s="60">
        <v>9876</v>
      </c>
      <c r="AK34" s="60">
        <v>699</v>
      </c>
      <c r="AL34" s="60">
        <v>9877</v>
      </c>
      <c r="AM34" s="60">
        <v>11078</v>
      </c>
      <c r="AN34" s="60">
        <v>7610</v>
      </c>
      <c r="AO34" s="60">
        <v>9584</v>
      </c>
      <c r="AP34" s="62">
        <v>10656</v>
      </c>
      <c r="AQ34" s="59" t="s">
        <v>59</v>
      </c>
      <c r="AR34" s="60" t="s">
        <v>59</v>
      </c>
      <c r="AS34" s="60" t="s">
        <v>59</v>
      </c>
      <c r="AT34" s="60" t="s">
        <v>59</v>
      </c>
      <c r="AU34" s="271" t="s">
        <v>93</v>
      </c>
      <c r="AV34" s="271" t="s">
        <v>93</v>
      </c>
      <c r="AW34" s="271" t="s">
        <v>93</v>
      </c>
      <c r="AX34" s="270" t="s">
        <v>93</v>
      </c>
    </row>
    <row r="35" spans="1:50" x14ac:dyDescent="0.2">
      <c r="A35" s="58" t="s">
        <v>855</v>
      </c>
      <c r="B35" s="59" t="s">
        <v>62</v>
      </c>
      <c r="C35" s="58" t="s">
        <v>62</v>
      </c>
      <c r="D35" s="60" t="s">
        <v>119</v>
      </c>
      <c r="E35" s="60" t="s">
        <v>2322</v>
      </c>
      <c r="F35" s="60" t="s">
        <v>38</v>
      </c>
      <c r="G35" s="109">
        <v>3</v>
      </c>
      <c r="H35" s="60">
        <v>133185796</v>
      </c>
      <c r="I35" s="60">
        <v>133185796</v>
      </c>
      <c r="J35" s="60" t="s">
        <v>40</v>
      </c>
      <c r="K35" s="60" t="s">
        <v>39</v>
      </c>
      <c r="L35" s="62" t="s">
        <v>2323</v>
      </c>
      <c r="M35" s="63">
        <v>0</v>
      </c>
      <c r="N35" s="64">
        <v>0</v>
      </c>
      <c r="O35" s="64">
        <v>7.1428571428571426E-3</v>
      </c>
      <c r="P35" s="64">
        <v>0</v>
      </c>
      <c r="Q35" s="64">
        <v>0.21505376344086022</v>
      </c>
      <c r="R35" s="64">
        <v>0.16666666666666666</v>
      </c>
      <c r="S35" s="64">
        <v>0.22413793103448276</v>
      </c>
      <c r="T35" s="65">
        <v>0</v>
      </c>
      <c r="U35" s="59">
        <v>85</v>
      </c>
      <c r="V35" s="60">
        <v>119</v>
      </c>
      <c r="W35" s="60">
        <v>140</v>
      </c>
      <c r="X35" s="60">
        <v>119</v>
      </c>
      <c r="Y35" s="60">
        <v>93</v>
      </c>
      <c r="Z35" s="60">
        <v>48</v>
      </c>
      <c r="AA35" s="60">
        <v>58</v>
      </c>
      <c r="AB35" s="62">
        <v>70</v>
      </c>
      <c r="AC35" s="63">
        <v>0</v>
      </c>
      <c r="AD35" s="64">
        <v>0</v>
      </c>
      <c r="AE35" s="64">
        <v>2.2598900000000001E-3</v>
      </c>
      <c r="AF35" s="64">
        <v>0.192744</v>
      </c>
      <c r="AG35" s="64">
        <v>0.222302</v>
      </c>
      <c r="AH35" s="64">
        <v>0.27242499999999997</v>
      </c>
      <c r="AI35" s="65">
        <v>0</v>
      </c>
      <c r="AJ35" s="60">
        <v>1286</v>
      </c>
      <c r="AK35" s="60">
        <v>2411</v>
      </c>
      <c r="AL35" s="60">
        <v>885</v>
      </c>
      <c r="AM35" s="60">
        <v>1323</v>
      </c>
      <c r="AN35" s="60">
        <v>1399</v>
      </c>
      <c r="AO35" s="60">
        <v>1204</v>
      </c>
      <c r="AP35" s="62">
        <v>1234</v>
      </c>
      <c r="AQ35" s="59" t="s">
        <v>40</v>
      </c>
      <c r="AR35" s="60" t="s">
        <v>40</v>
      </c>
      <c r="AS35" s="60" t="s">
        <v>40</v>
      </c>
      <c r="AT35" s="60" t="s">
        <v>40</v>
      </c>
      <c r="AU35" s="271" t="s">
        <v>42</v>
      </c>
      <c r="AV35" s="271" t="s">
        <v>42</v>
      </c>
      <c r="AW35" s="271" t="s">
        <v>42</v>
      </c>
      <c r="AX35" s="62" t="s">
        <v>40</v>
      </c>
    </row>
    <row r="36" spans="1:50" x14ac:dyDescent="0.2">
      <c r="A36" s="58" t="s">
        <v>1734</v>
      </c>
      <c r="B36" s="59" t="s">
        <v>1734</v>
      </c>
      <c r="C36" s="58" t="s">
        <v>1583</v>
      </c>
      <c r="D36" s="60" t="s">
        <v>119</v>
      </c>
      <c r="E36" s="60" t="s">
        <v>2171</v>
      </c>
      <c r="F36" s="60" t="s">
        <v>38</v>
      </c>
      <c r="G36" s="109">
        <v>3</v>
      </c>
      <c r="H36" s="60">
        <v>134968245</v>
      </c>
      <c r="I36" s="60">
        <v>134968245</v>
      </c>
      <c r="J36" s="60" t="s">
        <v>39</v>
      </c>
      <c r="K36" s="60" t="s">
        <v>59</v>
      </c>
      <c r="L36" s="62" t="s">
        <v>2172</v>
      </c>
      <c r="M36" s="63">
        <v>0</v>
      </c>
      <c r="N36" s="64">
        <v>5.3333333333333337E-2</v>
      </c>
      <c r="O36" s="64">
        <v>5.3571428571428568E-2</v>
      </c>
      <c r="P36" s="64">
        <v>3.1578947368421054E-2</v>
      </c>
      <c r="Q36" s="64">
        <v>0.22</v>
      </c>
      <c r="R36" s="64">
        <v>0.26315789473684209</v>
      </c>
      <c r="S36" s="64">
        <v>0.20454545454545456</v>
      </c>
      <c r="T36" s="65">
        <v>0.15384615384615385</v>
      </c>
      <c r="U36" s="59">
        <v>69</v>
      </c>
      <c r="V36" s="60">
        <v>75</v>
      </c>
      <c r="W36" s="60">
        <v>112</v>
      </c>
      <c r="X36" s="60">
        <v>95</v>
      </c>
      <c r="Y36" s="60">
        <v>50</v>
      </c>
      <c r="Z36" s="60">
        <v>38</v>
      </c>
      <c r="AA36" s="60">
        <v>44</v>
      </c>
      <c r="AB36" s="62">
        <v>39</v>
      </c>
      <c r="AC36" s="63">
        <v>6.8672999999999998E-2</v>
      </c>
      <c r="AD36" s="64">
        <v>0.10416</v>
      </c>
      <c r="AE36" s="64">
        <v>5.4811100000000001E-2</v>
      </c>
      <c r="AF36" s="64">
        <v>0.24215400000000001</v>
      </c>
      <c r="AG36" s="64">
        <v>0.27215800000000001</v>
      </c>
      <c r="AH36" s="64">
        <v>0.29520000000000002</v>
      </c>
      <c r="AI36" s="65">
        <v>0.26489699999999999</v>
      </c>
      <c r="AJ36" s="60">
        <v>14853</v>
      </c>
      <c r="AK36" s="60">
        <v>13076</v>
      </c>
      <c r="AL36" s="60">
        <v>14030</v>
      </c>
      <c r="AM36" s="60">
        <v>17047</v>
      </c>
      <c r="AN36" s="60">
        <v>15965</v>
      </c>
      <c r="AO36" s="60">
        <v>19895</v>
      </c>
      <c r="AP36" s="62">
        <v>19064</v>
      </c>
      <c r="AQ36" s="59" t="s">
        <v>39</v>
      </c>
      <c r="AR36" s="271" t="s">
        <v>61</v>
      </c>
      <c r="AS36" s="60" t="s">
        <v>39</v>
      </c>
      <c r="AT36" s="60" t="s">
        <v>39</v>
      </c>
      <c r="AU36" s="271" t="s">
        <v>61</v>
      </c>
      <c r="AV36" s="271" t="s">
        <v>61</v>
      </c>
      <c r="AW36" s="271" t="s">
        <v>61</v>
      </c>
      <c r="AX36" s="62" t="s">
        <v>39</v>
      </c>
    </row>
    <row r="37" spans="1:50" x14ac:dyDescent="0.2">
      <c r="A37" s="58" t="s">
        <v>62</v>
      </c>
      <c r="B37" s="59" t="s">
        <v>62</v>
      </c>
      <c r="C37" s="58" t="s">
        <v>62</v>
      </c>
      <c r="D37" s="60" t="s">
        <v>119</v>
      </c>
      <c r="E37" s="60" t="s">
        <v>2173</v>
      </c>
      <c r="F37" s="60" t="s">
        <v>38</v>
      </c>
      <c r="G37" s="109">
        <v>3</v>
      </c>
      <c r="H37" s="60">
        <v>169998034</v>
      </c>
      <c r="I37" s="60">
        <v>169998034</v>
      </c>
      <c r="J37" s="60" t="s">
        <v>40</v>
      </c>
      <c r="K37" s="60" t="s">
        <v>39</v>
      </c>
      <c r="L37" s="62" t="s">
        <v>2174</v>
      </c>
      <c r="M37" s="63">
        <v>0</v>
      </c>
      <c r="N37" s="64">
        <v>0</v>
      </c>
      <c r="O37" s="64">
        <v>0</v>
      </c>
      <c r="P37" s="64">
        <v>0</v>
      </c>
      <c r="Q37" s="64">
        <v>0.17073170731707318</v>
      </c>
      <c r="R37" s="64">
        <v>0.15384615384615385</v>
      </c>
      <c r="S37" s="64">
        <v>0.21428571428571427</v>
      </c>
      <c r="T37" s="65">
        <v>0</v>
      </c>
      <c r="U37" s="59">
        <v>26</v>
      </c>
      <c r="V37" s="60">
        <v>14</v>
      </c>
      <c r="W37" s="60">
        <v>24</v>
      </c>
      <c r="X37" s="60">
        <v>33</v>
      </c>
      <c r="Y37" s="60">
        <v>41</v>
      </c>
      <c r="Z37" s="60">
        <v>26</v>
      </c>
      <c r="AA37" s="60">
        <v>28</v>
      </c>
      <c r="AB37" s="62">
        <v>30</v>
      </c>
      <c r="AC37" s="63">
        <v>1.2804100000000001E-3</v>
      </c>
      <c r="AD37" s="64">
        <v>0</v>
      </c>
      <c r="AE37" s="64">
        <v>1.56875E-4</v>
      </c>
      <c r="AF37" s="64">
        <v>0.23932100000000001</v>
      </c>
      <c r="AG37" s="64">
        <v>0.26581900000000003</v>
      </c>
      <c r="AH37" s="64">
        <v>0.273144</v>
      </c>
      <c r="AI37" s="65">
        <v>1.4430000000000001E-4</v>
      </c>
      <c r="AJ37" s="60">
        <v>1562</v>
      </c>
      <c r="AK37" s="60">
        <v>4758</v>
      </c>
      <c r="AL37" s="60">
        <v>12749</v>
      </c>
      <c r="AM37" s="60">
        <v>10371</v>
      </c>
      <c r="AN37" s="60">
        <v>12975</v>
      </c>
      <c r="AO37" s="60">
        <v>14831</v>
      </c>
      <c r="AP37" s="62">
        <v>13860</v>
      </c>
      <c r="AQ37" s="59" t="s">
        <v>40</v>
      </c>
      <c r="AR37" s="60" t="s">
        <v>40</v>
      </c>
      <c r="AS37" s="60" t="s">
        <v>40</v>
      </c>
      <c r="AT37" s="60" t="s">
        <v>40</v>
      </c>
      <c r="AU37" s="271" t="s">
        <v>84</v>
      </c>
      <c r="AV37" s="271" t="s">
        <v>84</v>
      </c>
      <c r="AW37" s="271" t="s">
        <v>84</v>
      </c>
      <c r="AX37" s="62" t="s">
        <v>40</v>
      </c>
    </row>
    <row r="38" spans="1:50" x14ac:dyDescent="0.2">
      <c r="A38" s="58" t="s">
        <v>1734</v>
      </c>
      <c r="B38" s="59" t="s">
        <v>1734</v>
      </c>
      <c r="C38" s="90" t="s">
        <v>2161</v>
      </c>
      <c r="D38" s="60" t="s">
        <v>119</v>
      </c>
      <c r="E38" s="60" t="s">
        <v>2175</v>
      </c>
      <c r="F38" s="60" t="s">
        <v>38</v>
      </c>
      <c r="G38" s="109">
        <v>4</v>
      </c>
      <c r="H38" s="60">
        <v>7719876</v>
      </c>
      <c r="I38" s="60">
        <v>7719876</v>
      </c>
      <c r="J38" s="60" t="s">
        <v>40</v>
      </c>
      <c r="K38" s="60" t="s">
        <v>59</v>
      </c>
      <c r="L38" s="62" t="s">
        <v>2176</v>
      </c>
      <c r="M38" s="63">
        <v>0</v>
      </c>
      <c r="N38" s="64">
        <v>6.1538461538461542E-2</v>
      </c>
      <c r="O38" s="64">
        <v>8.3333333333333329E-2</v>
      </c>
      <c r="P38" s="64">
        <v>1.2345679012345678E-2</v>
      </c>
      <c r="Q38" s="64">
        <v>0.55555555555555558</v>
      </c>
      <c r="R38" s="64">
        <v>0.54166666666666663</v>
      </c>
      <c r="S38" s="64">
        <v>0.7142857142857143</v>
      </c>
      <c r="T38" s="65">
        <v>0.32</v>
      </c>
      <c r="U38" s="59">
        <v>67</v>
      </c>
      <c r="V38" s="60">
        <v>65</v>
      </c>
      <c r="W38" s="60">
        <v>96</v>
      </c>
      <c r="X38" s="60">
        <v>81</v>
      </c>
      <c r="Y38" s="60">
        <v>18</v>
      </c>
      <c r="Z38" s="60">
        <v>24</v>
      </c>
      <c r="AA38" s="60">
        <v>7</v>
      </c>
      <c r="AB38" s="62">
        <v>25</v>
      </c>
      <c r="AC38" s="63">
        <v>6.0768200000000001E-2</v>
      </c>
      <c r="AD38" s="64">
        <v>0.102608</v>
      </c>
      <c r="AE38" s="64">
        <v>4.1649499999999999E-2</v>
      </c>
      <c r="AF38" s="64">
        <v>0.38165300000000002</v>
      </c>
      <c r="AG38" s="64">
        <v>0.461092</v>
      </c>
      <c r="AH38" s="64">
        <v>0.60241400000000001</v>
      </c>
      <c r="AI38" s="65">
        <v>0.426261</v>
      </c>
      <c r="AJ38" s="60">
        <v>13642</v>
      </c>
      <c r="AK38" s="60">
        <v>15145</v>
      </c>
      <c r="AL38" s="60">
        <v>14526</v>
      </c>
      <c r="AM38" s="60">
        <v>18150</v>
      </c>
      <c r="AN38" s="60">
        <v>15665</v>
      </c>
      <c r="AO38" s="60">
        <v>16985</v>
      </c>
      <c r="AP38" s="62">
        <v>17867</v>
      </c>
      <c r="AQ38" s="59" t="s">
        <v>40</v>
      </c>
      <c r="AR38" s="60"/>
      <c r="AS38" s="271" t="s">
        <v>93</v>
      </c>
      <c r="AT38" s="60"/>
      <c r="AU38" s="271" t="s">
        <v>93</v>
      </c>
      <c r="AV38" s="271" t="s">
        <v>93</v>
      </c>
      <c r="AW38" s="271" t="s">
        <v>93</v>
      </c>
      <c r="AX38" s="270" t="s">
        <v>93</v>
      </c>
    </row>
    <row r="39" spans="1:50" x14ac:dyDescent="0.2">
      <c r="A39" s="58" t="s">
        <v>1296</v>
      </c>
      <c r="B39" s="59" t="s">
        <v>1734</v>
      </c>
      <c r="C39" s="58" t="s">
        <v>1296</v>
      </c>
      <c r="D39" s="60" t="s">
        <v>119</v>
      </c>
      <c r="E39" s="60" t="s">
        <v>2177</v>
      </c>
      <c r="F39" s="60" t="s">
        <v>103</v>
      </c>
      <c r="G39" s="109">
        <v>4</v>
      </c>
      <c r="H39" s="60">
        <v>16002163</v>
      </c>
      <c r="I39" s="60">
        <v>16002163</v>
      </c>
      <c r="J39" s="60" t="s">
        <v>39</v>
      </c>
      <c r="K39" s="60" t="s">
        <v>46</v>
      </c>
      <c r="L39" s="62" t="s">
        <v>2178</v>
      </c>
      <c r="M39" s="63">
        <v>0</v>
      </c>
      <c r="N39" s="64">
        <v>0</v>
      </c>
      <c r="O39" s="64">
        <v>0</v>
      </c>
      <c r="P39" s="64">
        <v>0</v>
      </c>
      <c r="Q39" s="64">
        <v>0.35294117647058826</v>
      </c>
      <c r="R39" s="64">
        <v>0.2</v>
      </c>
      <c r="S39" s="64">
        <v>0.2</v>
      </c>
      <c r="T39" s="65">
        <v>0.2</v>
      </c>
      <c r="U39" s="59">
        <v>15</v>
      </c>
      <c r="V39" s="60">
        <v>9</v>
      </c>
      <c r="W39" s="60">
        <v>14</v>
      </c>
      <c r="X39" s="60">
        <v>7</v>
      </c>
      <c r="Y39" s="60">
        <v>17</v>
      </c>
      <c r="Z39" s="60">
        <v>10</v>
      </c>
      <c r="AA39" s="60">
        <v>10</v>
      </c>
      <c r="AB39" s="62">
        <v>15</v>
      </c>
      <c r="AC39" s="63">
        <v>6.4551499999999998E-2</v>
      </c>
      <c r="AD39" s="64">
        <v>4.5893999999999997E-2</v>
      </c>
      <c r="AE39" s="64">
        <v>3.9375899999999998E-2</v>
      </c>
      <c r="AF39" s="64">
        <v>0.35473399999999999</v>
      </c>
      <c r="AG39" s="64">
        <v>0.43662099999999998</v>
      </c>
      <c r="AH39" s="64">
        <v>0.63026400000000005</v>
      </c>
      <c r="AI39" s="65">
        <v>0.36926599999999998</v>
      </c>
      <c r="AJ39" s="60">
        <v>11851</v>
      </c>
      <c r="AK39" s="60">
        <v>7343</v>
      </c>
      <c r="AL39" s="60">
        <v>10895</v>
      </c>
      <c r="AM39" s="60">
        <v>12305</v>
      </c>
      <c r="AN39" s="60">
        <v>11589</v>
      </c>
      <c r="AO39" s="60">
        <v>12966</v>
      </c>
      <c r="AP39" s="62">
        <v>13386</v>
      </c>
      <c r="AQ39" s="59" t="s">
        <v>39</v>
      </c>
      <c r="AR39" s="60" t="s">
        <v>39</v>
      </c>
      <c r="AS39" s="60" t="s">
        <v>39</v>
      </c>
      <c r="AT39" s="60" t="s">
        <v>39</v>
      </c>
      <c r="AU39" s="271" t="s">
        <v>65</v>
      </c>
      <c r="AV39" s="271" t="s">
        <v>65</v>
      </c>
      <c r="AW39" s="271" t="s">
        <v>65</v>
      </c>
      <c r="AX39" s="270" t="s">
        <v>65</v>
      </c>
    </row>
    <row r="40" spans="1:50" x14ac:dyDescent="0.2">
      <c r="A40" s="58" t="s">
        <v>62</v>
      </c>
      <c r="B40" s="59" t="s">
        <v>62</v>
      </c>
      <c r="C40" s="58" t="s">
        <v>62</v>
      </c>
      <c r="D40" s="60" t="s">
        <v>119</v>
      </c>
      <c r="E40" s="60" t="s">
        <v>2324</v>
      </c>
      <c r="F40" s="60" t="s">
        <v>103</v>
      </c>
      <c r="G40" s="109">
        <v>4</v>
      </c>
      <c r="H40" s="60">
        <v>84227389</v>
      </c>
      <c r="I40" s="60">
        <v>84227389</v>
      </c>
      <c r="J40" s="60" t="s">
        <v>40</v>
      </c>
      <c r="K40" s="60" t="s">
        <v>59</v>
      </c>
      <c r="L40" s="62" t="s">
        <v>2325</v>
      </c>
      <c r="M40" s="63">
        <v>0</v>
      </c>
      <c r="N40" s="64">
        <v>0</v>
      </c>
      <c r="O40" s="64">
        <v>0</v>
      </c>
      <c r="P40" s="64">
        <v>0</v>
      </c>
      <c r="Q40" s="64">
        <v>0.25454545454545452</v>
      </c>
      <c r="R40" s="64">
        <v>0.19444444444444445</v>
      </c>
      <c r="S40" s="64">
        <v>0.41176470588235292</v>
      </c>
      <c r="T40" s="65">
        <v>0</v>
      </c>
      <c r="U40" s="59">
        <v>38</v>
      </c>
      <c r="V40" s="60">
        <v>49</v>
      </c>
      <c r="W40" s="60">
        <v>50</v>
      </c>
      <c r="X40" s="60">
        <v>40</v>
      </c>
      <c r="Y40" s="60">
        <v>55</v>
      </c>
      <c r="Z40" s="60">
        <v>36</v>
      </c>
      <c r="AA40" s="60">
        <v>34</v>
      </c>
      <c r="AB40" s="62">
        <v>63</v>
      </c>
      <c r="AC40" s="63">
        <v>4.1367900000000002E-4</v>
      </c>
      <c r="AD40" s="64">
        <v>7.8864400000000002E-4</v>
      </c>
      <c r="AE40" s="64">
        <v>6.96702E-4</v>
      </c>
      <c r="AF40" s="64">
        <v>0.251494</v>
      </c>
      <c r="AG40" s="64">
        <v>0.32910400000000001</v>
      </c>
      <c r="AH40" s="64">
        <v>0.34682800000000003</v>
      </c>
      <c r="AI40" s="65">
        <v>1.5964199999999999E-4</v>
      </c>
      <c r="AJ40" s="60">
        <v>7252</v>
      </c>
      <c r="AK40" s="60">
        <v>1268</v>
      </c>
      <c r="AL40" s="60">
        <v>4306</v>
      </c>
      <c r="AM40" s="60">
        <v>4684</v>
      </c>
      <c r="AN40" s="60">
        <v>5281</v>
      </c>
      <c r="AO40" s="60">
        <v>4792</v>
      </c>
      <c r="AP40" s="62">
        <v>6264</v>
      </c>
      <c r="AQ40" s="59" t="s">
        <v>40</v>
      </c>
      <c r="AR40" s="60" t="s">
        <v>40</v>
      </c>
      <c r="AS40" s="60" t="s">
        <v>40</v>
      </c>
      <c r="AT40" s="60" t="s">
        <v>40</v>
      </c>
      <c r="AU40" s="271" t="s">
        <v>93</v>
      </c>
      <c r="AV40" s="271" t="s">
        <v>93</v>
      </c>
      <c r="AW40" s="271" t="s">
        <v>93</v>
      </c>
      <c r="AX40" s="62" t="s">
        <v>40</v>
      </c>
    </row>
    <row r="41" spans="1:50" x14ac:dyDescent="0.2">
      <c r="A41" s="58" t="s">
        <v>2051</v>
      </c>
      <c r="B41" s="59" t="s">
        <v>32</v>
      </c>
      <c r="C41" s="58" t="s">
        <v>32</v>
      </c>
      <c r="D41" s="60" t="s">
        <v>119</v>
      </c>
      <c r="E41" s="60" t="s">
        <v>2179</v>
      </c>
      <c r="F41" s="60" t="s">
        <v>38</v>
      </c>
      <c r="G41" s="109">
        <v>4</v>
      </c>
      <c r="H41" s="60">
        <v>95201844</v>
      </c>
      <c r="I41" s="60">
        <v>95201844</v>
      </c>
      <c r="J41" s="60" t="s">
        <v>59</v>
      </c>
      <c r="K41" s="60" t="s">
        <v>40</v>
      </c>
      <c r="L41" s="62" t="s">
        <v>2180</v>
      </c>
      <c r="M41" s="63">
        <v>0</v>
      </c>
      <c r="N41" s="64">
        <v>0</v>
      </c>
      <c r="O41" s="64">
        <v>0</v>
      </c>
      <c r="P41" s="64">
        <v>2.3255813953488372E-2</v>
      </c>
      <c r="Q41" s="64">
        <v>0</v>
      </c>
      <c r="R41" s="64">
        <v>0</v>
      </c>
      <c r="S41" s="64">
        <v>0.4</v>
      </c>
      <c r="T41" s="65">
        <v>0</v>
      </c>
      <c r="U41" s="59">
        <v>33</v>
      </c>
      <c r="V41" s="60">
        <v>21</v>
      </c>
      <c r="W41" s="60">
        <v>37</v>
      </c>
      <c r="X41" s="60">
        <v>43</v>
      </c>
      <c r="Y41" s="60">
        <v>48</v>
      </c>
      <c r="Z41" s="60">
        <v>34</v>
      </c>
      <c r="AA41" s="60">
        <v>25</v>
      </c>
      <c r="AB41" s="62">
        <v>55</v>
      </c>
      <c r="AC41" s="63">
        <v>7.3909800000000002E-5</v>
      </c>
      <c r="AD41" s="64">
        <v>2.42601E-4</v>
      </c>
      <c r="AE41" s="64">
        <v>1.5533999999999999E-4</v>
      </c>
      <c r="AF41" s="64">
        <v>3.15956E-4</v>
      </c>
      <c r="AG41" s="64">
        <v>0</v>
      </c>
      <c r="AH41" s="64">
        <v>0.51024800000000003</v>
      </c>
      <c r="AI41" s="65">
        <v>2.8669699999999998E-4</v>
      </c>
      <c r="AJ41" s="60">
        <v>13530</v>
      </c>
      <c r="AK41" s="60">
        <v>4122</v>
      </c>
      <c r="AL41" s="60">
        <v>12875</v>
      </c>
      <c r="AM41" s="60">
        <v>3165</v>
      </c>
      <c r="AN41" s="60">
        <v>1511</v>
      </c>
      <c r="AO41" s="60">
        <v>2342</v>
      </c>
      <c r="AP41" s="62">
        <v>3488</v>
      </c>
      <c r="AQ41" s="59" t="s">
        <v>59</v>
      </c>
      <c r="AR41" s="60" t="s">
        <v>59</v>
      </c>
      <c r="AS41" s="60" t="s">
        <v>59</v>
      </c>
      <c r="AT41" s="60" t="s">
        <v>59</v>
      </c>
      <c r="AU41" s="60" t="s">
        <v>59</v>
      </c>
      <c r="AV41" s="60" t="s">
        <v>59</v>
      </c>
      <c r="AW41" s="271" t="s">
        <v>93</v>
      </c>
      <c r="AX41" s="62" t="s">
        <v>59</v>
      </c>
    </row>
    <row r="42" spans="1:50" x14ac:dyDescent="0.2">
      <c r="A42" s="58" t="s">
        <v>33</v>
      </c>
      <c r="B42" s="59" t="s">
        <v>33</v>
      </c>
      <c r="C42" s="58" t="s">
        <v>33</v>
      </c>
      <c r="D42" s="60" t="s">
        <v>119</v>
      </c>
      <c r="E42" s="60" t="s">
        <v>2181</v>
      </c>
      <c r="F42" s="60" t="s">
        <v>38</v>
      </c>
      <c r="G42" s="109">
        <v>5</v>
      </c>
      <c r="H42" s="60">
        <v>36686201</v>
      </c>
      <c r="I42" s="60">
        <v>36686201</v>
      </c>
      <c r="J42" s="60" t="s">
        <v>40</v>
      </c>
      <c r="K42" s="60" t="s">
        <v>46</v>
      </c>
      <c r="L42" s="62" t="s">
        <v>2182</v>
      </c>
      <c r="M42" s="63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5">
        <v>0.3</v>
      </c>
      <c r="U42" s="59">
        <v>11</v>
      </c>
      <c r="V42" s="60">
        <v>20</v>
      </c>
      <c r="W42" s="60">
        <v>15</v>
      </c>
      <c r="X42" s="60">
        <v>26</v>
      </c>
      <c r="Y42" s="60">
        <v>11</v>
      </c>
      <c r="Z42" s="60">
        <v>14</v>
      </c>
      <c r="AA42" s="60">
        <v>12</v>
      </c>
      <c r="AB42" s="62">
        <v>20</v>
      </c>
      <c r="AC42" s="63">
        <v>5.9136099999999997E-3</v>
      </c>
      <c r="AD42" s="64">
        <v>4.6857299999999999E-3</v>
      </c>
      <c r="AE42" s="64">
        <v>1.6695900000000001E-3</v>
      </c>
      <c r="AF42" s="64">
        <v>4.1730600000000001E-3</v>
      </c>
      <c r="AG42" s="64">
        <v>1.8173900000000001E-3</v>
      </c>
      <c r="AH42" s="64">
        <v>2.6621599999999998E-3</v>
      </c>
      <c r="AI42" s="65">
        <v>0.28659099999999998</v>
      </c>
      <c r="AJ42" s="60">
        <v>11668</v>
      </c>
      <c r="AK42" s="60">
        <v>12378</v>
      </c>
      <c r="AL42" s="60">
        <v>11979</v>
      </c>
      <c r="AM42" s="60">
        <v>16295</v>
      </c>
      <c r="AN42" s="60">
        <v>13756</v>
      </c>
      <c r="AO42" s="60">
        <v>15401</v>
      </c>
      <c r="AP42" s="62">
        <v>16302</v>
      </c>
      <c r="AQ42" s="59" t="s">
        <v>40</v>
      </c>
      <c r="AR42" s="60" t="s">
        <v>40</v>
      </c>
      <c r="AS42" s="60" t="s">
        <v>40</v>
      </c>
      <c r="AT42" s="60" t="s">
        <v>40</v>
      </c>
      <c r="AU42" s="60" t="s">
        <v>40</v>
      </c>
      <c r="AV42" s="60" t="s">
        <v>40</v>
      </c>
      <c r="AW42" s="60" t="s">
        <v>40</v>
      </c>
      <c r="AX42" s="270" t="s">
        <v>56</v>
      </c>
    </row>
    <row r="43" spans="1:50" x14ac:dyDescent="0.2">
      <c r="A43" s="58" t="s">
        <v>30</v>
      </c>
      <c r="B43" s="59" t="s">
        <v>30</v>
      </c>
      <c r="C43" s="58" t="s">
        <v>30</v>
      </c>
      <c r="D43" s="60" t="s">
        <v>119</v>
      </c>
      <c r="E43" s="60" t="s">
        <v>2183</v>
      </c>
      <c r="F43" s="60" t="s">
        <v>38</v>
      </c>
      <c r="G43" s="109">
        <v>5</v>
      </c>
      <c r="H43" s="60">
        <v>74380114</v>
      </c>
      <c r="I43" s="60">
        <v>74380114</v>
      </c>
      <c r="J43" s="60" t="s">
        <v>59</v>
      </c>
      <c r="K43" s="60" t="s">
        <v>39</v>
      </c>
      <c r="L43" s="62" t="s">
        <v>2184</v>
      </c>
      <c r="M43" s="63">
        <v>0</v>
      </c>
      <c r="N43" s="64">
        <v>0</v>
      </c>
      <c r="O43" s="64">
        <v>0</v>
      </c>
      <c r="P43" s="64">
        <v>0</v>
      </c>
      <c r="Q43" s="64">
        <v>0.17142857142857143</v>
      </c>
      <c r="R43" s="64">
        <v>0</v>
      </c>
      <c r="S43" s="64">
        <v>0</v>
      </c>
      <c r="T43" s="65">
        <v>0</v>
      </c>
      <c r="U43" s="59">
        <v>41</v>
      </c>
      <c r="V43" s="60">
        <v>19</v>
      </c>
      <c r="W43" s="60">
        <v>35</v>
      </c>
      <c r="X43" s="60">
        <v>42</v>
      </c>
      <c r="Y43" s="60">
        <v>35</v>
      </c>
      <c r="Z43" s="60">
        <v>15</v>
      </c>
      <c r="AA43" s="60">
        <v>16</v>
      </c>
      <c r="AB43" s="62">
        <v>32</v>
      </c>
      <c r="AC43" s="63">
        <v>2.54777E-3</v>
      </c>
      <c r="AD43" s="64">
        <v>3.2669099999999999E-4</v>
      </c>
      <c r="AE43" s="64">
        <v>1.2849300000000001E-3</v>
      </c>
      <c r="AF43" s="64">
        <v>0.17750299999999999</v>
      </c>
      <c r="AG43" s="64">
        <v>4.8215999999999998E-4</v>
      </c>
      <c r="AH43" s="64">
        <v>1.4333499999999999E-3</v>
      </c>
      <c r="AI43" s="65">
        <v>8.4656100000000001E-4</v>
      </c>
      <c r="AJ43" s="60">
        <v>3925</v>
      </c>
      <c r="AK43" s="60">
        <v>3061</v>
      </c>
      <c r="AL43" s="60">
        <v>3113</v>
      </c>
      <c r="AM43" s="60">
        <v>3645</v>
      </c>
      <c r="AN43" s="60">
        <v>4148</v>
      </c>
      <c r="AO43" s="60">
        <v>4186</v>
      </c>
      <c r="AP43" s="62">
        <v>4725</v>
      </c>
      <c r="AQ43" s="59" t="s">
        <v>59</v>
      </c>
      <c r="AR43" s="60" t="s">
        <v>59</v>
      </c>
      <c r="AS43" s="60" t="s">
        <v>59</v>
      </c>
      <c r="AT43" s="60" t="s">
        <v>59</v>
      </c>
      <c r="AU43" s="271" t="s">
        <v>61</v>
      </c>
      <c r="AV43" s="60" t="s">
        <v>59</v>
      </c>
      <c r="AW43" s="60" t="s">
        <v>59</v>
      </c>
      <c r="AX43" s="62" t="s">
        <v>59</v>
      </c>
    </row>
    <row r="44" spans="1:50" x14ac:dyDescent="0.2">
      <c r="A44" s="58" t="s">
        <v>1296</v>
      </c>
      <c r="B44" s="59" t="s">
        <v>1296</v>
      </c>
      <c r="C44" s="58" t="s">
        <v>1296</v>
      </c>
      <c r="D44" s="60" t="s">
        <v>119</v>
      </c>
      <c r="E44" s="60" t="s">
        <v>2185</v>
      </c>
      <c r="F44" s="60" t="s">
        <v>38</v>
      </c>
      <c r="G44" s="109">
        <v>5</v>
      </c>
      <c r="H44" s="60">
        <v>137013293</v>
      </c>
      <c r="I44" s="60">
        <v>137013293</v>
      </c>
      <c r="J44" s="60" t="s">
        <v>40</v>
      </c>
      <c r="K44" s="60" t="s">
        <v>39</v>
      </c>
      <c r="L44" s="62" t="s">
        <v>2186</v>
      </c>
      <c r="M44" s="63">
        <v>0</v>
      </c>
      <c r="N44" s="64">
        <v>0</v>
      </c>
      <c r="O44" s="64">
        <v>0</v>
      </c>
      <c r="P44" s="64">
        <v>0</v>
      </c>
      <c r="Q44" s="64">
        <v>0.33333333333333331</v>
      </c>
      <c r="R44" s="64">
        <v>0.3888888888888889</v>
      </c>
      <c r="S44" s="64">
        <v>0.91666666666666663</v>
      </c>
      <c r="T44" s="65">
        <v>0.30434782608695654</v>
      </c>
      <c r="U44" s="59">
        <v>43</v>
      </c>
      <c r="V44" s="60">
        <v>28</v>
      </c>
      <c r="W44" s="60">
        <v>62</v>
      </c>
      <c r="X44" s="60">
        <v>56</v>
      </c>
      <c r="Y44" s="60">
        <v>24</v>
      </c>
      <c r="Z44" s="60">
        <v>18</v>
      </c>
      <c r="AA44" s="60">
        <v>12</v>
      </c>
      <c r="AB44" s="62">
        <v>23</v>
      </c>
      <c r="AC44" s="63">
        <v>1.68209E-4</v>
      </c>
      <c r="AD44" s="64">
        <v>1.8406E-4</v>
      </c>
      <c r="AE44" s="64">
        <v>3.5945399999999999E-4</v>
      </c>
      <c r="AF44" s="64">
        <v>0.39466400000000001</v>
      </c>
      <c r="AG44" s="64">
        <v>0.48857800000000001</v>
      </c>
      <c r="AH44" s="64">
        <v>0.64947200000000005</v>
      </c>
      <c r="AI44" s="65">
        <v>0.48116700000000001</v>
      </c>
      <c r="AJ44" s="60">
        <v>11890</v>
      </c>
      <c r="AK44" s="60">
        <v>10866</v>
      </c>
      <c r="AL44" s="60">
        <v>11128</v>
      </c>
      <c r="AM44" s="60">
        <v>12631</v>
      </c>
      <c r="AN44" s="60">
        <v>11951</v>
      </c>
      <c r="AO44" s="60">
        <v>13260</v>
      </c>
      <c r="AP44" s="62">
        <v>13779</v>
      </c>
      <c r="AQ44" s="59" t="s">
        <v>40</v>
      </c>
      <c r="AR44" s="60" t="s">
        <v>40</v>
      </c>
      <c r="AS44" s="60" t="s">
        <v>40</v>
      </c>
      <c r="AT44" s="60" t="s">
        <v>40</v>
      </c>
      <c r="AU44" s="271" t="s">
        <v>42</v>
      </c>
      <c r="AV44" s="271" t="s">
        <v>42</v>
      </c>
      <c r="AW44" s="271" t="s">
        <v>42</v>
      </c>
      <c r="AX44" s="270" t="s">
        <v>42</v>
      </c>
    </row>
    <row r="45" spans="1:50" x14ac:dyDescent="0.2">
      <c r="A45" s="58" t="s">
        <v>2162</v>
      </c>
      <c r="B45" s="59" t="s">
        <v>2162</v>
      </c>
      <c r="C45" s="58" t="s">
        <v>1296</v>
      </c>
      <c r="D45" s="60" t="s">
        <v>119</v>
      </c>
      <c r="E45" s="60" t="s">
        <v>2089</v>
      </c>
      <c r="F45" s="60" t="s">
        <v>38</v>
      </c>
      <c r="G45" s="109">
        <v>5</v>
      </c>
      <c r="H45" s="60">
        <v>137771351</v>
      </c>
      <c r="I45" s="60">
        <v>137771351</v>
      </c>
      <c r="J45" s="60" t="s">
        <v>46</v>
      </c>
      <c r="K45" s="60" t="s">
        <v>39</v>
      </c>
      <c r="L45" s="62" t="s">
        <v>2187</v>
      </c>
      <c r="M45" s="63">
        <v>0</v>
      </c>
      <c r="N45" s="64">
        <v>5.5555555555555552E-2</v>
      </c>
      <c r="O45" s="64">
        <v>6.8965517241379309E-2</v>
      </c>
      <c r="P45" s="64">
        <v>0</v>
      </c>
      <c r="Q45" s="64">
        <v>0.36363636363636365</v>
      </c>
      <c r="R45" s="64">
        <v>0.83333333333333337</v>
      </c>
      <c r="S45" s="64">
        <v>0.33333333333333331</v>
      </c>
      <c r="T45" s="65">
        <v>0.5</v>
      </c>
      <c r="U45" s="59">
        <v>26</v>
      </c>
      <c r="V45" s="60">
        <v>18</v>
      </c>
      <c r="W45" s="60">
        <v>29</v>
      </c>
      <c r="X45" s="60">
        <v>21</v>
      </c>
      <c r="Y45" s="60">
        <v>11</v>
      </c>
      <c r="Z45" s="60">
        <v>6</v>
      </c>
      <c r="AA45" s="60">
        <v>3</v>
      </c>
      <c r="AB45" s="62">
        <v>6</v>
      </c>
      <c r="AC45" s="63">
        <v>3.3168400000000001E-2</v>
      </c>
      <c r="AD45" s="64">
        <v>5.4504400000000001E-2</v>
      </c>
      <c r="AE45" s="64">
        <v>1.3701899999999999E-2</v>
      </c>
      <c r="AF45" s="64">
        <v>0.35297499999999998</v>
      </c>
      <c r="AG45" s="64">
        <v>0.42347499999999999</v>
      </c>
      <c r="AH45" s="64">
        <v>0.55070200000000002</v>
      </c>
      <c r="AI45" s="65">
        <v>0.40466800000000003</v>
      </c>
      <c r="AJ45" s="60">
        <v>12934</v>
      </c>
      <c r="AK45" s="60">
        <v>10623</v>
      </c>
      <c r="AL45" s="60">
        <v>12553</v>
      </c>
      <c r="AM45" s="60">
        <v>12032</v>
      </c>
      <c r="AN45" s="60">
        <v>12865</v>
      </c>
      <c r="AO45" s="60">
        <v>12958</v>
      </c>
      <c r="AP45" s="62">
        <v>13967</v>
      </c>
      <c r="AQ45" s="59" t="s">
        <v>46</v>
      </c>
      <c r="AR45" s="60" t="s">
        <v>46</v>
      </c>
      <c r="AS45" s="60"/>
      <c r="AT45" s="60" t="s">
        <v>46</v>
      </c>
      <c r="AU45" s="271" t="s">
        <v>65</v>
      </c>
      <c r="AV45" s="271" t="s">
        <v>65</v>
      </c>
      <c r="AW45" s="271" t="s">
        <v>65</v>
      </c>
      <c r="AX45" s="270" t="s">
        <v>65</v>
      </c>
    </row>
    <row r="46" spans="1:50" x14ac:dyDescent="0.2">
      <c r="A46" s="58" t="s">
        <v>62</v>
      </c>
      <c r="B46" s="59" t="s">
        <v>62</v>
      </c>
      <c r="C46" s="58" t="s">
        <v>62</v>
      </c>
      <c r="D46" s="60" t="s">
        <v>119</v>
      </c>
      <c r="E46" s="60" t="s">
        <v>2090</v>
      </c>
      <c r="F46" s="60" t="s">
        <v>103</v>
      </c>
      <c r="G46" s="109">
        <v>5</v>
      </c>
      <c r="H46" s="60">
        <v>138253473</v>
      </c>
      <c r="I46" s="60">
        <v>138253473</v>
      </c>
      <c r="J46" s="60" t="s">
        <v>46</v>
      </c>
      <c r="K46" s="60" t="s">
        <v>59</v>
      </c>
      <c r="L46" s="62" t="s">
        <v>2188</v>
      </c>
      <c r="M46" s="63">
        <v>0</v>
      </c>
      <c r="N46" s="64">
        <v>0</v>
      </c>
      <c r="O46" s="64">
        <v>0</v>
      </c>
      <c r="P46" s="64">
        <v>0</v>
      </c>
      <c r="Q46" s="64">
        <v>0.51428571428571423</v>
      </c>
      <c r="R46" s="64">
        <v>0.55555555555555558</v>
      </c>
      <c r="S46" s="64">
        <v>0.6875</v>
      </c>
      <c r="T46" s="65">
        <v>0</v>
      </c>
      <c r="U46" s="59">
        <v>41</v>
      </c>
      <c r="V46" s="60">
        <v>29</v>
      </c>
      <c r="W46" s="60">
        <v>38</v>
      </c>
      <c r="X46" s="60">
        <v>48</v>
      </c>
      <c r="Y46" s="60">
        <v>35</v>
      </c>
      <c r="Z46" s="60">
        <v>27</v>
      </c>
      <c r="AA46" s="60">
        <v>16</v>
      </c>
      <c r="AB46" s="62">
        <v>49</v>
      </c>
      <c r="AC46" s="63">
        <v>2.0486199999999999E-4</v>
      </c>
      <c r="AD46" s="64">
        <v>0</v>
      </c>
      <c r="AE46" s="64">
        <v>4.6882299999999999E-4</v>
      </c>
      <c r="AF46" s="64">
        <v>0.39014399999999999</v>
      </c>
      <c r="AG46" s="64">
        <v>0.44795800000000002</v>
      </c>
      <c r="AH46" s="64">
        <v>0.64279600000000003</v>
      </c>
      <c r="AI46" s="65">
        <v>2.7816400000000002E-4</v>
      </c>
      <c r="AJ46" s="60">
        <v>14644</v>
      </c>
      <c r="AK46" s="60">
        <v>6537</v>
      </c>
      <c r="AL46" s="60">
        <v>12798</v>
      </c>
      <c r="AM46" s="60">
        <v>12662</v>
      </c>
      <c r="AN46" s="60">
        <v>11164</v>
      </c>
      <c r="AO46" s="60">
        <v>12903</v>
      </c>
      <c r="AP46" s="62">
        <v>14380</v>
      </c>
      <c r="AQ46" s="59" t="s">
        <v>46</v>
      </c>
      <c r="AR46" s="60" t="s">
        <v>46</v>
      </c>
      <c r="AS46" s="60" t="s">
        <v>46</v>
      </c>
      <c r="AT46" s="60" t="s">
        <v>46</v>
      </c>
      <c r="AU46" s="271" t="s">
        <v>160</v>
      </c>
      <c r="AV46" s="271" t="s">
        <v>160</v>
      </c>
      <c r="AW46" s="271" t="s">
        <v>160</v>
      </c>
      <c r="AX46" s="62" t="s">
        <v>46</v>
      </c>
    </row>
    <row r="47" spans="1:50" x14ac:dyDescent="0.2">
      <c r="A47" s="58" t="s">
        <v>1734</v>
      </c>
      <c r="B47" s="59" t="s">
        <v>1734</v>
      </c>
      <c r="C47" s="90" t="s">
        <v>1296</v>
      </c>
      <c r="D47" s="60" t="s">
        <v>119</v>
      </c>
      <c r="E47" s="60" t="s">
        <v>2189</v>
      </c>
      <c r="F47" s="60" t="s">
        <v>38</v>
      </c>
      <c r="G47" s="109">
        <v>5</v>
      </c>
      <c r="H47" s="60">
        <v>156915310</v>
      </c>
      <c r="I47" s="60">
        <v>156915310</v>
      </c>
      <c r="J47" s="60" t="s">
        <v>39</v>
      </c>
      <c r="K47" s="60" t="s">
        <v>46</v>
      </c>
      <c r="L47" s="62" t="s">
        <v>2190</v>
      </c>
      <c r="M47" s="63">
        <v>0</v>
      </c>
      <c r="N47" s="64">
        <v>5.1470588235294115E-2</v>
      </c>
      <c r="O47" s="64">
        <v>2.7972027972027972E-2</v>
      </c>
      <c r="P47" s="64">
        <v>2.3622047244094488E-2</v>
      </c>
      <c r="Q47" s="64">
        <v>0.5</v>
      </c>
      <c r="R47" s="64">
        <v>0.61904761904761907</v>
      </c>
      <c r="S47" s="64">
        <v>0.75510204081632648</v>
      </c>
      <c r="T47" s="65">
        <v>0.66233766233766234</v>
      </c>
      <c r="U47" s="59">
        <v>109</v>
      </c>
      <c r="V47" s="60">
        <v>136</v>
      </c>
      <c r="W47" s="60">
        <v>143</v>
      </c>
      <c r="X47" s="60">
        <v>127</v>
      </c>
      <c r="Y47" s="60">
        <v>66</v>
      </c>
      <c r="Z47" s="60">
        <v>42</v>
      </c>
      <c r="AA47" s="60">
        <v>49</v>
      </c>
      <c r="AB47" s="62">
        <v>77</v>
      </c>
      <c r="AC47" s="63">
        <v>6.1396600000000003E-2</v>
      </c>
      <c r="AD47" s="64">
        <v>5.8611900000000001E-2</v>
      </c>
      <c r="AE47" s="64">
        <v>2.6881700000000001E-2</v>
      </c>
      <c r="AF47" s="64">
        <v>0.51182899999999998</v>
      </c>
      <c r="AG47" s="64">
        <v>0.55855100000000002</v>
      </c>
      <c r="AH47" s="64">
        <v>0.67215599999999998</v>
      </c>
      <c r="AI47" s="65">
        <v>0.64001600000000003</v>
      </c>
      <c r="AJ47" s="60">
        <v>8893</v>
      </c>
      <c r="AK47" s="60">
        <v>6671</v>
      </c>
      <c r="AL47" s="60">
        <v>7626</v>
      </c>
      <c r="AM47" s="60">
        <v>7862</v>
      </c>
      <c r="AN47" s="60">
        <v>7344</v>
      </c>
      <c r="AO47" s="60">
        <v>8562</v>
      </c>
      <c r="AP47" s="62">
        <v>9706</v>
      </c>
      <c r="AQ47" s="59" t="s">
        <v>39</v>
      </c>
      <c r="AR47" s="60" t="s">
        <v>39</v>
      </c>
      <c r="AS47" s="60" t="s">
        <v>39</v>
      </c>
      <c r="AT47" s="60" t="s">
        <v>39</v>
      </c>
      <c r="AU47" s="271" t="s">
        <v>65</v>
      </c>
      <c r="AV47" s="271" t="s">
        <v>65</v>
      </c>
      <c r="AW47" s="271" t="s">
        <v>65</v>
      </c>
      <c r="AX47" s="270" t="s">
        <v>65</v>
      </c>
    </row>
    <row r="48" spans="1:50" x14ac:dyDescent="0.2">
      <c r="A48" s="58" t="s">
        <v>2191</v>
      </c>
      <c r="B48" s="59" t="s">
        <v>32</v>
      </c>
      <c r="C48" s="58" t="s">
        <v>32</v>
      </c>
      <c r="D48" s="60" t="s">
        <v>119</v>
      </c>
      <c r="E48" s="60" t="s">
        <v>2192</v>
      </c>
      <c r="F48" s="60" t="s">
        <v>38</v>
      </c>
      <c r="G48" s="109">
        <v>5</v>
      </c>
      <c r="H48" s="60">
        <v>176868025</v>
      </c>
      <c r="I48" s="60">
        <v>176868025</v>
      </c>
      <c r="J48" s="60" t="s">
        <v>40</v>
      </c>
      <c r="K48" s="60" t="s">
        <v>39</v>
      </c>
      <c r="L48" s="62" t="s">
        <v>2193</v>
      </c>
      <c r="M48" s="63">
        <v>0</v>
      </c>
      <c r="N48" s="64">
        <v>0</v>
      </c>
      <c r="O48" s="64">
        <v>0</v>
      </c>
      <c r="P48" s="64">
        <v>6.6666666666666671E-3</v>
      </c>
      <c r="Q48" s="64">
        <v>0</v>
      </c>
      <c r="R48" s="64">
        <v>0</v>
      </c>
      <c r="S48" s="64">
        <v>0.16176470588235295</v>
      </c>
      <c r="T48" s="65">
        <v>1.3698630136986301E-2</v>
      </c>
      <c r="U48" s="59">
        <v>105</v>
      </c>
      <c r="V48" s="60">
        <v>169</v>
      </c>
      <c r="W48" s="60">
        <v>184</v>
      </c>
      <c r="X48" s="60">
        <v>150</v>
      </c>
      <c r="Y48" s="60">
        <v>102</v>
      </c>
      <c r="Z48" s="60">
        <v>80</v>
      </c>
      <c r="AA48" s="60">
        <v>68</v>
      </c>
      <c r="AB48" s="62">
        <v>73</v>
      </c>
      <c r="AC48" s="63">
        <v>1.8843000000000001E-4</v>
      </c>
      <c r="AD48" s="64">
        <v>4.24313E-4</v>
      </c>
      <c r="AE48" s="64">
        <v>3.14531E-4</v>
      </c>
      <c r="AF48" s="64">
        <v>8.6655099999999996E-5</v>
      </c>
      <c r="AG48" s="64">
        <v>8.7332399999999998E-3</v>
      </c>
      <c r="AH48" s="64">
        <v>0.241844</v>
      </c>
      <c r="AI48" s="65">
        <v>3.08048E-4</v>
      </c>
      <c r="AJ48" s="60">
        <v>10614</v>
      </c>
      <c r="AK48" s="60">
        <v>9427</v>
      </c>
      <c r="AL48" s="60">
        <v>9538</v>
      </c>
      <c r="AM48" s="60">
        <v>11540</v>
      </c>
      <c r="AN48" s="60">
        <v>11336</v>
      </c>
      <c r="AO48" s="60">
        <v>14162</v>
      </c>
      <c r="AP48" s="62">
        <v>12985</v>
      </c>
      <c r="AQ48" s="59" t="s">
        <v>40</v>
      </c>
      <c r="AR48" s="60" t="s">
        <v>40</v>
      </c>
      <c r="AS48" s="60" t="s">
        <v>40</v>
      </c>
      <c r="AT48" s="60" t="s">
        <v>40</v>
      </c>
      <c r="AU48" s="60" t="s">
        <v>40</v>
      </c>
      <c r="AV48" s="60" t="s">
        <v>40</v>
      </c>
      <c r="AW48" s="271" t="s">
        <v>84</v>
      </c>
      <c r="AX48" s="62" t="s">
        <v>40</v>
      </c>
    </row>
    <row r="49" spans="1:50" x14ac:dyDescent="0.2">
      <c r="A49" s="58" t="s">
        <v>2062</v>
      </c>
      <c r="B49" s="59" t="s">
        <v>1498</v>
      </c>
      <c r="C49" s="58" t="s">
        <v>2194</v>
      </c>
      <c r="D49" s="60" t="s">
        <v>119</v>
      </c>
      <c r="E49" s="60" t="s">
        <v>1101</v>
      </c>
      <c r="F49" s="60" t="s">
        <v>50</v>
      </c>
      <c r="G49" s="109">
        <v>6</v>
      </c>
      <c r="H49" s="60">
        <v>7229307</v>
      </c>
      <c r="I49" s="60">
        <v>7229307</v>
      </c>
      <c r="J49" s="60" t="s">
        <v>39</v>
      </c>
      <c r="K49" s="60" t="s">
        <v>51</v>
      </c>
      <c r="L49" s="62" t="s">
        <v>2195</v>
      </c>
      <c r="M49" s="63">
        <v>0</v>
      </c>
      <c r="N49" s="64">
        <v>6.363636363636363E-2</v>
      </c>
      <c r="O49" s="64">
        <v>9.2307692307692313E-2</v>
      </c>
      <c r="P49" s="64">
        <v>1.1560693641618497E-2</v>
      </c>
      <c r="Q49" s="64">
        <v>0</v>
      </c>
      <c r="R49" s="64">
        <v>0</v>
      </c>
      <c r="S49" s="64">
        <v>0</v>
      </c>
      <c r="T49" s="65">
        <v>0.26881720430107525</v>
      </c>
      <c r="U49" s="59">
        <v>141</v>
      </c>
      <c r="V49" s="60">
        <v>220</v>
      </c>
      <c r="W49" s="60">
        <v>260</v>
      </c>
      <c r="X49" s="60">
        <v>173</v>
      </c>
      <c r="Y49" s="60">
        <v>107</v>
      </c>
      <c r="Z49" s="60">
        <v>94</v>
      </c>
      <c r="AA49" s="60">
        <v>105</v>
      </c>
      <c r="AB49" s="62">
        <v>93</v>
      </c>
      <c r="AC49" s="63">
        <v>6.3619899999999993E-2</v>
      </c>
      <c r="AD49" s="64">
        <v>6.9563799999999995E-2</v>
      </c>
      <c r="AE49" s="64">
        <v>3.8234799999999999E-2</v>
      </c>
      <c r="AF49" s="64">
        <v>4.3402800000000002E-3</v>
      </c>
      <c r="AG49" s="64">
        <v>0.29650599999999999</v>
      </c>
      <c r="AH49" s="64">
        <v>0.46240999999999999</v>
      </c>
      <c r="AI49" s="65">
        <v>0.39080799999999999</v>
      </c>
      <c r="AJ49" s="60">
        <v>11050</v>
      </c>
      <c r="AK49" s="60">
        <v>12564</v>
      </c>
      <c r="AL49" s="60">
        <v>11194</v>
      </c>
      <c r="AM49" s="60">
        <v>14976</v>
      </c>
      <c r="AN49" s="60">
        <v>13794</v>
      </c>
      <c r="AO49" s="60">
        <v>14206</v>
      </c>
      <c r="AP49" s="62">
        <v>10161</v>
      </c>
      <c r="AQ49" s="59" t="s">
        <v>39</v>
      </c>
      <c r="AR49" s="271" t="s">
        <v>2196</v>
      </c>
      <c r="AS49" s="271" t="s">
        <v>2196</v>
      </c>
      <c r="AT49" s="60"/>
      <c r="AU49" s="60" t="s">
        <v>39</v>
      </c>
      <c r="AV49" s="60" t="s">
        <v>39</v>
      </c>
      <c r="AW49" s="60" t="s">
        <v>39</v>
      </c>
      <c r="AX49" s="270" t="s">
        <v>2196</v>
      </c>
    </row>
    <row r="50" spans="1:50" x14ac:dyDescent="0.2">
      <c r="A50" s="58" t="s">
        <v>32</v>
      </c>
      <c r="B50" s="59" t="s">
        <v>32</v>
      </c>
      <c r="C50" s="58" t="s">
        <v>32</v>
      </c>
      <c r="D50" s="60" t="s">
        <v>119</v>
      </c>
      <c r="E50" s="60" t="s">
        <v>2197</v>
      </c>
      <c r="F50" s="60" t="s">
        <v>38</v>
      </c>
      <c r="G50" s="109">
        <v>6</v>
      </c>
      <c r="H50" s="60">
        <v>26032031</v>
      </c>
      <c r="I50" s="60">
        <v>26032031</v>
      </c>
      <c r="J50" s="60" t="s">
        <v>39</v>
      </c>
      <c r="K50" s="60" t="s">
        <v>40</v>
      </c>
      <c r="L50" s="62" t="s">
        <v>2198</v>
      </c>
      <c r="M50" s="63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0.25925925925925924</v>
      </c>
      <c r="T50" s="65">
        <v>0</v>
      </c>
      <c r="U50" s="59">
        <v>37</v>
      </c>
      <c r="V50" s="60">
        <v>46</v>
      </c>
      <c r="W50" s="60">
        <v>54</v>
      </c>
      <c r="X50" s="60">
        <v>61</v>
      </c>
      <c r="Y50" s="60">
        <v>32</v>
      </c>
      <c r="Z50" s="60">
        <v>24</v>
      </c>
      <c r="AA50" s="60">
        <v>27</v>
      </c>
      <c r="AB50" s="62">
        <v>31</v>
      </c>
      <c r="AC50" s="63">
        <v>8.34028E-5</v>
      </c>
      <c r="AD50" s="64">
        <v>1.2012E-4</v>
      </c>
      <c r="AE50" s="64">
        <v>2.91942E-4</v>
      </c>
      <c r="AF50" s="64">
        <v>0</v>
      </c>
      <c r="AG50" s="64">
        <v>1.39028E-2</v>
      </c>
      <c r="AH50" s="64">
        <v>0.41232099999999999</v>
      </c>
      <c r="AI50" s="65">
        <v>1.7329499999999999E-4</v>
      </c>
      <c r="AJ50" s="60">
        <v>11990</v>
      </c>
      <c r="AK50" s="60">
        <v>8325</v>
      </c>
      <c r="AL50" s="60">
        <v>10276</v>
      </c>
      <c r="AM50" s="60">
        <v>10487</v>
      </c>
      <c r="AN50" s="60">
        <v>9998</v>
      </c>
      <c r="AO50" s="60">
        <v>12061</v>
      </c>
      <c r="AP50" s="62">
        <v>11541</v>
      </c>
      <c r="AQ50" s="59" t="s">
        <v>39</v>
      </c>
      <c r="AR50" s="60" t="s">
        <v>39</v>
      </c>
      <c r="AS50" s="60" t="s">
        <v>39</v>
      </c>
      <c r="AT50" s="60" t="s">
        <v>39</v>
      </c>
      <c r="AU50" s="60" t="s">
        <v>39</v>
      </c>
      <c r="AV50" s="60" t="s">
        <v>39</v>
      </c>
      <c r="AW50" s="271" t="s">
        <v>42</v>
      </c>
      <c r="AX50" s="62" t="s">
        <v>39</v>
      </c>
    </row>
    <row r="51" spans="1:50" x14ac:dyDescent="0.2">
      <c r="A51" s="58" t="s">
        <v>33</v>
      </c>
      <c r="B51" s="59" t="s">
        <v>2246</v>
      </c>
      <c r="C51" s="58" t="s">
        <v>33</v>
      </c>
      <c r="D51" s="60" t="s">
        <v>119</v>
      </c>
      <c r="E51" s="60" t="s">
        <v>2326</v>
      </c>
      <c r="F51" s="60" t="s">
        <v>38</v>
      </c>
      <c r="G51" s="109">
        <v>6</v>
      </c>
      <c r="H51" s="60">
        <v>28135033</v>
      </c>
      <c r="I51" s="60">
        <v>28135033</v>
      </c>
      <c r="J51" s="60" t="s">
        <v>46</v>
      </c>
      <c r="K51" s="60" t="s">
        <v>59</v>
      </c>
      <c r="L51" s="62" t="s">
        <v>2327</v>
      </c>
      <c r="M51" s="63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5">
        <v>0.35</v>
      </c>
      <c r="U51" s="59">
        <v>11</v>
      </c>
      <c r="V51" s="60">
        <v>14</v>
      </c>
      <c r="W51" s="60">
        <v>22</v>
      </c>
      <c r="X51" s="60">
        <v>25</v>
      </c>
      <c r="Y51" s="60">
        <v>10</v>
      </c>
      <c r="Z51" s="60">
        <v>11</v>
      </c>
      <c r="AA51" s="60">
        <v>10</v>
      </c>
      <c r="AB51" s="62">
        <v>20</v>
      </c>
      <c r="AC51" s="63">
        <v>4.62963E-3</v>
      </c>
      <c r="AD51" s="64">
        <v>5.5987099999999998E-2</v>
      </c>
      <c r="AE51" s="64">
        <v>1.8857800000000001E-2</v>
      </c>
      <c r="AF51" s="64">
        <v>6.3547100000000004E-3</v>
      </c>
      <c r="AG51" s="64">
        <v>4.5925100000000002E-3</v>
      </c>
      <c r="AH51" s="64">
        <v>5.2884300000000002E-3</v>
      </c>
      <c r="AI51" s="65">
        <v>0.26653900000000003</v>
      </c>
      <c r="AJ51" s="60">
        <v>866</v>
      </c>
      <c r="AK51" s="60">
        <v>9979</v>
      </c>
      <c r="AL51" s="60">
        <v>13206</v>
      </c>
      <c r="AM51" s="60">
        <v>13861</v>
      </c>
      <c r="AN51" s="60">
        <v>13754</v>
      </c>
      <c r="AO51" s="60">
        <v>16484</v>
      </c>
      <c r="AP51" s="62">
        <v>16864</v>
      </c>
      <c r="AQ51" s="59" t="s">
        <v>46</v>
      </c>
      <c r="AR51" s="60"/>
      <c r="AS51" s="60"/>
      <c r="AT51" s="60"/>
      <c r="AU51" s="60" t="s">
        <v>46</v>
      </c>
      <c r="AV51" s="60" t="s">
        <v>46</v>
      </c>
      <c r="AW51" s="60" t="s">
        <v>46</v>
      </c>
      <c r="AX51" s="270" t="s">
        <v>160</v>
      </c>
    </row>
    <row r="52" spans="1:50" x14ac:dyDescent="0.2">
      <c r="A52" s="58" t="s">
        <v>1369</v>
      </c>
      <c r="B52" s="59" t="s">
        <v>119</v>
      </c>
      <c r="C52" s="58" t="s">
        <v>119</v>
      </c>
      <c r="D52" s="60" t="s">
        <v>119</v>
      </c>
      <c r="E52" s="60" t="s">
        <v>920</v>
      </c>
      <c r="F52" s="60" t="s">
        <v>38</v>
      </c>
      <c r="G52" s="109">
        <v>6</v>
      </c>
      <c r="H52" s="60">
        <v>56330936</v>
      </c>
      <c r="I52" s="60">
        <v>56330936</v>
      </c>
      <c r="J52" s="60" t="s">
        <v>40</v>
      </c>
      <c r="K52" s="60" t="s">
        <v>46</v>
      </c>
      <c r="L52" s="62" t="s">
        <v>2352</v>
      </c>
      <c r="M52" s="63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4.5454545454545456E-2</v>
      </c>
      <c r="T52" s="65">
        <v>0.13793103448275862</v>
      </c>
      <c r="U52" s="59">
        <v>45</v>
      </c>
      <c r="V52" s="60">
        <v>23</v>
      </c>
      <c r="W52" s="60">
        <v>55</v>
      </c>
      <c r="X52" s="60">
        <v>50</v>
      </c>
      <c r="Y52" s="60">
        <v>36</v>
      </c>
      <c r="Z52" s="60">
        <v>21</v>
      </c>
      <c r="AA52" s="60">
        <v>22</v>
      </c>
      <c r="AB52" s="62">
        <v>29</v>
      </c>
      <c r="AC52" s="63">
        <v>4.1689800000000001E-3</v>
      </c>
      <c r="AD52" s="64">
        <v>6.2494300000000003E-3</v>
      </c>
      <c r="AE52" s="64">
        <v>3.9553799999999997E-3</v>
      </c>
      <c r="AF52" s="64">
        <v>3.38208E-3</v>
      </c>
      <c r="AG52" s="64">
        <v>4.0588500000000001E-3</v>
      </c>
      <c r="AH52" s="64">
        <v>3.6470299999999999E-3</v>
      </c>
      <c r="AI52" s="65">
        <v>3.5161200000000002E-3</v>
      </c>
      <c r="AJ52" s="60">
        <v>10794</v>
      </c>
      <c r="AK52" s="60">
        <v>10881</v>
      </c>
      <c r="AL52" s="60">
        <v>9860</v>
      </c>
      <c r="AM52" s="60">
        <v>10940</v>
      </c>
      <c r="AN52" s="60">
        <v>11826</v>
      </c>
      <c r="AO52" s="60">
        <v>13984</v>
      </c>
      <c r="AP52" s="62">
        <v>13367</v>
      </c>
      <c r="AQ52" s="59"/>
      <c r="AR52" s="60"/>
      <c r="AS52" s="60"/>
      <c r="AT52" s="60"/>
      <c r="AU52" s="60"/>
      <c r="AV52" s="60"/>
      <c r="AW52" s="60"/>
      <c r="AX52" s="62"/>
    </row>
    <row r="53" spans="1:50" x14ac:dyDescent="0.2">
      <c r="A53" s="58" t="s">
        <v>33</v>
      </c>
      <c r="B53" s="59" t="s">
        <v>33</v>
      </c>
      <c r="C53" s="58" t="s">
        <v>119</v>
      </c>
      <c r="D53" s="60" t="s">
        <v>119</v>
      </c>
      <c r="E53" s="60" t="s">
        <v>2328</v>
      </c>
      <c r="F53" s="60" t="s">
        <v>38</v>
      </c>
      <c r="G53" s="109">
        <v>6</v>
      </c>
      <c r="H53" s="60">
        <v>76023279</v>
      </c>
      <c r="I53" s="60">
        <v>76023279</v>
      </c>
      <c r="J53" s="60" t="s">
        <v>39</v>
      </c>
      <c r="K53" s="60" t="s">
        <v>59</v>
      </c>
      <c r="L53" s="62" t="s">
        <v>2329</v>
      </c>
      <c r="M53" s="63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5">
        <v>0.29032258064516131</v>
      </c>
      <c r="U53" s="59">
        <v>25</v>
      </c>
      <c r="V53" s="60">
        <v>31</v>
      </c>
      <c r="W53" s="60">
        <v>39</v>
      </c>
      <c r="X53" s="60">
        <v>47</v>
      </c>
      <c r="Y53" s="60">
        <v>34</v>
      </c>
      <c r="Z53" s="60">
        <v>21</v>
      </c>
      <c r="AA53" s="60">
        <v>23</v>
      </c>
      <c r="AB53" s="62">
        <v>31</v>
      </c>
      <c r="AC53" s="63">
        <v>6.3855700000000001E-3</v>
      </c>
      <c r="AD53" s="64">
        <v>3.78072E-3</v>
      </c>
      <c r="AE53" s="64">
        <v>2.8546299999999999E-3</v>
      </c>
      <c r="AF53" s="64">
        <v>2.20696E-3</v>
      </c>
      <c r="AG53" s="64">
        <v>3.2138799999999998E-4</v>
      </c>
      <c r="AH53" s="64">
        <v>4.6718300000000001E-3</v>
      </c>
      <c r="AI53" s="65">
        <v>0.223299</v>
      </c>
      <c r="AJ53" s="60">
        <v>9866</v>
      </c>
      <c r="AK53" s="60">
        <v>529</v>
      </c>
      <c r="AL53" s="60">
        <v>9108</v>
      </c>
      <c r="AM53" s="60">
        <v>8156</v>
      </c>
      <c r="AN53" s="60">
        <v>6223</v>
      </c>
      <c r="AO53" s="60">
        <v>8776</v>
      </c>
      <c r="AP53" s="62">
        <v>9391</v>
      </c>
      <c r="AQ53" s="59"/>
      <c r="AR53" s="60"/>
      <c r="AS53" s="60"/>
      <c r="AT53" s="60"/>
      <c r="AU53" s="60"/>
      <c r="AV53" s="60"/>
      <c r="AW53" s="60"/>
      <c r="AX53" s="62"/>
    </row>
    <row r="54" spans="1:50" x14ac:dyDescent="0.2">
      <c r="A54" s="58" t="s">
        <v>1296</v>
      </c>
      <c r="B54" s="59" t="s">
        <v>1296</v>
      </c>
      <c r="C54" s="58" t="s">
        <v>1296</v>
      </c>
      <c r="D54" s="60" t="s">
        <v>119</v>
      </c>
      <c r="E54" s="60" t="s">
        <v>2199</v>
      </c>
      <c r="F54" s="60" t="s">
        <v>38</v>
      </c>
      <c r="G54" s="109">
        <v>6</v>
      </c>
      <c r="H54" s="60">
        <v>143093592</v>
      </c>
      <c r="I54" s="60">
        <v>143093592</v>
      </c>
      <c r="J54" s="60" t="s">
        <v>40</v>
      </c>
      <c r="K54" s="60" t="s">
        <v>46</v>
      </c>
      <c r="L54" s="62" t="s">
        <v>2200</v>
      </c>
      <c r="M54" s="63">
        <v>0</v>
      </c>
      <c r="N54" s="64">
        <v>0</v>
      </c>
      <c r="O54" s="64">
        <v>0</v>
      </c>
      <c r="P54" s="64">
        <v>0</v>
      </c>
      <c r="Q54" s="64">
        <v>0.4358974358974359</v>
      </c>
      <c r="R54" s="64">
        <v>0.47058823529411764</v>
      </c>
      <c r="S54" s="64">
        <v>0.33333333333333331</v>
      </c>
      <c r="T54" s="65">
        <v>0.34615384615384615</v>
      </c>
      <c r="U54" s="59">
        <v>52</v>
      </c>
      <c r="V54" s="60">
        <v>45</v>
      </c>
      <c r="W54" s="60">
        <v>68</v>
      </c>
      <c r="X54" s="60">
        <v>60</v>
      </c>
      <c r="Y54" s="60">
        <v>39</v>
      </c>
      <c r="Z54" s="60">
        <v>17</v>
      </c>
      <c r="AA54" s="60">
        <v>27</v>
      </c>
      <c r="AB54" s="62">
        <v>26</v>
      </c>
      <c r="AC54" s="63">
        <v>1.11766E-2</v>
      </c>
      <c r="AD54" s="64">
        <v>5.6564500000000004E-3</v>
      </c>
      <c r="AE54" s="64">
        <v>4.3688700000000004E-3</v>
      </c>
      <c r="AF54" s="64">
        <v>0.29238199999999998</v>
      </c>
      <c r="AG54" s="64">
        <v>0.31599899999999997</v>
      </c>
      <c r="AH54" s="64">
        <v>0.38908599999999999</v>
      </c>
      <c r="AI54" s="65">
        <v>0.31271100000000002</v>
      </c>
      <c r="AJ54" s="60">
        <v>11363</v>
      </c>
      <c r="AK54" s="60">
        <v>10077</v>
      </c>
      <c r="AL54" s="60">
        <v>8469</v>
      </c>
      <c r="AM54" s="60">
        <v>11420</v>
      </c>
      <c r="AN54" s="60">
        <v>11307</v>
      </c>
      <c r="AO54" s="60">
        <v>12370</v>
      </c>
      <c r="AP54" s="62">
        <v>12721</v>
      </c>
      <c r="AQ54" s="59" t="s">
        <v>40</v>
      </c>
      <c r="AR54" s="60" t="s">
        <v>40</v>
      </c>
      <c r="AS54" s="60" t="s">
        <v>40</v>
      </c>
      <c r="AT54" s="60" t="s">
        <v>40</v>
      </c>
      <c r="AU54" s="271" t="s">
        <v>48</v>
      </c>
      <c r="AV54" s="271" t="s">
        <v>48</v>
      </c>
      <c r="AW54" s="271" t="s">
        <v>48</v>
      </c>
      <c r="AX54" s="270" t="s">
        <v>48</v>
      </c>
    </row>
    <row r="55" spans="1:50" x14ac:dyDescent="0.2">
      <c r="A55" s="58" t="s">
        <v>30</v>
      </c>
      <c r="B55" s="59" t="s">
        <v>30</v>
      </c>
      <c r="C55" s="58" t="s">
        <v>30</v>
      </c>
      <c r="D55" s="60" t="s">
        <v>119</v>
      </c>
      <c r="E55" s="60" t="s">
        <v>2201</v>
      </c>
      <c r="F55" s="60" t="s">
        <v>38</v>
      </c>
      <c r="G55" s="109">
        <v>6</v>
      </c>
      <c r="H55" s="60">
        <v>168927130</v>
      </c>
      <c r="I55" s="60">
        <v>168927130</v>
      </c>
      <c r="J55" s="60" t="s">
        <v>39</v>
      </c>
      <c r="K55" s="60" t="s">
        <v>40</v>
      </c>
      <c r="L55" s="62" t="s">
        <v>2202</v>
      </c>
      <c r="M55" s="63">
        <v>0</v>
      </c>
      <c r="N55" s="64">
        <v>0</v>
      </c>
      <c r="O55" s="64">
        <v>0</v>
      </c>
      <c r="P55" s="64">
        <v>0</v>
      </c>
      <c r="Q55" s="64">
        <v>0.25714285714285712</v>
      </c>
      <c r="R55" s="64">
        <v>0</v>
      </c>
      <c r="S55" s="64">
        <v>0</v>
      </c>
      <c r="T55" s="65">
        <v>0</v>
      </c>
      <c r="U55" s="59">
        <v>51</v>
      </c>
      <c r="V55" s="60">
        <v>39</v>
      </c>
      <c r="W55" s="60">
        <v>59</v>
      </c>
      <c r="X55" s="60">
        <v>73</v>
      </c>
      <c r="Y55" s="60">
        <v>35</v>
      </c>
      <c r="Z55" s="60">
        <v>13</v>
      </c>
      <c r="AA55" s="60">
        <v>26</v>
      </c>
      <c r="AB55" s="62">
        <v>20</v>
      </c>
      <c r="AC55" s="63">
        <v>1.3870499999999999E-3</v>
      </c>
      <c r="AD55" s="64">
        <v>2.1705100000000001E-3</v>
      </c>
      <c r="AE55" s="64">
        <v>1.42694E-3</v>
      </c>
      <c r="AF55" s="64">
        <v>0.28554099999999999</v>
      </c>
      <c r="AG55" s="64">
        <v>1.8844899999999999E-3</v>
      </c>
      <c r="AH55" s="64">
        <v>1.6027400000000001E-3</v>
      </c>
      <c r="AI55" s="65">
        <v>1.3537200000000001E-3</v>
      </c>
      <c r="AJ55" s="60">
        <v>15140</v>
      </c>
      <c r="AK55" s="60">
        <v>16586</v>
      </c>
      <c r="AL55" s="60">
        <v>14016</v>
      </c>
      <c r="AM55" s="60">
        <v>17346</v>
      </c>
      <c r="AN55" s="60">
        <v>18042</v>
      </c>
      <c r="AO55" s="60">
        <v>18094</v>
      </c>
      <c r="AP55" s="62">
        <v>19945</v>
      </c>
      <c r="AQ55" s="59" t="s">
        <v>39</v>
      </c>
      <c r="AR55" s="60" t="s">
        <v>39</v>
      </c>
      <c r="AS55" s="60" t="s">
        <v>39</v>
      </c>
      <c r="AT55" s="60" t="s">
        <v>39</v>
      </c>
      <c r="AU55" s="271" t="s">
        <v>42</v>
      </c>
      <c r="AV55" s="60" t="s">
        <v>39</v>
      </c>
      <c r="AW55" s="60" t="s">
        <v>39</v>
      </c>
      <c r="AX55" s="62" t="s">
        <v>39</v>
      </c>
    </row>
    <row r="56" spans="1:50" x14ac:dyDescent="0.2">
      <c r="A56" s="58" t="s">
        <v>33</v>
      </c>
      <c r="B56" s="59" t="s">
        <v>33</v>
      </c>
      <c r="C56" s="58" t="s">
        <v>33</v>
      </c>
      <c r="D56" s="60" t="s">
        <v>119</v>
      </c>
      <c r="E56" s="60" t="s">
        <v>544</v>
      </c>
      <c r="F56" s="60" t="s">
        <v>38</v>
      </c>
      <c r="G56" s="109">
        <v>7</v>
      </c>
      <c r="H56" s="60">
        <v>20793026</v>
      </c>
      <c r="I56" s="60">
        <v>20793026</v>
      </c>
      <c r="J56" s="60" t="s">
        <v>40</v>
      </c>
      <c r="K56" s="60" t="s">
        <v>46</v>
      </c>
      <c r="L56" s="62" t="s">
        <v>2203</v>
      </c>
      <c r="M56" s="63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5">
        <v>0.2857142857142857</v>
      </c>
      <c r="U56" s="59">
        <v>34</v>
      </c>
      <c r="V56" s="60">
        <v>19</v>
      </c>
      <c r="W56" s="60">
        <v>54</v>
      </c>
      <c r="X56" s="60">
        <v>47</v>
      </c>
      <c r="Y56" s="60">
        <v>57</v>
      </c>
      <c r="Z56" s="60">
        <v>40</v>
      </c>
      <c r="AA56" s="60">
        <v>43</v>
      </c>
      <c r="AB56" s="62">
        <v>42</v>
      </c>
      <c r="AC56" s="63">
        <v>4.9758299999999997E-3</v>
      </c>
      <c r="AD56" s="64">
        <v>8.2301200000000005E-3</v>
      </c>
      <c r="AE56" s="64">
        <v>9.3697399999999997E-3</v>
      </c>
      <c r="AF56" s="64">
        <v>2.6216500000000001E-3</v>
      </c>
      <c r="AG56" s="64">
        <v>4.2338499999999999E-3</v>
      </c>
      <c r="AH56" s="64">
        <v>4.6458200000000002E-3</v>
      </c>
      <c r="AI56" s="65">
        <v>0.27635399999999999</v>
      </c>
      <c r="AJ56" s="60">
        <v>14068</v>
      </c>
      <c r="AK56" s="60">
        <v>12272</v>
      </c>
      <c r="AL56" s="60">
        <v>12487</v>
      </c>
      <c r="AM56" s="60">
        <v>15639</v>
      </c>
      <c r="AN56" s="60">
        <v>17242</v>
      </c>
      <c r="AO56" s="60">
        <v>18296</v>
      </c>
      <c r="AP56" s="62">
        <v>19048</v>
      </c>
      <c r="AQ56" s="59" t="s">
        <v>40</v>
      </c>
      <c r="AR56" s="60" t="s">
        <v>40</v>
      </c>
      <c r="AS56" s="60" t="s">
        <v>40</v>
      </c>
      <c r="AT56" s="60" t="s">
        <v>40</v>
      </c>
      <c r="AU56" s="60" t="s">
        <v>40</v>
      </c>
      <c r="AV56" s="60" t="s">
        <v>40</v>
      </c>
      <c r="AW56" s="60" t="s">
        <v>40</v>
      </c>
      <c r="AX56" s="270" t="s">
        <v>56</v>
      </c>
    </row>
    <row r="57" spans="1:50" x14ac:dyDescent="0.2">
      <c r="A57" s="58" t="s">
        <v>1734</v>
      </c>
      <c r="B57" s="59" t="s">
        <v>1734</v>
      </c>
      <c r="C57" s="58" t="s">
        <v>2162</v>
      </c>
      <c r="D57" s="60" t="s">
        <v>119</v>
      </c>
      <c r="E57" s="60" t="s">
        <v>2204</v>
      </c>
      <c r="F57" s="60" t="s">
        <v>38</v>
      </c>
      <c r="G57" s="109">
        <v>7</v>
      </c>
      <c r="H57" s="60">
        <v>26192203</v>
      </c>
      <c r="I57" s="60">
        <v>26192203</v>
      </c>
      <c r="J57" s="60" t="s">
        <v>40</v>
      </c>
      <c r="K57" s="60" t="s">
        <v>39</v>
      </c>
      <c r="L57" s="62" t="s">
        <v>2205</v>
      </c>
      <c r="M57" s="63">
        <v>0</v>
      </c>
      <c r="N57" s="64">
        <v>0.1111111111111111</v>
      </c>
      <c r="O57" s="64">
        <v>5.2631578947368418E-2</v>
      </c>
      <c r="P57" s="64">
        <v>4.0540540540540543E-2</v>
      </c>
      <c r="Q57" s="64">
        <v>0.48780487804878048</v>
      </c>
      <c r="R57" s="64">
        <v>0.42857142857142855</v>
      </c>
      <c r="S57" s="64">
        <v>0.5357142857142857</v>
      </c>
      <c r="T57" s="65">
        <v>0.4</v>
      </c>
      <c r="U57" s="59">
        <v>46</v>
      </c>
      <c r="V57" s="60">
        <v>36</v>
      </c>
      <c r="W57" s="60">
        <v>57</v>
      </c>
      <c r="X57" s="60">
        <v>74</v>
      </c>
      <c r="Y57" s="60">
        <v>41</v>
      </c>
      <c r="Z57" s="60">
        <v>28</v>
      </c>
      <c r="AA57" s="60">
        <v>28</v>
      </c>
      <c r="AB57" s="62">
        <v>25</v>
      </c>
      <c r="AC57" s="63">
        <v>7.2653899999999993E-2</v>
      </c>
      <c r="AD57" s="64">
        <v>0.10773199999999999</v>
      </c>
      <c r="AE57" s="64">
        <v>5.8310099999999997E-2</v>
      </c>
      <c r="AF57" s="64">
        <v>0.44819500000000001</v>
      </c>
      <c r="AG57" s="64">
        <v>0.49521100000000001</v>
      </c>
      <c r="AH57" s="64">
        <v>0.53931499999999999</v>
      </c>
      <c r="AI57" s="65">
        <v>0.463916</v>
      </c>
      <c r="AJ57" s="60">
        <v>14865</v>
      </c>
      <c r="AK57" s="60">
        <v>15455</v>
      </c>
      <c r="AL57" s="60">
        <v>13977</v>
      </c>
      <c r="AM57" s="60">
        <v>17093</v>
      </c>
      <c r="AN57" s="60">
        <v>18063</v>
      </c>
      <c r="AO57" s="60">
        <v>21900</v>
      </c>
      <c r="AP57" s="62">
        <v>20480</v>
      </c>
      <c r="AQ57" s="59" t="s">
        <v>40</v>
      </c>
      <c r="AR57" s="271" t="s">
        <v>42</v>
      </c>
      <c r="AS57" s="271" t="s">
        <v>42</v>
      </c>
      <c r="AT57" s="60" t="s">
        <v>40</v>
      </c>
      <c r="AU57" s="271" t="s">
        <v>42</v>
      </c>
      <c r="AV57" s="271" t="s">
        <v>42</v>
      </c>
      <c r="AW57" s="271" t="s">
        <v>42</v>
      </c>
      <c r="AX57" s="270" t="s">
        <v>42</v>
      </c>
    </row>
    <row r="58" spans="1:50" x14ac:dyDescent="0.2">
      <c r="A58" s="58" t="s">
        <v>1296</v>
      </c>
      <c r="B58" s="59" t="s">
        <v>1296</v>
      </c>
      <c r="C58" s="58" t="s">
        <v>66</v>
      </c>
      <c r="D58" s="60" t="s">
        <v>119</v>
      </c>
      <c r="E58" s="60" t="s">
        <v>2206</v>
      </c>
      <c r="F58" s="60" t="s">
        <v>38</v>
      </c>
      <c r="G58" s="109">
        <v>7</v>
      </c>
      <c r="H58" s="60">
        <v>27868323</v>
      </c>
      <c r="I58" s="60">
        <v>27868323</v>
      </c>
      <c r="J58" s="60" t="s">
        <v>39</v>
      </c>
      <c r="K58" s="60" t="s">
        <v>46</v>
      </c>
      <c r="L58" s="62" t="s">
        <v>2207</v>
      </c>
      <c r="M58" s="63">
        <v>0</v>
      </c>
      <c r="N58" s="64">
        <v>0</v>
      </c>
      <c r="O58" s="64">
        <v>0</v>
      </c>
      <c r="P58" s="64">
        <v>0</v>
      </c>
      <c r="Q58" s="64">
        <v>0.14615384615384616</v>
      </c>
      <c r="R58" s="64">
        <v>0.18939393939393939</v>
      </c>
      <c r="S58" s="64">
        <v>0.1941747572815534</v>
      </c>
      <c r="T58" s="65">
        <v>9.8901098901098897E-2</v>
      </c>
      <c r="U58" s="59">
        <v>81</v>
      </c>
      <c r="V58" s="60">
        <v>72</v>
      </c>
      <c r="W58" s="60">
        <v>120</v>
      </c>
      <c r="X58" s="60">
        <v>100</v>
      </c>
      <c r="Y58" s="60">
        <v>130</v>
      </c>
      <c r="Z58" s="60">
        <v>132</v>
      </c>
      <c r="AA58" s="60">
        <v>103</v>
      </c>
      <c r="AB58" s="62">
        <v>91</v>
      </c>
      <c r="AC58" s="63">
        <v>1.9593800000000001E-3</v>
      </c>
      <c r="AD58" s="64">
        <v>2.8447099999999999E-3</v>
      </c>
      <c r="AE58" s="64">
        <v>1.60308E-3</v>
      </c>
      <c r="AF58" s="64">
        <v>0.13502900000000001</v>
      </c>
      <c r="AG58" s="64">
        <v>0.15114900000000001</v>
      </c>
      <c r="AH58" s="64">
        <v>0.15721099999999999</v>
      </c>
      <c r="AI58" s="65">
        <v>0.20902599999999999</v>
      </c>
      <c r="AJ58" s="60">
        <v>15311</v>
      </c>
      <c r="AK58" s="60">
        <v>5976</v>
      </c>
      <c r="AL58" s="60">
        <v>15595</v>
      </c>
      <c r="AM58" s="60">
        <v>19818</v>
      </c>
      <c r="AN58" s="60">
        <v>16712</v>
      </c>
      <c r="AO58" s="60">
        <v>18561</v>
      </c>
      <c r="AP58" s="62">
        <v>18237</v>
      </c>
      <c r="AQ58" s="59" t="s">
        <v>39</v>
      </c>
      <c r="AR58" s="60" t="s">
        <v>39</v>
      </c>
      <c r="AS58" s="60" t="s">
        <v>39</v>
      </c>
      <c r="AT58" s="60" t="s">
        <v>39</v>
      </c>
      <c r="AU58" s="271" t="s">
        <v>65</v>
      </c>
      <c r="AV58" s="60"/>
      <c r="AW58" s="271" t="s">
        <v>65</v>
      </c>
      <c r="AX58" s="270" t="s">
        <v>65</v>
      </c>
    </row>
    <row r="59" spans="1:50" x14ac:dyDescent="0.2">
      <c r="A59" s="58" t="s">
        <v>33</v>
      </c>
      <c r="B59" s="59" t="s">
        <v>33</v>
      </c>
      <c r="C59" s="58" t="s">
        <v>33</v>
      </c>
      <c r="D59" s="60" t="s">
        <v>119</v>
      </c>
      <c r="E59" s="60" t="s">
        <v>2208</v>
      </c>
      <c r="F59" s="60" t="s">
        <v>38</v>
      </c>
      <c r="G59" s="109">
        <v>7</v>
      </c>
      <c r="H59" s="60">
        <v>87846466</v>
      </c>
      <c r="I59" s="60">
        <v>87846466</v>
      </c>
      <c r="J59" s="60" t="s">
        <v>40</v>
      </c>
      <c r="K59" s="60" t="s">
        <v>59</v>
      </c>
      <c r="L59" s="62" t="s">
        <v>2209</v>
      </c>
      <c r="M59" s="63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5">
        <v>0.17543859649122806</v>
      </c>
      <c r="U59" s="59">
        <v>44</v>
      </c>
      <c r="V59" s="60">
        <v>36</v>
      </c>
      <c r="W59" s="60">
        <v>48</v>
      </c>
      <c r="X59" s="60">
        <v>53</v>
      </c>
      <c r="Y59" s="60">
        <v>48</v>
      </c>
      <c r="Z59" s="60">
        <v>39</v>
      </c>
      <c r="AA59" s="60">
        <v>33</v>
      </c>
      <c r="AB59" s="62">
        <v>57</v>
      </c>
      <c r="AC59" s="63">
        <v>4.1742E-4</v>
      </c>
      <c r="AD59" s="64">
        <v>2.9035999999999998E-4</v>
      </c>
      <c r="AE59" s="64">
        <v>8.1552799999999996E-5</v>
      </c>
      <c r="AF59" s="64">
        <v>3.4256E-4</v>
      </c>
      <c r="AG59" s="64">
        <v>5.0520999999999997E-4</v>
      </c>
      <c r="AH59" s="64">
        <v>2.38194E-4</v>
      </c>
      <c r="AI59" s="65">
        <v>0.22420999999999999</v>
      </c>
      <c r="AJ59" s="60">
        <v>14374</v>
      </c>
      <c r="AK59" s="60">
        <v>10332</v>
      </c>
      <c r="AL59" s="60">
        <v>12262</v>
      </c>
      <c r="AM59" s="60">
        <v>14596</v>
      </c>
      <c r="AN59" s="60">
        <v>15835</v>
      </c>
      <c r="AO59" s="60">
        <v>16793</v>
      </c>
      <c r="AP59" s="62">
        <v>17662</v>
      </c>
      <c r="AQ59" s="59" t="s">
        <v>40</v>
      </c>
      <c r="AR59" s="60" t="s">
        <v>40</v>
      </c>
      <c r="AS59" s="60" t="s">
        <v>40</v>
      </c>
      <c r="AT59" s="60" t="s">
        <v>40</v>
      </c>
      <c r="AU59" s="60" t="s">
        <v>40</v>
      </c>
      <c r="AV59" s="60" t="s">
        <v>40</v>
      </c>
      <c r="AW59" s="60" t="s">
        <v>40</v>
      </c>
      <c r="AX59" s="270" t="s">
        <v>93</v>
      </c>
    </row>
    <row r="60" spans="1:50" x14ac:dyDescent="0.2">
      <c r="A60" s="58" t="s">
        <v>1855</v>
      </c>
      <c r="B60" s="59" t="s">
        <v>1081</v>
      </c>
      <c r="C60" s="58" t="s">
        <v>759</v>
      </c>
      <c r="D60" s="60" t="s">
        <v>119</v>
      </c>
      <c r="E60" s="60" t="s">
        <v>2210</v>
      </c>
      <c r="F60" s="60" t="s">
        <v>38</v>
      </c>
      <c r="G60" s="109">
        <v>7</v>
      </c>
      <c r="H60" s="60">
        <v>100137004</v>
      </c>
      <c r="I60" s="60">
        <v>100137004</v>
      </c>
      <c r="J60" s="60" t="s">
        <v>40</v>
      </c>
      <c r="K60" s="60" t="s">
        <v>59</v>
      </c>
      <c r="L60" s="62" t="s">
        <v>2211</v>
      </c>
      <c r="M60" s="63">
        <v>0</v>
      </c>
      <c r="N60" s="64">
        <v>0.13043478260869565</v>
      </c>
      <c r="O60" s="64">
        <v>0</v>
      </c>
      <c r="P60" s="64">
        <v>1.5625E-2</v>
      </c>
      <c r="Q60" s="64">
        <v>0</v>
      </c>
      <c r="R60" s="64">
        <v>0</v>
      </c>
      <c r="S60" s="64">
        <v>0</v>
      </c>
      <c r="T60" s="65">
        <v>0</v>
      </c>
      <c r="U60" s="59">
        <v>29</v>
      </c>
      <c r="V60" s="60">
        <v>46</v>
      </c>
      <c r="W60" s="60">
        <v>42</v>
      </c>
      <c r="X60" s="60">
        <v>64</v>
      </c>
      <c r="Y60" s="60">
        <v>25</v>
      </c>
      <c r="Z60" s="60">
        <v>19</v>
      </c>
      <c r="AA60" s="60">
        <v>13</v>
      </c>
      <c r="AB60" s="62">
        <v>35</v>
      </c>
      <c r="AC60" s="63">
        <v>6.4028799999999997E-2</v>
      </c>
      <c r="AD60" s="64">
        <v>1.57828E-2</v>
      </c>
      <c r="AE60" s="64">
        <v>2.4188299999999999E-2</v>
      </c>
      <c r="AF60" s="64">
        <v>3.46981E-4</v>
      </c>
      <c r="AG60" s="64">
        <v>0</v>
      </c>
      <c r="AH60" s="64">
        <v>1.8211599999999999E-4</v>
      </c>
      <c r="AI60" s="65">
        <v>0</v>
      </c>
      <c r="AJ60" s="60">
        <v>5560</v>
      </c>
      <c r="AK60" s="60">
        <v>4752</v>
      </c>
      <c r="AL60" s="60">
        <v>4589</v>
      </c>
      <c r="AM60" s="60">
        <v>5764</v>
      </c>
      <c r="AN60" s="60">
        <v>5062</v>
      </c>
      <c r="AO60" s="60">
        <v>5491</v>
      </c>
      <c r="AP60" s="62">
        <v>5545</v>
      </c>
      <c r="AQ60" s="59" t="s">
        <v>40</v>
      </c>
      <c r="AR60" s="271" t="s">
        <v>93</v>
      </c>
      <c r="AS60" s="60" t="s">
        <v>40</v>
      </c>
      <c r="AT60" s="60" t="s">
        <v>40</v>
      </c>
      <c r="AU60" s="60" t="s">
        <v>40</v>
      </c>
      <c r="AV60" s="60" t="s">
        <v>40</v>
      </c>
      <c r="AW60" s="60" t="s">
        <v>40</v>
      </c>
      <c r="AX60" s="62" t="s">
        <v>40</v>
      </c>
    </row>
    <row r="61" spans="1:50" x14ac:dyDescent="0.2">
      <c r="A61" s="58" t="s">
        <v>2162</v>
      </c>
      <c r="B61" s="59" t="s">
        <v>1734</v>
      </c>
      <c r="C61" s="58" t="s">
        <v>1296</v>
      </c>
      <c r="D61" s="60" t="s">
        <v>119</v>
      </c>
      <c r="E61" s="60" t="s">
        <v>2212</v>
      </c>
      <c r="F61" s="60" t="s">
        <v>38</v>
      </c>
      <c r="G61" s="109">
        <v>7</v>
      </c>
      <c r="H61" s="60">
        <v>120428708</v>
      </c>
      <c r="I61" s="60">
        <v>120428708</v>
      </c>
      <c r="J61" s="60" t="s">
        <v>59</v>
      </c>
      <c r="K61" s="60" t="s">
        <v>40</v>
      </c>
      <c r="L61" s="62" t="s">
        <v>2213</v>
      </c>
      <c r="M61" s="63">
        <v>0</v>
      </c>
      <c r="N61" s="64">
        <v>5.2631578947368418E-2</v>
      </c>
      <c r="O61" s="64">
        <v>6.6666666666666666E-2</v>
      </c>
      <c r="P61" s="64">
        <v>0</v>
      </c>
      <c r="Q61" s="64">
        <v>0.2</v>
      </c>
      <c r="R61" s="64">
        <v>0.42857142857142855</v>
      </c>
      <c r="S61" s="64">
        <v>0.375</v>
      </c>
      <c r="T61" s="65">
        <v>0.18518518518518517</v>
      </c>
      <c r="U61" s="59">
        <v>18</v>
      </c>
      <c r="V61" s="60">
        <v>19</v>
      </c>
      <c r="W61" s="60">
        <v>15</v>
      </c>
      <c r="X61" s="60">
        <v>16</v>
      </c>
      <c r="Y61" s="60">
        <v>15</v>
      </c>
      <c r="Z61" s="60">
        <v>14</v>
      </c>
      <c r="AA61" s="60">
        <v>8</v>
      </c>
      <c r="AB61" s="62">
        <v>27</v>
      </c>
      <c r="AC61" s="63">
        <v>4.9664E-2</v>
      </c>
      <c r="AD61" s="64">
        <v>6.0564800000000002E-2</v>
      </c>
      <c r="AE61" s="64">
        <v>2.4186599999999999E-2</v>
      </c>
      <c r="AF61" s="64">
        <v>0.27399499999999999</v>
      </c>
      <c r="AG61" s="64">
        <v>0.27724900000000002</v>
      </c>
      <c r="AH61" s="64">
        <v>0.40415400000000001</v>
      </c>
      <c r="AI61" s="65">
        <v>0.24360000000000001</v>
      </c>
      <c r="AJ61" s="60">
        <v>12947</v>
      </c>
      <c r="AK61" s="60">
        <v>13209</v>
      </c>
      <c r="AL61" s="60">
        <v>14016</v>
      </c>
      <c r="AM61" s="60">
        <v>17504</v>
      </c>
      <c r="AN61" s="60">
        <v>15239</v>
      </c>
      <c r="AO61" s="60">
        <v>16516</v>
      </c>
      <c r="AP61" s="62">
        <v>18124</v>
      </c>
      <c r="AQ61" s="59" t="s">
        <v>59</v>
      </c>
      <c r="AR61" s="60" t="s">
        <v>59</v>
      </c>
      <c r="AS61" s="60" t="s">
        <v>59</v>
      </c>
      <c r="AT61" s="60" t="s">
        <v>59</v>
      </c>
      <c r="AU61" s="271" t="s">
        <v>93</v>
      </c>
      <c r="AV61" s="271" t="s">
        <v>93</v>
      </c>
      <c r="AW61" s="271" t="s">
        <v>93</v>
      </c>
      <c r="AX61" s="270" t="s">
        <v>93</v>
      </c>
    </row>
    <row r="62" spans="1:50" x14ac:dyDescent="0.2">
      <c r="A62" s="58" t="s">
        <v>2194</v>
      </c>
      <c r="B62" s="59" t="s">
        <v>33</v>
      </c>
      <c r="C62" s="58" t="s">
        <v>33</v>
      </c>
      <c r="D62" s="60" t="s">
        <v>119</v>
      </c>
      <c r="E62" s="60" t="s">
        <v>2214</v>
      </c>
      <c r="F62" s="60" t="s">
        <v>38</v>
      </c>
      <c r="G62" s="109">
        <v>7</v>
      </c>
      <c r="H62" s="60">
        <v>150644110</v>
      </c>
      <c r="I62" s="60">
        <v>150644110</v>
      </c>
      <c r="J62" s="60" t="s">
        <v>40</v>
      </c>
      <c r="K62" s="60" t="s">
        <v>59</v>
      </c>
      <c r="L62" s="62" t="s">
        <v>2215</v>
      </c>
      <c r="M62" s="63">
        <v>0</v>
      </c>
      <c r="N62" s="64">
        <v>7.4074074074074077E-3</v>
      </c>
      <c r="O62" s="64">
        <v>6.4935064935064939E-3</v>
      </c>
      <c r="P62" s="64">
        <v>0</v>
      </c>
      <c r="Q62" s="64">
        <v>0</v>
      </c>
      <c r="R62" s="64">
        <v>0</v>
      </c>
      <c r="S62" s="64">
        <v>0</v>
      </c>
      <c r="T62" s="65">
        <v>0.25396825396825395</v>
      </c>
      <c r="U62" s="59">
        <v>119</v>
      </c>
      <c r="V62" s="60">
        <v>135</v>
      </c>
      <c r="W62" s="60">
        <v>154</v>
      </c>
      <c r="X62" s="60">
        <v>126</v>
      </c>
      <c r="Y62" s="60">
        <v>34</v>
      </c>
      <c r="Z62" s="60">
        <v>35</v>
      </c>
      <c r="AA62" s="60">
        <v>30</v>
      </c>
      <c r="AB62" s="62">
        <v>63</v>
      </c>
      <c r="AC62" s="63">
        <v>8.7842600000000005E-5</v>
      </c>
      <c r="AD62" s="64">
        <v>8.5455499999999995E-5</v>
      </c>
      <c r="AE62" s="64">
        <v>1.9389200000000001E-4</v>
      </c>
      <c r="AF62" s="64">
        <v>2.8576900000000001E-4</v>
      </c>
      <c r="AG62" s="64">
        <v>2.2841499999999999E-4</v>
      </c>
      <c r="AH62" s="64">
        <v>3.2213000000000001E-4</v>
      </c>
      <c r="AI62" s="65">
        <v>0.25154300000000002</v>
      </c>
      <c r="AJ62" s="60">
        <v>11384</v>
      </c>
      <c r="AK62" s="60">
        <v>11702</v>
      </c>
      <c r="AL62" s="60">
        <v>10315</v>
      </c>
      <c r="AM62" s="60">
        <v>10498</v>
      </c>
      <c r="AN62" s="60">
        <v>8756</v>
      </c>
      <c r="AO62" s="60">
        <v>9313</v>
      </c>
      <c r="AP62" s="62">
        <v>11986</v>
      </c>
      <c r="AQ62" s="59" t="s">
        <v>40</v>
      </c>
      <c r="AR62" s="60" t="s">
        <v>40</v>
      </c>
      <c r="AS62" s="60" t="s">
        <v>40</v>
      </c>
      <c r="AT62" s="60" t="s">
        <v>40</v>
      </c>
      <c r="AU62" s="60" t="s">
        <v>40</v>
      </c>
      <c r="AV62" s="60" t="s">
        <v>40</v>
      </c>
      <c r="AW62" s="60" t="s">
        <v>40</v>
      </c>
      <c r="AX62" s="270" t="s">
        <v>93</v>
      </c>
    </row>
    <row r="63" spans="1:50" x14ac:dyDescent="0.2">
      <c r="A63" s="58" t="s">
        <v>855</v>
      </c>
      <c r="B63" s="59" t="s">
        <v>62</v>
      </c>
      <c r="C63" s="58" t="s">
        <v>62</v>
      </c>
      <c r="D63" s="60" t="s">
        <v>119</v>
      </c>
      <c r="E63" s="60" t="s">
        <v>2216</v>
      </c>
      <c r="F63" s="60" t="s">
        <v>38</v>
      </c>
      <c r="G63" s="109">
        <v>8</v>
      </c>
      <c r="H63" s="60">
        <v>22009064</v>
      </c>
      <c r="I63" s="60">
        <v>22009064</v>
      </c>
      <c r="J63" s="60" t="s">
        <v>40</v>
      </c>
      <c r="K63" s="60" t="s">
        <v>59</v>
      </c>
      <c r="L63" s="62" t="s">
        <v>2217</v>
      </c>
      <c r="M63" s="63">
        <v>0</v>
      </c>
      <c r="N63" s="64">
        <v>0</v>
      </c>
      <c r="O63" s="64">
        <v>1.282051282051282E-2</v>
      </c>
      <c r="P63" s="64">
        <v>0</v>
      </c>
      <c r="Q63" s="64">
        <v>0.54166666666666663</v>
      </c>
      <c r="R63" s="64">
        <v>0.6</v>
      </c>
      <c r="S63" s="64">
        <v>0.62962962962962965</v>
      </c>
      <c r="T63" s="65">
        <v>0</v>
      </c>
      <c r="U63" s="59">
        <v>57</v>
      </c>
      <c r="V63" s="60">
        <v>57</v>
      </c>
      <c r="W63" s="60">
        <v>78</v>
      </c>
      <c r="X63" s="60">
        <v>78</v>
      </c>
      <c r="Y63" s="60">
        <v>24</v>
      </c>
      <c r="Z63" s="60">
        <v>15</v>
      </c>
      <c r="AA63" s="60">
        <v>27</v>
      </c>
      <c r="AB63" s="62">
        <v>18</v>
      </c>
      <c r="AC63" s="63">
        <v>1.6084000000000001E-3</v>
      </c>
      <c r="AD63" s="64">
        <v>1.34421E-3</v>
      </c>
      <c r="AE63" s="64">
        <v>1.37564E-3</v>
      </c>
      <c r="AF63" s="64">
        <v>0.416825</v>
      </c>
      <c r="AG63" s="64">
        <v>0.45493499999999998</v>
      </c>
      <c r="AH63" s="64">
        <v>0.62853700000000001</v>
      </c>
      <c r="AI63" s="65">
        <v>3.4999200000000001E-3</v>
      </c>
      <c r="AJ63" s="60">
        <v>11813</v>
      </c>
      <c r="AK63" s="60">
        <v>11159</v>
      </c>
      <c r="AL63" s="60">
        <v>10904</v>
      </c>
      <c r="AM63" s="60">
        <v>11590</v>
      </c>
      <c r="AN63" s="60">
        <v>11206</v>
      </c>
      <c r="AO63" s="60">
        <v>12510</v>
      </c>
      <c r="AP63" s="62">
        <v>12286</v>
      </c>
      <c r="AQ63" s="59" t="s">
        <v>40</v>
      </c>
      <c r="AR63" s="60" t="s">
        <v>40</v>
      </c>
      <c r="AS63" s="60" t="s">
        <v>40</v>
      </c>
      <c r="AT63" s="60" t="s">
        <v>40</v>
      </c>
      <c r="AU63" s="271" t="s">
        <v>93</v>
      </c>
      <c r="AV63" s="271" t="s">
        <v>93</v>
      </c>
      <c r="AW63" s="271" t="s">
        <v>93</v>
      </c>
      <c r="AX63" s="62" t="s">
        <v>40</v>
      </c>
    </row>
    <row r="64" spans="1:50" x14ac:dyDescent="0.2">
      <c r="A64" s="58" t="s">
        <v>2162</v>
      </c>
      <c r="B64" s="59" t="s">
        <v>2129</v>
      </c>
      <c r="C64" s="58" t="s">
        <v>1296</v>
      </c>
      <c r="D64" s="60" t="s">
        <v>119</v>
      </c>
      <c r="E64" s="60" t="s">
        <v>2096</v>
      </c>
      <c r="F64" s="60" t="s">
        <v>103</v>
      </c>
      <c r="G64" s="109">
        <v>8</v>
      </c>
      <c r="H64" s="60">
        <v>55537628</v>
      </c>
      <c r="I64" s="60">
        <v>55537628</v>
      </c>
      <c r="J64" s="60" t="s">
        <v>39</v>
      </c>
      <c r="K64" s="60" t="s">
        <v>59</v>
      </c>
      <c r="L64" s="62" t="s">
        <v>2218</v>
      </c>
      <c r="M64" s="63">
        <v>0</v>
      </c>
      <c r="N64" s="64">
        <v>2.6315789473684209E-2</v>
      </c>
      <c r="O64" s="64">
        <v>8.3333333333333329E-2</v>
      </c>
      <c r="P64" s="64">
        <v>0</v>
      </c>
      <c r="Q64" s="64">
        <v>0.484375</v>
      </c>
      <c r="R64" s="64">
        <v>0.56666666666666665</v>
      </c>
      <c r="S64" s="64">
        <v>0.45945945945945948</v>
      </c>
      <c r="T64" s="65">
        <v>0.66666666666666663</v>
      </c>
      <c r="U64" s="59">
        <v>57</v>
      </c>
      <c r="V64" s="60">
        <v>38</v>
      </c>
      <c r="W64" s="60">
        <v>48</v>
      </c>
      <c r="X64" s="60">
        <v>49</v>
      </c>
      <c r="Y64" s="60">
        <v>64</v>
      </c>
      <c r="Z64" s="60">
        <v>30</v>
      </c>
      <c r="AA64" s="60">
        <v>37</v>
      </c>
      <c r="AB64" s="62">
        <v>60</v>
      </c>
      <c r="AC64" s="63">
        <v>6.2543399999999997E-3</v>
      </c>
      <c r="AD64" s="64">
        <v>3.5723900000000003E-2</v>
      </c>
      <c r="AE64" s="64">
        <v>1.85296E-2</v>
      </c>
      <c r="AF64" s="64">
        <v>0.36869299999999999</v>
      </c>
      <c r="AG64" s="64">
        <v>0.44220999999999999</v>
      </c>
      <c r="AH64" s="64">
        <v>0.54285399999999995</v>
      </c>
      <c r="AI64" s="65">
        <v>0.51793299999999998</v>
      </c>
      <c r="AJ64" s="60">
        <v>2878</v>
      </c>
      <c r="AK64" s="60">
        <v>18643</v>
      </c>
      <c r="AL64" s="60">
        <v>13330</v>
      </c>
      <c r="AM64" s="60">
        <v>18948</v>
      </c>
      <c r="AN64" s="60">
        <v>18697</v>
      </c>
      <c r="AO64" s="60">
        <v>20698</v>
      </c>
      <c r="AP64" s="62">
        <v>19099</v>
      </c>
      <c r="AQ64" s="59" t="s">
        <v>39</v>
      </c>
      <c r="AR64" s="60" t="s">
        <v>39</v>
      </c>
      <c r="AS64" s="60" t="s">
        <v>39</v>
      </c>
      <c r="AT64" s="60" t="s">
        <v>39</v>
      </c>
      <c r="AU64" s="271" t="s">
        <v>79</v>
      </c>
      <c r="AV64" s="271" t="s">
        <v>79</v>
      </c>
      <c r="AW64" s="271" t="s">
        <v>79</v>
      </c>
      <c r="AX64" s="270" t="s">
        <v>79</v>
      </c>
    </row>
    <row r="65" spans="1:50" x14ac:dyDescent="0.2">
      <c r="A65" s="58" t="s">
        <v>33</v>
      </c>
      <c r="B65" s="59" t="s">
        <v>33</v>
      </c>
      <c r="C65" s="58" t="s">
        <v>33</v>
      </c>
      <c r="D65" s="60" t="s">
        <v>119</v>
      </c>
      <c r="E65" s="60" t="s">
        <v>2330</v>
      </c>
      <c r="F65" s="60" t="s">
        <v>38</v>
      </c>
      <c r="G65" s="109">
        <v>8</v>
      </c>
      <c r="H65" s="60">
        <v>68204337</v>
      </c>
      <c r="I65" s="60">
        <v>68204337</v>
      </c>
      <c r="J65" s="60" t="s">
        <v>39</v>
      </c>
      <c r="K65" s="60" t="s">
        <v>59</v>
      </c>
      <c r="L65" s="62" t="s">
        <v>2331</v>
      </c>
      <c r="M65" s="63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5">
        <v>0.22500000000000001</v>
      </c>
      <c r="U65" s="59">
        <v>25</v>
      </c>
      <c r="V65" s="60">
        <v>23</v>
      </c>
      <c r="W65" s="60">
        <v>26</v>
      </c>
      <c r="X65" s="60">
        <v>34</v>
      </c>
      <c r="Y65" s="60">
        <v>34</v>
      </c>
      <c r="Z65" s="60">
        <v>17</v>
      </c>
      <c r="AA65" s="60">
        <v>19</v>
      </c>
      <c r="AB65" s="62">
        <v>40</v>
      </c>
      <c r="AC65" s="63">
        <v>1.25556E-3</v>
      </c>
      <c r="AD65" s="64">
        <v>7.9617799999999999E-3</v>
      </c>
      <c r="AE65" s="64">
        <v>2.8943599999999999E-3</v>
      </c>
      <c r="AF65" s="64">
        <v>2.8872500000000001E-3</v>
      </c>
      <c r="AG65" s="64">
        <v>2.34687E-4</v>
      </c>
      <c r="AH65" s="64">
        <v>1.53846E-3</v>
      </c>
      <c r="AI65" s="65">
        <v>0.104883</v>
      </c>
      <c r="AJ65" s="60">
        <v>8761</v>
      </c>
      <c r="AK65" s="60">
        <v>628</v>
      </c>
      <c r="AL65" s="60">
        <v>8292</v>
      </c>
      <c r="AM65" s="60">
        <v>6927</v>
      </c>
      <c r="AN65" s="60">
        <v>4261</v>
      </c>
      <c r="AO65" s="60">
        <v>5850</v>
      </c>
      <c r="AP65" s="62">
        <v>7208</v>
      </c>
      <c r="AQ65" s="59" t="s">
        <v>39</v>
      </c>
      <c r="AR65" s="60" t="s">
        <v>39</v>
      </c>
      <c r="AS65" s="60" t="s">
        <v>39</v>
      </c>
      <c r="AT65" s="60" t="s">
        <v>39</v>
      </c>
      <c r="AU65" s="60" t="s">
        <v>39</v>
      </c>
      <c r="AV65" s="60" t="s">
        <v>39</v>
      </c>
      <c r="AW65" s="60" t="s">
        <v>39</v>
      </c>
      <c r="AX65" s="270" t="s">
        <v>61</v>
      </c>
    </row>
    <row r="66" spans="1:50" x14ac:dyDescent="0.2">
      <c r="A66" s="58" t="s">
        <v>62</v>
      </c>
      <c r="B66" s="59" t="s">
        <v>62</v>
      </c>
      <c r="C66" s="58" t="s">
        <v>32</v>
      </c>
      <c r="D66" s="60" t="s">
        <v>119</v>
      </c>
      <c r="E66" s="60" t="s">
        <v>2219</v>
      </c>
      <c r="F66" s="60" t="s">
        <v>38</v>
      </c>
      <c r="G66" s="109">
        <v>9</v>
      </c>
      <c r="H66" s="60">
        <v>712927</v>
      </c>
      <c r="I66" s="60">
        <v>712927</v>
      </c>
      <c r="J66" s="60" t="s">
        <v>40</v>
      </c>
      <c r="K66" s="60" t="s">
        <v>46</v>
      </c>
      <c r="L66" s="62" t="s">
        <v>2220</v>
      </c>
      <c r="M66" s="63">
        <v>0</v>
      </c>
      <c r="N66" s="64">
        <v>0</v>
      </c>
      <c r="O66" s="64">
        <v>0</v>
      </c>
      <c r="P66" s="64">
        <v>0</v>
      </c>
      <c r="Q66" s="64">
        <v>0.26315789473684209</v>
      </c>
      <c r="R66" s="64">
        <v>0.23076923076923078</v>
      </c>
      <c r="S66" s="64">
        <v>0.29629629629629628</v>
      </c>
      <c r="T66" s="65">
        <v>0</v>
      </c>
      <c r="U66" s="59">
        <v>54</v>
      </c>
      <c r="V66" s="60">
        <v>35</v>
      </c>
      <c r="W66" s="60">
        <v>69</v>
      </c>
      <c r="X66" s="60">
        <v>64</v>
      </c>
      <c r="Y66" s="60">
        <v>38</v>
      </c>
      <c r="Z66" s="60">
        <v>13</v>
      </c>
      <c r="AA66" s="60">
        <v>27</v>
      </c>
      <c r="AB66" s="62">
        <v>16</v>
      </c>
      <c r="AC66" s="63">
        <v>4.8134800000000002E-3</v>
      </c>
      <c r="AD66" s="64">
        <v>6.5900799999999999E-3</v>
      </c>
      <c r="AE66" s="64">
        <v>4.0041900000000004E-3</v>
      </c>
      <c r="AF66" s="64">
        <v>0.29541499999999998</v>
      </c>
      <c r="AG66" s="64">
        <v>0.28225699999999998</v>
      </c>
      <c r="AH66" s="64">
        <v>0.40487899999999999</v>
      </c>
      <c r="AI66" s="65">
        <v>3.8897200000000002E-3</v>
      </c>
      <c r="AJ66" s="60">
        <v>13296</v>
      </c>
      <c r="AK66" s="60">
        <v>11229</v>
      </c>
      <c r="AL66" s="60">
        <v>10489</v>
      </c>
      <c r="AM66" s="60">
        <v>12606</v>
      </c>
      <c r="AN66" s="60">
        <v>13555</v>
      </c>
      <c r="AO66" s="60">
        <v>14797</v>
      </c>
      <c r="AP66" s="62">
        <v>14654</v>
      </c>
      <c r="AQ66" s="59" t="s">
        <v>40</v>
      </c>
      <c r="AR66" s="60" t="s">
        <v>40</v>
      </c>
      <c r="AS66" s="60" t="s">
        <v>40</v>
      </c>
      <c r="AT66" s="60" t="s">
        <v>40</v>
      </c>
      <c r="AU66" s="60"/>
      <c r="AV66" s="60"/>
      <c r="AW66" s="271" t="s">
        <v>56</v>
      </c>
      <c r="AX66" s="62" t="s">
        <v>40</v>
      </c>
    </row>
    <row r="67" spans="1:50" x14ac:dyDescent="0.2">
      <c r="A67" s="58" t="s">
        <v>62</v>
      </c>
      <c r="B67" s="59" t="s">
        <v>62</v>
      </c>
      <c r="C67" s="58" t="s">
        <v>62</v>
      </c>
      <c r="D67" s="60" t="s">
        <v>119</v>
      </c>
      <c r="E67" s="60" t="s">
        <v>2221</v>
      </c>
      <c r="F67" s="60" t="s">
        <v>38</v>
      </c>
      <c r="G67" s="109">
        <v>9</v>
      </c>
      <c r="H67" s="60">
        <v>33294566</v>
      </c>
      <c r="I67" s="60">
        <v>33294566</v>
      </c>
      <c r="J67" s="60" t="s">
        <v>40</v>
      </c>
      <c r="K67" s="60" t="s">
        <v>59</v>
      </c>
      <c r="L67" s="62" t="s">
        <v>2222</v>
      </c>
      <c r="M67" s="63">
        <v>0</v>
      </c>
      <c r="N67" s="64">
        <v>0</v>
      </c>
      <c r="O67" s="64">
        <v>0</v>
      </c>
      <c r="P67" s="64">
        <v>0</v>
      </c>
      <c r="Q67" s="64">
        <v>0.3</v>
      </c>
      <c r="R67" s="64">
        <v>0.375</v>
      </c>
      <c r="S67" s="64">
        <v>0.44</v>
      </c>
      <c r="T67" s="65">
        <v>0</v>
      </c>
      <c r="U67" s="59">
        <v>44</v>
      </c>
      <c r="V67" s="60">
        <v>19</v>
      </c>
      <c r="W67" s="60">
        <v>50</v>
      </c>
      <c r="X67" s="60">
        <v>44</v>
      </c>
      <c r="Y67" s="60">
        <v>30</v>
      </c>
      <c r="Z67" s="60">
        <v>24</v>
      </c>
      <c r="AA67" s="60">
        <v>25</v>
      </c>
      <c r="AB67" s="62">
        <v>34</v>
      </c>
      <c r="AC67" s="63">
        <v>2.3937799999999999E-3</v>
      </c>
      <c r="AD67" s="64">
        <v>3.5650600000000001E-3</v>
      </c>
      <c r="AE67" s="64">
        <v>2.45575E-3</v>
      </c>
      <c r="AF67" s="64">
        <v>0.31308900000000001</v>
      </c>
      <c r="AG67" s="64">
        <v>0.39527299999999999</v>
      </c>
      <c r="AH67" s="64">
        <v>0.40820099999999998</v>
      </c>
      <c r="AI67" s="65">
        <v>2.5471199999999999E-3</v>
      </c>
      <c r="AJ67" s="60">
        <v>13368</v>
      </c>
      <c r="AK67" s="60">
        <v>8415</v>
      </c>
      <c r="AL67" s="60">
        <v>11809</v>
      </c>
      <c r="AM67" s="60">
        <v>13041</v>
      </c>
      <c r="AN67" s="60">
        <v>11635</v>
      </c>
      <c r="AO67" s="60">
        <v>14973</v>
      </c>
      <c r="AP67" s="62">
        <v>13741</v>
      </c>
      <c r="AQ67" s="59" t="s">
        <v>40</v>
      </c>
      <c r="AR67" s="60" t="s">
        <v>40</v>
      </c>
      <c r="AS67" s="60" t="s">
        <v>40</v>
      </c>
      <c r="AT67" s="60" t="s">
        <v>40</v>
      </c>
      <c r="AU67" s="271" t="s">
        <v>93</v>
      </c>
      <c r="AV67" s="271" t="s">
        <v>93</v>
      </c>
      <c r="AW67" s="271" t="s">
        <v>93</v>
      </c>
      <c r="AX67" s="62" t="s">
        <v>40</v>
      </c>
    </row>
    <row r="68" spans="1:50" x14ac:dyDescent="0.2">
      <c r="A68" s="58" t="s">
        <v>203</v>
      </c>
      <c r="B68" s="59" t="s">
        <v>32</v>
      </c>
      <c r="C68" s="58" t="s">
        <v>32</v>
      </c>
      <c r="D68" s="60" t="s">
        <v>119</v>
      </c>
      <c r="E68" s="60" t="s">
        <v>336</v>
      </c>
      <c r="F68" s="60" t="s">
        <v>38</v>
      </c>
      <c r="G68" s="109">
        <v>9</v>
      </c>
      <c r="H68" s="60">
        <v>84608679</v>
      </c>
      <c r="I68" s="60">
        <v>84608679</v>
      </c>
      <c r="J68" s="60" t="s">
        <v>39</v>
      </c>
      <c r="K68" s="60" t="s">
        <v>46</v>
      </c>
      <c r="L68" s="62" t="s">
        <v>2223</v>
      </c>
      <c r="M68" s="63">
        <v>0</v>
      </c>
      <c r="N68" s="64">
        <v>0</v>
      </c>
      <c r="O68" s="64">
        <v>0</v>
      </c>
      <c r="P68" s="64">
        <v>0</v>
      </c>
      <c r="Q68" s="64">
        <v>1.6949152542372881E-2</v>
      </c>
      <c r="R68" s="64">
        <v>0</v>
      </c>
      <c r="S68" s="64">
        <v>0.2</v>
      </c>
      <c r="T68" s="65">
        <v>0</v>
      </c>
      <c r="U68" s="59">
        <v>64</v>
      </c>
      <c r="V68" s="60">
        <v>56</v>
      </c>
      <c r="W68" s="60">
        <v>99</v>
      </c>
      <c r="X68" s="60">
        <v>109</v>
      </c>
      <c r="Y68" s="60">
        <v>59</v>
      </c>
      <c r="Z68" s="60">
        <v>40</v>
      </c>
      <c r="AA68" s="60">
        <v>40</v>
      </c>
      <c r="AB68" s="62">
        <v>43</v>
      </c>
      <c r="AC68" s="63">
        <v>8.47529E-5</v>
      </c>
      <c r="AD68" s="64">
        <v>0</v>
      </c>
      <c r="AE68" s="64">
        <v>2.9022E-4</v>
      </c>
      <c r="AF68" s="64">
        <v>3.6202400000000002E-4</v>
      </c>
      <c r="AG68" s="64">
        <v>2.08703E-4</v>
      </c>
      <c r="AH68" s="64">
        <v>0.35313099999999997</v>
      </c>
      <c r="AI68" s="65">
        <v>3.3512100000000002E-4</v>
      </c>
      <c r="AJ68" s="60">
        <v>11799</v>
      </c>
      <c r="AK68" s="60">
        <v>8640</v>
      </c>
      <c r="AL68" s="60">
        <v>10337</v>
      </c>
      <c r="AM68" s="60">
        <v>11049</v>
      </c>
      <c r="AN68" s="60">
        <v>9583</v>
      </c>
      <c r="AO68" s="60">
        <v>12106</v>
      </c>
      <c r="AP68" s="62">
        <v>11936</v>
      </c>
      <c r="AQ68" s="59" t="s">
        <v>39</v>
      </c>
      <c r="AR68" s="60" t="s">
        <v>39</v>
      </c>
      <c r="AS68" s="60" t="s">
        <v>39</v>
      </c>
      <c r="AT68" s="60" t="s">
        <v>39</v>
      </c>
      <c r="AU68" s="60" t="s">
        <v>39</v>
      </c>
      <c r="AV68" s="60" t="s">
        <v>39</v>
      </c>
      <c r="AW68" s="271" t="s">
        <v>65</v>
      </c>
      <c r="AX68" s="62" t="s">
        <v>39</v>
      </c>
    </row>
    <row r="69" spans="1:50" x14ac:dyDescent="0.2">
      <c r="A69" s="58" t="s">
        <v>1296</v>
      </c>
      <c r="B69" s="59" t="s">
        <v>1296</v>
      </c>
      <c r="C69" s="58" t="s">
        <v>1296</v>
      </c>
      <c r="D69" s="60" t="s">
        <v>119</v>
      </c>
      <c r="E69" s="60" t="s">
        <v>2224</v>
      </c>
      <c r="F69" s="60" t="s">
        <v>38</v>
      </c>
      <c r="G69" s="109">
        <v>9</v>
      </c>
      <c r="H69" s="60">
        <v>133342130</v>
      </c>
      <c r="I69" s="60">
        <v>133342130</v>
      </c>
      <c r="J69" s="60" t="s">
        <v>46</v>
      </c>
      <c r="K69" s="60" t="s">
        <v>59</v>
      </c>
      <c r="L69" s="62" t="s">
        <v>2225</v>
      </c>
      <c r="M69" s="63">
        <v>0</v>
      </c>
      <c r="N69" s="64">
        <v>0</v>
      </c>
      <c r="O69" s="64">
        <v>0</v>
      </c>
      <c r="P69" s="64">
        <v>0</v>
      </c>
      <c r="Q69" s="64">
        <v>0.13636363636363635</v>
      </c>
      <c r="R69" s="64">
        <v>0.25</v>
      </c>
      <c r="S69" s="64">
        <v>0.33333333333333331</v>
      </c>
      <c r="T69" s="65">
        <v>0.53846153846153844</v>
      </c>
      <c r="U69" s="59">
        <v>31</v>
      </c>
      <c r="V69" s="60">
        <v>36</v>
      </c>
      <c r="W69" s="60">
        <v>44</v>
      </c>
      <c r="X69" s="60">
        <v>60</v>
      </c>
      <c r="Y69" s="60">
        <v>22</v>
      </c>
      <c r="Z69" s="60">
        <v>12</v>
      </c>
      <c r="AA69" s="60">
        <v>12</v>
      </c>
      <c r="AB69" s="62">
        <v>13</v>
      </c>
      <c r="AC69" s="63">
        <v>7.1174400000000005E-4</v>
      </c>
      <c r="AD69" s="64">
        <v>1.95618E-4</v>
      </c>
      <c r="AE69" s="64">
        <v>1.79469E-4</v>
      </c>
      <c r="AF69" s="64">
        <v>0.131162</v>
      </c>
      <c r="AG69" s="64">
        <v>0.14472699999999999</v>
      </c>
      <c r="AH69" s="64">
        <v>0.21085999999999999</v>
      </c>
      <c r="AI69" s="65">
        <v>0.168355</v>
      </c>
      <c r="AJ69" s="60">
        <v>7025</v>
      </c>
      <c r="AK69" s="60">
        <v>5112</v>
      </c>
      <c r="AL69" s="60">
        <v>5572</v>
      </c>
      <c r="AM69" s="60">
        <v>5680</v>
      </c>
      <c r="AN69" s="60">
        <v>4201</v>
      </c>
      <c r="AO69" s="60">
        <v>5838</v>
      </c>
      <c r="AP69" s="62">
        <v>5726</v>
      </c>
      <c r="AQ69" s="59" t="s">
        <v>46</v>
      </c>
      <c r="AR69" s="60" t="s">
        <v>46</v>
      </c>
      <c r="AS69" s="60" t="s">
        <v>46</v>
      </c>
      <c r="AT69" s="60" t="s">
        <v>46</v>
      </c>
      <c r="AU69" s="271" t="s">
        <v>150</v>
      </c>
      <c r="AV69" s="271" t="s">
        <v>150</v>
      </c>
      <c r="AW69" s="271" t="s">
        <v>150</v>
      </c>
      <c r="AX69" s="270" t="s">
        <v>150</v>
      </c>
    </row>
    <row r="70" spans="1:50" x14ac:dyDescent="0.2">
      <c r="A70" s="58" t="s">
        <v>1105</v>
      </c>
      <c r="B70" s="59" t="s">
        <v>119</v>
      </c>
      <c r="C70" s="58" t="s">
        <v>119</v>
      </c>
      <c r="D70" s="60" t="s">
        <v>119</v>
      </c>
      <c r="E70" s="60" t="s">
        <v>2353</v>
      </c>
      <c r="F70" s="60" t="s">
        <v>38</v>
      </c>
      <c r="G70" s="109">
        <v>9</v>
      </c>
      <c r="H70" s="60">
        <v>139907265</v>
      </c>
      <c r="I70" s="60">
        <v>139907265</v>
      </c>
      <c r="J70" s="60" t="s">
        <v>39</v>
      </c>
      <c r="K70" s="60" t="s">
        <v>40</v>
      </c>
      <c r="L70" s="62" t="s">
        <v>2354</v>
      </c>
      <c r="M70" s="63">
        <v>0</v>
      </c>
      <c r="N70" s="64">
        <v>0.22727272727272727</v>
      </c>
      <c r="O70" s="64">
        <v>0.2</v>
      </c>
      <c r="P70" s="64">
        <v>0</v>
      </c>
      <c r="Q70" s="64">
        <v>1.8867924528301886E-2</v>
      </c>
      <c r="R70" s="64">
        <v>0</v>
      </c>
      <c r="S70" s="64">
        <v>0</v>
      </c>
      <c r="T70" s="65">
        <v>0</v>
      </c>
      <c r="U70" s="59">
        <v>89</v>
      </c>
      <c r="V70" s="60">
        <v>66</v>
      </c>
      <c r="W70" s="60">
        <v>90</v>
      </c>
      <c r="X70" s="60">
        <v>116</v>
      </c>
      <c r="Y70" s="60">
        <v>53</v>
      </c>
      <c r="Z70" s="60">
        <v>63</v>
      </c>
      <c r="AA70" s="60">
        <v>53</v>
      </c>
      <c r="AB70" s="62">
        <v>59</v>
      </c>
      <c r="AC70" s="63"/>
      <c r="AD70" s="64"/>
      <c r="AE70" s="64"/>
      <c r="AF70" s="64"/>
      <c r="AG70" s="64"/>
      <c r="AH70" s="64"/>
      <c r="AI70" s="65"/>
      <c r="AJ70" s="60"/>
      <c r="AK70" s="60"/>
      <c r="AL70" s="60"/>
      <c r="AM70" s="60"/>
      <c r="AN70" s="60"/>
      <c r="AO70" s="60"/>
      <c r="AP70" s="62"/>
      <c r="AQ70" s="59"/>
      <c r="AR70" s="60"/>
      <c r="AS70" s="60"/>
      <c r="AT70" s="60"/>
      <c r="AU70" s="60"/>
      <c r="AV70" s="60"/>
      <c r="AW70" s="60"/>
      <c r="AX70" s="62"/>
    </row>
    <row r="71" spans="1:50" x14ac:dyDescent="0.2">
      <c r="A71" s="58" t="s">
        <v>62</v>
      </c>
      <c r="B71" s="59" t="s">
        <v>62</v>
      </c>
      <c r="C71" s="58" t="s">
        <v>62</v>
      </c>
      <c r="D71" s="60" t="s">
        <v>119</v>
      </c>
      <c r="E71" s="60" t="s">
        <v>2226</v>
      </c>
      <c r="F71" s="60" t="s">
        <v>38</v>
      </c>
      <c r="G71" s="109">
        <v>9</v>
      </c>
      <c r="H71" s="60">
        <v>140880979</v>
      </c>
      <c r="I71" s="60">
        <v>140880979</v>
      </c>
      <c r="J71" s="60" t="s">
        <v>40</v>
      </c>
      <c r="K71" s="60" t="s">
        <v>59</v>
      </c>
      <c r="L71" s="62" t="s">
        <v>2227</v>
      </c>
      <c r="M71" s="63">
        <v>0</v>
      </c>
      <c r="N71" s="64">
        <v>0</v>
      </c>
      <c r="O71" s="64">
        <v>0</v>
      </c>
      <c r="P71" s="64">
        <v>0</v>
      </c>
      <c r="Q71" s="64">
        <v>0.38709677419354838</v>
      </c>
      <c r="R71" s="64">
        <v>0.2</v>
      </c>
      <c r="S71" s="64">
        <v>0.33333333333333331</v>
      </c>
      <c r="T71" s="65">
        <v>0</v>
      </c>
      <c r="U71" s="59">
        <v>62</v>
      </c>
      <c r="V71" s="60">
        <v>58</v>
      </c>
      <c r="W71" s="60">
        <v>48</v>
      </c>
      <c r="X71" s="60">
        <v>59</v>
      </c>
      <c r="Y71" s="60">
        <v>31</v>
      </c>
      <c r="Z71" s="60">
        <v>10</v>
      </c>
      <c r="AA71" s="60">
        <v>12</v>
      </c>
      <c r="AB71" s="62">
        <v>20</v>
      </c>
      <c r="AC71" s="63">
        <v>3.7467199999999999E-4</v>
      </c>
      <c r="AD71" s="64">
        <v>4.4470799999999998E-4</v>
      </c>
      <c r="AE71" s="64">
        <v>0</v>
      </c>
      <c r="AF71" s="64">
        <v>0.25770799999999999</v>
      </c>
      <c r="AG71" s="64">
        <v>0.33352500000000002</v>
      </c>
      <c r="AH71" s="64">
        <v>0.398364</v>
      </c>
      <c r="AI71" s="65">
        <v>7.1602500000000002E-4</v>
      </c>
      <c r="AJ71" s="60">
        <v>8007</v>
      </c>
      <c r="AK71" s="60">
        <v>6746</v>
      </c>
      <c r="AL71" s="60">
        <v>4902</v>
      </c>
      <c r="AM71" s="60">
        <v>6065</v>
      </c>
      <c r="AN71" s="60">
        <v>6950</v>
      </c>
      <c r="AO71" s="60">
        <v>6356</v>
      </c>
      <c r="AP71" s="62">
        <v>6983</v>
      </c>
      <c r="AQ71" s="59" t="s">
        <v>40</v>
      </c>
      <c r="AR71" s="60" t="s">
        <v>40</v>
      </c>
      <c r="AS71" s="60" t="s">
        <v>40</v>
      </c>
      <c r="AT71" s="60" t="s">
        <v>40</v>
      </c>
      <c r="AU71" s="271" t="s">
        <v>93</v>
      </c>
      <c r="AV71" s="271" t="s">
        <v>93</v>
      </c>
      <c r="AW71" s="271" t="s">
        <v>93</v>
      </c>
      <c r="AX71" s="62" t="s">
        <v>40</v>
      </c>
    </row>
    <row r="72" spans="1:50" x14ac:dyDescent="0.2">
      <c r="A72" s="58" t="s">
        <v>2162</v>
      </c>
      <c r="B72" s="59" t="s">
        <v>1734</v>
      </c>
      <c r="C72" s="58" t="s">
        <v>1734</v>
      </c>
      <c r="D72" s="60" t="s">
        <v>119</v>
      </c>
      <c r="E72" s="60" t="s">
        <v>2228</v>
      </c>
      <c r="F72" s="60" t="s">
        <v>38</v>
      </c>
      <c r="G72" s="109">
        <v>10</v>
      </c>
      <c r="H72" s="60">
        <v>1065528</v>
      </c>
      <c r="I72" s="60">
        <v>1065528</v>
      </c>
      <c r="J72" s="60" t="s">
        <v>40</v>
      </c>
      <c r="K72" s="60" t="s">
        <v>59</v>
      </c>
      <c r="L72" s="62" t="s">
        <v>2229</v>
      </c>
      <c r="M72" s="63">
        <v>0</v>
      </c>
      <c r="N72" s="64">
        <v>5.6338028169014086E-2</v>
      </c>
      <c r="O72" s="64">
        <v>0.12162162162162163</v>
      </c>
      <c r="P72" s="64">
        <v>0</v>
      </c>
      <c r="Q72" s="64">
        <v>0.2978723404255319</v>
      </c>
      <c r="R72" s="64">
        <v>0.31818181818181818</v>
      </c>
      <c r="S72" s="64">
        <v>0.38709677419354838</v>
      </c>
      <c r="T72" s="65">
        <v>0.37037037037037035</v>
      </c>
      <c r="U72" s="59">
        <v>59</v>
      </c>
      <c r="V72" s="60">
        <v>71</v>
      </c>
      <c r="W72" s="60">
        <v>74</v>
      </c>
      <c r="X72" s="60">
        <v>85</v>
      </c>
      <c r="Y72" s="60">
        <v>47</v>
      </c>
      <c r="Z72" s="60">
        <v>22</v>
      </c>
      <c r="AA72" s="60">
        <v>31</v>
      </c>
      <c r="AB72" s="62">
        <v>27</v>
      </c>
      <c r="AC72" s="63">
        <v>6.5840800000000005E-2</v>
      </c>
      <c r="AD72" s="64">
        <v>8.8930899999999993E-2</v>
      </c>
      <c r="AE72" s="64">
        <v>3.0345799999999999E-2</v>
      </c>
      <c r="AF72" s="64">
        <v>0.438639</v>
      </c>
      <c r="AG72" s="64">
        <v>0.36351099999999997</v>
      </c>
      <c r="AH72" s="64">
        <v>0.38866699999999998</v>
      </c>
      <c r="AI72" s="65">
        <v>0.430948</v>
      </c>
      <c r="AJ72" s="60">
        <v>25106</v>
      </c>
      <c r="AK72" s="60">
        <v>23299</v>
      </c>
      <c r="AL72" s="60">
        <v>21947</v>
      </c>
      <c r="AM72" s="60">
        <v>25741</v>
      </c>
      <c r="AN72" s="60">
        <v>27559</v>
      </c>
      <c r="AO72" s="60">
        <v>30000</v>
      </c>
      <c r="AP72" s="62">
        <v>29999</v>
      </c>
      <c r="AQ72" s="59" t="s">
        <v>40</v>
      </c>
      <c r="AR72" s="271" t="s">
        <v>93</v>
      </c>
      <c r="AS72" s="271" t="s">
        <v>93</v>
      </c>
      <c r="AT72" s="271" t="s">
        <v>93</v>
      </c>
      <c r="AU72" s="271" t="s">
        <v>93</v>
      </c>
      <c r="AV72" s="271" t="s">
        <v>93</v>
      </c>
      <c r="AW72" s="271" t="s">
        <v>93</v>
      </c>
      <c r="AX72" s="270" t="s">
        <v>93</v>
      </c>
    </row>
    <row r="73" spans="1:50" x14ac:dyDescent="0.2">
      <c r="A73" s="58" t="s">
        <v>2162</v>
      </c>
      <c r="B73" s="59" t="s">
        <v>1734</v>
      </c>
      <c r="C73" s="58" t="s">
        <v>1296</v>
      </c>
      <c r="D73" s="60" t="s">
        <v>119</v>
      </c>
      <c r="E73" s="60" t="s">
        <v>2228</v>
      </c>
      <c r="F73" s="60" t="s">
        <v>38</v>
      </c>
      <c r="G73" s="109">
        <v>10</v>
      </c>
      <c r="H73" s="60">
        <v>1065529</v>
      </c>
      <c r="I73" s="60">
        <v>1065529</v>
      </c>
      <c r="J73" s="60" t="s">
        <v>46</v>
      </c>
      <c r="K73" s="60" t="s">
        <v>59</v>
      </c>
      <c r="L73" s="62" t="s">
        <v>2230</v>
      </c>
      <c r="M73" s="63">
        <v>0</v>
      </c>
      <c r="N73" s="64">
        <v>4.2857142857142858E-2</v>
      </c>
      <c r="O73" s="64">
        <v>0.13333333333333333</v>
      </c>
      <c r="P73" s="64">
        <v>0</v>
      </c>
      <c r="Q73" s="64">
        <v>0.2978723404255319</v>
      </c>
      <c r="R73" s="64">
        <v>0.31818181818181818</v>
      </c>
      <c r="S73" s="64">
        <v>0.38709677419354838</v>
      </c>
      <c r="T73" s="65">
        <v>0.37037037037037035</v>
      </c>
      <c r="U73" s="59">
        <v>58</v>
      </c>
      <c r="V73" s="60">
        <v>70</v>
      </c>
      <c r="W73" s="60">
        <v>75</v>
      </c>
      <c r="X73" s="60">
        <v>84</v>
      </c>
      <c r="Y73" s="60">
        <v>47</v>
      </c>
      <c r="Z73" s="60">
        <v>22</v>
      </c>
      <c r="AA73" s="60">
        <v>31</v>
      </c>
      <c r="AB73" s="62">
        <v>27</v>
      </c>
      <c r="AC73" s="63">
        <v>6.5960299999999999E-2</v>
      </c>
      <c r="AD73" s="64">
        <v>8.9445899999999995E-2</v>
      </c>
      <c r="AE73" s="64">
        <v>3.0395599999999998E-2</v>
      </c>
      <c r="AF73" s="64">
        <v>0.43901000000000001</v>
      </c>
      <c r="AG73" s="64">
        <v>0.36419099999999999</v>
      </c>
      <c r="AH73" s="64">
        <v>0.389046</v>
      </c>
      <c r="AI73" s="65">
        <v>0.43088100000000001</v>
      </c>
      <c r="AJ73" s="60">
        <v>25106</v>
      </c>
      <c r="AK73" s="60">
        <v>23299</v>
      </c>
      <c r="AL73" s="60">
        <v>21944</v>
      </c>
      <c r="AM73" s="60">
        <v>25742</v>
      </c>
      <c r="AN73" s="60">
        <v>27557</v>
      </c>
      <c r="AO73" s="60">
        <v>29999</v>
      </c>
      <c r="AP73" s="62">
        <v>29999</v>
      </c>
      <c r="AQ73" s="59" t="s">
        <v>46</v>
      </c>
      <c r="AR73" s="60" t="s">
        <v>46</v>
      </c>
      <c r="AS73" s="60" t="s">
        <v>46</v>
      </c>
      <c r="AT73" s="60" t="s">
        <v>46</v>
      </c>
      <c r="AU73" s="271" t="s">
        <v>150</v>
      </c>
      <c r="AV73" s="271" t="s">
        <v>150</v>
      </c>
      <c r="AW73" s="271" t="s">
        <v>150</v>
      </c>
      <c r="AX73" s="270" t="s">
        <v>150</v>
      </c>
    </row>
    <row r="74" spans="1:50" x14ac:dyDescent="0.2">
      <c r="A74" s="58" t="s">
        <v>32</v>
      </c>
      <c r="B74" s="59" t="s">
        <v>32</v>
      </c>
      <c r="C74" s="58" t="s">
        <v>32</v>
      </c>
      <c r="D74" s="60" t="s">
        <v>119</v>
      </c>
      <c r="E74" s="60" t="s">
        <v>2231</v>
      </c>
      <c r="F74" s="60" t="s">
        <v>38</v>
      </c>
      <c r="G74" s="109">
        <v>10</v>
      </c>
      <c r="H74" s="60">
        <v>68687273</v>
      </c>
      <c r="I74" s="60">
        <v>68687273</v>
      </c>
      <c r="J74" s="60" t="s">
        <v>59</v>
      </c>
      <c r="K74" s="60" t="s">
        <v>46</v>
      </c>
      <c r="L74" s="62" t="s">
        <v>2232</v>
      </c>
      <c r="M74" s="63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0.21212121212121213</v>
      </c>
      <c r="T74" s="65">
        <v>0</v>
      </c>
      <c r="U74" s="59">
        <v>27</v>
      </c>
      <c r="V74" s="60">
        <v>24</v>
      </c>
      <c r="W74" s="60">
        <v>36</v>
      </c>
      <c r="X74" s="60">
        <v>41</v>
      </c>
      <c r="Y74" s="60">
        <v>51</v>
      </c>
      <c r="Z74" s="60">
        <v>30</v>
      </c>
      <c r="AA74" s="60">
        <v>33</v>
      </c>
      <c r="AB74" s="62">
        <v>43</v>
      </c>
      <c r="AC74" s="63">
        <v>2.7744400000000001E-4</v>
      </c>
      <c r="AD74" s="64">
        <v>5.8065299999999999E-4</v>
      </c>
      <c r="AE74" s="64">
        <v>3.95296E-4</v>
      </c>
      <c r="AF74" s="64">
        <v>4.1625000000000001E-4</v>
      </c>
      <c r="AG74" s="64">
        <v>8.6511000000000001E-3</v>
      </c>
      <c r="AH74" s="64">
        <v>0.28941699999999998</v>
      </c>
      <c r="AI74" s="65">
        <v>3.6971299999999998E-4</v>
      </c>
      <c r="AJ74" s="60">
        <v>10813</v>
      </c>
      <c r="AK74" s="60">
        <v>8611</v>
      </c>
      <c r="AL74" s="60">
        <v>10119</v>
      </c>
      <c r="AM74" s="60">
        <v>12012</v>
      </c>
      <c r="AN74" s="60">
        <v>11906</v>
      </c>
      <c r="AO74" s="60">
        <v>13465</v>
      </c>
      <c r="AP74" s="62">
        <v>13524</v>
      </c>
      <c r="AQ74" s="59" t="s">
        <v>59</v>
      </c>
      <c r="AR74" s="60" t="s">
        <v>59</v>
      </c>
      <c r="AS74" s="60" t="s">
        <v>59</v>
      </c>
      <c r="AT74" s="60" t="s">
        <v>59</v>
      </c>
      <c r="AU74" s="60" t="s">
        <v>59</v>
      </c>
      <c r="AV74" s="60" t="s">
        <v>59</v>
      </c>
      <c r="AW74" s="271" t="s">
        <v>160</v>
      </c>
      <c r="AX74" s="62" t="s">
        <v>59</v>
      </c>
    </row>
    <row r="75" spans="1:50" x14ac:dyDescent="0.2">
      <c r="A75" s="58" t="s">
        <v>2161</v>
      </c>
      <c r="B75" s="59" t="s">
        <v>119</v>
      </c>
      <c r="C75" s="58" t="s">
        <v>119</v>
      </c>
      <c r="D75" s="60" t="s">
        <v>119</v>
      </c>
      <c r="E75" s="60" t="s">
        <v>2355</v>
      </c>
      <c r="F75" s="60" t="s">
        <v>50</v>
      </c>
      <c r="G75" s="109">
        <v>10</v>
      </c>
      <c r="H75" s="60">
        <v>70509285</v>
      </c>
      <c r="I75" s="60">
        <v>70509288</v>
      </c>
      <c r="J75" s="60" t="s">
        <v>2356</v>
      </c>
      <c r="K75" s="60" t="s">
        <v>51</v>
      </c>
      <c r="L75" s="62" t="s">
        <v>2357</v>
      </c>
      <c r="M75" s="63">
        <v>0</v>
      </c>
      <c r="N75" s="64">
        <v>0</v>
      </c>
      <c r="O75" s="64">
        <v>3.4482758620689655E-2</v>
      </c>
      <c r="P75" s="64">
        <v>0</v>
      </c>
      <c r="Q75" s="64">
        <v>0.14285714285714285</v>
      </c>
      <c r="R75" s="64">
        <v>0.25</v>
      </c>
      <c r="S75" s="64">
        <v>0.35714285714285715</v>
      </c>
      <c r="T75" s="65">
        <v>0.20833333333333334</v>
      </c>
      <c r="U75" s="59">
        <v>23</v>
      </c>
      <c r="V75" s="60">
        <v>17</v>
      </c>
      <c r="W75" s="60">
        <v>29</v>
      </c>
      <c r="X75" s="60">
        <v>35</v>
      </c>
      <c r="Y75" s="60">
        <v>35</v>
      </c>
      <c r="Z75" s="60">
        <v>20</v>
      </c>
      <c r="AA75" s="60">
        <v>28</v>
      </c>
      <c r="AB75" s="62">
        <v>24</v>
      </c>
      <c r="AC75" s="63"/>
      <c r="AD75" s="64"/>
      <c r="AE75" s="64"/>
      <c r="AF75" s="64"/>
      <c r="AG75" s="64"/>
      <c r="AH75" s="64"/>
      <c r="AI75" s="65"/>
      <c r="AJ75" s="60"/>
      <c r="AK75" s="60"/>
      <c r="AL75" s="60"/>
      <c r="AM75" s="60"/>
      <c r="AN75" s="60"/>
      <c r="AO75" s="60"/>
      <c r="AP75" s="62"/>
      <c r="AQ75" s="59"/>
      <c r="AR75" s="60"/>
      <c r="AS75" s="60"/>
      <c r="AT75" s="60"/>
      <c r="AU75" s="60"/>
      <c r="AV75" s="60"/>
      <c r="AW75" s="60"/>
      <c r="AX75" s="62"/>
    </row>
    <row r="76" spans="1:50" x14ac:dyDescent="0.2">
      <c r="A76" s="58" t="s">
        <v>2162</v>
      </c>
      <c r="B76" s="59" t="s">
        <v>2162</v>
      </c>
      <c r="C76" s="58" t="s">
        <v>1296</v>
      </c>
      <c r="D76" s="60" t="s">
        <v>119</v>
      </c>
      <c r="E76" s="60" t="s">
        <v>1245</v>
      </c>
      <c r="F76" s="60" t="s">
        <v>38</v>
      </c>
      <c r="G76" s="109">
        <v>10</v>
      </c>
      <c r="H76" s="60">
        <v>71016865</v>
      </c>
      <c r="I76" s="60">
        <v>71016865</v>
      </c>
      <c r="J76" s="60" t="s">
        <v>40</v>
      </c>
      <c r="K76" s="60" t="s">
        <v>59</v>
      </c>
      <c r="L76" s="62" t="s">
        <v>2233</v>
      </c>
      <c r="M76" s="63">
        <v>0</v>
      </c>
      <c r="N76" s="64">
        <v>2.9411764705882353E-2</v>
      </c>
      <c r="O76" s="64">
        <v>6.0606060606060608E-2</v>
      </c>
      <c r="P76" s="64">
        <v>0</v>
      </c>
      <c r="Q76" s="64">
        <v>0.20512820512820512</v>
      </c>
      <c r="R76" s="64">
        <v>0.1111111111111111</v>
      </c>
      <c r="S76" s="64">
        <v>0.30769230769230771</v>
      </c>
      <c r="T76" s="65">
        <v>0.08</v>
      </c>
      <c r="U76" s="59">
        <v>48</v>
      </c>
      <c r="V76" s="60">
        <v>34</v>
      </c>
      <c r="W76" s="60">
        <v>66</v>
      </c>
      <c r="X76" s="60">
        <v>46</v>
      </c>
      <c r="Y76" s="60">
        <v>39</v>
      </c>
      <c r="Z76" s="60">
        <v>18</v>
      </c>
      <c r="AA76" s="60">
        <v>26</v>
      </c>
      <c r="AB76" s="62">
        <v>25</v>
      </c>
      <c r="AC76" s="63">
        <v>3.6576900000000002E-2</v>
      </c>
      <c r="AD76" s="64">
        <v>5.1295800000000003E-2</v>
      </c>
      <c r="AE76" s="64">
        <v>1.15099E-2</v>
      </c>
      <c r="AF76" s="64">
        <v>0.24946699999999999</v>
      </c>
      <c r="AG76" s="64">
        <v>0.266208</v>
      </c>
      <c r="AH76" s="64">
        <v>0.31317200000000001</v>
      </c>
      <c r="AI76" s="65">
        <v>0.252969</v>
      </c>
      <c r="AJ76" s="60">
        <v>11510</v>
      </c>
      <c r="AK76" s="60">
        <v>9338</v>
      </c>
      <c r="AL76" s="60">
        <v>10252</v>
      </c>
      <c r="AM76" s="60">
        <v>11717</v>
      </c>
      <c r="AN76" s="60">
        <v>12216</v>
      </c>
      <c r="AO76" s="60">
        <v>15062</v>
      </c>
      <c r="AP76" s="62">
        <v>13978</v>
      </c>
      <c r="AQ76" s="59" t="s">
        <v>40</v>
      </c>
      <c r="AR76" s="60" t="s">
        <v>40</v>
      </c>
      <c r="AS76" s="60" t="s">
        <v>40</v>
      </c>
      <c r="AT76" s="60" t="s">
        <v>40</v>
      </c>
      <c r="AU76" s="271" t="s">
        <v>93</v>
      </c>
      <c r="AV76" s="271" t="s">
        <v>93</v>
      </c>
      <c r="AW76" s="271" t="s">
        <v>93</v>
      </c>
      <c r="AX76" s="270" t="s">
        <v>93</v>
      </c>
    </row>
    <row r="77" spans="1:50" x14ac:dyDescent="0.2">
      <c r="A77" s="58" t="s">
        <v>2358</v>
      </c>
      <c r="B77" s="59" t="s">
        <v>119</v>
      </c>
      <c r="C77" s="58" t="s">
        <v>119</v>
      </c>
      <c r="D77" s="60" t="s">
        <v>119</v>
      </c>
      <c r="E77" s="60" t="s">
        <v>2359</v>
      </c>
      <c r="F77" s="60" t="s">
        <v>38</v>
      </c>
      <c r="G77" s="109">
        <v>10</v>
      </c>
      <c r="H77" s="60">
        <v>104638635</v>
      </c>
      <c r="I77" s="60">
        <v>104638635</v>
      </c>
      <c r="J77" s="60" t="s">
        <v>39</v>
      </c>
      <c r="K77" s="60" t="s">
        <v>59</v>
      </c>
      <c r="L77" s="62" t="s">
        <v>2360</v>
      </c>
      <c r="M77" s="63">
        <v>0</v>
      </c>
      <c r="N77" s="64">
        <v>0</v>
      </c>
      <c r="O77" s="64">
        <v>0</v>
      </c>
      <c r="P77" s="64">
        <v>7.1428571428571425E-2</v>
      </c>
      <c r="Q77" s="64">
        <v>0</v>
      </c>
      <c r="R77" s="64">
        <v>0</v>
      </c>
      <c r="S77" s="64">
        <v>0</v>
      </c>
      <c r="T77" s="65">
        <v>0.1875</v>
      </c>
      <c r="U77" s="59">
        <v>21</v>
      </c>
      <c r="V77" s="60">
        <v>21</v>
      </c>
      <c r="W77" s="60">
        <v>10</v>
      </c>
      <c r="X77" s="60">
        <v>14</v>
      </c>
      <c r="Y77" s="60">
        <v>15</v>
      </c>
      <c r="Z77" s="60">
        <v>17</v>
      </c>
      <c r="AA77" s="60">
        <v>11</v>
      </c>
      <c r="AB77" s="62">
        <v>16</v>
      </c>
      <c r="AC77" s="63">
        <v>5.5378500000000004E-3</v>
      </c>
      <c r="AD77" s="64">
        <v>5.7426700000000001E-3</v>
      </c>
      <c r="AE77" s="64">
        <v>3.6307499999999999E-3</v>
      </c>
      <c r="AF77" s="64">
        <v>4.5771099999999997E-3</v>
      </c>
      <c r="AG77" s="64">
        <v>2.83067E-3</v>
      </c>
      <c r="AH77" s="64">
        <v>3.6389700000000001E-3</v>
      </c>
      <c r="AI77" s="65">
        <v>4.00585E-3</v>
      </c>
      <c r="AJ77" s="60">
        <v>13182</v>
      </c>
      <c r="AK77" s="60">
        <v>12886</v>
      </c>
      <c r="AL77" s="60">
        <v>12945</v>
      </c>
      <c r="AM77" s="60">
        <v>15075</v>
      </c>
      <c r="AN77" s="60">
        <v>15544</v>
      </c>
      <c r="AO77" s="60">
        <v>19511</v>
      </c>
      <c r="AP77" s="62">
        <v>18473</v>
      </c>
      <c r="AQ77" s="59"/>
      <c r="AR77" s="60"/>
      <c r="AS77" s="60"/>
      <c r="AT77" s="60"/>
      <c r="AU77" s="60"/>
      <c r="AV77" s="60"/>
      <c r="AW77" s="60"/>
      <c r="AX77" s="62"/>
    </row>
    <row r="78" spans="1:50" x14ac:dyDescent="0.2">
      <c r="A78" s="58" t="s">
        <v>762</v>
      </c>
      <c r="B78" s="59" t="s">
        <v>119</v>
      </c>
      <c r="C78" s="58" t="s">
        <v>119</v>
      </c>
      <c r="D78" s="60" t="s">
        <v>119</v>
      </c>
      <c r="E78" s="60" t="s">
        <v>2100</v>
      </c>
      <c r="F78" s="60" t="s">
        <v>50</v>
      </c>
      <c r="G78" s="109">
        <v>10</v>
      </c>
      <c r="H78" s="60">
        <v>129902204</v>
      </c>
      <c r="I78" s="60">
        <v>129902205</v>
      </c>
      <c r="J78" s="60" t="s">
        <v>141</v>
      </c>
      <c r="K78" s="60" t="s">
        <v>51</v>
      </c>
      <c r="L78" s="62" t="s">
        <v>2361</v>
      </c>
      <c r="M78" s="63">
        <v>0</v>
      </c>
      <c r="N78" s="64">
        <v>3.8461538461538464E-2</v>
      </c>
      <c r="O78" s="64">
        <v>9.0909090909090912E-2</v>
      </c>
      <c r="P78" s="64">
        <v>0</v>
      </c>
      <c r="Q78" s="64">
        <v>5.2631578947368418E-2</v>
      </c>
      <c r="R78" s="64">
        <v>9.0909090909090912E-2</v>
      </c>
      <c r="S78" s="64">
        <v>0</v>
      </c>
      <c r="T78" s="65">
        <v>0</v>
      </c>
      <c r="U78" s="59">
        <v>13</v>
      </c>
      <c r="V78" s="60">
        <v>26</v>
      </c>
      <c r="W78" s="60">
        <v>33</v>
      </c>
      <c r="X78" s="60">
        <v>29</v>
      </c>
      <c r="Y78" s="60">
        <v>19</v>
      </c>
      <c r="Z78" s="60">
        <v>12</v>
      </c>
      <c r="AA78" s="60">
        <v>18</v>
      </c>
      <c r="AB78" s="62">
        <v>17</v>
      </c>
      <c r="AC78" s="63">
        <v>6.3855099999999996E-3</v>
      </c>
      <c r="AD78" s="64">
        <v>1.65387E-3</v>
      </c>
      <c r="AE78" s="64">
        <v>1.1774400000000001E-2</v>
      </c>
      <c r="AF78" s="64">
        <v>3.61882E-3</v>
      </c>
      <c r="AG78" s="64">
        <v>1.6317700000000001E-3</v>
      </c>
      <c r="AH78" s="64">
        <v>4.8189499999999998E-3</v>
      </c>
      <c r="AI78" s="65">
        <v>7.8988900000000004E-3</v>
      </c>
      <c r="AJ78" s="60">
        <v>6734</v>
      </c>
      <c r="AK78" s="60">
        <v>8465</v>
      </c>
      <c r="AL78" s="60">
        <v>3652</v>
      </c>
      <c r="AM78" s="60">
        <v>5803</v>
      </c>
      <c r="AN78" s="60">
        <v>7354</v>
      </c>
      <c r="AO78" s="60">
        <v>7263</v>
      </c>
      <c r="AP78" s="62">
        <v>6330</v>
      </c>
      <c r="AQ78" s="59"/>
      <c r="AR78" s="60"/>
      <c r="AS78" s="60"/>
      <c r="AT78" s="60"/>
      <c r="AU78" s="60"/>
      <c r="AV78" s="60"/>
      <c r="AW78" s="60"/>
      <c r="AX78" s="62"/>
    </row>
    <row r="79" spans="1:50" x14ac:dyDescent="0.2">
      <c r="A79" s="58" t="s">
        <v>2234</v>
      </c>
      <c r="B79" s="59" t="s">
        <v>1296</v>
      </c>
      <c r="C79" s="58" t="s">
        <v>1296</v>
      </c>
      <c r="D79" s="60" t="s">
        <v>119</v>
      </c>
      <c r="E79" s="60" t="s">
        <v>2235</v>
      </c>
      <c r="F79" s="60" t="s">
        <v>38</v>
      </c>
      <c r="G79" s="109">
        <v>11</v>
      </c>
      <c r="H79" s="60">
        <v>556559</v>
      </c>
      <c r="I79" s="60">
        <v>556559</v>
      </c>
      <c r="J79" s="60" t="s">
        <v>39</v>
      </c>
      <c r="K79" s="60" t="s">
        <v>59</v>
      </c>
      <c r="L79" s="62" t="s">
        <v>2236</v>
      </c>
      <c r="M79" s="63">
        <v>0</v>
      </c>
      <c r="N79" s="64">
        <v>1.0309278350515464E-2</v>
      </c>
      <c r="O79" s="64">
        <v>0</v>
      </c>
      <c r="P79" s="64">
        <v>8.0000000000000002E-3</v>
      </c>
      <c r="Q79" s="64">
        <v>0.3380281690140845</v>
      </c>
      <c r="R79" s="64">
        <v>0.31481481481481483</v>
      </c>
      <c r="S79" s="64">
        <v>0.44642857142857145</v>
      </c>
      <c r="T79" s="65">
        <v>0.4</v>
      </c>
      <c r="U79" s="59">
        <v>87</v>
      </c>
      <c r="V79" s="60">
        <v>97</v>
      </c>
      <c r="W79" s="60">
        <v>111</v>
      </c>
      <c r="X79" s="60">
        <v>125</v>
      </c>
      <c r="Y79" s="60">
        <v>71</v>
      </c>
      <c r="Z79" s="60">
        <v>54</v>
      </c>
      <c r="AA79" s="60">
        <v>56</v>
      </c>
      <c r="AB79" s="62">
        <v>45</v>
      </c>
      <c r="AC79" s="63">
        <v>3.3747299999999998E-3</v>
      </c>
      <c r="AD79" s="64">
        <v>5.0806899999999997E-3</v>
      </c>
      <c r="AE79" s="64">
        <v>3.9337799999999996E-3</v>
      </c>
      <c r="AF79" s="64">
        <v>0.27835799999999999</v>
      </c>
      <c r="AG79" s="64">
        <v>0.29555300000000001</v>
      </c>
      <c r="AH79" s="64">
        <v>0.356794</v>
      </c>
      <c r="AI79" s="65">
        <v>0.43520399999999998</v>
      </c>
      <c r="AJ79" s="60">
        <v>7408</v>
      </c>
      <c r="AK79" s="60">
        <v>6692</v>
      </c>
      <c r="AL79" s="60">
        <v>6101</v>
      </c>
      <c r="AM79" s="60">
        <v>6603</v>
      </c>
      <c r="AN79" s="60">
        <v>6926</v>
      </c>
      <c r="AO79" s="60">
        <v>8795</v>
      </c>
      <c r="AP79" s="62">
        <v>7215</v>
      </c>
      <c r="AQ79" s="59" t="s">
        <v>39</v>
      </c>
      <c r="AR79" s="60" t="s">
        <v>39</v>
      </c>
      <c r="AS79" s="60" t="s">
        <v>39</v>
      </c>
      <c r="AT79" s="60" t="s">
        <v>39</v>
      </c>
      <c r="AU79" s="271" t="s">
        <v>79</v>
      </c>
      <c r="AV79" s="271" t="s">
        <v>79</v>
      </c>
      <c r="AW79" s="271" t="s">
        <v>79</v>
      </c>
      <c r="AX79" s="270" t="s">
        <v>79</v>
      </c>
    </row>
    <row r="80" spans="1:50" x14ac:dyDescent="0.2">
      <c r="A80" s="58" t="s">
        <v>1583</v>
      </c>
      <c r="B80" s="59" t="s">
        <v>62</v>
      </c>
      <c r="C80" s="58" t="s">
        <v>62</v>
      </c>
      <c r="D80" s="60" t="s">
        <v>119</v>
      </c>
      <c r="E80" s="60" t="s">
        <v>2237</v>
      </c>
      <c r="F80" s="60" t="s">
        <v>38</v>
      </c>
      <c r="G80" s="109">
        <v>11</v>
      </c>
      <c r="H80" s="60">
        <v>47442252</v>
      </c>
      <c r="I80" s="60">
        <v>47442252</v>
      </c>
      <c r="J80" s="60" t="s">
        <v>39</v>
      </c>
      <c r="K80" s="60" t="s">
        <v>46</v>
      </c>
      <c r="L80" s="62" t="s">
        <v>2238</v>
      </c>
      <c r="M80" s="63">
        <v>0</v>
      </c>
      <c r="N80" s="64">
        <v>4.7393364928909956E-3</v>
      </c>
      <c r="O80" s="64">
        <v>0</v>
      </c>
      <c r="P80" s="64">
        <v>0</v>
      </c>
      <c r="Q80" s="64">
        <v>0.29729729729729731</v>
      </c>
      <c r="R80" s="64">
        <v>0.19718309859154928</v>
      </c>
      <c r="S80" s="64">
        <v>0.41666666666666669</v>
      </c>
      <c r="T80" s="65">
        <v>0</v>
      </c>
      <c r="U80" s="59">
        <v>138</v>
      </c>
      <c r="V80" s="60">
        <v>211</v>
      </c>
      <c r="W80" s="60">
        <v>244</v>
      </c>
      <c r="X80" s="60">
        <v>184</v>
      </c>
      <c r="Y80" s="60">
        <v>111</v>
      </c>
      <c r="Z80" s="60">
        <v>71</v>
      </c>
      <c r="AA80" s="60">
        <v>84</v>
      </c>
      <c r="AB80" s="62">
        <v>72</v>
      </c>
      <c r="AC80" s="63">
        <v>3.0462300000000001E-4</v>
      </c>
      <c r="AD80" s="64">
        <v>5.3523600000000002E-4</v>
      </c>
      <c r="AE80" s="64">
        <v>8.3864499999999995E-4</v>
      </c>
      <c r="AF80" s="64">
        <v>0.31819799999999998</v>
      </c>
      <c r="AG80" s="64">
        <v>0.31242700000000001</v>
      </c>
      <c r="AH80" s="64">
        <v>0.41897600000000002</v>
      </c>
      <c r="AI80" s="65">
        <v>4.0683499999999998E-4</v>
      </c>
      <c r="AJ80" s="60">
        <v>13131</v>
      </c>
      <c r="AK80" s="60">
        <v>11210</v>
      </c>
      <c r="AL80" s="60">
        <v>11924</v>
      </c>
      <c r="AM80" s="60">
        <v>13963</v>
      </c>
      <c r="AN80" s="60">
        <v>12819</v>
      </c>
      <c r="AO80" s="60">
        <v>16452</v>
      </c>
      <c r="AP80" s="62">
        <v>14748</v>
      </c>
      <c r="AQ80" s="59" t="s">
        <v>39</v>
      </c>
      <c r="AR80" s="60" t="s">
        <v>39</v>
      </c>
      <c r="AS80" s="60" t="s">
        <v>39</v>
      </c>
      <c r="AT80" s="60" t="s">
        <v>39</v>
      </c>
      <c r="AU80" s="271" t="s">
        <v>65</v>
      </c>
      <c r="AV80" s="271" t="s">
        <v>65</v>
      </c>
      <c r="AW80" s="271" t="s">
        <v>65</v>
      </c>
      <c r="AX80" s="62" t="s">
        <v>39</v>
      </c>
    </row>
    <row r="81" spans="1:50" x14ac:dyDescent="0.2">
      <c r="A81" s="58" t="s">
        <v>2162</v>
      </c>
      <c r="B81" s="59" t="s">
        <v>1734</v>
      </c>
      <c r="C81" s="58" t="s">
        <v>1386</v>
      </c>
      <c r="D81" s="60" t="s">
        <v>119</v>
      </c>
      <c r="E81" s="60" t="s">
        <v>2239</v>
      </c>
      <c r="F81" s="60" t="s">
        <v>38</v>
      </c>
      <c r="G81" s="109">
        <v>11</v>
      </c>
      <c r="H81" s="60">
        <v>65300221</v>
      </c>
      <c r="I81" s="60">
        <v>65300221</v>
      </c>
      <c r="J81" s="60" t="s">
        <v>46</v>
      </c>
      <c r="K81" s="60" t="s">
        <v>39</v>
      </c>
      <c r="L81" s="62" t="s">
        <v>2240</v>
      </c>
      <c r="M81" s="63">
        <v>0</v>
      </c>
      <c r="N81" s="64">
        <v>9.5238095238095233E-2</v>
      </c>
      <c r="O81" s="64">
        <v>0.14285714285714285</v>
      </c>
      <c r="P81" s="64">
        <v>0</v>
      </c>
      <c r="Q81" s="64">
        <v>0.29411764705882354</v>
      </c>
      <c r="R81" s="64">
        <v>0.26315789473684209</v>
      </c>
      <c r="S81" s="64">
        <v>0.20833333333333334</v>
      </c>
      <c r="T81" s="65">
        <v>0.20833333333333334</v>
      </c>
      <c r="U81" s="59">
        <v>38</v>
      </c>
      <c r="V81" s="60">
        <v>42</v>
      </c>
      <c r="W81" s="60">
        <v>49</v>
      </c>
      <c r="X81" s="60">
        <v>54</v>
      </c>
      <c r="Y81" s="60">
        <v>34</v>
      </c>
      <c r="Z81" s="60">
        <v>19</v>
      </c>
      <c r="AA81" s="60">
        <v>24</v>
      </c>
      <c r="AB81" s="62">
        <v>24</v>
      </c>
      <c r="AC81" s="63">
        <v>7.4922000000000002E-2</v>
      </c>
      <c r="AD81" s="64">
        <v>7.8675300000000004E-2</v>
      </c>
      <c r="AE81" s="64">
        <v>3.7529899999999998E-2</v>
      </c>
      <c r="AF81" s="64">
        <v>0.22523499999999999</v>
      </c>
      <c r="AG81" s="64">
        <v>0.23719799999999999</v>
      </c>
      <c r="AH81" s="64">
        <v>0.30438700000000002</v>
      </c>
      <c r="AI81" s="65">
        <v>0.25047000000000003</v>
      </c>
      <c r="AJ81" s="60">
        <v>12186</v>
      </c>
      <c r="AK81" s="60">
        <v>10931</v>
      </c>
      <c r="AL81" s="60">
        <v>10445</v>
      </c>
      <c r="AM81" s="60">
        <v>11064</v>
      </c>
      <c r="AN81" s="60">
        <v>11248</v>
      </c>
      <c r="AO81" s="60">
        <v>12103</v>
      </c>
      <c r="AP81" s="62">
        <v>11714</v>
      </c>
      <c r="AQ81" s="59" t="s">
        <v>46</v>
      </c>
      <c r="AR81" s="271" t="s">
        <v>65</v>
      </c>
      <c r="AS81" s="60" t="s">
        <v>65</v>
      </c>
      <c r="AT81" s="60" t="s">
        <v>46</v>
      </c>
      <c r="AU81" s="271" t="s">
        <v>65</v>
      </c>
      <c r="AV81" s="271" t="s">
        <v>65</v>
      </c>
      <c r="AW81" s="271" t="s">
        <v>65</v>
      </c>
      <c r="AX81" s="270" t="s">
        <v>65</v>
      </c>
    </row>
    <row r="82" spans="1:50" x14ac:dyDescent="0.2">
      <c r="A82" s="58" t="s">
        <v>33</v>
      </c>
      <c r="B82" s="59" t="s">
        <v>33</v>
      </c>
      <c r="C82" s="58" t="s">
        <v>33</v>
      </c>
      <c r="D82" s="60" t="s">
        <v>119</v>
      </c>
      <c r="E82" s="60" t="s">
        <v>2239</v>
      </c>
      <c r="F82" s="60" t="s">
        <v>38</v>
      </c>
      <c r="G82" s="109">
        <v>11</v>
      </c>
      <c r="H82" s="60">
        <v>65306029</v>
      </c>
      <c r="I82" s="60">
        <v>65306029</v>
      </c>
      <c r="J82" s="60" t="s">
        <v>39</v>
      </c>
      <c r="K82" s="60" t="s">
        <v>46</v>
      </c>
      <c r="L82" s="62" t="s">
        <v>2241</v>
      </c>
      <c r="M82" s="63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5">
        <v>0.32</v>
      </c>
      <c r="U82" s="59">
        <v>74</v>
      </c>
      <c r="V82" s="60">
        <v>65</v>
      </c>
      <c r="W82" s="60">
        <v>78</v>
      </c>
      <c r="X82" s="60">
        <v>85</v>
      </c>
      <c r="Y82" s="60">
        <v>49</v>
      </c>
      <c r="Z82" s="60">
        <v>42</v>
      </c>
      <c r="AA82" s="60">
        <v>40</v>
      </c>
      <c r="AB82" s="62">
        <v>50</v>
      </c>
      <c r="AC82" s="63">
        <v>3.7647100000000002E-4</v>
      </c>
      <c r="AD82" s="64">
        <v>2.4233600000000001E-4</v>
      </c>
      <c r="AE82" s="64">
        <v>3.3538300000000002E-4</v>
      </c>
      <c r="AF82" s="64">
        <v>9.3196599999999995E-5</v>
      </c>
      <c r="AG82" s="64">
        <v>1.11408E-4</v>
      </c>
      <c r="AH82" s="64">
        <v>2.4463799999999998E-4</v>
      </c>
      <c r="AI82" s="65">
        <v>0.30817699999999998</v>
      </c>
      <c r="AJ82" s="60">
        <v>10625</v>
      </c>
      <c r="AK82" s="60">
        <v>8253</v>
      </c>
      <c r="AL82" s="60">
        <v>8945</v>
      </c>
      <c r="AM82" s="60">
        <v>10730</v>
      </c>
      <c r="AN82" s="60">
        <v>8976</v>
      </c>
      <c r="AO82" s="60">
        <v>12263</v>
      </c>
      <c r="AP82" s="62">
        <v>11435</v>
      </c>
      <c r="AQ82" s="59" t="s">
        <v>39</v>
      </c>
      <c r="AR82" s="60" t="s">
        <v>39</v>
      </c>
      <c r="AS82" s="60" t="s">
        <v>39</v>
      </c>
      <c r="AT82" s="60" t="s">
        <v>39</v>
      </c>
      <c r="AU82" s="60" t="s">
        <v>39</v>
      </c>
      <c r="AV82" s="60" t="s">
        <v>39</v>
      </c>
      <c r="AW82" s="60" t="s">
        <v>39</v>
      </c>
      <c r="AX82" s="270" t="s">
        <v>65</v>
      </c>
    </row>
    <row r="83" spans="1:50" x14ac:dyDescent="0.2">
      <c r="A83" s="58" t="s">
        <v>1729</v>
      </c>
      <c r="B83" s="59" t="s">
        <v>62</v>
      </c>
      <c r="C83" s="58" t="s">
        <v>62</v>
      </c>
      <c r="D83" s="60" t="s">
        <v>119</v>
      </c>
      <c r="E83" s="60" t="s">
        <v>2242</v>
      </c>
      <c r="F83" s="60" t="s">
        <v>38</v>
      </c>
      <c r="G83" s="109">
        <v>11</v>
      </c>
      <c r="H83" s="60">
        <v>66291286</v>
      </c>
      <c r="I83" s="60">
        <v>66291286</v>
      </c>
      <c r="J83" s="60" t="s">
        <v>39</v>
      </c>
      <c r="K83" s="60" t="s">
        <v>40</v>
      </c>
      <c r="L83" s="62" t="s">
        <v>2243</v>
      </c>
      <c r="M83" s="63">
        <v>0</v>
      </c>
      <c r="N83" s="64">
        <v>4.3103448275862068E-3</v>
      </c>
      <c r="O83" s="64">
        <v>4.0983606557377051E-3</v>
      </c>
      <c r="P83" s="64">
        <v>4.5454545454545452E-3</v>
      </c>
      <c r="Q83" s="64">
        <v>0.43790849673202614</v>
      </c>
      <c r="R83" s="64">
        <v>0.53913043478260869</v>
      </c>
      <c r="S83" s="64">
        <v>0.53846153846153844</v>
      </c>
      <c r="T83" s="65">
        <v>0</v>
      </c>
      <c r="U83" s="59">
        <v>176</v>
      </c>
      <c r="V83" s="60">
        <v>232</v>
      </c>
      <c r="W83" s="60">
        <v>244</v>
      </c>
      <c r="X83" s="60">
        <v>220</v>
      </c>
      <c r="Y83" s="60">
        <v>153</v>
      </c>
      <c r="Z83" s="60">
        <v>115</v>
      </c>
      <c r="AA83" s="60">
        <v>104</v>
      </c>
      <c r="AB83" s="62">
        <v>94</v>
      </c>
      <c r="AC83" s="63">
        <v>1.5991499999999999E-3</v>
      </c>
      <c r="AD83" s="64">
        <v>1.2176800000000001E-3</v>
      </c>
      <c r="AE83" s="64">
        <v>2.9803300000000001E-4</v>
      </c>
      <c r="AF83" s="64">
        <v>0.38465700000000003</v>
      </c>
      <c r="AG83" s="64">
        <v>0.44714100000000001</v>
      </c>
      <c r="AH83" s="64">
        <v>0.54440299999999997</v>
      </c>
      <c r="AI83" s="65">
        <v>1.52647E-3</v>
      </c>
      <c r="AJ83" s="60">
        <v>1876</v>
      </c>
      <c r="AK83" s="60">
        <v>10676</v>
      </c>
      <c r="AL83" s="60">
        <v>10066</v>
      </c>
      <c r="AM83" s="60">
        <v>11197</v>
      </c>
      <c r="AN83" s="60">
        <v>11209</v>
      </c>
      <c r="AO83" s="60">
        <v>14098</v>
      </c>
      <c r="AP83" s="62">
        <v>12447</v>
      </c>
      <c r="AQ83" s="59" t="s">
        <v>39</v>
      </c>
      <c r="AR83" s="60" t="s">
        <v>39</v>
      </c>
      <c r="AS83" s="60" t="s">
        <v>39</v>
      </c>
      <c r="AT83" s="60" t="s">
        <v>39</v>
      </c>
      <c r="AU83" s="271" t="s">
        <v>42</v>
      </c>
      <c r="AV83" s="271" t="s">
        <v>42</v>
      </c>
      <c r="AW83" s="271" t="s">
        <v>42</v>
      </c>
      <c r="AX83" s="62" t="s">
        <v>39</v>
      </c>
    </row>
    <row r="84" spans="1:50" x14ac:dyDescent="0.2">
      <c r="A84" s="58" t="s">
        <v>997</v>
      </c>
      <c r="B84" s="59" t="s">
        <v>119</v>
      </c>
      <c r="C84" s="58" t="s">
        <v>119</v>
      </c>
      <c r="D84" s="60" t="s">
        <v>119</v>
      </c>
      <c r="E84" s="60" t="s">
        <v>2362</v>
      </c>
      <c r="F84" s="60" t="s">
        <v>38</v>
      </c>
      <c r="G84" s="109">
        <v>11</v>
      </c>
      <c r="H84" s="60">
        <v>67206204</v>
      </c>
      <c r="I84" s="60">
        <v>67206204</v>
      </c>
      <c r="J84" s="60" t="s">
        <v>39</v>
      </c>
      <c r="K84" s="60" t="s">
        <v>40</v>
      </c>
      <c r="L84" s="62" t="s">
        <v>2363</v>
      </c>
      <c r="M84" s="63">
        <v>0</v>
      </c>
      <c r="N84" s="64">
        <v>0</v>
      </c>
      <c r="O84" s="64">
        <v>0.41935483870967744</v>
      </c>
      <c r="P84" s="64">
        <v>0.20689655172413793</v>
      </c>
      <c r="Q84" s="64">
        <v>4.7619047619047616E-2</v>
      </c>
      <c r="R84" s="64">
        <v>0</v>
      </c>
      <c r="S84" s="64">
        <v>0</v>
      </c>
      <c r="T84" s="65">
        <v>0</v>
      </c>
      <c r="U84" s="59">
        <v>19</v>
      </c>
      <c r="V84" s="60">
        <v>17</v>
      </c>
      <c r="W84" s="60">
        <v>31</v>
      </c>
      <c r="X84" s="60">
        <v>29</v>
      </c>
      <c r="Y84" s="60">
        <v>21</v>
      </c>
      <c r="Z84" s="60">
        <v>21</v>
      </c>
      <c r="AA84" s="60">
        <v>18</v>
      </c>
      <c r="AB84" s="62">
        <v>22</v>
      </c>
      <c r="AC84" s="63"/>
      <c r="AD84" s="64"/>
      <c r="AE84" s="64"/>
      <c r="AF84" s="64"/>
      <c r="AG84" s="64"/>
      <c r="AH84" s="64"/>
      <c r="AI84" s="65"/>
      <c r="AJ84" s="60"/>
      <c r="AK84" s="60"/>
      <c r="AL84" s="60"/>
      <c r="AM84" s="60"/>
      <c r="AN84" s="60"/>
      <c r="AO84" s="60"/>
      <c r="AP84" s="62"/>
      <c r="AQ84" s="59"/>
      <c r="AR84" s="60"/>
      <c r="AS84" s="60"/>
      <c r="AT84" s="60"/>
      <c r="AU84" s="60"/>
      <c r="AV84" s="60"/>
      <c r="AW84" s="60"/>
      <c r="AX84" s="62"/>
    </row>
    <row r="85" spans="1:50" x14ac:dyDescent="0.2">
      <c r="A85" s="58" t="s">
        <v>32</v>
      </c>
      <c r="B85" s="59" t="s">
        <v>32</v>
      </c>
      <c r="C85" s="58" t="s">
        <v>32</v>
      </c>
      <c r="D85" s="60" t="s">
        <v>119</v>
      </c>
      <c r="E85" s="60" t="s">
        <v>354</v>
      </c>
      <c r="F85" s="60" t="s">
        <v>38</v>
      </c>
      <c r="G85" s="109">
        <v>11</v>
      </c>
      <c r="H85" s="60">
        <v>68337283</v>
      </c>
      <c r="I85" s="60">
        <v>68337283</v>
      </c>
      <c r="J85" s="60" t="s">
        <v>59</v>
      </c>
      <c r="K85" s="60" t="s">
        <v>46</v>
      </c>
      <c r="L85" s="62" t="s">
        <v>2332</v>
      </c>
      <c r="M85" s="63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0.21276595744680851</v>
      </c>
      <c r="T85" s="65">
        <v>0</v>
      </c>
      <c r="U85" s="59">
        <v>45</v>
      </c>
      <c r="V85" s="60">
        <v>25</v>
      </c>
      <c r="W85" s="60">
        <v>46</v>
      </c>
      <c r="X85" s="60">
        <v>46</v>
      </c>
      <c r="Y85" s="60">
        <v>63</v>
      </c>
      <c r="Z85" s="60">
        <v>53</v>
      </c>
      <c r="AA85" s="60">
        <v>47</v>
      </c>
      <c r="AB85" s="62">
        <v>49</v>
      </c>
      <c r="AC85" s="63">
        <v>1.16932E-4</v>
      </c>
      <c r="AD85" s="64">
        <v>0</v>
      </c>
      <c r="AE85" s="64">
        <v>2.3204500000000001E-4</v>
      </c>
      <c r="AF85" s="64">
        <v>0</v>
      </c>
      <c r="AG85" s="64">
        <v>0</v>
      </c>
      <c r="AH85" s="64">
        <v>0.23481399999999999</v>
      </c>
      <c r="AI85" s="65">
        <v>6.8446299999999996E-4</v>
      </c>
      <c r="AJ85" s="60">
        <v>8552</v>
      </c>
      <c r="AK85" s="60">
        <v>5682</v>
      </c>
      <c r="AL85" s="60">
        <v>8619</v>
      </c>
      <c r="AM85" s="60">
        <v>2498</v>
      </c>
      <c r="AN85" s="60">
        <v>1198</v>
      </c>
      <c r="AO85" s="60">
        <v>1959</v>
      </c>
      <c r="AP85" s="62">
        <v>1461</v>
      </c>
      <c r="AQ85" s="59" t="s">
        <v>59</v>
      </c>
      <c r="AR85" s="60" t="s">
        <v>59</v>
      </c>
      <c r="AS85" s="60" t="s">
        <v>59</v>
      </c>
      <c r="AT85" s="60" t="s">
        <v>59</v>
      </c>
      <c r="AU85" s="60" t="s">
        <v>59</v>
      </c>
      <c r="AV85" s="60" t="s">
        <v>59</v>
      </c>
      <c r="AW85" s="271" t="s">
        <v>150</v>
      </c>
      <c r="AX85" s="62" t="s">
        <v>59</v>
      </c>
    </row>
    <row r="86" spans="1:50" x14ac:dyDescent="0.2">
      <c r="A86" s="58" t="s">
        <v>269</v>
      </c>
      <c r="B86" s="59" t="s">
        <v>269</v>
      </c>
      <c r="C86" s="58" t="s">
        <v>269</v>
      </c>
      <c r="D86" s="60" t="s">
        <v>119</v>
      </c>
      <c r="E86" s="60" t="s">
        <v>2244</v>
      </c>
      <c r="F86" s="60" t="s">
        <v>38</v>
      </c>
      <c r="G86" s="109">
        <v>11</v>
      </c>
      <c r="H86" s="60">
        <v>113619101</v>
      </c>
      <c r="I86" s="60">
        <v>113619101</v>
      </c>
      <c r="J86" s="60" t="s">
        <v>59</v>
      </c>
      <c r="K86" s="60" t="s">
        <v>46</v>
      </c>
      <c r="L86" s="62" t="s">
        <v>2245</v>
      </c>
      <c r="M86" s="63">
        <v>0</v>
      </c>
      <c r="N86" s="64">
        <v>0</v>
      </c>
      <c r="O86" s="64">
        <v>0</v>
      </c>
      <c r="P86" s="64">
        <v>0</v>
      </c>
      <c r="Q86" s="64">
        <v>0</v>
      </c>
      <c r="R86" s="64">
        <v>0.05</v>
      </c>
      <c r="S86" s="64">
        <v>0.17777777777777778</v>
      </c>
      <c r="T86" s="65">
        <v>0</v>
      </c>
      <c r="U86" s="59">
        <v>34</v>
      </c>
      <c r="V86" s="60">
        <v>24</v>
      </c>
      <c r="W86" s="60">
        <v>35</v>
      </c>
      <c r="X86" s="60">
        <v>55</v>
      </c>
      <c r="Y86" s="60">
        <v>44</v>
      </c>
      <c r="Z86" s="60">
        <v>20</v>
      </c>
      <c r="AA86" s="60">
        <v>45</v>
      </c>
      <c r="AB86" s="62">
        <v>34</v>
      </c>
      <c r="AC86" s="63">
        <v>1.87178E-4</v>
      </c>
      <c r="AD86" s="64">
        <v>1.12435E-4</v>
      </c>
      <c r="AE86" s="64">
        <v>2.1675500000000001E-4</v>
      </c>
      <c r="AF86" s="64">
        <v>0</v>
      </c>
      <c r="AG86" s="64">
        <v>0.10746799999999999</v>
      </c>
      <c r="AH86" s="64">
        <v>0.26387699999999997</v>
      </c>
      <c r="AI86" s="65">
        <v>6.4766800000000001E-4</v>
      </c>
      <c r="AJ86" s="60">
        <v>10685</v>
      </c>
      <c r="AK86" s="60">
        <v>8894</v>
      </c>
      <c r="AL86" s="60">
        <v>9227</v>
      </c>
      <c r="AM86" s="60">
        <v>11393</v>
      </c>
      <c r="AN86" s="60">
        <v>11743</v>
      </c>
      <c r="AO86" s="60">
        <v>12593</v>
      </c>
      <c r="AP86" s="62">
        <v>12352</v>
      </c>
      <c r="AQ86" s="59" t="s">
        <v>59</v>
      </c>
      <c r="AR86" s="60" t="s">
        <v>59</v>
      </c>
      <c r="AS86" s="60" t="s">
        <v>59</v>
      </c>
      <c r="AT86" s="60" t="s">
        <v>59</v>
      </c>
      <c r="AU86" s="60" t="s">
        <v>59</v>
      </c>
      <c r="AV86" s="271" t="s">
        <v>150</v>
      </c>
      <c r="AW86" s="271" t="s">
        <v>150</v>
      </c>
      <c r="AX86" s="62" t="s">
        <v>59</v>
      </c>
    </row>
    <row r="87" spans="1:50" x14ac:dyDescent="0.2">
      <c r="A87" s="58" t="s">
        <v>2246</v>
      </c>
      <c r="B87" s="59" t="s">
        <v>33</v>
      </c>
      <c r="C87" s="58" t="s">
        <v>33</v>
      </c>
      <c r="D87" s="60" t="s">
        <v>119</v>
      </c>
      <c r="E87" s="60" t="s">
        <v>2247</v>
      </c>
      <c r="F87" s="60" t="s">
        <v>38</v>
      </c>
      <c r="G87" s="109">
        <v>12</v>
      </c>
      <c r="H87" s="60">
        <v>11461399</v>
      </c>
      <c r="I87" s="60">
        <v>11461399</v>
      </c>
      <c r="J87" s="60" t="s">
        <v>40</v>
      </c>
      <c r="K87" s="60" t="s">
        <v>46</v>
      </c>
      <c r="L87" s="62" t="s">
        <v>2248</v>
      </c>
      <c r="M87" s="63">
        <v>0</v>
      </c>
      <c r="N87" s="64">
        <v>0</v>
      </c>
      <c r="O87" s="64">
        <v>8.1967213114754103E-3</v>
      </c>
      <c r="P87" s="64">
        <v>5.3763440860215058E-3</v>
      </c>
      <c r="Q87" s="64">
        <v>0</v>
      </c>
      <c r="R87" s="64">
        <v>0</v>
      </c>
      <c r="S87" s="64">
        <v>0</v>
      </c>
      <c r="T87" s="65">
        <v>0.31578947368421051</v>
      </c>
      <c r="U87" s="59">
        <v>148</v>
      </c>
      <c r="V87" s="60">
        <v>234</v>
      </c>
      <c r="W87" s="60">
        <v>244</v>
      </c>
      <c r="X87" s="60">
        <v>186</v>
      </c>
      <c r="Y87" s="60">
        <v>104</v>
      </c>
      <c r="Z87" s="60">
        <v>71</v>
      </c>
      <c r="AA87" s="60">
        <v>88</v>
      </c>
      <c r="AB87" s="62">
        <v>95</v>
      </c>
      <c r="AC87" s="63">
        <v>4.0620700000000001E-3</v>
      </c>
      <c r="AD87" s="64">
        <v>6.3701299999999999E-3</v>
      </c>
      <c r="AE87" s="64">
        <v>4.37303E-3</v>
      </c>
      <c r="AF87" s="64">
        <v>6.38121E-3</v>
      </c>
      <c r="AG87" s="64">
        <v>2.5779000000000002E-3</v>
      </c>
      <c r="AH87" s="64">
        <v>2.95334E-3</v>
      </c>
      <c r="AI87" s="65">
        <v>0.345663</v>
      </c>
      <c r="AJ87" s="60">
        <v>12309</v>
      </c>
      <c r="AK87" s="60">
        <v>9105</v>
      </c>
      <c r="AL87" s="60">
        <v>9833</v>
      </c>
      <c r="AM87" s="60">
        <v>10813</v>
      </c>
      <c r="AN87" s="60">
        <v>8922</v>
      </c>
      <c r="AO87" s="60">
        <v>11851</v>
      </c>
      <c r="AP87" s="62">
        <v>11274</v>
      </c>
      <c r="AQ87" s="59" t="s">
        <v>40</v>
      </c>
      <c r="AR87" s="60" t="s">
        <v>40</v>
      </c>
      <c r="AS87" s="60" t="s">
        <v>40</v>
      </c>
      <c r="AT87" s="60" t="s">
        <v>40</v>
      </c>
      <c r="AU87" s="60" t="s">
        <v>40</v>
      </c>
      <c r="AV87" s="60" t="s">
        <v>40</v>
      </c>
      <c r="AW87" s="60" t="s">
        <v>40</v>
      </c>
      <c r="AX87" s="270" t="s">
        <v>48</v>
      </c>
    </row>
    <row r="88" spans="1:50" x14ac:dyDescent="0.2">
      <c r="A88" s="58" t="s">
        <v>30</v>
      </c>
      <c r="B88" s="59" t="s">
        <v>30</v>
      </c>
      <c r="C88" s="58" t="s">
        <v>119</v>
      </c>
      <c r="D88" s="60" t="s">
        <v>119</v>
      </c>
      <c r="E88" s="60" t="s">
        <v>2249</v>
      </c>
      <c r="F88" s="60" t="s">
        <v>38</v>
      </c>
      <c r="G88" s="109">
        <v>12</v>
      </c>
      <c r="H88" s="60">
        <v>21636445</v>
      </c>
      <c r="I88" s="60">
        <v>21636445</v>
      </c>
      <c r="J88" s="60" t="s">
        <v>39</v>
      </c>
      <c r="K88" s="60" t="s">
        <v>40</v>
      </c>
      <c r="L88" s="62" t="s">
        <v>2250</v>
      </c>
      <c r="M88" s="63">
        <v>0</v>
      </c>
      <c r="N88" s="64">
        <v>0</v>
      </c>
      <c r="O88" s="64">
        <v>0</v>
      </c>
      <c r="P88" s="64">
        <v>0</v>
      </c>
      <c r="Q88" s="64">
        <v>0.38095238095238093</v>
      </c>
      <c r="R88" s="64">
        <v>0</v>
      </c>
      <c r="S88" s="64">
        <v>0</v>
      </c>
      <c r="T88" s="65">
        <v>0</v>
      </c>
      <c r="U88" s="59">
        <v>53</v>
      </c>
      <c r="V88" s="60">
        <v>34</v>
      </c>
      <c r="W88" s="60">
        <v>30</v>
      </c>
      <c r="X88" s="60">
        <v>53</v>
      </c>
      <c r="Y88" s="60">
        <v>42</v>
      </c>
      <c r="Z88" s="60">
        <v>28</v>
      </c>
      <c r="AA88" s="60">
        <v>35</v>
      </c>
      <c r="AB88" s="62">
        <v>63</v>
      </c>
      <c r="AC88" s="63">
        <v>0</v>
      </c>
      <c r="AD88" s="64">
        <v>0</v>
      </c>
      <c r="AE88" s="64">
        <v>0</v>
      </c>
      <c r="AF88" s="64">
        <v>0.25050499999999998</v>
      </c>
      <c r="AG88" s="64">
        <v>0</v>
      </c>
      <c r="AH88" s="64">
        <v>0</v>
      </c>
      <c r="AI88" s="65">
        <v>0</v>
      </c>
      <c r="AJ88" s="60">
        <v>14428</v>
      </c>
      <c r="AK88" s="60">
        <v>7844</v>
      </c>
      <c r="AL88" s="60">
        <v>12993</v>
      </c>
      <c r="AM88" s="60">
        <v>5449</v>
      </c>
      <c r="AN88" s="60">
        <v>3871</v>
      </c>
      <c r="AO88" s="60">
        <v>4733</v>
      </c>
      <c r="AP88" s="62">
        <v>6102</v>
      </c>
      <c r="AQ88" s="59"/>
      <c r="AR88" s="60"/>
      <c r="AS88" s="60"/>
      <c r="AT88" s="60"/>
      <c r="AU88" s="60"/>
      <c r="AV88" s="60"/>
      <c r="AW88" s="60"/>
      <c r="AX88" s="62"/>
    </row>
    <row r="89" spans="1:50" x14ac:dyDescent="0.2">
      <c r="A89" s="58" t="s">
        <v>1296</v>
      </c>
      <c r="B89" s="59" t="s">
        <v>1296</v>
      </c>
      <c r="C89" s="58" t="s">
        <v>1296</v>
      </c>
      <c r="D89" s="60" t="s">
        <v>119</v>
      </c>
      <c r="E89" s="60" t="s">
        <v>2251</v>
      </c>
      <c r="F89" s="60" t="s">
        <v>38</v>
      </c>
      <c r="G89" s="109">
        <v>12</v>
      </c>
      <c r="H89" s="60">
        <v>53837462</v>
      </c>
      <c r="I89" s="60">
        <v>53837462</v>
      </c>
      <c r="J89" s="60" t="s">
        <v>40</v>
      </c>
      <c r="K89" s="60" t="s">
        <v>39</v>
      </c>
      <c r="L89" s="62" t="s">
        <v>2252</v>
      </c>
      <c r="M89" s="63">
        <v>0</v>
      </c>
      <c r="N89" s="64">
        <v>0</v>
      </c>
      <c r="O89" s="64">
        <v>0</v>
      </c>
      <c r="P89" s="64">
        <v>0</v>
      </c>
      <c r="Q89" s="64">
        <v>0.23529411764705882</v>
      </c>
      <c r="R89" s="64">
        <v>0.14285714285714285</v>
      </c>
      <c r="S89" s="64">
        <v>0.38095238095238093</v>
      </c>
      <c r="T89" s="65">
        <v>0.30769230769230771</v>
      </c>
      <c r="U89" s="59">
        <v>38</v>
      </c>
      <c r="V89" s="60">
        <v>40</v>
      </c>
      <c r="W89" s="60">
        <v>62</v>
      </c>
      <c r="X89" s="60">
        <v>61</v>
      </c>
      <c r="Y89" s="60">
        <v>34</v>
      </c>
      <c r="Z89" s="60">
        <v>14</v>
      </c>
      <c r="AA89" s="60">
        <v>21</v>
      </c>
      <c r="AB89" s="62">
        <v>26</v>
      </c>
      <c r="AC89" s="63">
        <v>0</v>
      </c>
      <c r="AD89" s="64">
        <v>8.2202999999999996E-4</v>
      </c>
      <c r="AE89" s="64">
        <v>4.2890799999999998E-4</v>
      </c>
      <c r="AF89" s="64">
        <v>0.26393899999999998</v>
      </c>
      <c r="AG89" s="64">
        <v>0.27071200000000001</v>
      </c>
      <c r="AH89" s="64">
        <v>0.37484099999999998</v>
      </c>
      <c r="AI89" s="65">
        <v>0.27829500000000001</v>
      </c>
      <c r="AJ89" s="60">
        <v>4578</v>
      </c>
      <c r="AK89" s="60">
        <v>2433</v>
      </c>
      <c r="AL89" s="60">
        <v>4663</v>
      </c>
      <c r="AM89" s="60">
        <v>4986</v>
      </c>
      <c r="AN89" s="60">
        <v>4647</v>
      </c>
      <c r="AO89" s="60">
        <v>6272</v>
      </c>
      <c r="AP89" s="62">
        <v>6123</v>
      </c>
      <c r="AQ89" s="59" t="s">
        <v>40</v>
      </c>
      <c r="AR89" s="60" t="s">
        <v>40</v>
      </c>
      <c r="AS89" s="60" t="s">
        <v>40</v>
      </c>
      <c r="AT89" s="60" t="s">
        <v>40</v>
      </c>
      <c r="AU89" s="271" t="s">
        <v>84</v>
      </c>
      <c r="AV89" s="271" t="s">
        <v>84</v>
      </c>
      <c r="AW89" s="271" t="s">
        <v>84</v>
      </c>
      <c r="AX89" s="270" t="s">
        <v>84</v>
      </c>
    </row>
    <row r="90" spans="1:50" x14ac:dyDescent="0.2">
      <c r="A90" s="58" t="s">
        <v>62</v>
      </c>
      <c r="B90" s="59" t="s">
        <v>62</v>
      </c>
      <c r="C90" s="58" t="s">
        <v>62</v>
      </c>
      <c r="D90" s="60" t="s">
        <v>119</v>
      </c>
      <c r="E90" s="60" t="s">
        <v>2253</v>
      </c>
      <c r="F90" s="60" t="s">
        <v>38</v>
      </c>
      <c r="G90" s="109">
        <v>12</v>
      </c>
      <c r="H90" s="60">
        <v>118520074</v>
      </c>
      <c r="I90" s="60">
        <v>118520074</v>
      </c>
      <c r="J90" s="60" t="s">
        <v>40</v>
      </c>
      <c r="K90" s="60" t="s">
        <v>39</v>
      </c>
      <c r="L90" s="62" t="s">
        <v>2254</v>
      </c>
      <c r="M90" s="63">
        <v>0</v>
      </c>
      <c r="N90" s="64">
        <v>0</v>
      </c>
      <c r="O90" s="64">
        <v>0</v>
      </c>
      <c r="P90" s="64">
        <v>0</v>
      </c>
      <c r="Q90" s="64">
        <v>0.2</v>
      </c>
      <c r="R90" s="64">
        <v>0.15384615384615385</v>
      </c>
      <c r="S90" s="64">
        <v>0.42857142857142855</v>
      </c>
      <c r="T90" s="65">
        <v>0</v>
      </c>
      <c r="U90" s="59">
        <v>29</v>
      </c>
      <c r="V90" s="60">
        <v>40</v>
      </c>
      <c r="W90" s="60">
        <v>48</v>
      </c>
      <c r="X90" s="60">
        <v>54</v>
      </c>
      <c r="Y90" s="60">
        <v>25</v>
      </c>
      <c r="Z90" s="60">
        <v>13</v>
      </c>
      <c r="AA90" s="60">
        <v>14</v>
      </c>
      <c r="AB90" s="62">
        <v>25</v>
      </c>
      <c r="AC90" s="63">
        <v>1.01907E-3</v>
      </c>
      <c r="AD90" s="64">
        <v>4.0928500000000001E-4</v>
      </c>
      <c r="AE90" s="64">
        <v>7.4019199999999998E-4</v>
      </c>
      <c r="AF90" s="64">
        <v>0.33801999999999999</v>
      </c>
      <c r="AG90" s="64">
        <v>0.36407499999999998</v>
      </c>
      <c r="AH90" s="64">
        <v>0.43030000000000002</v>
      </c>
      <c r="AI90" s="65">
        <v>2.5053199999999998E-4</v>
      </c>
      <c r="AJ90" s="60">
        <v>6869</v>
      </c>
      <c r="AK90" s="60">
        <v>17103</v>
      </c>
      <c r="AL90" s="60">
        <v>12159</v>
      </c>
      <c r="AM90" s="60">
        <v>18138</v>
      </c>
      <c r="AN90" s="60">
        <v>16373</v>
      </c>
      <c r="AO90" s="60">
        <v>18845</v>
      </c>
      <c r="AP90" s="62">
        <v>15966</v>
      </c>
      <c r="AQ90" s="59" t="s">
        <v>40</v>
      </c>
      <c r="AR90" s="60" t="s">
        <v>40</v>
      </c>
      <c r="AS90" s="60" t="s">
        <v>40</v>
      </c>
      <c r="AT90" s="60" t="s">
        <v>40</v>
      </c>
      <c r="AU90" s="271" t="s">
        <v>84</v>
      </c>
      <c r="AV90" s="271" t="s">
        <v>84</v>
      </c>
      <c r="AW90" s="271" t="s">
        <v>84</v>
      </c>
      <c r="AX90" s="62" t="s">
        <v>40</v>
      </c>
    </row>
    <row r="91" spans="1:50" x14ac:dyDescent="0.2">
      <c r="A91" s="58" t="s">
        <v>855</v>
      </c>
      <c r="B91" s="59" t="s">
        <v>119</v>
      </c>
      <c r="C91" s="58" t="s">
        <v>119</v>
      </c>
      <c r="D91" s="60" t="s">
        <v>119</v>
      </c>
      <c r="E91" s="60" t="s">
        <v>2364</v>
      </c>
      <c r="F91" s="60" t="s">
        <v>38</v>
      </c>
      <c r="G91" s="109">
        <v>12</v>
      </c>
      <c r="H91" s="60">
        <v>119594441</v>
      </c>
      <c r="I91" s="60">
        <v>119594441</v>
      </c>
      <c r="J91" s="60" t="s">
        <v>39</v>
      </c>
      <c r="K91" s="60" t="s">
        <v>46</v>
      </c>
      <c r="L91" s="62" t="s">
        <v>2365</v>
      </c>
      <c r="M91" s="63">
        <v>0</v>
      </c>
      <c r="N91" s="64">
        <v>0</v>
      </c>
      <c r="O91" s="64">
        <v>5.5555555555555552E-2</v>
      </c>
      <c r="P91" s="64">
        <v>0</v>
      </c>
      <c r="Q91" s="64">
        <v>0.125</v>
      </c>
      <c r="R91" s="64">
        <v>0.33333333333333331</v>
      </c>
      <c r="S91" s="64">
        <v>0.4</v>
      </c>
      <c r="T91" s="65">
        <v>0</v>
      </c>
      <c r="U91" s="59">
        <v>15</v>
      </c>
      <c r="V91" s="60">
        <v>28</v>
      </c>
      <c r="W91" s="60">
        <v>18</v>
      </c>
      <c r="X91" s="60">
        <v>33</v>
      </c>
      <c r="Y91" s="60">
        <v>8</v>
      </c>
      <c r="Z91" s="60">
        <v>12</v>
      </c>
      <c r="AA91" s="60">
        <v>10</v>
      </c>
      <c r="AB91" s="62">
        <v>16</v>
      </c>
      <c r="AC91" s="63"/>
      <c r="AD91" s="64"/>
      <c r="AE91" s="64"/>
      <c r="AF91" s="64"/>
      <c r="AG91" s="64"/>
      <c r="AH91" s="64"/>
      <c r="AI91" s="65"/>
      <c r="AJ91" s="60"/>
      <c r="AK91" s="60"/>
      <c r="AL91" s="60"/>
      <c r="AM91" s="60"/>
      <c r="AN91" s="60"/>
      <c r="AO91" s="60"/>
      <c r="AP91" s="62"/>
      <c r="AQ91" s="59"/>
      <c r="AR91" s="60"/>
      <c r="AS91" s="60"/>
      <c r="AT91" s="60"/>
      <c r="AU91" s="60"/>
      <c r="AV91" s="60"/>
      <c r="AW91" s="60"/>
      <c r="AX91" s="62"/>
    </row>
    <row r="92" spans="1:50" x14ac:dyDescent="0.2">
      <c r="A92" s="58" t="s">
        <v>564</v>
      </c>
      <c r="B92" s="59" t="s">
        <v>62</v>
      </c>
      <c r="C92" s="90" t="s">
        <v>62</v>
      </c>
      <c r="D92" s="60" t="s">
        <v>119</v>
      </c>
      <c r="E92" s="60" t="s">
        <v>2255</v>
      </c>
      <c r="F92" s="60" t="s">
        <v>38</v>
      </c>
      <c r="G92" s="109">
        <v>13</v>
      </c>
      <c r="H92" s="60">
        <v>28494366</v>
      </c>
      <c r="I92" s="60">
        <v>28494366</v>
      </c>
      <c r="J92" s="60" t="s">
        <v>46</v>
      </c>
      <c r="K92" s="60" t="s">
        <v>40</v>
      </c>
      <c r="L92" s="62" t="s">
        <v>2256</v>
      </c>
      <c r="M92" s="63">
        <v>0</v>
      </c>
      <c r="N92" s="64">
        <v>0</v>
      </c>
      <c r="O92" s="64">
        <v>6.9767441860465115E-2</v>
      </c>
      <c r="P92" s="64">
        <v>0</v>
      </c>
      <c r="Q92" s="64">
        <v>0</v>
      </c>
      <c r="R92" s="64">
        <v>0.23529411764705882</v>
      </c>
      <c r="S92" s="64">
        <v>0.16666666666666666</v>
      </c>
      <c r="T92" s="65">
        <v>0</v>
      </c>
      <c r="U92" s="59">
        <v>26</v>
      </c>
      <c r="V92" s="60">
        <v>28</v>
      </c>
      <c r="W92" s="60">
        <v>43</v>
      </c>
      <c r="X92" s="60">
        <v>43</v>
      </c>
      <c r="Y92" s="60">
        <v>14</v>
      </c>
      <c r="Z92" s="60">
        <v>17</v>
      </c>
      <c r="AA92" s="60">
        <v>24</v>
      </c>
      <c r="AB92" s="62">
        <v>22</v>
      </c>
      <c r="AC92" s="63">
        <v>5.4210300000000003E-3</v>
      </c>
      <c r="AD92" s="64">
        <v>6.0400799999999998E-3</v>
      </c>
      <c r="AE92" s="64">
        <v>5.0398300000000004E-3</v>
      </c>
      <c r="AF92" s="64">
        <v>0.24756300000000001</v>
      </c>
      <c r="AG92" s="64">
        <v>0.27916800000000003</v>
      </c>
      <c r="AH92" s="64">
        <v>0.328156</v>
      </c>
      <c r="AI92" s="65">
        <v>5.9290499999999999E-3</v>
      </c>
      <c r="AJ92" s="60">
        <v>2767</v>
      </c>
      <c r="AK92" s="60">
        <v>10927</v>
      </c>
      <c r="AL92" s="60">
        <v>6151</v>
      </c>
      <c r="AM92" s="60">
        <v>9747</v>
      </c>
      <c r="AN92" s="60">
        <v>8794</v>
      </c>
      <c r="AO92" s="60">
        <v>11010</v>
      </c>
      <c r="AP92" s="62">
        <v>9951</v>
      </c>
      <c r="AQ92" s="59" t="s">
        <v>46</v>
      </c>
      <c r="AR92" s="60" t="s">
        <v>46</v>
      </c>
      <c r="AS92" s="60" t="s">
        <v>46</v>
      </c>
      <c r="AT92" s="60" t="s">
        <v>46</v>
      </c>
      <c r="AU92" s="271" t="s">
        <v>56</v>
      </c>
      <c r="AV92" s="271" t="s">
        <v>56</v>
      </c>
      <c r="AW92" s="271" t="s">
        <v>56</v>
      </c>
      <c r="AX92" s="62" t="s">
        <v>46</v>
      </c>
    </row>
    <row r="93" spans="1:50" x14ac:dyDescent="0.2">
      <c r="A93" s="58" t="s">
        <v>62</v>
      </c>
      <c r="B93" s="59" t="s">
        <v>62</v>
      </c>
      <c r="C93" s="58" t="s">
        <v>62</v>
      </c>
      <c r="D93" s="60" t="s">
        <v>119</v>
      </c>
      <c r="E93" s="60" t="s">
        <v>2333</v>
      </c>
      <c r="F93" s="60" t="s">
        <v>38</v>
      </c>
      <c r="G93" s="109">
        <v>14</v>
      </c>
      <c r="H93" s="60">
        <v>74551060</v>
      </c>
      <c r="I93" s="60">
        <v>74551060</v>
      </c>
      <c r="J93" s="60" t="s">
        <v>39</v>
      </c>
      <c r="K93" s="60" t="s">
        <v>59</v>
      </c>
      <c r="L93" s="62" t="s">
        <v>2334</v>
      </c>
      <c r="M93" s="63">
        <v>0</v>
      </c>
      <c r="N93" s="64">
        <v>0</v>
      </c>
      <c r="O93" s="64">
        <v>0</v>
      </c>
      <c r="P93" s="64">
        <v>0</v>
      </c>
      <c r="Q93" s="64">
        <v>0.21428571428571427</v>
      </c>
      <c r="R93" s="64">
        <v>0.16</v>
      </c>
      <c r="S93" s="64">
        <v>0.58333333333333337</v>
      </c>
      <c r="T93" s="65">
        <v>0</v>
      </c>
      <c r="U93" s="59">
        <v>68</v>
      </c>
      <c r="V93" s="60">
        <v>83</v>
      </c>
      <c r="W93" s="60">
        <v>73</v>
      </c>
      <c r="X93" s="60">
        <v>94</v>
      </c>
      <c r="Y93" s="60">
        <v>42</v>
      </c>
      <c r="Z93" s="60">
        <v>25</v>
      </c>
      <c r="AA93" s="60">
        <v>36</v>
      </c>
      <c r="AB93" s="62">
        <v>40</v>
      </c>
      <c r="AC93" s="63">
        <v>5.6818199999999998E-3</v>
      </c>
      <c r="AD93" s="64">
        <v>6.7815799999999997E-3</v>
      </c>
      <c r="AE93" s="64">
        <v>3.6519899999999999E-3</v>
      </c>
      <c r="AF93" s="64">
        <v>0.25090400000000002</v>
      </c>
      <c r="AG93" s="64">
        <v>0.30197400000000002</v>
      </c>
      <c r="AH93" s="64">
        <v>0.49984099999999998</v>
      </c>
      <c r="AI93" s="65">
        <v>3.4029400000000001E-3</v>
      </c>
      <c r="AJ93" s="60">
        <v>352</v>
      </c>
      <c r="AK93" s="60">
        <v>3539</v>
      </c>
      <c r="AL93" s="60">
        <v>4655</v>
      </c>
      <c r="AM93" s="60">
        <v>4149</v>
      </c>
      <c r="AN93" s="60">
        <v>4103</v>
      </c>
      <c r="AO93" s="60">
        <v>6270</v>
      </c>
      <c r="AP93" s="62">
        <v>6465</v>
      </c>
      <c r="AQ93" s="59" t="s">
        <v>39</v>
      </c>
      <c r="AR93" s="60" t="s">
        <v>39</v>
      </c>
      <c r="AS93" s="60" t="s">
        <v>39</v>
      </c>
      <c r="AT93" s="60" t="s">
        <v>39</v>
      </c>
      <c r="AU93" s="271" t="s">
        <v>79</v>
      </c>
      <c r="AV93" s="271" t="s">
        <v>79</v>
      </c>
      <c r="AW93" s="271" t="s">
        <v>79</v>
      </c>
      <c r="AX93" s="62" t="s">
        <v>39</v>
      </c>
    </row>
    <row r="94" spans="1:50" x14ac:dyDescent="0.2">
      <c r="A94" s="58" t="s">
        <v>1296</v>
      </c>
      <c r="B94" s="59" t="s">
        <v>1296</v>
      </c>
      <c r="C94" s="58" t="s">
        <v>1296</v>
      </c>
      <c r="D94" s="60" t="s">
        <v>119</v>
      </c>
      <c r="E94" s="60" t="s">
        <v>2257</v>
      </c>
      <c r="F94" s="60" t="s">
        <v>50</v>
      </c>
      <c r="G94" s="109">
        <v>14</v>
      </c>
      <c r="H94" s="60">
        <v>88477830</v>
      </c>
      <c r="I94" s="60">
        <v>88477830</v>
      </c>
      <c r="J94" s="60" t="s">
        <v>59</v>
      </c>
      <c r="K94" s="60" t="s">
        <v>51</v>
      </c>
      <c r="L94" s="62" t="s">
        <v>2258</v>
      </c>
      <c r="M94" s="63">
        <v>0</v>
      </c>
      <c r="N94" s="64">
        <v>0</v>
      </c>
      <c r="O94" s="64">
        <v>0</v>
      </c>
      <c r="P94" s="64">
        <v>0</v>
      </c>
      <c r="Q94" s="64">
        <v>0.20833333333333334</v>
      </c>
      <c r="R94" s="64">
        <v>0.25</v>
      </c>
      <c r="S94" s="64">
        <v>0.3125</v>
      </c>
      <c r="T94" s="65">
        <v>0.15094339622641509</v>
      </c>
      <c r="U94" s="59">
        <v>48</v>
      </c>
      <c r="V94" s="60">
        <v>40</v>
      </c>
      <c r="W94" s="60">
        <v>48</v>
      </c>
      <c r="X94" s="60">
        <v>64</v>
      </c>
      <c r="Y94" s="60">
        <v>48</v>
      </c>
      <c r="Z94" s="60">
        <v>28</v>
      </c>
      <c r="AA94" s="60">
        <v>32</v>
      </c>
      <c r="AB94" s="62">
        <v>53</v>
      </c>
      <c r="AC94" s="63">
        <v>5.2019000000000002E-4</v>
      </c>
      <c r="AD94" s="64">
        <v>3.93082E-4</v>
      </c>
      <c r="AE94" s="64">
        <v>7.4525700000000004E-4</v>
      </c>
      <c r="AF94" s="64">
        <v>0.36092000000000002</v>
      </c>
      <c r="AG94" s="64">
        <v>0.55987900000000002</v>
      </c>
      <c r="AH94" s="64">
        <v>0.59356299999999995</v>
      </c>
      <c r="AI94" s="65">
        <v>0.28711500000000001</v>
      </c>
      <c r="AJ94" s="60">
        <v>15379</v>
      </c>
      <c r="AK94" s="60">
        <v>5088</v>
      </c>
      <c r="AL94" s="60">
        <v>14760</v>
      </c>
      <c r="AM94" s="60">
        <v>11648</v>
      </c>
      <c r="AN94" s="60">
        <v>9227</v>
      </c>
      <c r="AO94" s="60">
        <v>11372</v>
      </c>
      <c r="AP94" s="62">
        <v>14071</v>
      </c>
      <c r="AQ94" s="59" t="s">
        <v>59</v>
      </c>
      <c r="AR94" s="60" t="s">
        <v>59</v>
      </c>
      <c r="AS94" s="60" t="s">
        <v>59</v>
      </c>
      <c r="AT94" s="60" t="s">
        <v>59</v>
      </c>
      <c r="AU94" s="271" t="s">
        <v>126</v>
      </c>
      <c r="AV94" s="271" t="s">
        <v>126</v>
      </c>
      <c r="AW94" s="271" t="s">
        <v>126</v>
      </c>
      <c r="AX94" s="270" t="s">
        <v>126</v>
      </c>
    </row>
    <row r="95" spans="1:50" x14ac:dyDescent="0.2">
      <c r="A95" s="58" t="s">
        <v>99</v>
      </c>
      <c r="B95" s="59" t="s">
        <v>99</v>
      </c>
      <c r="C95" s="58" t="s">
        <v>99</v>
      </c>
      <c r="D95" s="60" t="s">
        <v>119</v>
      </c>
      <c r="E95" s="60" t="s">
        <v>2259</v>
      </c>
      <c r="F95" s="60" t="s">
        <v>38</v>
      </c>
      <c r="G95" s="109">
        <v>14</v>
      </c>
      <c r="H95" s="60">
        <v>101005145</v>
      </c>
      <c r="I95" s="60">
        <v>101005145</v>
      </c>
      <c r="J95" s="60" t="s">
        <v>39</v>
      </c>
      <c r="K95" s="60" t="s">
        <v>59</v>
      </c>
      <c r="L95" s="62" t="s">
        <v>2260</v>
      </c>
      <c r="M95" s="63">
        <v>0</v>
      </c>
      <c r="N95" s="64">
        <v>0</v>
      </c>
      <c r="O95" s="64">
        <v>0</v>
      </c>
      <c r="P95" s="64">
        <v>0</v>
      </c>
      <c r="Q95" s="64">
        <v>0.13513513513513514</v>
      </c>
      <c r="R95" s="64">
        <v>8.5106382978723402E-2</v>
      </c>
      <c r="S95" s="64">
        <v>0</v>
      </c>
      <c r="T95" s="65">
        <v>0</v>
      </c>
      <c r="U95" s="59">
        <v>66</v>
      </c>
      <c r="V95" s="60">
        <v>80</v>
      </c>
      <c r="W95" s="60">
        <v>75</v>
      </c>
      <c r="X95" s="60">
        <v>93</v>
      </c>
      <c r="Y95" s="60">
        <v>37</v>
      </c>
      <c r="Z95" s="60">
        <v>47</v>
      </c>
      <c r="AA95" s="60">
        <v>44</v>
      </c>
      <c r="AB95" s="62">
        <v>54</v>
      </c>
      <c r="AC95" s="63">
        <v>5.8233599999999996E-3</v>
      </c>
      <c r="AD95" s="64">
        <v>5.9788699999999998E-3</v>
      </c>
      <c r="AE95" s="64">
        <v>4.7232899999999998E-3</v>
      </c>
      <c r="AF95" s="64">
        <v>0.27655600000000002</v>
      </c>
      <c r="AG95" s="64">
        <v>0.15260399999999999</v>
      </c>
      <c r="AH95" s="64">
        <v>4.1555999999999997E-3</v>
      </c>
      <c r="AI95" s="65">
        <v>3.5932099999999999E-3</v>
      </c>
      <c r="AJ95" s="60">
        <v>15455</v>
      </c>
      <c r="AK95" s="60">
        <v>14384</v>
      </c>
      <c r="AL95" s="60">
        <v>12703</v>
      </c>
      <c r="AM95" s="60">
        <v>15006</v>
      </c>
      <c r="AN95" s="60">
        <v>14803</v>
      </c>
      <c r="AO95" s="60">
        <v>17326</v>
      </c>
      <c r="AP95" s="62">
        <v>18368</v>
      </c>
      <c r="AQ95" s="59" t="s">
        <v>39</v>
      </c>
      <c r="AR95" s="60" t="s">
        <v>39</v>
      </c>
      <c r="AS95" s="60" t="s">
        <v>39</v>
      </c>
      <c r="AT95" s="60" t="s">
        <v>39</v>
      </c>
      <c r="AU95" s="271" t="s">
        <v>79</v>
      </c>
      <c r="AV95" s="271" t="s">
        <v>79</v>
      </c>
      <c r="AW95" s="60" t="s">
        <v>39</v>
      </c>
      <c r="AX95" s="62" t="s">
        <v>39</v>
      </c>
    </row>
    <row r="96" spans="1:50" x14ac:dyDescent="0.2">
      <c r="A96" s="58" t="s">
        <v>62</v>
      </c>
      <c r="B96" s="59" t="s">
        <v>62</v>
      </c>
      <c r="C96" s="58" t="s">
        <v>62</v>
      </c>
      <c r="D96" s="60" t="s">
        <v>119</v>
      </c>
      <c r="E96" s="60" t="s">
        <v>2261</v>
      </c>
      <c r="F96" s="60" t="s">
        <v>38</v>
      </c>
      <c r="G96" s="109">
        <v>15</v>
      </c>
      <c r="H96" s="60">
        <v>65684625</v>
      </c>
      <c r="I96" s="60">
        <v>65684625</v>
      </c>
      <c r="J96" s="60" t="s">
        <v>40</v>
      </c>
      <c r="K96" s="60" t="s">
        <v>39</v>
      </c>
      <c r="L96" s="62" t="s">
        <v>2262</v>
      </c>
      <c r="M96" s="63">
        <v>0</v>
      </c>
      <c r="N96" s="64">
        <v>0</v>
      </c>
      <c r="O96" s="64">
        <v>0</v>
      </c>
      <c r="P96" s="64">
        <v>0</v>
      </c>
      <c r="Q96" s="64">
        <v>0.5</v>
      </c>
      <c r="R96" s="64">
        <v>0.63636363636363635</v>
      </c>
      <c r="S96" s="64">
        <v>0.53333333333333333</v>
      </c>
      <c r="T96" s="65">
        <v>0</v>
      </c>
      <c r="U96" s="59">
        <v>39</v>
      </c>
      <c r="V96" s="60">
        <v>44</v>
      </c>
      <c r="W96" s="60">
        <v>68</v>
      </c>
      <c r="X96" s="60">
        <v>70</v>
      </c>
      <c r="Y96" s="60">
        <v>22</v>
      </c>
      <c r="Z96" s="60">
        <v>11</v>
      </c>
      <c r="AA96" s="60">
        <v>15</v>
      </c>
      <c r="AB96" s="62">
        <v>16</v>
      </c>
      <c r="AC96" s="63">
        <v>8.7972899999999999E-4</v>
      </c>
      <c r="AD96" s="64">
        <v>6.3599700000000002E-4</v>
      </c>
      <c r="AE96" s="64">
        <v>5.7820199999999999E-4</v>
      </c>
      <c r="AF96" s="64">
        <v>0.36519699999999999</v>
      </c>
      <c r="AG96" s="64">
        <v>0.406138</v>
      </c>
      <c r="AH96" s="64">
        <v>0.70108400000000004</v>
      </c>
      <c r="AI96" s="65">
        <v>2.9695600000000002E-4</v>
      </c>
      <c r="AJ96" s="60">
        <v>7957</v>
      </c>
      <c r="AK96" s="60">
        <v>4717</v>
      </c>
      <c r="AL96" s="60">
        <v>6918</v>
      </c>
      <c r="AM96" s="60">
        <v>6057</v>
      </c>
      <c r="AN96" s="60">
        <v>4725</v>
      </c>
      <c r="AO96" s="60">
        <v>7012</v>
      </c>
      <c r="AP96" s="62">
        <v>6735</v>
      </c>
      <c r="AQ96" s="59" t="s">
        <v>40</v>
      </c>
      <c r="AR96" s="60" t="s">
        <v>40</v>
      </c>
      <c r="AS96" s="60" t="s">
        <v>40</v>
      </c>
      <c r="AT96" s="60" t="s">
        <v>40</v>
      </c>
      <c r="AU96" s="271" t="s">
        <v>42</v>
      </c>
      <c r="AV96" s="271" t="s">
        <v>42</v>
      </c>
      <c r="AW96" s="271" t="s">
        <v>42</v>
      </c>
      <c r="AX96" s="62" t="s">
        <v>40</v>
      </c>
    </row>
    <row r="97" spans="1:50" x14ac:dyDescent="0.2">
      <c r="A97" s="58" t="s">
        <v>2132</v>
      </c>
      <c r="B97" s="59" t="s">
        <v>30</v>
      </c>
      <c r="C97" s="58" t="s">
        <v>30</v>
      </c>
      <c r="D97" s="60" t="s">
        <v>119</v>
      </c>
      <c r="E97" s="60" t="s">
        <v>2263</v>
      </c>
      <c r="F97" s="60" t="s">
        <v>38</v>
      </c>
      <c r="G97" s="109">
        <v>15</v>
      </c>
      <c r="H97" s="60">
        <v>74166090</v>
      </c>
      <c r="I97" s="60">
        <v>74166090</v>
      </c>
      <c r="J97" s="60" t="s">
        <v>39</v>
      </c>
      <c r="K97" s="60" t="s">
        <v>46</v>
      </c>
      <c r="L97" s="62" t="s">
        <v>2264</v>
      </c>
      <c r="M97" s="63">
        <v>0</v>
      </c>
      <c r="N97" s="64">
        <v>2.8571428571428571E-2</v>
      </c>
      <c r="O97" s="64">
        <v>0</v>
      </c>
      <c r="P97" s="64">
        <v>0</v>
      </c>
      <c r="Q97" s="64">
        <v>0.18181818181818182</v>
      </c>
      <c r="R97" s="64">
        <v>0</v>
      </c>
      <c r="S97" s="64">
        <v>0</v>
      </c>
      <c r="T97" s="65">
        <v>0</v>
      </c>
      <c r="U97" s="59">
        <v>40</v>
      </c>
      <c r="V97" s="60">
        <v>35</v>
      </c>
      <c r="W97" s="60">
        <v>31</v>
      </c>
      <c r="X97" s="60">
        <v>47</v>
      </c>
      <c r="Y97" s="60">
        <v>22</v>
      </c>
      <c r="Z97" s="60">
        <v>13</v>
      </c>
      <c r="AA97" s="60">
        <v>15</v>
      </c>
      <c r="AB97" s="62">
        <v>13</v>
      </c>
      <c r="AC97" s="63">
        <v>8.5251499999999995E-5</v>
      </c>
      <c r="AD97" s="64">
        <v>2.4553900000000002E-4</v>
      </c>
      <c r="AE97" s="64">
        <v>2.3536799999999999E-4</v>
      </c>
      <c r="AF97" s="64">
        <v>0.18362600000000001</v>
      </c>
      <c r="AG97" s="64">
        <v>1.5246199999999999E-4</v>
      </c>
      <c r="AH97" s="64">
        <v>6.7376400000000001E-5</v>
      </c>
      <c r="AI97" s="65">
        <v>6.0558299999999999E-5</v>
      </c>
      <c r="AJ97" s="60">
        <v>11730</v>
      </c>
      <c r="AK97" s="60">
        <v>12218</v>
      </c>
      <c r="AL97" s="60">
        <v>12746</v>
      </c>
      <c r="AM97" s="60">
        <v>15793</v>
      </c>
      <c r="AN97" s="60">
        <v>13118</v>
      </c>
      <c r="AO97" s="60">
        <v>14842</v>
      </c>
      <c r="AP97" s="62">
        <v>16513</v>
      </c>
      <c r="AQ97" s="59" t="s">
        <v>39</v>
      </c>
      <c r="AR97" s="60" t="s">
        <v>39</v>
      </c>
      <c r="AS97" s="60" t="s">
        <v>39</v>
      </c>
      <c r="AT97" s="60" t="s">
        <v>39</v>
      </c>
      <c r="AU97" s="271" t="s">
        <v>65</v>
      </c>
      <c r="AV97" s="60" t="s">
        <v>39</v>
      </c>
      <c r="AW97" s="60" t="s">
        <v>39</v>
      </c>
      <c r="AX97" s="62" t="s">
        <v>39</v>
      </c>
    </row>
    <row r="98" spans="1:50" x14ac:dyDescent="0.2">
      <c r="A98" s="58" t="s">
        <v>1071</v>
      </c>
      <c r="B98" s="59" t="s">
        <v>119</v>
      </c>
      <c r="C98" s="58" t="s">
        <v>119</v>
      </c>
      <c r="D98" s="60" t="s">
        <v>119</v>
      </c>
      <c r="E98" s="60" t="s">
        <v>2366</v>
      </c>
      <c r="F98" s="60" t="s">
        <v>38</v>
      </c>
      <c r="G98" s="109">
        <v>15</v>
      </c>
      <c r="H98" s="60">
        <v>89173353</v>
      </c>
      <c r="I98" s="60">
        <v>89173353</v>
      </c>
      <c r="J98" s="60" t="s">
        <v>59</v>
      </c>
      <c r="K98" s="60" t="s">
        <v>40</v>
      </c>
      <c r="L98" s="62" t="s">
        <v>2367</v>
      </c>
      <c r="M98" s="63">
        <v>0</v>
      </c>
      <c r="N98" s="64">
        <v>0.391812865497076</v>
      </c>
      <c r="O98" s="64">
        <v>0.37305699481865284</v>
      </c>
      <c r="P98" s="64">
        <v>3.1446540880503145E-2</v>
      </c>
      <c r="Q98" s="64">
        <v>7.8947368421052627E-2</v>
      </c>
      <c r="R98" s="64">
        <v>1.9607843137254902E-2</v>
      </c>
      <c r="S98" s="64">
        <v>0</v>
      </c>
      <c r="T98" s="65">
        <v>0</v>
      </c>
      <c r="U98" s="59">
        <v>133</v>
      </c>
      <c r="V98" s="60">
        <v>171</v>
      </c>
      <c r="W98" s="60">
        <v>193</v>
      </c>
      <c r="X98" s="60">
        <v>159</v>
      </c>
      <c r="Y98" s="60">
        <v>76</v>
      </c>
      <c r="Z98" s="60">
        <v>51</v>
      </c>
      <c r="AA98" s="60">
        <v>70</v>
      </c>
      <c r="AB98" s="62">
        <v>64</v>
      </c>
      <c r="AC98" s="63">
        <v>1.00629E-3</v>
      </c>
      <c r="AD98" s="64">
        <v>4.5925700000000002E-4</v>
      </c>
      <c r="AE98" s="64">
        <v>1.65262E-4</v>
      </c>
      <c r="AF98" s="64">
        <v>0</v>
      </c>
      <c r="AG98" s="64">
        <v>0</v>
      </c>
      <c r="AH98" s="64">
        <v>0</v>
      </c>
      <c r="AI98" s="65">
        <v>0</v>
      </c>
      <c r="AJ98" s="60">
        <v>7950</v>
      </c>
      <c r="AK98" s="60">
        <v>15242</v>
      </c>
      <c r="AL98" s="60">
        <v>6051</v>
      </c>
      <c r="AM98" s="60">
        <v>92</v>
      </c>
      <c r="AN98" s="60">
        <v>189</v>
      </c>
      <c r="AO98" s="60">
        <v>174</v>
      </c>
      <c r="AP98" s="62">
        <v>155</v>
      </c>
      <c r="AQ98" s="59"/>
      <c r="AR98" s="60"/>
      <c r="AS98" s="60"/>
      <c r="AT98" s="60"/>
      <c r="AU98" s="60"/>
      <c r="AV98" s="60"/>
      <c r="AW98" s="60"/>
      <c r="AX98" s="62"/>
    </row>
    <row r="99" spans="1:50" x14ac:dyDescent="0.2">
      <c r="A99" s="58" t="s">
        <v>2265</v>
      </c>
      <c r="B99" s="59" t="s">
        <v>62</v>
      </c>
      <c r="C99" s="58" t="s">
        <v>62</v>
      </c>
      <c r="D99" s="60" t="s">
        <v>119</v>
      </c>
      <c r="E99" s="60" t="s">
        <v>2266</v>
      </c>
      <c r="F99" s="60" t="s">
        <v>38</v>
      </c>
      <c r="G99" s="109">
        <v>16</v>
      </c>
      <c r="H99" s="60">
        <v>31092399</v>
      </c>
      <c r="I99" s="60">
        <v>31092399</v>
      </c>
      <c r="J99" s="60" t="s">
        <v>59</v>
      </c>
      <c r="K99" s="60" t="s">
        <v>40</v>
      </c>
      <c r="L99" s="62" t="s">
        <v>2267</v>
      </c>
      <c r="M99" s="63">
        <v>0</v>
      </c>
      <c r="N99" s="64">
        <v>6.369426751592357E-3</v>
      </c>
      <c r="O99" s="64">
        <v>9.0090090090090089E-3</v>
      </c>
      <c r="P99" s="64">
        <v>0</v>
      </c>
      <c r="Q99" s="64">
        <v>0.27</v>
      </c>
      <c r="R99" s="64">
        <v>0.23880597014925373</v>
      </c>
      <c r="S99" s="64">
        <v>0.30588235294117649</v>
      </c>
      <c r="T99" s="65">
        <v>0</v>
      </c>
      <c r="U99" s="59">
        <v>120</v>
      </c>
      <c r="V99" s="60">
        <v>157</v>
      </c>
      <c r="W99" s="60">
        <v>222</v>
      </c>
      <c r="X99" s="60">
        <v>162</v>
      </c>
      <c r="Y99" s="60">
        <v>100</v>
      </c>
      <c r="Z99" s="60">
        <v>67</v>
      </c>
      <c r="AA99" s="60">
        <v>85</v>
      </c>
      <c r="AB99" s="62">
        <v>77</v>
      </c>
      <c r="AC99" s="63">
        <v>3.2099299999999999E-4</v>
      </c>
      <c r="AD99" s="64">
        <v>4.3563500000000003E-4</v>
      </c>
      <c r="AE99" s="64">
        <v>2.65851E-4</v>
      </c>
      <c r="AF99" s="64">
        <v>0.27403100000000002</v>
      </c>
      <c r="AG99" s="64">
        <v>0.29174899999999998</v>
      </c>
      <c r="AH99" s="64">
        <v>0.302819</v>
      </c>
      <c r="AI99" s="65">
        <v>0</v>
      </c>
      <c r="AJ99" s="60">
        <v>9346</v>
      </c>
      <c r="AK99" s="60">
        <v>4591</v>
      </c>
      <c r="AL99" s="60">
        <v>7523</v>
      </c>
      <c r="AM99" s="60">
        <v>8021</v>
      </c>
      <c r="AN99" s="60">
        <v>6605</v>
      </c>
      <c r="AO99" s="60">
        <v>9187</v>
      </c>
      <c r="AP99" s="62">
        <v>8278</v>
      </c>
      <c r="AQ99" s="59" t="s">
        <v>59</v>
      </c>
      <c r="AR99" s="60" t="s">
        <v>59</v>
      </c>
      <c r="AS99" s="60" t="s">
        <v>59</v>
      </c>
      <c r="AT99" s="60" t="s">
        <v>59</v>
      </c>
      <c r="AU99" s="271" t="s">
        <v>93</v>
      </c>
      <c r="AV99" s="271" t="s">
        <v>93</v>
      </c>
      <c r="AW99" s="271" t="s">
        <v>93</v>
      </c>
      <c r="AX99" s="62" t="s">
        <v>59</v>
      </c>
    </row>
    <row r="100" spans="1:50" x14ac:dyDescent="0.2">
      <c r="A100" s="58" t="s">
        <v>1734</v>
      </c>
      <c r="B100" s="59" t="s">
        <v>1734</v>
      </c>
      <c r="C100" s="90" t="s">
        <v>1296</v>
      </c>
      <c r="D100" s="60" t="s">
        <v>119</v>
      </c>
      <c r="E100" s="60" t="s">
        <v>2268</v>
      </c>
      <c r="F100" s="60" t="s">
        <v>38</v>
      </c>
      <c r="G100" s="109">
        <v>16</v>
      </c>
      <c r="H100" s="60">
        <v>50347924</v>
      </c>
      <c r="I100" s="60">
        <v>50347924</v>
      </c>
      <c r="J100" s="60" t="s">
        <v>39</v>
      </c>
      <c r="K100" s="60" t="s">
        <v>59</v>
      </c>
      <c r="L100" s="62" t="s">
        <v>2269</v>
      </c>
      <c r="M100" s="63">
        <v>0</v>
      </c>
      <c r="N100" s="64">
        <v>3.3755274261603373E-2</v>
      </c>
      <c r="O100" s="64">
        <v>0.10743801652892562</v>
      </c>
      <c r="P100" s="64">
        <v>3.3816425120772944E-2</v>
      </c>
      <c r="Q100" s="64">
        <v>0.19008264462809918</v>
      </c>
      <c r="R100" s="64">
        <v>0.25862068965517243</v>
      </c>
      <c r="S100" s="64">
        <v>0.39130434782608697</v>
      </c>
      <c r="T100" s="65">
        <v>0.32075471698113206</v>
      </c>
      <c r="U100" s="59">
        <v>166</v>
      </c>
      <c r="V100" s="60">
        <v>237</v>
      </c>
      <c r="W100" s="60">
        <v>242</v>
      </c>
      <c r="X100" s="60">
        <v>207</v>
      </c>
      <c r="Y100" s="60">
        <v>121</v>
      </c>
      <c r="Z100" s="60">
        <v>116</v>
      </c>
      <c r="AA100" s="60">
        <v>115</v>
      </c>
      <c r="AB100" s="62">
        <v>106</v>
      </c>
      <c r="AC100" s="63">
        <v>5.1673400000000001E-2</v>
      </c>
      <c r="AD100" s="64">
        <v>8.18271E-2</v>
      </c>
      <c r="AE100" s="64">
        <v>4.41608E-2</v>
      </c>
      <c r="AF100" s="64">
        <v>0.20333499999999999</v>
      </c>
      <c r="AG100" s="64">
        <v>0.25018400000000002</v>
      </c>
      <c r="AH100" s="64">
        <v>0.35478100000000001</v>
      </c>
      <c r="AI100" s="65">
        <v>0.28725600000000001</v>
      </c>
      <c r="AJ100" s="60">
        <v>11205</v>
      </c>
      <c r="AK100" s="60">
        <v>11231</v>
      </c>
      <c r="AL100" s="60">
        <v>8854</v>
      </c>
      <c r="AM100" s="60">
        <v>12054</v>
      </c>
      <c r="AN100" s="60">
        <v>12211</v>
      </c>
      <c r="AO100" s="60">
        <v>12946</v>
      </c>
      <c r="AP100" s="62">
        <v>12320</v>
      </c>
      <c r="AQ100" s="59" t="s">
        <v>39</v>
      </c>
      <c r="AR100" s="60" t="s">
        <v>39</v>
      </c>
      <c r="AS100" s="60"/>
      <c r="AT100" s="60" t="s">
        <v>39</v>
      </c>
      <c r="AU100" s="271" t="s">
        <v>79</v>
      </c>
      <c r="AV100" s="271" t="s">
        <v>79</v>
      </c>
      <c r="AW100" s="271" t="s">
        <v>79</v>
      </c>
      <c r="AX100" s="270" t="s">
        <v>79</v>
      </c>
    </row>
    <row r="101" spans="1:50" x14ac:dyDescent="0.2">
      <c r="A101" s="58" t="s">
        <v>62</v>
      </c>
      <c r="B101" s="59" t="s">
        <v>62</v>
      </c>
      <c r="C101" s="58" t="s">
        <v>62</v>
      </c>
      <c r="D101" s="60" t="s">
        <v>119</v>
      </c>
      <c r="E101" s="60" t="s">
        <v>368</v>
      </c>
      <c r="F101" s="60" t="s">
        <v>50</v>
      </c>
      <c r="G101" s="109">
        <v>16</v>
      </c>
      <c r="H101" s="60">
        <v>67221459</v>
      </c>
      <c r="I101" s="60">
        <v>67221459</v>
      </c>
      <c r="J101" s="60" t="s">
        <v>40</v>
      </c>
      <c r="K101" s="60" t="s">
        <v>51</v>
      </c>
      <c r="L101" s="62" t="s">
        <v>2270</v>
      </c>
      <c r="M101" s="63">
        <v>0</v>
      </c>
      <c r="N101" s="64">
        <v>0</v>
      </c>
      <c r="O101" s="64">
        <v>0</v>
      </c>
      <c r="P101" s="64">
        <v>0</v>
      </c>
      <c r="Q101" s="64">
        <v>0.20833333333333334</v>
      </c>
      <c r="R101" s="64">
        <v>0.25</v>
      </c>
      <c r="S101" s="64">
        <v>0.33333333333333331</v>
      </c>
      <c r="T101" s="65">
        <v>0</v>
      </c>
      <c r="U101" s="59">
        <v>53</v>
      </c>
      <c r="V101" s="60">
        <v>47</v>
      </c>
      <c r="W101" s="60">
        <v>53</v>
      </c>
      <c r="X101" s="60">
        <v>58</v>
      </c>
      <c r="Y101" s="60">
        <v>24</v>
      </c>
      <c r="Z101" s="60">
        <v>32</v>
      </c>
      <c r="AA101" s="60">
        <v>18</v>
      </c>
      <c r="AB101" s="62">
        <v>18</v>
      </c>
      <c r="AC101" s="63">
        <v>6.4724900000000002E-4</v>
      </c>
      <c r="AD101" s="64">
        <v>0</v>
      </c>
      <c r="AE101" s="64">
        <v>1.9394900000000001E-4</v>
      </c>
      <c r="AF101" s="64">
        <v>0.228629</v>
      </c>
      <c r="AG101" s="64">
        <v>0.35450700000000002</v>
      </c>
      <c r="AH101" s="64">
        <v>0.372643</v>
      </c>
      <c r="AI101" s="65">
        <v>1.43554E-4</v>
      </c>
      <c r="AJ101" s="60">
        <v>3090</v>
      </c>
      <c r="AK101" s="60">
        <v>14676</v>
      </c>
      <c r="AL101" s="60">
        <v>10312</v>
      </c>
      <c r="AM101" s="60">
        <v>10856</v>
      </c>
      <c r="AN101" s="60">
        <v>9729</v>
      </c>
      <c r="AO101" s="60">
        <v>10871</v>
      </c>
      <c r="AP101" s="62">
        <v>13932</v>
      </c>
      <c r="AQ101" s="59" t="s">
        <v>40</v>
      </c>
      <c r="AR101" s="60" t="s">
        <v>40</v>
      </c>
      <c r="AS101" s="60" t="s">
        <v>40</v>
      </c>
      <c r="AT101" s="60" t="s">
        <v>40</v>
      </c>
      <c r="AU101" s="271" t="s">
        <v>378</v>
      </c>
      <c r="AV101" s="271" t="s">
        <v>378</v>
      </c>
      <c r="AW101" s="271" t="s">
        <v>378</v>
      </c>
      <c r="AX101" s="62" t="s">
        <v>40</v>
      </c>
    </row>
    <row r="102" spans="1:50" x14ac:dyDescent="0.2">
      <c r="A102" s="58" t="s">
        <v>855</v>
      </c>
      <c r="B102" s="59" t="s">
        <v>1729</v>
      </c>
      <c r="C102" s="58" t="s">
        <v>269</v>
      </c>
      <c r="D102" s="60" t="s">
        <v>119</v>
      </c>
      <c r="E102" s="60" t="s">
        <v>2271</v>
      </c>
      <c r="F102" s="60" t="s">
        <v>38</v>
      </c>
      <c r="G102" s="109">
        <v>16</v>
      </c>
      <c r="H102" s="60">
        <v>84432157</v>
      </c>
      <c r="I102" s="60">
        <v>84432157</v>
      </c>
      <c r="J102" s="60" t="s">
        <v>39</v>
      </c>
      <c r="K102" s="60" t="s">
        <v>40</v>
      </c>
      <c r="L102" s="62" t="s">
        <v>2272</v>
      </c>
      <c r="M102" s="63">
        <v>0</v>
      </c>
      <c r="N102" s="64">
        <v>0</v>
      </c>
      <c r="O102" s="64">
        <v>5.7142857142857141E-2</v>
      </c>
      <c r="P102" s="64">
        <v>0</v>
      </c>
      <c r="Q102" s="64">
        <v>0.19444444444444445</v>
      </c>
      <c r="R102" s="64">
        <v>0.22222222222222221</v>
      </c>
      <c r="S102" s="64">
        <v>0.44117647058823528</v>
      </c>
      <c r="T102" s="65">
        <v>0</v>
      </c>
      <c r="U102" s="59">
        <v>33</v>
      </c>
      <c r="V102" s="60">
        <v>15</v>
      </c>
      <c r="W102" s="60">
        <v>35</v>
      </c>
      <c r="X102" s="60">
        <v>35</v>
      </c>
      <c r="Y102" s="60">
        <v>36</v>
      </c>
      <c r="Z102" s="60">
        <v>18</v>
      </c>
      <c r="AA102" s="60">
        <v>34</v>
      </c>
      <c r="AB102" s="62">
        <v>22</v>
      </c>
      <c r="AC102" s="63">
        <v>1.9261199999999999E-2</v>
      </c>
      <c r="AD102" s="64">
        <v>5.1650099999999997E-2</v>
      </c>
      <c r="AE102" s="64">
        <v>2.3361900000000001E-2</v>
      </c>
      <c r="AF102" s="64">
        <v>0.25630500000000001</v>
      </c>
      <c r="AG102" s="64">
        <v>0.30457499999999998</v>
      </c>
      <c r="AH102" s="64">
        <v>0.33418500000000001</v>
      </c>
      <c r="AI102" s="65">
        <v>1.10104E-3</v>
      </c>
      <c r="AJ102" s="60">
        <v>10747</v>
      </c>
      <c r="AK102" s="60">
        <v>10242</v>
      </c>
      <c r="AL102" s="60">
        <v>9203</v>
      </c>
      <c r="AM102" s="60">
        <v>11697</v>
      </c>
      <c r="AN102" s="60">
        <v>12263</v>
      </c>
      <c r="AO102" s="60">
        <v>13301</v>
      </c>
      <c r="AP102" s="62">
        <v>11807</v>
      </c>
      <c r="AQ102" s="59" t="s">
        <v>39</v>
      </c>
      <c r="AR102" s="60" t="s">
        <v>39</v>
      </c>
      <c r="AS102" s="60" t="s">
        <v>39</v>
      </c>
      <c r="AT102" s="60" t="s">
        <v>40</v>
      </c>
      <c r="AU102" s="60"/>
      <c r="AV102" s="271" t="s">
        <v>84</v>
      </c>
      <c r="AW102" s="271" t="s">
        <v>84</v>
      </c>
      <c r="AX102" s="62" t="s">
        <v>39</v>
      </c>
    </row>
    <row r="103" spans="1:50" x14ac:dyDescent="0.2">
      <c r="A103" s="58" t="s">
        <v>2273</v>
      </c>
      <c r="B103" s="59" t="s">
        <v>1386</v>
      </c>
      <c r="C103" s="58" t="s">
        <v>1296</v>
      </c>
      <c r="D103" s="60" t="s">
        <v>119</v>
      </c>
      <c r="E103" s="60" t="s">
        <v>2274</v>
      </c>
      <c r="F103" s="60" t="s">
        <v>38</v>
      </c>
      <c r="G103" s="109">
        <v>17</v>
      </c>
      <c r="H103" s="60">
        <v>649234</v>
      </c>
      <c r="I103" s="60">
        <v>649234</v>
      </c>
      <c r="J103" s="60" t="s">
        <v>40</v>
      </c>
      <c r="K103" s="60" t="s">
        <v>39</v>
      </c>
      <c r="L103" s="62" t="s">
        <v>2275</v>
      </c>
      <c r="M103" s="63">
        <v>0</v>
      </c>
      <c r="N103" s="64">
        <v>0</v>
      </c>
      <c r="O103" s="64">
        <v>0</v>
      </c>
      <c r="P103" s="64">
        <v>1.4492753623188406E-2</v>
      </c>
      <c r="Q103" s="64">
        <v>0.30952380952380953</v>
      </c>
      <c r="R103" s="64">
        <v>6.6666666666666666E-2</v>
      </c>
      <c r="S103" s="64">
        <v>0.22500000000000001</v>
      </c>
      <c r="T103" s="65">
        <v>0.41935483870967744</v>
      </c>
      <c r="U103" s="59">
        <v>48</v>
      </c>
      <c r="V103" s="60">
        <v>39</v>
      </c>
      <c r="W103" s="60">
        <v>48</v>
      </c>
      <c r="X103" s="60">
        <v>69</v>
      </c>
      <c r="Y103" s="60">
        <v>42</v>
      </c>
      <c r="Z103" s="60">
        <v>15</v>
      </c>
      <c r="AA103" s="60">
        <v>40</v>
      </c>
      <c r="AB103" s="62">
        <v>31</v>
      </c>
      <c r="AC103" s="63">
        <v>3.3504399999999997E-2</v>
      </c>
      <c r="AD103" s="64">
        <v>8.9866700000000004E-3</v>
      </c>
      <c r="AE103" s="64">
        <v>8.2924599999999998E-3</v>
      </c>
      <c r="AF103" s="64">
        <v>0.21548300000000001</v>
      </c>
      <c r="AG103" s="64">
        <v>0.22884499999999999</v>
      </c>
      <c r="AH103" s="64">
        <v>0.25376199999999999</v>
      </c>
      <c r="AI103" s="65">
        <v>0.41588399999999998</v>
      </c>
      <c r="AJ103" s="60">
        <v>9939</v>
      </c>
      <c r="AK103" s="60">
        <v>6454</v>
      </c>
      <c r="AL103" s="60">
        <v>8562</v>
      </c>
      <c r="AM103" s="60">
        <v>10205</v>
      </c>
      <c r="AN103" s="60">
        <v>9312</v>
      </c>
      <c r="AO103" s="60">
        <v>11365</v>
      </c>
      <c r="AP103" s="62">
        <v>11181</v>
      </c>
      <c r="AQ103" s="59" t="s">
        <v>40</v>
      </c>
      <c r="AR103" s="60" t="s">
        <v>40</v>
      </c>
      <c r="AS103" s="60" t="s">
        <v>40</v>
      </c>
      <c r="AT103" s="60" t="s">
        <v>40</v>
      </c>
      <c r="AU103" s="271" t="s">
        <v>42</v>
      </c>
      <c r="AV103" s="271" t="s">
        <v>42</v>
      </c>
      <c r="AW103" s="271" t="s">
        <v>42</v>
      </c>
      <c r="AX103" s="270" t="s">
        <v>42</v>
      </c>
    </row>
    <row r="104" spans="1:50" x14ac:dyDescent="0.2">
      <c r="A104" s="58" t="s">
        <v>1313</v>
      </c>
      <c r="B104" s="59" t="s">
        <v>33</v>
      </c>
      <c r="C104" s="58" t="s">
        <v>33</v>
      </c>
      <c r="D104" s="60" t="s">
        <v>119</v>
      </c>
      <c r="E104" s="60" t="s">
        <v>2276</v>
      </c>
      <c r="F104" s="60" t="s">
        <v>38</v>
      </c>
      <c r="G104" s="109">
        <v>17</v>
      </c>
      <c r="H104" s="60">
        <v>3626982</v>
      </c>
      <c r="I104" s="60">
        <v>3626982</v>
      </c>
      <c r="J104" s="60" t="s">
        <v>39</v>
      </c>
      <c r="K104" s="60" t="s">
        <v>40</v>
      </c>
      <c r="L104" s="62" t="s">
        <v>2277</v>
      </c>
      <c r="M104" s="63">
        <v>0</v>
      </c>
      <c r="N104" s="64">
        <v>0</v>
      </c>
      <c r="O104" s="64">
        <v>0</v>
      </c>
      <c r="P104" s="64">
        <v>0</v>
      </c>
      <c r="Q104" s="64">
        <v>0</v>
      </c>
      <c r="R104" s="64">
        <v>1.2345679012345678E-2</v>
      </c>
      <c r="S104" s="64">
        <v>0</v>
      </c>
      <c r="T104" s="65">
        <v>0.50588235294117645</v>
      </c>
      <c r="U104" s="59">
        <v>126</v>
      </c>
      <c r="V104" s="60">
        <v>196</v>
      </c>
      <c r="W104" s="60">
        <v>250</v>
      </c>
      <c r="X104" s="60">
        <v>176</v>
      </c>
      <c r="Y104" s="60">
        <v>100</v>
      </c>
      <c r="Z104" s="60">
        <v>81</v>
      </c>
      <c r="AA104" s="60">
        <v>77</v>
      </c>
      <c r="AB104" s="62">
        <v>85</v>
      </c>
      <c r="AC104" s="63">
        <v>8.43668E-5</v>
      </c>
      <c r="AD104" s="64">
        <v>1.0806099999999999E-4</v>
      </c>
      <c r="AE104" s="64">
        <v>0</v>
      </c>
      <c r="AF104" s="64">
        <v>9.0818300000000004E-5</v>
      </c>
      <c r="AG104" s="64">
        <v>1.0539600000000001E-4</v>
      </c>
      <c r="AH104" s="64">
        <v>3.1910700000000001E-4</v>
      </c>
      <c r="AI104" s="65">
        <v>0.56885799999999997</v>
      </c>
      <c r="AJ104" s="60">
        <v>11853</v>
      </c>
      <c r="AK104" s="60">
        <v>9254</v>
      </c>
      <c r="AL104" s="60">
        <v>9484</v>
      </c>
      <c r="AM104" s="60">
        <v>11011</v>
      </c>
      <c r="AN104" s="60">
        <v>9488</v>
      </c>
      <c r="AO104" s="60">
        <v>12535</v>
      </c>
      <c r="AP104" s="62">
        <v>11502</v>
      </c>
      <c r="AQ104" s="59" t="s">
        <v>39</v>
      </c>
      <c r="AR104" s="60" t="s">
        <v>39</v>
      </c>
      <c r="AS104" s="60" t="s">
        <v>39</v>
      </c>
      <c r="AT104" s="60" t="s">
        <v>39</v>
      </c>
      <c r="AU104" s="60" t="s">
        <v>39</v>
      </c>
      <c r="AV104" s="60" t="s">
        <v>39</v>
      </c>
      <c r="AW104" s="60" t="s">
        <v>39</v>
      </c>
      <c r="AX104" s="270" t="s">
        <v>84</v>
      </c>
    </row>
    <row r="105" spans="1:50" x14ac:dyDescent="0.2">
      <c r="A105" s="58" t="s">
        <v>2278</v>
      </c>
      <c r="B105" s="59" t="s">
        <v>62</v>
      </c>
      <c r="C105" s="58" t="s">
        <v>62</v>
      </c>
      <c r="D105" s="60" t="s">
        <v>119</v>
      </c>
      <c r="E105" s="60" t="s">
        <v>2279</v>
      </c>
      <c r="F105" s="60" t="s">
        <v>38</v>
      </c>
      <c r="G105" s="109">
        <v>17</v>
      </c>
      <c r="H105" s="60">
        <v>4453619</v>
      </c>
      <c r="I105" s="60">
        <v>4453619</v>
      </c>
      <c r="J105" s="60" t="s">
        <v>39</v>
      </c>
      <c r="K105" s="60" t="s">
        <v>40</v>
      </c>
      <c r="L105" s="62" t="s">
        <v>2280</v>
      </c>
      <c r="M105" s="63">
        <v>0</v>
      </c>
      <c r="N105" s="64">
        <v>0</v>
      </c>
      <c r="O105" s="64">
        <v>0</v>
      </c>
      <c r="P105" s="64">
        <v>1.2195121951219513E-2</v>
      </c>
      <c r="Q105" s="64">
        <v>0.52</v>
      </c>
      <c r="R105" s="64">
        <v>0.28000000000000003</v>
      </c>
      <c r="S105" s="64">
        <v>0.38461538461538464</v>
      </c>
      <c r="T105" s="65">
        <v>0</v>
      </c>
      <c r="U105" s="59">
        <v>44</v>
      </c>
      <c r="V105" s="60">
        <v>80</v>
      </c>
      <c r="W105" s="60">
        <v>82</v>
      </c>
      <c r="X105" s="60">
        <v>82</v>
      </c>
      <c r="Y105" s="60">
        <v>25</v>
      </c>
      <c r="Z105" s="60">
        <v>25</v>
      </c>
      <c r="AA105" s="60">
        <v>26</v>
      </c>
      <c r="AB105" s="62">
        <v>24</v>
      </c>
      <c r="AC105" s="63">
        <v>1.07189E-3</v>
      </c>
      <c r="AD105" s="64">
        <v>1.7211699999999999E-3</v>
      </c>
      <c r="AE105" s="64">
        <v>9.0327400000000003E-4</v>
      </c>
      <c r="AF105" s="64">
        <v>0.31500899999999998</v>
      </c>
      <c r="AG105" s="64">
        <v>0.35863699999999998</v>
      </c>
      <c r="AH105" s="64">
        <v>0.39092399999999999</v>
      </c>
      <c r="AI105" s="65">
        <v>1.58749E-3</v>
      </c>
      <c r="AJ105" s="60">
        <v>13994</v>
      </c>
      <c r="AK105" s="60">
        <v>12201</v>
      </c>
      <c r="AL105" s="60">
        <v>13285</v>
      </c>
      <c r="AM105" s="60">
        <v>15844</v>
      </c>
      <c r="AN105" s="60">
        <v>14675</v>
      </c>
      <c r="AO105" s="60">
        <v>18157</v>
      </c>
      <c r="AP105" s="62">
        <v>17008</v>
      </c>
      <c r="AQ105" s="59" t="s">
        <v>39</v>
      </c>
      <c r="AR105" s="60" t="s">
        <v>39</v>
      </c>
      <c r="AS105" s="60" t="s">
        <v>39</v>
      </c>
      <c r="AT105" s="60" t="s">
        <v>39</v>
      </c>
      <c r="AU105" s="271" t="s">
        <v>42</v>
      </c>
      <c r="AV105" s="271" t="s">
        <v>42</v>
      </c>
      <c r="AW105" s="271" t="s">
        <v>42</v>
      </c>
      <c r="AX105" s="62" t="s">
        <v>39</v>
      </c>
    </row>
    <row r="106" spans="1:50" x14ac:dyDescent="0.2">
      <c r="A106" s="58" t="s">
        <v>1734</v>
      </c>
      <c r="B106" s="59" t="s">
        <v>1734</v>
      </c>
      <c r="C106" s="90" t="s">
        <v>1296</v>
      </c>
      <c r="D106" s="60" t="s">
        <v>119</v>
      </c>
      <c r="E106" s="60" t="s">
        <v>372</v>
      </c>
      <c r="F106" s="60" t="s">
        <v>38</v>
      </c>
      <c r="G106" s="109">
        <v>17</v>
      </c>
      <c r="H106" s="60">
        <v>7577094</v>
      </c>
      <c r="I106" s="60">
        <v>7577094</v>
      </c>
      <c r="J106" s="60" t="s">
        <v>40</v>
      </c>
      <c r="K106" s="60" t="s">
        <v>46</v>
      </c>
      <c r="L106" s="62" t="s">
        <v>2281</v>
      </c>
      <c r="M106" s="63">
        <v>0</v>
      </c>
      <c r="N106" s="64">
        <v>8.8607594936708861E-2</v>
      </c>
      <c r="O106" s="64">
        <v>0.14942528735632185</v>
      </c>
      <c r="P106" s="64">
        <v>4.7058823529411764E-2</v>
      </c>
      <c r="Q106" s="64">
        <v>0.58536585365853655</v>
      </c>
      <c r="R106" s="64">
        <v>0.47222222222222221</v>
      </c>
      <c r="S106" s="64">
        <v>0.81081081081081086</v>
      </c>
      <c r="T106" s="65">
        <v>0.5714285714285714</v>
      </c>
      <c r="U106" s="59">
        <v>67</v>
      </c>
      <c r="V106" s="60">
        <v>79</v>
      </c>
      <c r="W106" s="60">
        <v>87</v>
      </c>
      <c r="X106" s="60">
        <v>85</v>
      </c>
      <c r="Y106" s="60">
        <v>41</v>
      </c>
      <c r="Z106" s="60">
        <v>36</v>
      </c>
      <c r="AA106" s="60">
        <v>37</v>
      </c>
      <c r="AB106" s="62">
        <v>42</v>
      </c>
      <c r="AC106" s="63">
        <v>0.31209199999999998</v>
      </c>
      <c r="AD106" s="64">
        <v>0.12762200000000001</v>
      </c>
      <c r="AE106" s="64">
        <v>4.2348499999999997E-2</v>
      </c>
      <c r="AF106" s="64">
        <v>0.55603899999999995</v>
      </c>
      <c r="AG106" s="64">
        <v>0.64630699999999996</v>
      </c>
      <c r="AH106" s="64">
        <v>0.77141700000000002</v>
      </c>
      <c r="AI106" s="65">
        <v>0.57160200000000005</v>
      </c>
      <c r="AJ106" s="60">
        <v>1836</v>
      </c>
      <c r="AK106" s="60">
        <v>5148</v>
      </c>
      <c r="AL106" s="60">
        <v>8005</v>
      </c>
      <c r="AM106" s="60">
        <v>7584</v>
      </c>
      <c r="AN106" s="60">
        <v>8055</v>
      </c>
      <c r="AO106" s="60">
        <v>9712</v>
      </c>
      <c r="AP106" s="62">
        <v>9909</v>
      </c>
      <c r="AQ106" s="59" t="s">
        <v>40</v>
      </c>
      <c r="AR106" s="60" t="s">
        <v>40</v>
      </c>
      <c r="AS106" s="60" t="s">
        <v>40</v>
      </c>
      <c r="AT106" s="60" t="s">
        <v>40</v>
      </c>
      <c r="AU106" s="271" t="s">
        <v>56</v>
      </c>
      <c r="AV106" s="271" t="s">
        <v>56</v>
      </c>
      <c r="AW106" s="271" t="s">
        <v>56</v>
      </c>
      <c r="AX106" s="270" t="s">
        <v>56</v>
      </c>
    </row>
    <row r="107" spans="1:50" x14ac:dyDescent="0.2">
      <c r="A107" s="58" t="s">
        <v>2278</v>
      </c>
      <c r="B107" s="59" t="s">
        <v>62</v>
      </c>
      <c r="C107" s="58" t="s">
        <v>62</v>
      </c>
      <c r="D107" s="60" t="s">
        <v>119</v>
      </c>
      <c r="E107" s="60" t="s">
        <v>2282</v>
      </c>
      <c r="F107" s="60" t="s">
        <v>38</v>
      </c>
      <c r="G107" s="109">
        <v>17</v>
      </c>
      <c r="H107" s="60">
        <v>26096136</v>
      </c>
      <c r="I107" s="60">
        <v>26096136</v>
      </c>
      <c r="J107" s="60" t="s">
        <v>46</v>
      </c>
      <c r="K107" s="60" t="s">
        <v>59</v>
      </c>
      <c r="L107" s="62" t="s">
        <v>2283</v>
      </c>
      <c r="M107" s="63">
        <v>0</v>
      </c>
      <c r="N107" s="64">
        <v>0</v>
      </c>
      <c r="O107" s="64">
        <v>0</v>
      </c>
      <c r="P107" s="64">
        <v>5.9880239520958087E-3</v>
      </c>
      <c r="Q107" s="64">
        <v>0.28985507246376813</v>
      </c>
      <c r="R107" s="64">
        <v>0.29090909090909089</v>
      </c>
      <c r="S107" s="64">
        <v>0.34328358208955223</v>
      </c>
      <c r="T107" s="65">
        <v>0</v>
      </c>
      <c r="U107" s="59">
        <v>140</v>
      </c>
      <c r="V107" s="60">
        <v>166</v>
      </c>
      <c r="W107" s="60">
        <v>201</v>
      </c>
      <c r="X107" s="60">
        <v>167</v>
      </c>
      <c r="Y107" s="60">
        <v>69</v>
      </c>
      <c r="Z107" s="60">
        <v>55</v>
      </c>
      <c r="AA107" s="60">
        <v>67</v>
      </c>
      <c r="AB107" s="62">
        <v>59</v>
      </c>
      <c r="AC107" s="63">
        <v>2.3894899999999999E-4</v>
      </c>
      <c r="AD107" s="64">
        <v>2.33291E-4</v>
      </c>
      <c r="AE107" s="64">
        <v>0</v>
      </c>
      <c r="AF107" s="64">
        <v>0.28748899999999999</v>
      </c>
      <c r="AG107" s="64">
        <v>0.31239800000000001</v>
      </c>
      <c r="AH107" s="64">
        <v>0.39038600000000001</v>
      </c>
      <c r="AI107" s="65">
        <v>2.98552E-4</v>
      </c>
      <c r="AJ107" s="60">
        <v>8370</v>
      </c>
      <c r="AK107" s="60">
        <v>8573</v>
      </c>
      <c r="AL107" s="60">
        <v>5705</v>
      </c>
      <c r="AM107" s="60">
        <v>7002</v>
      </c>
      <c r="AN107" s="60">
        <v>7929</v>
      </c>
      <c r="AO107" s="60">
        <v>7198</v>
      </c>
      <c r="AP107" s="62">
        <v>6699</v>
      </c>
      <c r="AQ107" s="59" t="s">
        <v>46</v>
      </c>
      <c r="AR107" s="60" t="s">
        <v>46</v>
      </c>
      <c r="AS107" s="60" t="s">
        <v>46</v>
      </c>
      <c r="AT107" s="60" t="s">
        <v>46</v>
      </c>
      <c r="AU107" s="271" t="s">
        <v>150</v>
      </c>
      <c r="AV107" s="271" t="s">
        <v>150</v>
      </c>
      <c r="AW107" s="271" t="s">
        <v>150</v>
      </c>
      <c r="AX107" s="62" t="s">
        <v>46</v>
      </c>
    </row>
    <row r="108" spans="1:50" x14ac:dyDescent="0.2">
      <c r="A108" s="58" t="s">
        <v>31</v>
      </c>
      <c r="B108" s="59" t="s">
        <v>119</v>
      </c>
      <c r="C108" s="58" t="s">
        <v>119</v>
      </c>
      <c r="D108" s="60" t="s">
        <v>119</v>
      </c>
      <c r="E108" s="60" t="s">
        <v>1844</v>
      </c>
      <c r="F108" s="60" t="s">
        <v>103</v>
      </c>
      <c r="G108" s="109">
        <v>17</v>
      </c>
      <c r="H108" s="60">
        <v>27008341</v>
      </c>
      <c r="I108" s="60">
        <v>27008341</v>
      </c>
      <c r="J108" s="60" t="s">
        <v>39</v>
      </c>
      <c r="K108" s="60" t="s">
        <v>59</v>
      </c>
      <c r="L108" s="62" t="s">
        <v>2368</v>
      </c>
      <c r="M108" s="63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0.2857142857142857</v>
      </c>
      <c r="S108" s="64">
        <v>0</v>
      </c>
      <c r="T108" s="65">
        <v>0</v>
      </c>
      <c r="U108" s="59">
        <v>27</v>
      </c>
      <c r="V108" s="60">
        <v>22</v>
      </c>
      <c r="W108" s="60">
        <v>15</v>
      </c>
      <c r="X108" s="60">
        <v>30</v>
      </c>
      <c r="Y108" s="60">
        <v>14</v>
      </c>
      <c r="Z108" s="60">
        <v>14</v>
      </c>
      <c r="AA108" s="60">
        <v>9</v>
      </c>
      <c r="AB108" s="62">
        <v>15</v>
      </c>
      <c r="AC108" s="63">
        <v>4.9510700000000001E-3</v>
      </c>
      <c r="AD108" s="64">
        <v>5.3353699999999999E-3</v>
      </c>
      <c r="AE108" s="64">
        <v>5.4203999999999997E-3</v>
      </c>
      <c r="AF108" s="64">
        <v>3.2987699999999999E-3</v>
      </c>
      <c r="AG108" s="64">
        <v>2.43063E-3</v>
      </c>
      <c r="AH108" s="64">
        <v>5.1516000000000001E-3</v>
      </c>
      <c r="AI108" s="65">
        <v>6.7916299999999999E-3</v>
      </c>
      <c r="AJ108" s="60">
        <v>8685</v>
      </c>
      <c r="AK108" s="60">
        <v>2624</v>
      </c>
      <c r="AL108" s="60">
        <v>7933</v>
      </c>
      <c r="AM108" s="60">
        <v>6366</v>
      </c>
      <c r="AN108" s="60">
        <v>4937</v>
      </c>
      <c r="AO108" s="60">
        <v>6794</v>
      </c>
      <c r="AP108" s="62">
        <v>7362</v>
      </c>
      <c r="AQ108" s="59"/>
      <c r="AR108" s="60"/>
      <c r="AS108" s="60"/>
      <c r="AT108" s="60"/>
      <c r="AU108" s="60"/>
      <c r="AV108" s="60"/>
      <c r="AW108" s="60"/>
      <c r="AX108" s="62" t="s">
        <v>39</v>
      </c>
    </row>
    <row r="109" spans="1:50" x14ac:dyDescent="0.2">
      <c r="A109" s="58" t="s">
        <v>62</v>
      </c>
      <c r="B109" s="59" t="s">
        <v>62</v>
      </c>
      <c r="C109" s="58" t="s">
        <v>62</v>
      </c>
      <c r="D109" s="60" t="s">
        <v>119</v>
      </c>
      <c r="E109" s="60" t="s">
        <v>2284</v>
      </c>
      <c r="F109" s="60" t="s">
        <v>38</v>
      </c>
      <c r="G109" s="109">
        <v>17</v>
      </c>
      <c r="H109" s="60">
        <v>38569021</v>
      </c>
      <c r="I109" s="60">
        <v>38569021</v>
      </c>
      <c r="J109" s="60" t="s">
        <v>59</v>
      </c>
      <c r="K109" s="60" t="s">
        <v>40</v>
      </c>
      <c r="L109" s="62" t="s">
        <v>2285</v>
      </c>
      <c r="M109" s="63">
        <v>0</v>
      </c>
      <c r="N109" s="64">
        <v>0</v>
      </c>
      <c r="O109" s="64">
        <v>0</v>
      </c>
      <c r="P109" s="64">
        <v>0</v>
      </c>
      <c r="Q109" s="64">
        <v>0.42857142857142855</v>
      </c>
      <c r="R109" s="64">
        <v>0.42857142857142855</v>
      </c>
      <c r="S109" s="64">
        <v>0.54545454545454541</v>
      </c>
      <c r="T109" s="65">
        <v>0</v>
      </c>
      <c r="U109" s="59">
        <v>19</v>
      </c>
      <c r="V109" s="60">
        <v>20</v>
      </c>
      <c r="W109" s="60">
        <v>14</v>
      </c>
      <c r="X109" s="60">
        <v>26</v>
      </c>
      <c r="Y109" s="60">
        <v>14</v>
      </c>
      <c r="Z109" s="60">
        <v>7</v>
      </c>
      <c r="AA109" s="60">
        <v>11</v>
      </c>
      <c r="AB109" s="62">
        <v>8</v>
      </c>
      <c r="AC109" s="63">
        <v>5.3191499999999999E-4</v>
      </c>
      <c r="AD109" s="64">
        <v>5.5463099999999998E-4</v>
      </c>
      <c r="AE109" s="64">
        <v>0</v>
      </c>
      <c r="AF109" s="64">
        <v>0.40824500000000002</v>
      </c>
      <c r="AG109" s="64">
        <v>0.54350600000000004</v>
      </c>
      <c r="AH109" s="64">
        <v>0.71745000000000003</v>
      </c>
      <c r="AI109" s="65">
        <v>1.4797300000000001E-3</v>
      </c>
      <c r="AJ109" s="60">
        <v>13160</v>
      </c>
      <c r="AK109" s="60">
        <v>7212</v>
      </c>
      <c r="AL109" s="60">
        <v>7806</v>
      </c>
      <c r="AM109" s="60">
        <v>12517</v>
      </c>
      <c r="AN109" s="60">
        <v>13952</v>
      </c>
      <c r="AO109" s="60">
        <v>14808</v>
      </c>
      <c r="AP109" s="62">
        <v>13516</v>
      </c>
      <c r="AQ109" s="59" t="s">
        <v>59</v>
      </c>
      <c r="AR109" s="60" t="s">
        <v>59</v>
      </c>
      <c r="AS109" s="60" t="s">
        <v>59</v>
      </c>
      <c r="AT109" s="60" t="s">
        <v>59</v>
      </c>
      <c r="AU109" s="271" t="s">
        <v>93</v>
      </c>
      <c r="AV109" s="271" t="s">
        <v>93</v>
      </c>
      <c r="AW109" s="271" t="s">
        <v>93</v>
      </c>
      <c r="AX109" s="62" t="s">
        <v>59</v>
      </c>
    </row>
    <row r="110" spans="1:50" x14ac:dyDescent="0.2">
      <c r="A110" s="58" t="s">
        <v>1734</v>
      </c>
      <c r="B110" s="59" t="s">
        <v>1734</v>
      </c>
      <c r="C110" s="90" t="s">
        <v>1296</v>
      </c>
      <c r="D110" s="60" t="s">
        <v>119</v>
      </c>
      <c r="E110" s="60" t="s">
        <v>2286</v>
      </c>
      <c r="F110" s="60" t="s">
        <v>38</v>
      </c>
      <c r="G110" s="109">
        <v>17</v>
      </c>
      <c r="H110" s="60">
        <v>58121213</v>
      </c>
      <c r="I110" s="60">
        <v>58121213</v>
      </c>
      <c r="J110" s="60" t="s">
        <v>40</v>
      </c>
      <c r="K110" s="60" t="s">
        <v>46</v>
      </c>
      <c r="L110" s="62" t="s">
        <v>2287</v>
      </c>
      <c r="M110" s="63">
        <v>0</v>
      </c>
      <c r="N110" s="64">
        <v>4.5454545454545456E-2</v>
      </c>
      <c r="O110" s="64">
        <v>9.0909090909090912E-2</v>
      </c>
      <c r="P110" s="64">
        <v>3.2258064516129031E-2</v>
      </c>
      <c r="Q110" s="64">
        <v>0.20833333333333334</v>
      </c>
      <c r="R110" s="64">
        <v>0.2857142857142857</v>
      </c>
      <c r="S110" s="64">
        <v>0.25</v>
      </c>
      <c r="T110" s="65">
        <v>0.14285714285714285</v>
      </c>
      <c r="U110" s="59">
        <v>36</v>
      </c>
      <c r="V110" s="60">
        <v>22</v>
      </c>
      <c r="W110" s="60">
        <v>33</v>
      </c>
      <c r="X110" s="60">
        <v>31</v>
      </c>
      <c r="Y110" s="60">
        <v>24</v>
      </c>
      <c r="Z110" s="60">
        <v>7</v>
      </c>
      <c r="AA110" s="60">
        <v>16</v>
      </c>
      <c r="AB110" s="62">
        <v>21</v>
      </c>
      <c r="AC110" s="63">
        <v>8.4551699999999994E-2</v>
      </c>
      <c r="AD110" s="64">
        <v>8.2634399999999997E-2</v>
      </c>
      <c r="AE110" s="64">
        <v>4.22212E-2</v>
      </c>
      <c r="AF110" s="64">
        <v>0.31610500000000002</v>
      </c>
      <c r="AG110" s="64">
        <v>0.319718</v>
      </c>
      <c r="AH110" s="64">
        <v>0.38583699999999999</v>
      </c>
      <c r="AI110" s="65">
        <v>0.30171999999999999</v>
      </c>
      <c r="AJ110" s="60">
        <v>12312</v>
      </c>
      <c r="AK110" s="60">
        <v>6438</v>
      </c>
      <c r="AL110" s="60">
        <v>10445</v>
      </c>
      <c r="AM110" s="60">
        <v>10680</v>
      </c>
      <c r="AN110" s="60">
        <v>9915</v>
      </c>
      <c r="AO110" s="60">
        <v>11523</v>
      </c>
      <c r="AP110" s="62">
        <v>11282</v>
      </c>
      <c r="AQ110" s="59" t="s">
        <v>40</v>
      </c>
      <c r="AR110" s="60" t="s">
        <v>40</v>
      </c>
      <c r="AS110" s="60" t="s">
        <v>40</v>
      </c>
      <c r="AT110" s="60" t="s">
        <v>40</v>
      </c>
      <c r="AU110" s="271" t="s">
        <v>48</v>
      </c>
      <c r="AV110" s="271" t="s">
        <v>48</v>
      </c>
      <c r="AW110" s="271" t="s">
        <v>48</v>
      </c>
      <c r="AX110" s="270" t="s">
        <v>48</v>
      </c>
    </row>
    <row r="111" spans="1:50" x14ac:dyDescent="0.2">
      <c r="A111" s="58" t="s">
        <v>1313</v>
      </c>
      <c r="B111" s="59" t="s">
        <v>33</v>
      </c>
      <c r="C111" s="58" t="s">
        <v>33</v>
      </c>
      <c r="D111" s="60" t="s">
        <v>119</v>
      </c>
      <c r="E111" s="60" t="s">
        <v>2288</v>
      </c>
      <c r="F111" s="60" t="s">
        <v>38</v>
      </c>
      <c r="G111" s="109">
        <v>17</v>
      </c>
      <c r="H111" s="60">
        <v>73870785</v>
      </c>
      <c r="I111" s="60">
        <v>73870785</v>
      </c>
      <c r="J111" s="60" t="s">
        <v>39</v>
      </c>
      <c r="K111" s="60" t="s">
        <v>40</v>
      </c>
      <c r="L111" s="62" t="s">
        <v>2289</v>
      </c>
      <c r="M111" s="63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0.04</v>
      </c>
      <c r="S111" s="64">
        <v>0</v>
      </c>
      <c r="T111" s="65">
        <v>0.31914893617021278</v>
      </c>
      <c r="U111" s="59">
        <v>76</v>
      </c>
      <c r="V111" s="60">
        <v>90</v>
      </c>
      <c r="W111" s="60">
        <v>108</v>
      </c>
      <c r="X111" s="60">
        <v>114</v>
      </c>
      <c r="Y111" s="60">
        <v>52</v>
      </c>
      <c r="Z111" s="60">
        <v>50</v>
      </c>
      <c r="AA111" s="60">
        <v>31</v>
      </c>
      <c r="AB111" s="62">
        <v>47</v>
      </c>
      <c r="AC111" s="63">
        <v>3.19616E-4</v>
      </c>
      <c r="AD111" s="64">
        <v>8.2155800000000004E-5</v>
      </c>
      <c r="AE111" s="64">
        <v>0</v>
      </c>
      <c r="AF111" s="64">
        <v>3.7436400000000002E-4</v>
      </c>
      <c r="AG111" s="64">
        <v>3.1498499999999999E-4</v>
      </c>
      <c r="AH111" s="64">
        <v>7.4537900000000003E-5</v>
      </c>
      <c r="AI111" s="65">
        <v>0.27899299999999999</v>
      </c>
      <c r="AJ111" s="60">
        <v>12515</v>
      </c>
      <c r="AK111" s="60">
        <v>12172</v>
      </c>
      <c r="AL111" s="60">
        <v>11174</v>
      </c>
      <c r="AM111" s="60">
        <v>13356</v>
      </c>
      <c r="AN111" s="60">
        <v>12699</v>
      </c>
      <c r="AO111" s="60">
        <v>13416</v>
      </c>
      <c r="AP111" s="62">
        <v>14176</v>
      </c>
      <c r="AQ111" s="59" t="s">
        <v>39</v>
      </c>
      <c r="AR111" s="60" t="s">
        <v>39</v>
      </c>
      <c r="AS111" s="60" t="s">
        <v>39</v>
      </c>
      <c r="AT111" s="60" t="s">
        <v>39</v>
      </c>
      <c r="AU111" s="60" t="s">
        <v>39</v>
      </c>
      <c r="AV111" s="60" t="s">
        <v>39</v>
      </c>
      <c r="AW111" s="60" t="s">
        <v>39</v>
      </c>
      <c r="AX111" s="270" t="s">
        <v>42</v>
      </c>
    </row>
    <row r="112" spans="1:50" x14ac:dyDescent="0.2">
      <c r="A112" s="58" t="s">
        <v>62</v>
      </c>
      <c r="B112" s="59" t="s">
        <v>62</v>
      </c>
      <c r="C112" s="58" t="s">
        <v>62</v>
      </c>
      <c r="D112" s="60" t="s">
        <v>119</v>
      </c>
      <c r="E112" s="60" t="s">
        <v>2290</v>
      </c>
      <c r="F112" s="60" t="s">
        <v>38</v>
      </c>
      <c r="G112" s="109">
        <v>18</v>
      </c>
      <c r="H112" s="60">
        <v>2547388</v>
      </c>
      <c r="I112" s="60">
        <v>2547388</v>
      </c>
      <c r="J112" s="60" t="s">
        <v>40</v>
      </c>
      <c r="K112" s="60" t="s">
        <v>46</v>
      </c>
      <c r="L112" s="62" t="s">
        <v>2291</v>
      </c>
      <c r="M112" s="63">
        <v>0</v>
      </c>
      <c r="N112" s="64">
        <v>0</v>
      </c>
      <c r="O112" s="64">
        <v>0</v>
      </c>
      <c r="P112" s="64">
        <v>0</v>
      </c>
      <c r="Q112" s="64">
        <v>0.1864406779661017</v>
      </c>
      <c r="R112" s="64">
        <v>0.2</v>
      </c>
      <c r="S112" s="64">
        <v>0.29545454545454547</v>
      </c>
      <c r="T112" s="65">
        <v>0</v>
      </c>
      <c r="U112" s="59">
        <v>41</v>
      </c>
      <c r="V112" s="60">
        <v>30</v>
      </c>
      <c r="W112" s="60">
        <v>29</v>
      </c>
      <c r="X112" s="60">
        <v>44</v>
      </c>
      <c r="Y112" s="60">
        <v>59</v>
      </c>
      <c r="Z112" s="60">
        <v>30</v>
      </c>
      <c r="AA112" s="60">
        <v>44</v>
      </c>
      <c r="AB112" s="62">
        <v>55</v>
      </c>
      <c r="AC112" s="63">
        <v>6.2351799999999999E-3</v>
      </c>
      <c r="AD112" s="64">
        <v>5.4786000000000001E-3</v>
      </c>
      <c r="AE112" s="64">
        <v>4.5212799999999999E-3</v>
      </c>
      <c r="AF112" s="64">
        <v>0.20791299999999999</v>
      </c>
      <c r="AG112" s="64">
        <v>0.247919</v>
      </c>
      <c r="AH112" s="64">
        <v>0.29412100000000002</v>
      </c>
      <c r="AI112" s="65">
        <v>4.1506299999999998E-3</v>
      </c>
      <c r="AJ112" s="60">
        <v>11387</v>
      </c>
      <c r="AK112" s="60">
        <v>9674</v>
      </c>
      <c r="AL112" s="60">
        <v>11280</v>
      </c>
      <c r="AM112" s="60">
        <v>12991</v>
      </c>
      <c r="AN112" s="60">
        <v>13694</v>
      </c>
      <c r="AO112" s="60">
        <v>16993</v>
      </c>
      <c r="AP112" s="62">
        <v>16624</v>
      </c>
      <c r="AQ112" s="59" t="s">
        <v>40</v>
      </c>
      <c r="AR112" s="60" t="s">
        <v>40</v>
      </c>
      <c r="AS112" s="60" t="s">
        <v>40</v>
      </c>
      <c r="AT112" s="60" t="s">
        <v>40</v>
      </c>
      <c r="AU112" s="271" t="s">
        <v>56</v>
      </c>
      <c r="AV112" s="271" t="s">
        <v>56</v>
      </c>
      <c r="AW112" s="271" t="s">
        <v>56</v>
      </c>
      <c r="AX112" s="62" t="s">
        <v>40</v>
      </c>
    </row>
    <row r="113" spans="1:50" x14ac:dyDescent="0.2">
      <c r="A113" s="58" t="s">
        <v>33</v>
      </c>
      <c r="B113" s="59" t="s">
        <v>33</v>
      </c>
      <c r="C113" s="58" t="s">
        <v>33</v>
      </c>
      <c r="D113" s="60" t="s">
        <v>119</v>
      </c>
      <c r="E113" s="60" t="s">
        <v>2292</v>
      </c>
      <c r="F113" s="60" t="s">
        <v>38</v>
      </c>
      <c r="G113" s="109">
        <v>19</v>
      </c>
      <c r="H113" s="60">
        <v>2097303</v>
      </c>
      <c r="I113" s="60">
        <v>2097303</v>
      </c>
      <c r="J113" s="60" t="s">
        <v>40</v>
      </c>
      <c r="K113" s="60" t="s">
        <v>39</v>
      </c>
      <c r="L113" s="62" t="s">
        <v>2293</v>
      </c>
      <c r="M113" s="63">
        <v>0</v>
      </c>
      <c r="N113" s="64">
        <v>0</v>
      </c>
      <c r="O113" s="64">
        <v>0</v>
      </c>
      <c r="P113" s="64">
        <v>0</v>
      </c>
      <c r="Q113" s="64">
        <v>0</v>
      </c>
      <c r="R113" s="64">
        <v>0</v>
      </c>
      <c r="S113" s="64">
        <v>0</v>
      </c>
      <c r="T113" s="65">
        <v>0.19444444444444445</v>
      </c>
      <c r="U113" s="59">
        <v>63</v>
      </c>
      <c r="V113" s="60">
        <v>60</v>
      </c>
      <c r="W113" s="60">
        <v>103</v>
      </c>
      <c r="X113" s="60">
        <v>89</v>
      </c>
      <c r="Y113" s="60">
        <v>42</v>
      </c>
      <c r="Z113" s="60">
        <v>32</v>
      </c>
      <c r="AA113" s="60">
        <v>29</v>
      </c>
      <c r="AB113" s="62">
        <v>36</v>
      </c>
      <c r="AC113" s="63">
        <v>0</v>
      </c>
      <c r="AD113" s="64">
        <v>0</v>
      </c>
      <c r="AE113" s="64">
        <v>0</v>
      </c>
      <c r="AF113" s="64">
        <v>0</v>
      </c>
      <c r="AG113" s="64">
        <v>0</v>
      </c>
      <c r="AH113" s="64">
        <v>0</v>
      </c>
      <c r="AI113" s="65">
        <v>0.29533700000000002</v>
      </c>
      <c r="AJ113" s="60">
        <v>3138</v>
      </c>
      <c r="AK113" s="60">
        <v>3838</v>
      </c>
      <c r="AL113" s="60">
        <v>1832</v>
      </c>
      <c r="AM113" s="60">
        <v>2363</v>
      </c>
      <c r="AN113" s="60">
        <v>3000</v>
      </c>
      <c r="AO113" s="60">
        <v>3507</v>
      </c>
      <c r="AP113" s="62">
        <v>2895</v>
      </c>
      <c r="AQ113" s="59" t="s">
        <v>40</v>
      </c>
      <c r="AR113" s="60" t="s">
        <v>40</v>
      </c>
      <c r="AS113" s="60" t="s">
        <v>40</v>
      </c>
      <c r="AT113" s="60" t="s">
        <v>40</v>
      </c>
      <c r="AU113" s="60" t="s">
        <v>40</v>
      </c>
      <c r="AV113" s="60" t="s">
        <v>40</v>
      </c>
      <c r="AW113" s="60" t="s">
        <v>40</v>
      </c>
      <c r="AX113" s="270" t="s">
        <v>42</v>
      </c>
    </row>
    <row r="114" spans="1:50" x14ac:dyDescent="0.2">
      <c r="A114" s="58" t="s">
        <v>2194</v>
      </c>
      <c r="B114" s="59" t="s">
        <v>33</v>
      </c>
      <c r="C114" s="58" t="s">
        <v>33</v>
      </c>
      <c r="D114" s="60" t="s">
        <v>119</v>
      </c>
      <c r="E114" s="60" t="s">
        <v>2335</v>
      </c>
      <c r="F114" s="60" t="s">
        <v>38</v>
      </c>
      <c r="G114" s="109">
        <v>19</v>
      </c>
      <c r="H114" s="60">
        <v>16986902</v>
      </c>
      <c r="I114" s="60">
        <v>16986902</v>
      </c>
      <c r="J114" s="60" t="s">
        <v>40</v>
      </c>
      <c r="K114" s="60" t="s">
        <v>59</v>
      </c>
      <c r="L114" s="62" t="s">
        <v>2336</v>
      </c>
      <c r="M114" s="63">
        <v>0</v>
      </c>
      <c r="N114" s="64">
        <v>6.4516129032258064E-3</v>
      </c>
      <c r="O114" s="64">
        <v>4.8543689320388345E-3</v>
      </c>
      <c r="P114" s="64">
        <v>0</v>
      </c>
      <c r="Q114" s="64">
        <v>0</v>
      </c>
      <c r="R114" s="64">
        <v>0</v>
      </c>
      <c r="S114" s="64">
        <v>0</v>
      </c>
      <c r="T114" s="65">
        <v>0.30526315789473685</v>
      </c>
      <c r="U114" s="59">
        <v>123</v>
      </c>
      <c r="V114" s="60">
        <v>155</v>
      </c>
      <c r="W114" s="60">
        <v>206</v>
      </c>
      <c r="X114" s="60">
        <v>165</v>
      </c>
      <c r="Y114" s="60">
        <v>73</v>
      </c>
      <c r="Z114" s="60">
        <v>88</v>
      </c>
      <c r="AA114" s="60">
        <v>76</v>
      </c>
      <c r="AB114" s="62">
        <v>95</v>
      </c>
      <c r="AC114" s="63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5">
        <v>0.27305600000000002</v>
      </c>
      <c r="AJ114" s="60">
        <v>529</v>
      </c>
      <c r="AK114" s="60">
        <v>1586</v>
      </c>
      <c r="AL114" s="60">
        <v>170</v>
      </c>
      <c r="AM114" s="60">
        <v>279</v>
      </c>
      <c r="AN114" s="60">
        <v>679</v>
      </c>
      <c r="AO114" s="60">
        <v>526</v>
      </c>
      <c r="AP114" s="62">
        <v>553</v>
      </c>
      <c r="AQ114" s="59" t="s">
        <v>40</v>
      </c>
      <c r="AR114" s="60" t="s">
        <v>40</v>
      </c>
      <c r="AS114" s="60" t="s">
        <v>40</v>
      </c>
      <c r="AT114" s="60" t="s">
        <v>40</v>
      </c>
      <c r="AU114" s="60" t="s">
        <v>40</v>
      </c>
      <c r="AV114" s="60" t="s">
        <v>40</v>
      </c>
      <c r="AW114" s="60" t="s">
        <v>40</v>
      </c>
      <c r="AX114" s="270" t="s">
        <v>93</v>
      </c>
    </row>
    <row r="115" spans="1:50" x14ac:dyDescent="0.2">
      <c r="A115" s="58" t="s">
        <v>1498</v>
      </c>
      <c r="B115" s="59" t="s">
        <v>1498</v>
      </c>
      <c r="C115" s="58" t="s">
        <v>1372</v>
      </c>
      <c r="D115" s="60" t="s">
        <v>119</v>
      </c>
      <c r="E115" s="60" t="s">
        <v>2294</v>
      </c>
      <c r="F115" s="60" t="s">
        <v>38</v>
      </c>
      <c r="G115" s="109">
        <v>19</v>
      </c>
      <c r="H115" s="60">
        <v>17000657</v>
      </c>
      <c r="I115" s="60">
        <v>17000657</v>
      </c>
      <c r="J115" s="60" t="s">
        <v>39</v>
      </c>
      <c r="K115" s="60" t="s">
        <v>46</v>
      </c>
      <c r="L115" s="62" t="s">
        <v>2295</v>
      </c>
      <c r="M115" s="63">
        <v>0</v>
      </c>
      <c r="N115" s="64">
        <v>7.6923076923076927E-2</v>
      </c>
      <c r="O115" s="64">
        <v>5.7692307692307696E-2</v>
      </c>
      <c r="P115" s="64">
        <v>2.0833333333333332E-2</v>
      </c>
      <c r="Q115" s="64">
        <v>0</v>
      </c>
      <c r="R115" s="64">
        <v>0.1</v>
      </c>
      <c r="S115" s="64">
        <v>0.25</v>
      </c>
      <c r="T115" s="65">
        <v>0.33333333333333331</v>
      </c>
      <c r="U115" s="59">
        <v>36</v>
      </c>
      <c r="V115" s="60">
        <v>39</v>
      </c>
      <c r="W115" s="60">
        <v>52</v>
      </c>
      <c r="X115" s="60">
        <v>48</v>
      </c>
      <c r="Y115" s="60">
        <v>15</v>
      </c>
      <c r="Z115" s="60">
        <v>20</v>
      </c>
      <c r="AA115" s="60">
        <v>8</v>
      </c>
      <c r="AB115" s="62">
        <v>24</v>
      </c>
      <c r="AC115" s="63">
        <v>4.5640500000000001E-2</v>
      </c>
      <c r="AD115" s="64">
        <v>6.1281700000000001E-2</v>
      </c>
      <c r="AE115" s="64">
        <v>3.3960200000000003E-2</v>
      </c>
      <c r="AF115" s="64">
        <v>4.3856700000000004E-3</v>
      </c>
      <c r="AG115" s="64">
        <v>0.29133100000000001</v>
      </c>
      <c r="AH115" s="64">
        <v>0.407582</v>
      </c>
      <c r="AI115" s="65">
        <v>0.22309000000000001</v>
      </c>
      <c r="AJ115" s="60">
        <v>15403</v>
      </c>
      <c r="AK115" s="60">
        <v>14262</v>
      </c>
      <c r="AL115" s="60">
        <v>12603</v>
      </c>
      <c r="AM115" s="60">
        <v>14821</v>
      </c>
      <c r="AN115" s="60">
        <v>14039</v>
      </c>
      <c r="AO115" s="60">
        <v>16117</v>
      </c>
      <c r="AP115" s="62">
        <v>17800</v>
      </c>
      <c r="AQ115" s="59" t="s">
        <v>39</v>
      </c>
      <c r="AR115" s="60" t="s">
        <v>39</v>
      </c>
      <c r="AS115" s="60" t="s">
        <v>39</v>
      </c>
      <c r="AT115" s="60" t="s">
        <v>39</v>
      </c>
      <c r="AU115" s="60" t="s">
        <v>39</v>
      </c>
      <c r="AV115" s="271" t="s">
        <v>65</v>
      </c>
      <c r="AW115" s="271" t="s">
        <v>65</v>
      </c>
      <c r="AX115" s="270" t="s">
        <v>65</v>
      </c>
    </row>
    <row r="116" spans="1:50" x14ac:dyDescent="0.2">
      <c r="A116" s="58" t="s">
        <v>2369</v>
      </c>
      <c r="B116" s="59" t="s">
        <v>119</v>
      </c>
      <c r="C116" s="58" t="s">
        <v>119</v>
      </c>
      <c r="D116" s="60" t="s">
        <v>119</v>
      </c>
      <c r="E116" s="60" t="s">
        <v>2370</v>
      </c>
      <c r="F116" s="60" t="s">
        <v>38</v>
      </c>
      <c r="G116" s="109">
        <v>19</v>
      </c>
      <c r="H116" s="60">
        <v>17435802</v>
      </c>
      <c r="I116" s="60">
        <v>17435802</v>
      </c>
      <c r="J116" s="60" t="s">
        <v>59</v>
      </c>
      <c r="K116" s="60" t="s">
        <v>40</v>
      </c>
      <c r="L116" s="62" t="s">
        <v>2371</v>
      </c>
      <c r="M116" s="63">
        <v>0</v>
      </c>
      <c r="N116" s="64">
        <v>0.620253164556962</v>
      </c>
      <c r="O116" s="64">
        <v>0.49275362318840582</v>
      </c>
      <c r="P116" s="64">
        <v>0.11</v>
      </c>
      <c r="Q116" s="64">
        <v>3.0303030303030304E-2</v>
      </c>
      <c r="R116" s="64">
        <v>0.08</v>
      </c>
      <c r="S116" s="64">
        <v>0</v>
      </c>
      <c r="T116" s="65">
        <v>0.11627906976744186</v>
      </c>
      <c r="U116" s="59">
        <v>65</v>
      </c>
      <c r="V116" s="60">
        <v>79</v>
      </c>
      <c r="W116" s="60">
        <v>138</v>
      </c>
      <c r="X116" s="60">
        <v>100</v>
      </c>
      <c r="Y116" s="60">
        <v>33</v>
      </c>
      <c r="Z116" s="60">
        <v>50</v>
      </c>
      <c r="AA116" s="60">
        <v>39</v>
      </c>
      <c r="AB116" s="62">
        <v>43</v>
      </c>
      <c r="AC116" s="63">
        <v>1.4326599999999999E-4</v>
      </c>
      <c r="AD116" s="64">
        <v>3.4463700000000001E-4</v>
      </c>
      <c r="AE116" s="64">
        <v>7.6312599999999998E-5</v>
      </c>
      <c r="AF116" s="64">
        <v>7.7477299999999998E-5</v>
      </c>
      <c r="AG116" s="64">
        <v>4.05762E-4</v>
      </c>
      <c r="AH116" s="64">
        <v>5.2159400000000001E-4</v>
      </c>
      <c r="AI116" s="65">
        <v>1.6911899999999999E-4</v>
      </c>
      <c r="AJ116" s="60">
        <v>13960</v>
      </c>
      <c r="AK116" s="60">
        <v>14508</v>
      </c>
      <c r="AL116" s="60">
        <v>13104</v>
      </c>
      <c r="AM116" s="60">
        <v>12907</v>
      </c>
      <c r="AN116" s="60">
        <v>14787</v>
      </c>
      <c r="AO116" s="60">
        <v>19172</v>
      </c>
      <c r="AP116" s="62">
        <v>17739</v>
      </c>
      <c r="AQ116" s="59"/>
      <c r="AR116" s="60"/>
      <c r="AS116" s="60"/>
      <c r="AT116" s="60"/>
      <c r="AU116" s="60"/>
      <c r="AV116" s="60"/>
      <c r="AW116" s="60"/>
      <c r="AX116" s="62"/>
    </row>
    <row r="117" spans="1:50" x14ac:dyDescent="0.2">
      <c r="A117" s="58" t="s">
        <v>2278</v>
      </c>
      <c r="B117" s="59" t="s">
        <v>62</v>
      </c>
      <c r="C117" s="58" t="s">
        <v>62</v>
      </c>
      <c r="D117" s="60" t="s">
        <v>119</v>
      </c>
      <c r="E117" s="60" t="s">
        <v>2296</v>
      </c>
      <c r="F117" s="60" t="s">
        <v>38</v>
      </c>
      <c r="G117" s="109">
        <v>19</v>
      </c>
      <c r="H117" s="60">
        <v>49956664</v>
      </c>
      <c r="I117" s="60">
        <v>49956664</v>
      </c>
      <c r="J117" s="60" t="s">
        <v>39</v>
      </c>
      <c r="K117" s="60" t="s">
        <v>59</v>
      </c>
      <c r="L117" s="62" t="s">
        <v>2297</v>
      </c>
      <c r="M117" s="63">
        <v>0</v>
      </c>
      <c r="N117" s="64">
        <v>0</v>
      </c>
      <c r="O117" s="64">
        <v>0</v>
      </c>
      <c r="P117" s="64">
        <v>1.3888888888888888E-2</v>
      </c>
      <c r="Q117" s="64">
        <v>0.3</v>
      </c>
      <c r="R117" s="64">
        <v>0.3902439024390244</v>
      </c>
      <c r="S117" s="64">
        <v>0.40540540540540543</v>
      </c>
      <c r="T117" s="65">
        <v>0</v>
      </c>
      <c r="U117" s="59">
        <v>41</v>
      </c>
      <c r="V117" s="60">
        <v>58</v>
      </c>
      <c r="W117" s="60">
        <v>65</v>
      </c>
      <c r="X117" s="60">
        <v>72</v>
      </c>
      <c r="Y117" s="60">
        <v>50</v>
      </c>
      <c r="Z117" s="60">
        <v>41</v>
      </c>
      <c r="AA117" s="60">
        <v>37</v>
      </c>
      <c r="AB117" s="62">
        <v>60</v>
      </c>
      <c r="AC117" s="63">
        <v>5.9091300000000003E-3</v>
      </c>
      <c r="AD117" s="64">
        <v>7.7047499999999998E-3</v>
      </c>
      <c r="AE117" s="64">
        <v>4.7128400000000003E-3</v>
      </c>
      <c r="AF117" s="64">
        <v>0.29549799999999998</v>
      </c>
      <c r="AG117" s="64">
        <v>0.33430700000000002</v>
      </c>
      <c r="AH117" s="64">
        <v>0.38805499999999998</v>
      </c>
      <c r="AI117" s="65">
        <v>3.07135E-3</v>
      </c>
      <c r="AJ117" s="60">
        <v>12523</v>
      </c>
      <c r="AK117" s="60">
        <v>12979</v>
      </c>
      <c r="AL117" s="60">
        <v>12519</v>
      </c>
      <c r="AM117" s="60">
        <v>14704</v>
      </c>
      <c r="AN117" s="60">
        <v>15061</v>
      </c>
      <c r="AO117" s="60">
        <v>18652</v>
      </c>
      <c r="AP117" s="62">
        <v>18233</v>
      </c>
      <c r="AQ117" s="59" t="s">
        <v>39</v>
      </c>
      <c r="AR117" s="60" t="s">
        <v>39</v>
      </c>
      <c r="AS117" s="60" t="s">
        <v>39</v>
      </c>
      <c r="AT117" s="60" t="s">
        <v>39</v>
      </c>
      <c r="AU117" s="271" t="s">
        <v>61</v>
      </c>
      <c r="AV117" s="271" t="s">
        <v>61</v>
      </c>
      <c r="AW117" s="271" t="s">
        <v>61</v>
      </c>
      <c r="AX117" s="62" t="s">
        <v>39</v>
      </c>
    </row>
    <row r="118" spans="1:50" x14ac:dyDescent="0.2">
      <c r="A118" s="58" t="s">
        <v>760</v>
      </c>
      <c r="B118" s="59" t="s">
        <v>119</v>
      </c>
      <c r="C118" s="58" t="s">
        <v>2310</v>
      </c>
      <c r="D118" s="60" t="s">
        <v>119</v>
      </c>
      <c r="E118" s="60" t="s">
        <v>2311</v>
      </c>
      <c r="F118" s="60" t="s">
        <v>50</v>
      </c>
      <c r="G118" s="109">
        <v>19</v>
      </c>
      <c r="H118" s="60">
        <v>56320311</v>
      </c>
      <c r="I118" s="60">
        <v>56320314</v>
      </c>
      <c r="J118" s="60" t="s">
        <v>2312</v>
      </c>
      <c r="K118" s="60" t="s">
        <v>51</v>
      </c>
      <c r="L118" s="62" t="s">
        <v>2313</v>
      </c>
      <c r="M118" s="63">
        <v>0</v>
      </c>
      <c r="N118" s="64">
        <v>0</v>
      </c>
      <c r="O118" s="64">
        <v>0</v>
      </c>
      <c r="P118" s="64">
        <v>0</v>
      </c>
      <c r="Q118" s="64">
        <v>0</v>
      </c>
      <c r="R118" s="64">
        <v>0</v>
      </c>
      <c r="S118" s="64">
        <v>0</v>
      </c>
      <c r="T118" s="65">
        <v>0</v>
      </c>
      <c r="U118" s="59">
        <v>14</v>
      </c>
      <c r="V118" s="60">
        <v>11</v>
      </c>
      <c r="W118" s="60">
        <v>10</v>
      </c>
      <c r="X118" s="60">
        <v>12</v>
      </c>
      <c r="Y118" s="60">
        <v>20</v>
      </c>
      <c r="Z118" s="60">
        <v>4</v>
      </c>
      <c r="AA118" s="60">
        <v>9</v>
      </c>
      <c r="AB118" s="62">
        <v>6</v>
      </c>
      <c r="AC118" s="63">
        <v>2.90086E-4</v>
      </c>
      <c r="AD118" s="64">
        <v>0</v>
      </c>
      <c r="AE118" s="64">
        <v>1.4919799999999999E-4</v>
      </c>
      <c r="AF118" s="64">
        <v>2.07154E-4</v>
      </c>
      <c r="AG118" s="64">
        <v>1.3326200000000001E-4</v>
      </c>
      <c r="AH118" s="64">
        <v>1.08755E-4</v>
      </c>
      <c r="AI118" s="65">
        <v>2.2064099999999999E-4</v>
      </c>
      <c r="AJ118" s="60">
        <v>13789</v>
      </c>
      <c r="AK118" s="60">
        <v>9389</v>
      </c>
      <c r="AL118" s="60">
        <v>13405</v>
      </c>
      <c r="AM118" s="60">
        <v>14482</v>
      </c>
      <c r="AN118" s="60">
        <v>15008</v>
      </c>
      <c r="AO118" s="60">
        <v>18390</v>
      </c>
      <c r="AP118" s="62">
        <v>18129</v>
      </c>
      <c r="AQ118" s="59" t="s">
        <v>2312</v>
      </c>
      <c r="AR118" s="60" t="s">
        <v>2312</v>
      </c>
      <c r="AS118" s="271" t="s">
        <v>2314</v>
      </c>
      <c r="AT118" s="271" t="s">
        <v>2314</v>
      </c>
      <c r="AU118" s="60" t="s">
        <v>2312</v>
      </c>
      <c r="AV118" s="60" t="s">
        <v>2312</v>
      </c>
      <c r="AW118" s="271" t="s">
        <v>2314</v>
      </c>
      <c r="AX118" s="270" t="s">
        <v>2314</v>
      </c>
    </row>
    <row r="119" spans="1:50" x14ac:dyDescent="0.2">
      <c r="A119" s="58" t="s">
        <v>2161</v>
      </c>
      <c r="B119" s="59" t="s">
        <v>1296</v>
      </c>
      <c r="C119" s="58" t="s">
        <v>1296</v>
      </c>
      <c r="D119" s="60" t="s">
        <v>119</v>
      </c>
      <c r="E119" s="60" t="s">
        <v>2298</v>
      </c>
      <c r="F119" s="60" t="s">
        <v>38</v>
      </c>
      <c r="G119" s="109">
        <v>19</v>
      </c>
      <c r="H119" s="60">
        <v>58452577</v>
      </c>
      <c r="I119" s="60">
        <v>58452577</v>
      </c>
      <c r="J119" s="60" t="s">
        <v>40</v>
      </c>
      <c r="K119" s="60" t="s">
        <v>39</v>
      </c>
      <c r="L119" s="62" t="s">
        <v>2299</v>
      </c>
      <c r="M119" s="63">
        <v>0</v>
      </c>
      <c r="N119" s="64">
        <v>0</v>
      </c>
      <c r="O119" s="64">
        <v>3.3333333333333333E-2</v>
      </c>
      <c r="P119" s="64">
        <v>0</v>
      </c>
      <c r="Q119" s="64">
        <v>0.42424242424242425</v>
      </c>
      <c r="R119" s="64">
        <v>0.2608695652173913</v>
      </c>
      <c r="S119" s="64">
        <v>0.44444444444444442</v>
      </c>
      <c r="T119" s="65">
        <v>0.16216216216216217</v>
      </c>
      <c r="U119" s="59">
        <v>25</v>
      </c>
      <c r="V119" s="60">
        <v>38</v>
      </c>
      <c r="W119" s="60">
        <v>30</v>
      </c>
      <c r="X119" s="60">
        <v>64</v>
      </c>
      <c r="Y119" s="60">
        <v>33</v>
      </c>
      <c r="Z119" s="60">
        <v>23</v>
      </c>
      <c r="AA119" s="60">
        <v>27</v>
      </c>
      <c r="AB119" s="62">
        <v>37</v>
      </c>
      <c r="AC119" s="63">
        <v>4.0314499999999999E-4</v>
      </c>
      <c r="AD119" s="64">
        <v>1.27081E-4</v>
      </c>
      <c r="AE119" s="64">
        <v>3.2209600000000001E-4</v>
      </c>
      <c r="AF119" s="64">
        <v>0.30809199999999998</v>
      </c>
      <c r="AG119" s="64">
        <v>0.34525099999999997</v>
      </c>
      <c r="AH119" s="64">
        <v>0.38952999999999999</v>
      </c>
      <c r="AI119" s="65">
        <v>0.31389299999999998</v>
      </c>
      <c r="AJ119" s="60">
        <v>9922</v>
      </c>
      <c r="AK119" s="60">
        <v>7869</v>
      </c>
      <c r="AL119" s="60">
        <v>9314</v>
      </c>
      <c r="AM119" s="60">
        <v>9825</v>
      </c>
      <c r="AN119" s="60">
        <v>10824</v>
      </c>
      <c r="AO119" s="60">
        <v>12225</v>
      </c>
      <c r="AP119" s="62">
        <v>12380</v>
      </c>
      <c r="AQ119" s="59" t="s">
        <v>40</v>
      </c>
      <c r="AR119" s="60" t="s">
        <v>40</v>
      </c>
      <c r="AS119" s="60" t="s">
        <v>40</v>
      </c>
      <c r="AT119" s="60" t="s">
        <v>40</v>
      </c>
      <c r="AU119" s="271" t="s">
        <v>42</v>
      </c>
      <c r="AV119" s="271" t="s">
        <v>42</v>
      </c>
      <c r="AW119" s="271" t="s">
        <v>42</v>
      </c>
      <c r="AX119" s="270" t="s">
        <v>42</v>
      </c>
    </row>
    <row r="120" spans="1:50" x14ac:dyDescent="0.2">
      <c r="A120" s="58" t="s">
        <v>2342</v>
      </c>
      <c r="B120" s="59" t="s">
        <v>119</v>
      </c>
      <c r="C120" s="58" t="s">
        <v>119</v>
      </c>
      <c r="D120" s="60" t="s">
        <v>119</v>
      </c>
      <c r="E120" s="60" t="s">
        <v>2372</v>
      </c>
      <c r="F120" s="60" t="s">
        <v>38</v>
      </c>
      <c r="G120" s="109">
        <v>20</v>
      </c>
      <c r="H120" s="60">
        <v>34827845</v>
      </c>
      <c r="I120" s="60">
        <v>34827845</v>
      </c>
      <c r="J120" s="60" t="s">
        <v>40</v>
      </c>
      <c r="K120" s="60" t="s">
        <v>59</v>
      </c>
      <c r="L120" s="62" t="s">
        <v>2373</v>
      </c>
      <c r="M120" s="63">
        <v>0</v>
      </c>
      <c r="N120" s="64">
        <v>0.18181818181818182</v>
      </c>
      <c r="O120" s="64">
        <v>0.11926605504587157</v>
      </c>
      <c r="P120" s="64">
        <v>0.12871287128712872</v>
      </c>
      <c r="Q120" s="64">
        <v>5.9701492537313432E-2</v>
      </c>
      <c r="R120" s="64">
        <v>0</v>
      </c>
      <c r="S120" s="64">
        <v>5.4545454545454543E-2</v>
      </c>
      <c r="T120" s="65">
        <v>0</v>
      </c>
      <c r="U120" s="59">
        <v>76</v>
      </c>
      <c r="V120" s="60">
        <v>66</v>
      </c>
      <c r="W120" s="60">
        <v>109</v>
      </c>
      <c r="X120" s="60">
        <v>101</v>
      </c>
      <c r="Y120" s="60">
        <v>67</v>
      </c>
      <c r="Z120" s="60">
        <v>44</v>
      </c>
      <c r="AA120" s="60">
        <v>55</v>
      </c>
      <c r="AB120" s="62">
        <v>45</v>
      </c>
      <c r="AC120" s="63"/>
      <c r="AD120" s="64"/>
      <c r="AE120" s="64"/>
      <c r="AF120" s="64"/>
      <c r="AG120" s="64"/>
      <c r="AH120" s="64"/>
      <c r="AI120" s="65"/>
      <c r="AJ120" s="60"/>
      <c r="AK120" s="60"/>
      <c r="AL120" s="60"/>
      <c r="AM120" s="60"/>
      <c r="AN120" s="60"/>
      <c r="AO120" s="60"/>
      <c r="AP120" s="62"/>
      <c r="AQ120" s="59"/>
      <c r="AR120" s="60"/>
      <c r="AS120" s="60"/>
      <c r="AT120" s="60"/>
      <c r="AU120" s="60"/>
      <c r="AV120" s="60"/>
      <c r="AW120" s="60"/>
      <c r="AX120" s="62"/>
    </row>
    <row r="121" spans="1:50" x14ac:dyDescent="0.2">
      <c r="A121" s="58" t="s">
        <v>2273</v>
      </c>
      <c r="B121" s="59" t="s">
        <v>1296</v>
      </c>
      <c r="C121" s="58" t="s">
        <v>1296</v>
      </c>
      <c r="D121" s="60" t="s">
        <v>119</v>
      </c>
      <c r="E121" s="60" t="s">
        <v>2300</v>
      </c>
      <c r="F121" s="60" t="s">
        <v>38</v>
      </c>
      <c r="G121" s="109">
        <v>20</v>
      </c>
      <c r="H121" s="60">
        <v>44047500</v>
      </c>
      <c r="I121" s="60">
        <v>44047500</v>
      </c>
      <c r="J121" s="60" t="s">
        <v>46</v>
      </c>
      <c r="K121" s="60" t="s">
        <v>59</v>
      </c>
      <c r="L121" s="62" t="s">
        <v>2301</v>
      </c>
      <c r="M121" s="63">
        <v>0</v>
      </c>
      <c r="N121" s="64">
        <v>0</v>
      </c>
      <c r="O121" s="64">
        <v>0</v>
      </c>
      <c r="P121" s="64">
        <v>2.6315789473684209E-2</v>
      </c>
      <c r="Q121" s="64">
        <v>0.22222222222222221</v>
      </c>
      <c r="R121" s="64">
        <v>0.3</v>
      </c>
      <c r="S121" s="64">
        <v>0.5</v>
      </c>
      <c r="T121" s="65">
        <v>0.38461538461538464</v>
      </c>
      <c r="U121" s="59">
        <v>16</v>
      </c>
      <c r="V121" s="60">
        <v>24</v>
      </c>
      <c r="W121" s="60">
        <v>38</v>
      </c>
      <c r="X121" s="60">
        <v>38</v>
      </c>
      <c r="Y121" s="60">
        <v>27</v>
      </c>
      <c r="Z121" s="60">
        <v>20</v>
      </c>
      <c r="AA121" s="60">
        <v>20</v>
      </c>
      <c r="AB121" s="62">
        <v>26</v>
      </c>
      <c r="AC121" s="63">
        <v>5.4314599999999999E-4</v>
      </c>
      <c r="AD121" s="64">
        <v>1.6887599999999999E-4</v>
      </c>
      <c r="AE121" s="64">
        <v>8.3257600000000002E-4</v>
      </c>
      <c r="AF121" s="64">
        <v>0.26417000000000002</v>
      </c>
      <c r="AG121" s="64">
        <v>0.31107400000000002</v>
      </c>
      <c r="AH121" s="64">
        <v>0.38750800000000002</v>
      </c>
      <c r="AI121" s="65">
        <v>0.21118700000000001</v>
      </c>
      <c r="AJ121" s="60">
        <v>14729</v>
      </c>
      <c r="AK121" s="60">
        <v>11843</v>
      </c>
      <c r="AL121" s="60">
        <v>13212</v>
      </c>
      <c r="AM121" s="60">
        <v>15914</v>
      </c>
      <c r="AN121" s="60">
        <v>16607</v>
      </c>
      <c r="AO121" s="60">
        <v>17419</v>
      </c>
      <c r="AP121" s="62">
        <v>19130</v>
      </c>
      <c r="AQ121" s="59" t="s">
        <v>46</v>
      </c>
      <c r="AR121" s="60" t="s">
        <v>46</v>
      </c>
      <c r="AS121" s="60" t="s">
        <v>46</v>
      </c>
      <c r="AT121" s="60" t="s">
        <v>46</v>
      </c>
      <c r="AU121" s="271" t="s">
        <v>150</v>
      </c>
      <c r="AV121" s="271" t="s">
        <v>150</v>
      </c>
      <c r="AW121" s="271" t="s">
        <v>150</v>
      </c>
      <c r="AX121" s="270" t="s">
        <v>150</v>
      </c>
    </row>
    <row r="122" spans="1:50" x14ac:dyDescent="0.2">
      <c r="A122" s="58" t="s">
        <v>1734</v>
      </c>
      <c r="B122" s="59" t="s">
        <v>2129</v>
      </c>
      <c r="C122" s="90" t="s">
        <v>1296</v>
      </c>
      <c r="D122" s="60" t="s">
        <v>119</v>
      </c>
      <c r="E122" s="60" t="s">
        <v>2302</v>
      </c>
      <c r="F122" s="60" t="s">
        <v>38</v>
      </c>
      <c r="G122" s="109">
        <v>20</v>
      </c>
      <c r="H122" s="60">
        <v>60987770</v>
      </c>
      <c r="I122" s="60">
        <v>60987770</v>
      </c>
      <c r="J122" s="60" t="s">
        <v>59</v>
      </c>
      <c r="K122" s="60" t="s">
        <v>46</v>
      </c>
      <c r="L122" s="62" t="s">
        <v>2303</v>
      </c>
      <c r="M122" s="63">
        <v>0</v>
      </c>
      <c r="N122" s="64">
        <v>1.2345679012345678E-2</v>
      </c>
      <c r="O122" s="64">
        <v>5.2631578947368418E-2</v>
      </c>
      <c r="P122" s="64">
        <v>3.0769230769230771E-2</v>
      </c>
      <c r="Q122" s="64">
        <v>0.34020618556701032</v>
      </c>
      <c r="R122" s="64">
        <v>0.22988505747126436</v>
      </c>
      <c r="S122" s="64">
        <v>0.34545454545454546</v>
      </c>
      <c r="T122" s="65">
        <v>0.24752475247524752</v>
      </c>
      <c r="U122" s="59">
        <v>130</v>
      </c>
      <c r="V122" s="60">
        <v>243</v>
      </c>
      <c r="W122" s="60">
        <v>247</v>
      </c>
      <c r="X122" s="60">
        <v>195</v>
      </c>
      <c r="Y122" s="60">
        <v>97</v>
      </c>
      <c r="Z122" s="60">
        <v>87</v>
      </c>
      <c r="AA122" s="60">
        <v>55</v>
      </c>
      <c r="AB122" s="62">
        <v>101</v>
      </c>
      <c r="AC122" s="63">
        <v>1.2158099999999999E-3</v>
      </c>
      <c r="AD122" s="64">
        <v>4.6400400000000001E-2</v>
      </c>
      <c r="AE122" s="64">
        <v>3.1415800000000001E-2</v>
      </c>
      <c r="AF122" s="64">
        <v>0.27266800000000002</v>
      </c>
      <c r="AG122" s="64">
        <v>0.32774900000000001</v>
      </c>
      <c r="AH122" s="64">
        <v>0.393673</v>
      </c>
      <c r="AI122" s="65">
        <v>0.23641999999999999</v>
      </c>
      <c r="AJ122" s="60">
        <v>1645</v>
      </c>
      <c r="AK122" s="60">
        <v>7737</v>
      </c>
      <c r="AL122" s="60">
        <v>4711</v>
      </c>
      <c r="AM122" s="60">
        <v>6088</v>
      </c>
      <c r="AN122" s="60">
        <v>6148</v>
      </c>
      <c r="AO122" s="60">
        <v>7270</v>
      </c>
      <c r="AP122" s="62">
        <v>7677</v>
      </c>
      <c r="AQ122" s="59" t="s">
        <v>59</v>
      </c>
      <c r="AR122" s="60" t="s">
        <v>59</v>
      </c>
      <c r="AS122" s="60" t="s">
        <v>59</v>
      </c>
      <c r="AT122" s="60" t="s">
        <v>59</v>
      </c>
      <c r="AU122" s="271" t="s">
        <v>150</v>
      </c>
      <c r="AV122" s="271" t="s">
        <v>150</v>
      </c>
      <c r="AW122" s="271" t="s">
        <v>150</v>
      </c>
      <c r="AX122" s="270" t="s">
        <v>150</v>
      </c>
    </row>
    <row r="123" spans="1:50" x14ac:dyDescent="0.2">
      <c r="A123" s="58" t="s">
        <v>203</v>
      </c>
      <c r="B123" s="59" t="s">
        <v>32</v>
      </c>
      <c r="C123" s="58" t="s">
        <v>119</v>
      </c>
      <c r="D123" s="60" t="s">
        <v>119</v>
      </c>
      <c r="E123" s="60" t="s">
        <v>2374</v>
      </c>
      <c r="F123" s="60" t="s">
        <v>103</v>
      </c>
      <c r="G123" s="109">
        <v>21</v>
      </c>
      <c r="H123" s="60">
        <v>17172077</v>
      </c>
      <c r="I123" s="60">
        <v>17172077</v>
      </c>
      <c r="J123" s="60" t="s">
        <v>39</v>
      </c>
      <c r="K123" s="60" t="s">
        <v>46</v>
      </c>
      <c r="L123" s="62" t="s">
        <v>2375</v>
      </c>
      <c r="M123" s="63">
        <v>0</v>
      </c>
      <c r="N123" s="64">
        <v>0</v>
      </c>
      <c r="O123" s="64">
        <v>0</v>
      </c>
      <c r="P123" s="64">
        <v>0</v>
      </c>
      <c r="Q123" s="64">
        <v>1.7241379310344827E-2</v>
      </c>
      <c r="R123" s="64">
        <v>0</v>
      </c>
      <c r="S123" s="64">
        <v>0.17857142857142858</v>
      </c>
      <c r="T123" s="65">
        <v>0</v>
      </c>
      <c r="U123" s="59">
        <v>20</v>
      </c>
      <c r="V123" s="60">
        <v>25</v>
      </c>
      <c r="W123" s="60">
        <v>27</v>
      </c>
      <c r="X123" s="60">
        <v>28</v>
      </c>
      <c r="Y123" s="60">
        <v>58</v>
      </c>
      <c r="Z123" s="60">
        <v>38</v>
      </c>
      <c r="AA123" s="60">
        <v>28</v>
      </c>
      <c r="AB123" s="62">
        <v>50</v>
      </c>
      <c r="AC123" s="63">
        <v>1.09701E-4</v>
      </c>
      <c r="AD123" s="64">
        <v>2.29903E-4</v>
      </c>
      <c r="AE123" s="64">
        <v>2.4484799999999998E-4</v>
      </c>
      <c r="AF123" s="64">
        <v>0</v>
      </c>
      <c r="AG123" s="64">
        <v>1.70648E-3</v>
      </c>
      <c r="AH123" s="64">
        <v>8.2146800000000006E-2</v>
      </c>
      <c r="AI123" s="65">
        <v>0</v>
      </c>
      <c r="AJ123" s="60">
        <v>27347</v>
      </c>
      <c r="AK123" s="60">
        <v>26098</v>
      </c>
      <c r="AL123" s="60">
        <v>24505</v>
      </c>
      <c r="AM123" s="60">
        <v>144</v>
      </c>
      <c r="AN123" s="60">
        <v>586</v>
      </c>
      <c r="AO123" s="60">
        <v>913</v>
      </c>
      <c r="AP123" s="62">
        <v>1938</v>
      </c>
      <c r="AQ123" s="59"/>
      <c r="AR123" s="60"/>
      <c r="AS123" s="60"/>
      <c r="AT123" s="60"/>
      <c r="AU123" s="60"/>
      <c r="AV123" s="60"/>
      <c r="AW123" s="60"/>
      <c r="AX123" s="62"/>
    </row>
    <row r="124" spans="1:50" x14ac:dyDescent="0.2">
      <c r="A124" s="58" t="s">
        <v>1949</v>
      </c>
      <c r="B124" s="59" t="s">
        <v>33</v>
      </c>
      <c r="C124" s="58" t="s">
        <v>33</v>
      </c>
      <c r="D124" s="60" t="s">
        <v>119</v>
      </c>
      <c r="E124" s="60" t="s">
        <v>2304</v>
      </c>
      <c r="F124" s="60" t="s">
        <v>38</v>
      </c>
      <c r="G124" s="109">
        <v>21</v>
      </c>
      <c r="H124" s="60">
        <v>28338311</v>
      </c>
      <c r="I124" s="60">
        <v>28338311</v>
      </c>
      <c r="J124" s="60" t="s">
        <v>39</v>
      </c>
      <c r="K124" s="60" t="s">
        <v>59</v>
      </c>
      <c r="L124" s="62" t="s">
        <v>2305</v>
      </c>
      <c r="M124" s="63">
        <v>0</v>
      </c>
      <c r="N124" s="64">
        <v>2.0618556701030927E-2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5">
        <v>0.2857142857142857</v>
      </c>
      <c r="U124" s="59">
        <v>76</v>
      </c>
      <c r="V124" s="60">
        <v>97</v>
      </c>
      <c r="W124" s="60">
        <v>120</v>
      </c>
      <c r="X124" s="60">
        <v>102</v>
      </c>
      <c r="Y124" s="60">
        <v>46</v>
      </c>
      <c r="Z124" s="60">
        <v>55</v>
      </c>
      <c r="AA124" s="60">
        <v>44</v>
      </c>
      <c r="AB124" s="62">
        <v>63</v>
      </c>
      <c r="AC124" s="63">
        <v>7.1507200000000002E-3</v>
      </c>
      <c r="AD124" s="64">
        <v>6.4441000000000003E-3</v>
      </c>
      <c r="AE124" s="64">
        <v>4.5451299999999997E-3</v>
      </c>
      <c r="AF124" s="64">
        <v>5.40721E-3</v>
      </c>
      <c r="AG124" s="64">
        <v>3.38464E-3</v>
      </c>
      <c r="AH124" s="64">
        <v>4.4214800000000002E-3</v>
      </c>
      <c r="AI124" s="65">
        <v>0.334897</v>
      </c>
      <c r="AJ124" s="60">
        <v>14544</v>
      </c>
      <c r="AK124" s="60">
        <v>12880</v>
      </c>
      <c r="AL124" s="60">
        <v>14081</v>
      </c>
      <c r="AM124" s="60">
        <v>14980</v>
      </c>
      <c r="AN124" s="60">
        <v>15659</v>
      </c>
      <c r="AO124" s="60">
        <v>17415</v>
      </c>
      <c r="AP124" s="62">
        <v>17480</v>
      </c>
      <c r="AQ124" s="59" t="s">
        <v>39</v>
      </c>
      <c r="AR124" s="60"/>
      <c r="AS124" s="60" t="s">
        <v>39</v>
      </c>
      <c r="AT124" s="60" t="s">
        <v>39</v>
      </c>
      <c r="AU124" s="60" t="s">
        <v>39</v>
      </c>
      <c r="AV124" s="60" t="s">
        <v>39</v>
      </c>
      <c r="AW124" s="60" t="s">
        <v>39</v>
      </c>
      <c r="AX124" s="270" t="s">
        <v>61</v>
      </c>
    </row>
    <row r="125" spans="1:50" x14ac:dyDescent="0.2">
      <c r="A125" s="58" t="s">
        <v>1296</v>
      </c>
      <c r="B125" s="59" t="s">
        <v>1296</v>
      </c>
      <c r="C125" s="58" t="s">
        <v>1296</v>
      </c>
      <c r="D125" s="60" t="s">
        <v>119</v>
      </c>
      <c r="E125" s="60" t="s">
        <v>2306</v>
      </c>
      <c r="F125" s="60" t="s">
        <v>38</v>
      </c>
      <c r="G125" s="109">
        <v>22</v>
      </c>
      <c r="H125" s="60">
        <v>31621719</v>
      </c>
      <c r="I125" s="60">
        <v>31621719</v>
      </c>
      <c r="J125" s="60" t="s">
        <v>40</v>
      </c>
      <c r="K125" s="60" t="s">
        <v>39</v>
      </c>
      <c r="L125" s="62" t="s">
        <v>2307</v>
      </c>
      <c r="M125" s="63">
        <v>0</v>
      </c>
      <c r="N125" s="64">
        <v>0</v>
      </c>
      <c r="O125" s="64">
        <v>0</v>
      </c>
      <c r="P125" s="64">
        <v>0</v>
      </c>
      <c r="Q125" s="64">
        <v>0.5</v>
      </c>
      <c r="R125" s="64">
        <v>0.66666666666666663</v>
      </c>
      <c r="S125" s="64">
        <v>0.75</v>
      </c>
      <c r="T125" s="65">
        <v>0.2857142857142857</v>
      </c>
      <c r="U125" s="59">
        <v>58</v>
      </c>
      <c r="V125" s="60">
        <v>56</v>
      </c>
      <c r="W125" s="60">
        <v>86</v>
      </c>
      <c r="X125" s="60">
        <v>80</v>
      </c>
      <c r="Y125" s="60">
        <v>38</v>
      </c>
      <c r="Z125" s="60">
        <v>21</v>
      </c>
      <c r="AA125" s="60">
        <v>20</v>
      </c>
      <c r="AB125" s="62">
        <v>28</v>
      </c>
      <c r="AC125" s="63">
        <v>8.8613200000000001E-5</v>
      </c>
      <c r="AD125" s="64">
        <v>1.12549E-4</v>
      </c>
      <c r="AE125" s="64">
        <v>1.0037100000000001E-4</v>
      </c>
      <c r="AF125" s="64">
        <v>0.400426</v>
      </c>
      <c r="AG125" s="64">
        <v>0.49097400000000002</v>
      </c>
      <c r="AH125" s="64">
        <v>0.62954600000000005</v>
      </c>
      <c r="AI125" s="65">
        <v>0.30588799999999999</v>
      </c>
      <c r="AJ125" s="60">
        <v>11285</v>
      </c>
      <c r="AK125" s="60">
        <v>8885</v>
      </c>
      <c r="AL125" s="60">
        <v>9963</v>
      </c>
      <c r="AM125" s="60">
        <v>9400</v>
      </c>
      <c r="AN125" s="60">
        <v>9860</v>
      </c>
      <c r="AO125" s="60">
        <v>10201</v>
      </c>
      <c r="AP125" s="62">
        <v>11514</v>
      </c>
      <c r="AQ125" s="59" t="s">
        <v>40</v>
      </c>
      <c r="AR125" s="60" t="s">
        <v>40</v>
      </c>
      <c r="AS125" s="60" t="s">
        <v>40</v>
      </c>
      <c r="AT125" s="60" t="s">
        <v>40</v>
      </c>
      <c r="AU125" s="271" t="s">
        <v>84</v>
      </c>
      <c r="AV125" s="271" t="s">
        <v>84</v>
      </c>
      <c r="AW125" s="271" t="s">
        <v>84</v>
      </c>
      <c r="AX125" s="270" t="s">
        <v>84</v>
      </c>
    </row>
    <row r="126" spans="1:50" x14ac:dyDescent="0.2">
      <c r="A126" s="58" t="s">
        <v>33</v>
      </c>
      <c r="B126" s="59" t="s">
        <v>33</v>
      </c>
      <c r="C126" s="58" t="s">
        <v>33</v>
      </c>
      <c r="D126" s="60" t="s">
        <v>119</v>
      </c>
      <c r="E126" s="60" t="s">
        <v>2337</v>
      </c>
      <c r="F126" s="60" t="s">
        <v>38</v>
      </c>
      <c r="G126" s="109">
        <v>23</v>
      </c>
      <c r="H126" s="60">
        <v>53426521</v>
      </c>
      <c r="I126" s="60">
        <v>53426521</v>
      </c>
      <c r="J126" s="60" t="s">
        <v>59</v>
      </c>
      <c r="K126" s="60" t="s">
        <v>40</v>
      </c>
      <c r="L126" s="62" t="s">
        <v>2338</v>
      </c>
      <c r="M126" s="63">
        <v>0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5">
        <v>0.29166666666666669</v>
      </c>
      <c r="U126" s="59">
        <v>27</v>
      </c>
      <c r="V126" s="60">
        <v>17</v>
      </c>
      <c r="W126" s="60">
        <v>16</v>
      </c>
      <c r="X126" s="60">
        <v>29</v>
      </c>
      <c r="Y126" s="60">
        <v>12</v>
      </c>
      <c r="Z126" s="60">
        <v>10</v>
      </c>
      <c r="AA126" s="60">
        <v>8</v>
      </c>
      <c r="AB126" s="62">
        <v>24</v>
      </c>
      <c r="AC126" s="63">
        <v>1.87441E-4</v>
      </c>
      <c r="AD126" s="64">
        <v>0</v>
      </c>
      <c r="AE126" s="64">
        <v>3.1720899999999999E-4</v>
      </c>
      <c r="AF126" s="64">
        <v>4.7619000000000003E-3</v>
      </c>
      <c r="AG126" s="64">
        <v>1.2345699999999999E-2</v>
      </c>
      <c r="AH126" s="64">
        <v>3.6101100000000001E-3</v>
      </c>
      <c r="AI126" s="65">
        <v>0.43762400000000001</v>
      </c>
      <c r="AJ126" s="60">
        <v>5335</v>
      </c>
      <c r="AK126" s="60">
        <v>2025</v>
      </c>
      <c r="AL126" s="60">
        <v>6305</v>
      </c>
      <c r="AM126" s="60">
        <v>420</v>
      </c>
      <c r="AN126" s="60">
        <v>81</v>
      </c>
      <c r="AO126" s="60">
        <v>277</v>
      </c>
      <c r="AP126" s="62">
        <v>505</v>
      </c>
      <c r="AQ126" s="59" t="s">
        <v>59</v>
      </c>
      <c r="AR126" s="60" t="s">
        <v>59</v>
      </c>
      <c r="AS126" s="60" t="s">
        <v>59</v>
      </c>
      <c r="AT126" s="60" t="s">
        <v>59</v>
      </c>
      <c r="AU126" s="60" t="s">
        <v>59</v>
      </c>
      <c r="AV126" s="60" t="s">
        <v>59</v>
      </c>
      <c r="AW126" s="60" t="s">
        <v>59</v>
      </c>
      <c r="AX126" s="270" t="s">
        <v>93</v>
      </c>
    </row>
    <row r="127" spans="1:50" x14ac:dyDescent="0.2">
      <c r="A127" s="58" t="s">
        <v>1296</v>
      </c>
      <c r="B127" s="59" t="s">
        <v>119</v>
      </c>
      <c r="C127" s="58" t="s">
        <v>1179</v>
      </c>
      <c r="D127" s="60" t="s">
        <v>119</v>
      </c>
      <c r="E127" s="60" t="s">
        <v>2315</v>
      </c>
      <c r="F127" s="60" t="s">
        <v>38</v>
      </c>
      <c r="G127" s="109">
        <v>23</v>
      </c>
      <c r="H127" s="60">
        <v>120183051</v>
      </c>
      <c r="I127" s="60">
        <v>120183051</v>
      </c>
      <c r="J127" s="60" t="s">
        <v>46</v>
      </c>
      <c r="K127" s="60" t="s">
        <v>40</v>
      </c>
      <c r="L127" s="62" t="s">
        <v>2316</v>
      </c>
      <c r="M127" s="63">
        <v>0</v>
      </c>
      <c r="N127" s="64">
        <v>0</v>
      </c>
      <c r="O127" s="64">
        <v>0</v>
      </c>
      <c r="P127" s="64">
        <v>0</v>
      </c>
      <c r="Q127" s="64">
        <v>0.12244897959183673</v>
      </c>
      <c r="R127" s="64">
        <v>0.27631578947368424</v>
      </c>
      <c r="S127" s="64">
        <v>2.0833333333333332E-2</v>
      </c>
      <c r="T127" s="65">
        <v>0.11504424778761062</v>
      </c>
      <c r="U127" s="59">
        <v>75</v>
      </c>
      <c r="V127" s="60">
        <v>58</v>
      </c>
      <c r="W127" s="60">
        <v>118</v>
      </c>
      <c r="X127" s="60">
        <v>109</v>
      </c>
      <c r="Y127" s="60">
        <v>98</v>
      </c>
      <c r="Z127" s="60">
        <v>76</v>
      </c>
      <c r="AA127" s="60">
        <v>48</v>
      </c>
      <c r="AB127" s="62">
        <v>113</v>
      </c>
      <c r="AC127" s="63">
        <v>2.8054099999999999E-3</v>
      </c>
      <c r="AD127" s="64">
        <v>7.0890000000000005E-4</v>
      </c>
      <c r="AE127" s="64">
        <v>3.8908100000000002E-3</v>
      </c>
      <c r="AF127" s="64">
        <v>4.75421E-3</v>
      </c>
      <c r="AG127" s="64">
        <v>5.1734499999999996E-3</v>
      </c>
      <c r="AH127" s="64">
        <v>1.9371499999999999E-3</v>
      </c>
      <c r="AI127" s="65">
        <v>3.9386500000000001E-3</v>
      </c>
      <c r="AJ127" s="60">
        <v>15684</v>
      </c>
      <c r="AK127" s="60">
        <v>15517</v>
      </c>
      <c r="AL127" s="60">
        <v>16449</v>
      </c>
      <c r="AM127" s="60">
        <v>21034</v>
      </c>
      <c r="AN127" s="60">
        <v>18363</v>
      </c>
      <c r="AO127" s="60">
        <v>18584</v>
      </c>
      <c r="AP127" s="62">
        <v>21581</v>
      </c>
      <c r="AQ127" s="59" t="s">
        <v>46</v>
      </c>
      <c r="AR127" s="60" t="s">
        <v>46</v>
      </c>
      <c r="AS127" s="60" t="s">
        <v>46</v>
      </c>
      <c r="AT127" s="60" t="s">
        <v>46</v>
      </c>
      <c r="AU127" s="271" t="s">
        <v>48</v>
      </c>
      <c r="AV127" s="271" t="s">
        <v>48</v>
      </c>
      <c r="AW127" s="60" t="s">
        <v>46</v>
      </c>
      <c r="AX127" s="270" t="s">
        <v>48</v>
      </c>
    </row>
    <row r="128" spans="1:50" x14ac:dyDescent="0.2">
      <c r="A128" s="58" t="s">
        <v>2376</v>
      </c>
      <c r="B128" s="59" t="s">
        <v>119</v>
      </c>
      <c r="C128" s="58" t="s">
        <v>119</v>
      </c>
      <c r="D128" s="60" t="s">
        <v>119</v>
      </c>
      <c r="E128" s="60" t="s">
        <v>2377</v>
      </c>
      <c r="F128" s="60" t="s">
        <v>38</v>
      </c>
      <c r="G128" s="109">
        <v>23</v>
      </c>
      <c r="H128" s="60">
        <v>129270136</v>
      </c>
      <c r="I128" s="60">
        <v>129270136</v>
      </c>
      <c r="J128" s="60" t="s">
        <v>39</v>
      </c>
      <c r="K128" s="60" t="s">
        <v>59</v>
      </c>
      <c r="L128" s="62" t="s">
        <v>2378</v>
      </c>
      <c r="M128" s="63">
        <v>0</v>
      </c>
      <c r="N128" s="64">
        <v>0</v>
      </c>
      <c r="O128" s="64">
        <v>0</v>
      </c>
      <c r="P128" s="64">
        <v>0</v>
      </c>
      <c r="Q128" s="64">
        <v>5.8823529411764705E-2</v>
      </c>
      <c r="R128" s="64">
        <v>0</v>
      </c>
      <c r="S128" s="64">
        <v>0</v>
      </c>
      <c r="T128" s="65">
        <v>0.16666666666666666</v>
      </c>
      <c r="U128" s="59">
        <v>22</v>
      </c>
      <c r="V128" s="60">
        <v>10</v>
      </c>
      <c r="W128" s="60">
        <v>23</v>
      </c>
      <c r="X128" s="60">
        <v>18</v>
      </c>
      <c r="Y128" s="60">
        <v>17</v>
      </c>
      <c r="Z128" s="60">
        <v>11</v>
      </c>
      <c r="AA128" s="60">
        <v>11</v>
      </c>
      <c r="AB128" s="62">
        <v>12</v>
      </c>
      <c r="AC128" s="63">
        <v>2.39266E-3</v>
      </c>
      <c r="AD128" s="64">
        <v>5.2815600000000002E-3</v>
      </c>
      <c r="AE128" s="64">
        <v>3.9827700000000001E-3</v>
      </c>
      <c r="AF128" s="64">
        <v>3.7174700000000001E-3</v>
      </c>
      <c r="AG128" s="64">
        <v>2.4283600000000001E-3</v>
      </c>
      <c r="AH128" s="64">
        <v>2.2078499999999999E-3</v>
      </c>
      <c r="AI128" s="65">
        <v>2.6075E-3</v>
      </c>
      <c r="AJ128" s="60">
        <v>15046</v>
      </c>
      <c r="AK128" s="60">
        <v>13443</v>
      </c>
      <c r="AL128" s="60">
        <v>12303</v>
      </c>
      <c r="AM128" s="60">
        <v>17485</v>
      </c>
      <c r="AN128" s="60">
        <v>16472</v>
      </c>
      <c r="AO128" s="60">
        <v>19476</v>
      </c>
      <c r="AP128" s="62">
        <v>19559</v>
      </c>
      <c r="AQ128" s="59"/>
      <c r="AR128" s="60"/>
      <c r="AS128" s="60"/>
      <c r="AT128" s="60"/>
      <c r="AU128" s="60"/>
      <c r="AV128" s="60"/>
      <c r="AW128" s="60"/>
      <c r="AX128" s="62"/>
    </row>
    <row r="129" spans="1:50" ht="17" thickBot="1" x14ac:dyDescent="0.25">
      <c r="A129" s="93" t="s">
        <v>2278</v>
      </c>
      <c r="B129" s="95" t="s">
        <v>62</v>
      </c>
      <c r="C129" s="93" t="s">
        <v>203</v>
      </c>
      <c r="D129" s="96" t="s">
        <v>119</v>
      </c>
      <c r="E129" s="96" t="s">
        <v>2308</v>
      </c>
      <c r="F129" s="96" t="s">
        <v>38</v>
      </c>
      <c r="G129" s="118">
        <v>23</v>
      </c>
      <c r="H129" s="96">
        <v>129505596</v>
      </c>
      <c r="I129" s="96">
        <v>129505596</v>
      </c>
      <c r="J129" s="96" t="s">
        <v>40</v>
      </c>
      <c r="K129" s="96" t="s">
        <v>46</v>
      </c>
      <c r="L129" s="98" t="s">
        <v>2309</v>
      </c>
      <c r="M129" s="99">
        <v>0</v>
      </c>
      <c r="N129" s="100">
        <v>0</v>
      </c>
      <c r="O129" s="100">
        <v>0</v>
      </c>
      <c r="P129" s="100">
        <v>0.02</v>
      </c>
      <c r="Q129" s="100">
        <v>0.29545454545454547</v>
      </c>
      <c r="R129" s="100">
        <v>0.24324324324324326</v>
      </c>
      <c r="S129" s="100">
        <v>0.5714285714285714</v>
      </c>
      <c r="T129" s="101">
        <v>0</v>
      </c>
      <c r="U129" s="95">
        <v>57</v>
      </c>
      <c r="V129" s="96">
        <v>31</v>
      </c>
      <c r="W129" s="96">
        <v>34</v>
      </c>
      <c r="X129" s="96">
        <v>50</v>
      </c>
      <c r="Y129" s="96">
        <v>44</v>
      </c>
      <c r="Z129" s="96">
        <v>37</v>
      </c>
      <c r="AA129" s="96">
        <v>14</v>
      </c>
      <c r="AB129" s="98">
        <v>44</v>
      </c>
      <c r="AC129" s="99">
        <v>4.6986500000000004E-3</v>
      </c>
      <c r="AD129" s="100">
        <v>3.3621499999999999E-3</v>
      </c>
      <c r="AE129" s="100">
        <v>4.1257899999999998E-3</v>
      </c>
      <c r="AF129" s="100">
        <v>0.23965800000000001</v>
      </c>
      <c r="AG129" s="100">
        <v>0.23888200000000001</v>
      </c>
      <c r="AH129" s="100">
        <v>0.534084</v>
      </c>
      <c r="AI129" s="101">
        <v>7.4731399999999996E-3</v>
      </c>
      <c r="AJ129" s="95">
        <v>11067</v>
      </c>
      <c r="AK129" s="96">
        <v>4164</v>
      </c>
      <c r="AL129" s="96">
        <v>10907</v>
      </c>
      <c r="AM129" s="96">
        <v>13223</v>
      </c>
      <c r="AN129" s="96">
        <v>10231</v>
      </c>
      <c r="AO129" s="96">
        <v>9682</v>
      </c>
      <c r="AP129" s="98">
        <v>12846</v>
      </c>
      <c r="AQ129" s="95" t="s">
        <v>40</v>
      </c>
      <c r="AR129" s="96" t="s">
        <v>40</v>
      </c>
      <c r="AS129" s="96" t="s">
        <v>40</v>
      </c>
      <c r="AT129" s="96" t="s">
        <v>40</v>
      </c>
      <c r="AU129" s="304" t="s">
        <v>48</v>
      </c>
      <c r="AV129" s="96"/>
      <c r="AW129" s="304" t="s">
        <v>48</v>
      </c>
      <c r="AX129" s="98" t="s">
        <v>40</v>
      </c>
    </row>
  </sheetData>
  <autoFilter ref="A2:AX2">
    <sortState ref="A3:AX129">
      <sortCondition ref="G2:G129"/>
    </sortState>
  </autoFilter>
  <mergeCells count="5">
    <mergeCell ref="A1:C1"/>
    <mergeCell ref="D1:L1"/>
    <mergeCell ref="M1:AB1"/>
    <mergeCell ref="AC1:AP1"/>
    <mergeCell ref="AQ1:AX1"/>
  </mergeCells>
  <conditionalFormatting sqref="M1:T1048576">
    <cfRule type="colorScale" priority="4">
      <colorScale>
        <cfvo type="min"/>
        <cfvo type="max"/>
        <color theme="0"/>
        <color theme="3" tint="0.39997558519241921"/>
      </colorScale>
    </cfRule>
  </conditionalFormatting>
  <conditionalFormatting sqref="AC1:AI1048576">
    <cfRule type="colorScale" priority="3">
      <colorScale>
        <cfvo type="min"/>
        <cfvo type="max"/>
        <color theme="0"/>
        <color theme="3" tint="0.39997558519241921"/>
      </colorScale>
    </cfRule>
  </conditionalFormatting>
  <conditionalFormatting sqref="U1:AB1048576">
    <cfRule type="colorScale" priority="2">
      <colorScale>
        <cfvo type="min"/>
        <cfvo type="max"/>
        <color theme="0"/>
        <color rgb="FFFFFF00"/>
      </colorScale>
    </cfRule>
  </conditionalFormatting>
  <conditionalFormatting sqref="AJ1:AP1048576">
    <cfRule type="colorScale" priority="1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9"/>
  <sheetViews>
    <sheetView workbookViewId="0">
      <selection sqref="A1:C1"/>
    </sheetView>
  </sheetViews>
  <sheetFormatPr baseColWidth="10" defaultRowHeight="13" x14ac:dyDescent="0.15"/>
  <cols>
    <col min="1" max="3" width="16.5" style="84" customWidth="1"/>
    <col min="4" max="12" width="11.83203125" style="84" customWidth="1"/>
    <col min="13" max="17" width="6.83203125" style="293" customWidth="1"/>
    <col min="18" max="22" width="6.83203125" style="282" customWidth="1"/>
    <col min="23" max="30" width="6.83203125" style="293" customWidth="1"/>
    <col min="31" max="38" width="6.83203125" style="282" customWidth="1"/>
    <col min="39" max="46" width="6.83203125" style="84" customWidth="1"/>
    <col min="47" max="16384" width="10.83203125" style="84"/>
  </cols>
  <sheetData>
    <row r="1" spans="1:46" ht="36" customHeight="1" thickBot="1" x14ac:dyDescent="0.2">
      <c r="A1" s="328" t="s">
        <v>0</v>
      </c>
      <c r="B1" s="338"/>
      <c r="C1" s="338"/>
      <c r="D1" s="328" t="s">
        <v>1</v>
      </c>
      <c r="E1" s="338"/>
      <c r="F1" s="338"/>
      <c r="G1" s="338"/>
      <c r="H1" s="338"/>
      <c r="I1" s="338"/>
      <c r="J1" s="338"/>
      <c r="K1" s="338"/>
      <c r="L1" s="338"/>
      <c r="M1" s="328" t="s">
        <v>2</v>
      </c>
      <c r="N1" s="328"/>
      <c r="O1" s="328"/>
      <c r="P1" s="328"/>
      <c r="Q1" s="328"/>
      <c r="R1" s="328"/>
      <c r="S1" s="328"/>
      <c r="T1" s="328"/>
      <c r="U1" s="328"/>
      <c r="V1" s="328"/>
      <c r="W1" s="339" t="s">
        <v>3</v>
      </c>
      <c r="X1" s="339"/>
      <c r="Y1" s="339"/>
      <c r="Z1" s="339"/>
      <c r="AA1" s="339"/>
      <c r="AB1" s="339"/>
      <c r="AC1" s="339"/>
      <c r="AD1" s="339"/>
      <c r="AE1" s="340" t="s">
        <v>3</v>
      </c>
      <c r="AF1" s="340"/>
      <c r="AG1" s="340"/>
      <c r="AH1" s="340"/>
      <c r="AI1" s="340"/>
      <c r="AJ1" s="340"/>
      <c r="AK1" s="340"/>
      <c r="AL1" s="340"/>
      <c r="AM1" s="328" t="s">
        <v>4</v>
      </c>
      <c r="AN1" s="328"/>
      <c r="AO1" s="328"/>
      <c r="AP1" s="328"/>
      <c r="AQ1" s="328"/>
      <c r="AR1" s="328"/>
      <c r="AS1" s="328"/>
      <c r="AT1" s="328"/>
    </row>
    <row r="2" spans="1:46" ht="27" thickBot="1" x14ac:dyDescent="0.2">
      <c r="A2" s="108" t="s">
        <v>2</v>
      </c>
      <c r="B2" s="108" t="s">
        <v>3</v>
      </c>
      <c r="C2" s="108" t="s">
        <v>4</v>
      </c>
      <c r="D2" s="43" t="s">
        <v>5</v>
      </c>
      <c r="E2" s="44" t="s">
        <v>6</v>
      </c>
      <c r="F2" s="44" t="s">
        <v>7</v>
      </c>
      <c r="G2" s="44" t="s">
        <v>8</v>
      </c>
      <c r="H2" s="44" t="s">
        <v>9</v>
      </c>
      <c r="I2" s="44" t="s">
        <v>10</v>
      </c>
      <c r="J2" s="44" t="s">
        <v>11</v>
      </c>
      <c r="K2" s="44" t="s">
        <v>12</v>
      </c>
      <c r="L2" s="45" t="s">
        <v>13</v>
      </c>
      <c r="M2" s="272" t="s">
        <v>14</v>
      </c>
      <c r="N2" s="273" t="s">
        <v>418</v>
      </c>
      <c r="O2" s="273" t="s">
        <v>16</v>
      </c>
      <c r="P2" s="273" t="s">
        <v>17</v>
      </c>
      <c r="Q2" s="274" t="s">
        <v>24</v>
      </c>
      <c r="R2" s="275" t="s">
        <v>19</v>
      </c>
      <c r="S2" s="276" t="s">
        <v>424</v>
      </c>
      <c r="T2" s="276" t="s">
        <v>21</v>
      </c>
      <c r="U2" s="276" t="s">
        <v>22</v>
      </c>
      <c r="V2" s="277" t="s">
        <v>26</v>
      </c>
      <c r="W2" s="272" t="s">
        <v>417</v>
      </c>
      <c r="X2" s="273" t="s">
        <v>418</v>
      </c>
      <c r="Y2" s="273" t="s">
        <v>419</v>
      </c>
      <c r="Z2" s="273" t="s">
        <v>16</v>
      </c>
      <c r="AA2" s="273" t="s">
        <v>17</v>
      </c>
      <c r="AB2" s="273" t="s">
        <v>18</v>
      </c>
      <c r="AC2" s="273" t="s">
        <v>24</v>
      </c>
      <c r="AD2" s="274" t="s">
        <v>25</v>
      </c>
      <c r="AE2" s="275" t="s">
        <v>423</v>
      </c>
      <c r="AF2" s="276" t="s">
        <v>424</v>
      </c>
      <c r="AG2" s="276" t="s">
        <v>425</v>
      </c>
      <c r="AH2" s="276" t="s">
        <v>21</v>
      </c>
      <c r="AI2" s="276" t="s">
        <v>22</v>
      </c>
      <c r="AJ2" s="276" t="s">
        <v>23</v>
      </c>
      <c r="AK2" s="276" t="s">
        <v>26</v>
      </c>
      <c r="AL2" s="277" t="s">
        <v>27</v>
      </c>
      <c r="AM2" s="46" t="s">
        <v>2770</v>
      </c>
      <c r="AN2" s="47" t="s">
        <v>2768</v>
      </c>
      <c r="AO2" s="47" t="s">
        <v>2769</v>
      </c>
      <c r="AP2" s="47" t="s">
        <v>2379</v>
      </c>
      <c r="AQ2" s="47" t="s">
        <v>2380</v>
      </c>
      <c r="AR2" s="47" t="s">
        <v>2381</v>
      </c>
      <c r="AS2" s="47" t="s">
        <v>2382</v>
      </c>
      <c r="AT2" s="48" t="s">
        <v>2383</v>
      </c>
    </row>
    <row r="3" spans="1:46" ht="15" customHeight="1" x14ac:dyDescent="0.15">
      <c r="A3" s="278" t="s">
        <v>2753</v>
      </c>
      <c r="B3" s="278" t="s">
        <v>2756</v>
      </c>
      <c r="C3" s="278" t="s">
        <v>119</v>
      </c>
      <c r="D3" s="84" t="s">
        <v>119</v>
      </c>
      <c r="E3" s="84" t="s">
        <v>2384</v>
      </c>
      <c r="F3" s="84" t="s">
        <v>38</v>
      </c>
      <c r="G3" s="84">
        <v>1</v>
      </c>
      <c r="H3" s="84">
        <v>1226974</v>
      </c>
      <c r="I3" s="84">
        <v>1226974</v>
      </c>
      <c r="J3" s="84" t="s">
        <v>46</v>
      </c>
      <c r="K3" s="84" t="s">
        <v>40</v>
      </c>
      <c r="L3" s="279" t="s">
        <v>2385</v>
      </c>
      <c r="M3" s="280">
        <v>0</v>
      </c>
      <c r="N3" s="280">
        <v>0.63414599999999999</v>
      </c>
      <c r="O3" s="280">
        <v>0.484848</v>
      </c>
      <c r="P3" s="280">
        <v>0.59523800000000004</v>
      </c>
      <c r="Q3" s="281">
        <v>0.47916700000000001</v>
      </c>
      <c r="R3" s="282">
        <v>18</v>
      </c>
      <c r="S3" s="282">
        <v>40</v>
      </c>
      <c r="T3" s="282">
        <v>32</v>
      </c>
      <c r="U3" s="282">
        <v>41</v>
      </c>
      <c r="V3" s="283">
        <v>47</v>
      </c>
      <c r="W3" s="280">
        <v>0.52778500000000006</v>
      </c>
      <c r="X3" s="280">
        <v>0.56497200000000003</v>
      </c>
      <c r="Y3" s="280">
        <v>0.48832000000000003</v>
      </c>
      <c r="Z3" s="280">
        <v>0.42772100000000002</v>
      </c>
      <c r="AA3" s="280">
        <v>0.54411299999999996</v>
      </c>
      <c r="AB3" s="280">
        <v>0.52294400000000008</v>
      </c>
      <c r="AC3" s="280">
        <v>0.51770499999999997</v>
      </c>
      <c r="AD3" s="281">
        <v>0.31295800000000001</v>
      </c>
      <c r="AE3" s="282">
        <v>3724</v>
      </c>
      <c r="AF3" s="282">
        <v>353</v>
      </c>
      <c r="AG3" s="282">
        <v>2696</v>
      </c>
      <c r="AH3" s="282">
        <v>7055</v>
      </c>
      <c r="AI3" s="282">
        <v>9826</v>
      </c>
      <c r="AJ3" s="282">
        <v>4292</v>
      </c>
      <c r="AK3" s="282">
        <v>818</v>
      </c>
      <c r="AL3" s="283">
        <v>1226</v>
      </c>
      <c r="AT3" s="187"/>
    </row>
    <row r="4" spans="1:46" ht="15" customHeight="1" x14ac:dyDescent="0.15">
      <c r="A4" s="284" t="s">
        <v>30</v>
      </c>
      <c r="B4" s="284" t="s">
        <v>30</v>
      </c>
      <c r="C4" s="284" t="s">
        <v>119</v>
      </c>
      <c r="D4" s="84" t="s">
        <v>119</v>
      </c>
      <c r="E4" s="84" t="s">
        <v>2386</v>
      </c>
      <c r="F4" s="84" t="s">
        <v>38</v>
      </c>
      <c r="G4" s="84">
        <v>1</v>
      </c>
      <c r="H4" s="84">
        <v>12820793</v>
      </c>
      <c r="I4" s="84">
        <v>12820793</v>
      </c>
      <c r="J4" s="84" t="s">
        <v>39</v>
      </c>
      <c r="K4" s="84" t="s">
        <v>40</v>
      </c>
      <c r="L4" s="187" t="s">
        <v>2387</v>
      </c>
      <c r="M4" s="280">
        <v>0</v>
      </c>
      <c r="N4" s="280">
        <v>0</v>
      </c>
      <c r="O4" s="280">
        <v>0.27083299999999999</v>
      </c>
      <c r="P4" s="280">
        <v>0</v>
      </c>
      <c r="Q4" s="285">
        <v>0</v>
      </c>
      <c r="R4" s="282">
        <v>18</v>
      </c>
      <c r="S4" s="282">
        <v>63</v>
      </c>
      <c r="T4" s="282">
        <v>47</v>
      </c>
      <c r="U4" s="282">
        <v>80</v>
      </c>
      <c r="V4" s="286">
        <v>69</v>
      </c>
      <c r="W4" s="280">
        <v>0</v>
      </c>
      <c r="X4" s="280">
        <v>1.2295000000000001E-3</v>
      </c>
      <c r="Y4" s="280">
        <v>2.7389999999999999E-4</v>
      </c>
      <c r="Z4" s="280">
        <v>0.2</v>
      </c>
      <c r="AA4" s="280">
        <v>7.4765999999999999E-3</v>
      </c>
      <c r="AB4" s="280">
        <v>2.6983000000000003E-3</v>
      </c>
      <c r="AC4" s="280">
        <v>1.23E-3</v>
      </c>
      <c r="AD4" s="285">
        <v>8.493000000000001E-4</v>
      </c>
      <c r="AE4" s="282">
        <v>2832</v>
      </c>
      <c r="AF4" s="282">
        <v>2439</v>
      </c>
      <c r="AG4" s="282">
        <v>3650</v>
      </c>
      <c r="AH4" s="282">
        <v>3524</v>
      </c>
      <c r="AI4" s="282">
        <v>534</v>
      </c>
      <c r="AJ4" s="282">
        <v>1852</v>
      </c>
      <c r="AK4" s="282">
        <v>6503</v>
      </c>
      <c r="AL4" s="286">
        <v>2354</v>
      </c>
      <c r="AT4" s="187"/>
    </row>
    <row r="5" spans="1:46" ht="15" customHeight="1" x14ac:dyDescent="0.15">
      <c r="A5" s="284" t="s">
        <v>30</v>
      </c>
      <c r="B5" s="284" t="s">
        <v>2132</v>
      </c>
      <c r="C5" s="284" t="s">
        <v>119</v>
      </c>
      <c r="D5" s="84" t="s">
        <v>119</v>
      </c>
      <c r="E5" s="84" t="s">
        <v>2388</v>
      </c>
      <c r="F5" s="84" t="s">
        <v>38</v>
      </c>
      <c r="G5" s="84">
        <v>1</v>
      </c>
      <c r="H5" s="84">
        <v>19612764</v>
      </c>
      <c r="I5" s="84">
        <v>19612764</v>
      </c>
      <c r="J5" s="84" t="s">
        <v>39</v>
      </c>
      <c r="K5" s="84" t="s">
        <v>59</v>
      </c>
      <c r="L5" s="187" t="s">
        <v>2389</v>
      </c>
      <c r="M5" s="280">
        <v>0</v>
      </c>
      <c r="N5" s="280">
        <v>0</v>
      </c>
      <c r="O5" s="280">
        <v>0.17721499999999998</v>
      </c>
      <c r="P5" s="280">
        <v>0</v>
      </c>
      <c r="Q5" s="285">
        <v>0</v>
      </c>
      <c r="R5" s="282">
        <v>14</v>
      </c>
      <c r="S5" s="282">
        <v>109</v>
      </c>
      <c r="T5" s="282">
        <v>78</v>
      </c>
      <c r="U5" s="282">
        <v>87</v>
      </c>
      <c r="V5" s="286">
        <v>104</v>
      </c>
      <c r="W5" s="280">
        <v>1.0524199999999999E-2</v>
      </c>
      <c r="X5" s="280">
        <v>7.6847E-3</v>
      </c>
      <c r="Y5" s="280">
        <v>5.4808999999999995E-3</v>
      </c>
      <c r="Z5" s="280">
        <v>0.21763000000000002</v>
      </c>
      <c r="AA5" s="280">
        <v>1.0822499999999999E-2</v>
      </c>
      <c r="AB5" s="280">
        <v>2.0141E-3</v>
      </c>
      <c r="AC5" s="280">
        <v>4.1929000000000003E-3</v>
      </c>
      <c r="AD5" s="285">
        <v>0</v>
      </c>
      <c r="AE5" s="282">
        <v>5035</v>
      </c>
      <c r="AF5" s="282">
        <v>5074</v>
      </c>
      <c r="AG5" s="282">
        <v>5655</v>
      </c>
      <c r="AH5" s="282">
        <v>4911</v>
      </c>
      <c r="AI5" s="282">
        <v>923</v>
      </c>
      <c r="AJ5" s="282">
        <v>2978</v>
      </c>
      <c r="AK5" s="282">
        <v>7631</v>
      </c>
      <c r="AL5" s="286">
        <v>4459</v>
      </c>
      <c r="AT5" s="187"/>
    </row>
    <row r="6" spans="1:46" ht="15" customHeight="1" x14ac:dyDescent="0.15">
      <c r="A6" s="284" t="s">
        <v>31</v>
      </c>
      <c r="B6" s="284" t="s">
        <v>2757</v>
      </c>
      <c r="C6" s="284" t="s">
        <v>119</v>
      </c>
      <c r="D6" s="84" t="s">
        <v>119</v>
      </c>
      <c r="E6" s="84" t="s">
        <v>1364</v>
      </c>
      <c r="F6" s="84" t="s">
        <v>38</v>
      </c>
      <c r="G6" s="84">
        <v>1</v>
      </c>
      <c r="H6" s="84">
        <v>33742156</v>
      </c>
      <c r="I6" s="84">
        <v>33742156</v>
      </c>
      <c r="J6" s="84" t="s">
        <v>40</v>
      </c>
      <c r="K6" s="84" t="s">
        <v>46</v>
      </c>
      <c r="L6" s="187" t="s">
        <v>2390</v>
      </c>
      <c r="M6" s="280">
        <v>0</v>
      </c>
      <c r="N6" s="280">
        <v>0</v>
      </c>
      <c r="O6" s="280">
        <v>0</v>
      </c>
      <c r="P6" s="280">
        <v>0.38888899999999998</v>
      </c>
      <c r="Q6" s="285">
        <v>0</v>
      </c>
      <c r="R6" s="282">
        <v>10</v>
      </c>
      <c r="S6" s="282">
        <v>32</v>
      </c>
      <c r="T6" s="282">
        <v>12</v>
      </c>
      <c r="U6" s="282">
        <v>17</v>
      </c>
      <c r="V6" s="286">
        <v>18</v>
      </c>
      <c r="W6" s="280">
        <v>4.0160999999999999E-3</v>
      </c>
      <c r="X6" s="280">
        <v>1.7142900000000003E-2</v>
      </c>
      <c r="Y6" s="280">
        <v>1.1887099999999999E-2</v>
      </c>
      <c r="Z6" s="280">
        <v>2.0649000000000002E-3</v>
      </c>
      <c r="AA6" s="280">
        <v>0.49073</v>
      </c>
      <c r="AB6" s="280">
        <v>0.50692000000000004</v>
      </c>
      <c r="AC6" s="280">
        <v>4.0345800000000001E-2</v>
      </c>
      <c r="AD6" s="285">
        <v>1.9417500000000001E-2</v>
      </c>
      <c r="AE6" s="282">
        <v>497</v>
      </c>
      <c r="AF6" s="282">
        <v>174</v>
      </c>
      <c r="AG6" s="282">
        <v>672</v>
      </c>
      <c r="AH6" s="282">
        <v>3389</v>
      </c>
      <c r="AI6" s="282">
        <v>4476</v>
      </c>
      <c r="AJ6" s="282">
        <v>1155</v>
      </c>
      <c r="AK6" s="282">
        <v>346</v>
      </c>
      <c r="AL6" s="286">
        <v>411</v>
      </c>
      <c r="AT6" s="187"/>
    </row>
    <row r="7" spans="1:46" ht="15" customHeight="1" x14ac:dyDescent="0.15">
      <c r="A7" s="284" t="s">
        <v>2753</v>
      </c>
      <c r="B7" s="284" t="s">
        <v>2756</v>
      </c>
      <c r="C7" s="284" t="s">
        <v>119</v>
      </c>
      <c r="D7" s="84" t="s">
        <v>119</v>
      </c>
      <c r="E7" s="84" t="s">
        <v>2391</v>
      </c>
      <c r="F7" s="84" t="s">
        <v>38</v>
      </c>
      <c r="G7" s="84">
        <v>1</v>
      </c>
      <c r="H7" s="84">
        <v>43783021</v>
      </c>
      <c r="I7" s="84">
        <v>43783021</v>
      </c>
      <c r="J7" s="84" t="s">
        <v>59</v>
      </c>
      <c r="K7" s="84" t="s">
        <v>40</v>
      </c>
      <c r="L7" s="187" t="s">
        <v>2392</v>
      </c>
      <c r="M7" s="280">
        <v>0</v>
      </c>
      <c r="N7" s="280">
        <v>0.40540500000000002</v>
      </c>
      <c r="O7" s="280">
        <v>0.55813999999999997</v>
      </c>
      <c r="P7" s="280">
        <v>0.58536600000000005</v>
      </c>
      <c r="Q7" s="285">
        <v>0.71794899999999995</v>
      </c>
      <c r="R7" s="282">
        <v>11</v>
      </c>
      <c r="S7" s="282">
        <v>36</v>
      </c>
      <c r="T7" s="282">
        <v>42</v>
      </c>
      <c r="U7" s="282">
        <v>40</v>
      </c>
      <c r="V7" s="286">
        <v>38</v>
      </c>
      <c r="W7" s="280">
        <v>0.56610199999999999</v>
      </c>
      <c r="X7" s="280">
        <v>0.57714299999999996</v>
      </c>
      <c r="Y7" s="280">
        <v>0.50683199999999995</v>
      </c>
      <c r="Z7" s="280">
        <v>0.56815199999999999</v>
      </c>
      <c r="AA7" s="280">
        <v>0.48375200000000002</v>
      </c>
      <c r="AB7" s="280">
        <v>0.50953700000000002</v>
      </c>
      <c r="AC7" s="280">
        <v>0.494141</v>
      </c>
      <c r="AD7" s="285">
        <v>0.26573399999999997</v>
      </c>
      <c r="AE7" s="282">
        <v>294</v>
      </c>
      <c r="AF7" s="282">
        <v>174</v>
      </c>
      <c r="AG7" s="282">
        <v>804</v>
      </c>
      <c r="AH7" s="282">
        <v>3007</v>
      </c>
      <c r="AI7" s="282">
        <v>3538</v>
      </c>
      <c r="AJ7" s="282">
        <v>1100</v>
      </c>
      <c r="AK7" s="282">
        <v>511</v>
      </c>
      <c r="AL7" s="286">
        <v>142</v>
      </c>
      <c r="AT7" s="187"/>
    </row>
    <row r="8" spans="1:46" ht="15" customHeight="1" x14ac:dyDescent="0.15">
      <c r="A8" s="284" t="s">
        <v>2753</v>
      </c>
      <c r="B8" s="284" t="s">
        <v>2756</v>
      </c>
      <c r="C8" s="284" t="s">
        <v>119</v>
      </c>
      <c r="D8" s="84" t="s">
        <v>119</v>
      </c>
      <c r="E8" s="84" t="s">
        <v>2393</v>
      </c>
      <c r="F8" s="84" t="s">
        <v>38</v>
      </c>
      <c r="G8" s="84">
        <v>1</v>
      </c>
      <c r="H8" s="84">
        <v>109801345</v>
      </c>
      <c r="I8" s="84">
        <v>109801345</v>
      </c>
      <c r="J8" s="84" t="s">
        <v>39</v>
      </c>
      <c r="K8" s="84" t="s">
        <v>59</v>
      </c>
      <c r="L8" s="187" t="s">
        <v>2394</v>
      </c>
      <c r="M8" s="280">
        <v>0</v>
      </c>
      <c r="N8" s="280">
        <v>0.55172399999999999</v>
      </c>
      <c r="O8" s="280">
        <v>0.52500000000000002</v>
      </c>
      <c r="P8" s="280">
        <v>0.55101999999999995</v>
      </c>
      <c r="Q8" s="285">
        <v>0.66129000000000004</v>
      </c>
      <c r="R8" s="282">
        <v>15</v>
      </c>
      <c r="S8" s="282">
        <v>57</v>
      </c>
      <c r="T8" s="282">
        <v>39</v>
      </c>
      <c r="U8" s="282">
        <v>48</v>
      </c>
      <c r="V8" s="286">
        <v>61</v>
      </c>
      <c r="W8" s="280">
        <v>0.49911700000000003</v>
      </c>
      <c r="X8" s="280">
        <v>0.47740299999999997</v>
      </c>
      <c r="Y8" s="280">
        <v>0.53236099999999997</v>
      </c>
      <c r="Z8" s="280">
        <v>0.54738399999999998</v>
      </c>
      <c r="AA8" s="280">
        <v>0.46283000000000002</v>
      </c>
      <c r="AB8" s="280">
        <v>0.53832999999999998</v>
      </c>
      <c r="AC8" s="280">
        <v>0.60073300000000007</v>
      </c>
      <c r="AD8" s="285">
        <v>0.325158</v>
      </c>
      <c r="AE8" s="282">
        <v>1698</v>
      </c>
      <c r="AF8" s="282">
        <v>1924</v>
      </c>
      <c r="AG8" s="282">
        <v>2193</v>
      </c>
      <c r="AH8" s="282">
        <v>2637</v>
      </c>
      <c r="AI8" s="282">
        <v>416</v>
      </c>
      <c r="AJ8" s="282">
        <v>1173</v>
      </c>
      <c r="AK8" s="282">
        <v>5186</v>
      </c>
      <c r="AL8" s="286">
        <v>1426</v>
      </c>
      <c r="AT8" s="187"/>
    </row>
    <row r="9" spans="1:46" ht="15" customHeight="1" x14ac:dyDescent="0.15">
      <c r="A9" s="284" t="s">
        <v>33</v>
      </c>
      <c r="B9" s="284" t="s">
        <v>1949</v>
      </c>
      <c r="C9" s="284" t="s">
        <v>119</v>
      </c>
      <c r="D9" s="84" t="s">
        <v>119</v>
      </c>
      <c r="E9" s="84" t="s">
        <v>2395</v>
      </c>
      <c r="F9" s="84" t="s">
        <v>38</v>
      </c>
      <c r="G9" s="84">
        <v>1</v>
      </c>
      <c r="H9" s="84">
        <v>116269635</v>
      </c>
      <c r="I9" s="84">
        <v>116269635</v>
      </c>
      <c r="J9" s="84" t="s">
        <v>39</v>
      </c>
      <c r="K9" s="84" t="s">
        <v>59</v>
      </c>
      <c r="L9" s="187" t="s">
        <v>2396</v>
      </c>
      <c r="M9" s="280">
        <v>0</v>
      </c>
      <c r="N9" s="280">
        <v>0</v>
      </c>
      <c r="O9" s="280">
        <v>0</v>
      </c>
      <c r="P9" s="280">
        <v>0</v>
      </c>
      <c r="Q9" s="285">
        <v>0.28571400000000002</v>
      </c>
      <c r="R9" s="282">
        <v>12</v>
      </c>
      <c r="S9" s="282">
        <v>26</v>
      </c>
      <c r="T9" s="282">
        <v>13</v>
      </c>
      <c r="U9" s="282">
        <v>12</v>
      </c>
      <c r="V9" s="286">
        <v>13</v>
      </c>
      <c r="W9" s="280">
        <v>1.21637E-2</v>
      </c>
      <c r="X9" s="280">
        <v>1.8657000000000001E-3</v>
      </c>
      <c r="Y9" s="280">
        <v>8.1393000000000004E-3</v>
      </c>
      <c r="Z9" s="280">
        <v>3.5804000000000001E-3</v>
      </c>
      <c r="AA9" s="280">
        <v>4.8849000000000002E-3</v>
      </c>
      <c r="AB9" s="280">
        <v>5.8424000000000002E-3</v>
      </c>
      <c r="AC9" s="280">
        <v>1.49477E-2</v>
      </c>
      <c r="AD9" s="285">
        <v>2.5567000000000003E-3</v>
      </c>
      <c r="AE9" s="282">
        <v>2712</v>
      </c>
      <c r="AF9" s="282">
        <v>535</v>
      </c>
      <c r="AG9" s="282">
        <v>4422</v>
      </c>
      <c r="AH9" s="282">
        <v>8378</v>
      </c>
      <c r="AI9" s="282">
        <v>11463</v>
      </c>
      <c r="AJ9" s="282">
        <v>5305</v>
      </c>
      <c r="AK9" s="282">
        <v>1337</v>
      </c>
      <c r="AL9" s="286">
        <v>3128</v>
      </c>
      <c r="AT9" s="187"/>
    </row>
    <row r="10" spans="1:46" ht="15" customHeight="1" x14ac:dyDescent="0.15">
      <c r="A10" s="284" t="s">
        <v>30</v>
      </c>
      <c r="B10" s="284" t="s">
        <v>30</v>
      </c>
      <c r="C10" s="284" t="s">
        <v>119</v>
      </c>
      <c r="D10" s="84" t="s">
        <v>119</v>
      </c>
      <c r="E10" s="84" t="s">
        <v>2397</v>
      </c>
      <c r="F10" s="84" t="s">
        <v>38</v>
      </c>
      <c r="G10" s="84">
        <v>1</v>
      </c>
      <c r="H10" s="84">
        <v>150530000</v>
      </c>
      <c r="I10" s="84">
        <v>150530000</v>
      </c>
      <c r="J10" s="84" t="s">
        <v>39</v>
      </c>
      <c r="K10" s="84" t="s">
        <v>46</v>
      </c>
      <c r="L10" s="187" t="s">
        <v>2398</v>
      </c>
      <c r="M10" s="280">
        <v>0</v>
      </c>
      <c r="N10" s="280">
        <v>0</v>
      </c>
      <c r="O10" s="280">
        <v>0.15</v>
      </c>
      <c r="P10" s="280">
        <v>0</v>
      </c>
      <c r="Q10" s="285">
        <v>0</v>
      </c>
      <c r="R10" s="282">
        <v>17</v>
      </c>
      <c r="S10" s="282">
        <v>63</v>
      </c>
      <c r="T10" s="282">
        <v>59</v>
      </c>
      <c r="U10" s="282">
        <v>81</v>
      </c>
      <c r="V10" s="286">
        <v>120</v>
      </c>
      <c r="W10" s="280">
        <v>2.1321999999999999E-3</v>
      </c>
      <c r="X10" s="280">
        <v>1.9781999999999998E-3</v>
      </c>
      <c r="Y10" s="280">
        <v>4.796E-4</v>
      </c>
      <c r="Z10" s="280">
        <v>0.28169</v>
      </c>
      <c r="AA10" s="280">
        <v>1.02302E-2</v>
      </c>
      <c r="AB10" s="280">
        <v>1.4567E-3</v>
      </c>
      <c r="AC10" s="280">
        <v>2.2611999999999997E-3</v>
      </c>
      <c r="AD10" s="285">
        <v>2.3923E-3</v>
      </c>
      <c r="AE10" s="282">
        <v>1406</v>
      </c>
      <c r="AF10" s="282">
        <v>1010</v>
      </c>
      <c r="AG10" s="282">
        <v>2084</v>
      </c>
      <c r="AH10" s="282">
        <v>2058</v>
      </c>
      <c r="AI10" s="282">
        <v>390</v>
      </c>
      <c r="AJ10" s="282">
        <v>1372</v>
      </c>
      <c r="AK10" s="282">
        <v>3537</v>
      </c>
      <c r="AL10" s="286">
        <v>1253</v>
      </c>
      <c r="AT10" s="187"/>
    </row>
    <row r="11" spans="1:46" ht="15" customHeight="1" x14ac:dyDescent="0.15">
      <c r="A11" s="284" t="s">
        <v>1313</v>
      </c>
      <c r="B11" s="284" t="s">
        <v>2399</v>
      </c>
      <c r="C11" s="284" t="s">
        <v>119</v>
      </c>
      <c r="D11" s="84" t="s">
        <v>119</v>
      </c>
      <c r="E11" s="116" t="s">
        <v>2400</v>
      </c>
      <c r="F11" s="116" t="s">
        <v>38</v>
      </c>
      <c r="G11" s="116">
        <v>1</v>
      </c>
      <c r="H11" s="116">
        <v>157773695</v>
      </c>
      <c r="I11" s="116">
        <v>157773695</v>
      </c>
      <c r="J11" s="116" t="s">
        <v>39</v>
      </c>
      <c r="K11" s="116" t="s">
        <v>40</v>
      </c>
      <c r="L11" s="187" t="s">
        <v>2401</v>
      </c>
      <c r="M11" s="287">
        <v>0</v>
      </c>
      <c r="N11" s="287">
        <v>0</v>
      </c>
      <c r="O11" s="287">
        <v>0</v>
      </c>
      <c r="P11" s="287">
        <v>0.237288</v>
      </c>
      <c r="Q11" s="285">
        <v>0.12222200000000001</v>
      </c>
      <c r="R11" s="196">
        <v>16</v>
      </c>
      <c r="S11" s="196">
        <v>47</v>
      </c>
      <c r="T11" s="196">
        <v>37</v>
      </c>
      <c r="U11" s="196">
        <v>58</v>
      </c>
      <c r="V11" s="286">
        <v>89</v>
      </c>
      <c r="W11" s="287">
        <v>0</v>
      </c>
      <c r="X11" s="287">
        <v>0</v>
      </c>
      <c r="Y11" s="287">
        <v>0</v>
      </c>
      <c r="Z11" s="287">
        <v>3.8830000000000006E-4</v>
      </c>
      <c r="AA11" s="287">
        <v>0.19816</v>
      </c>
      <c r="AB11" s="287">
        <v>0.204709</v>
      </c>
      <c r="AC11" s="287">
        <v>0.10929</v>
      </c>
      <c r="AD11" s="285">
        <v>0.106501</v>
      </c>
      <c r="AE11" s="196">
        <v>1198</v>
      </c>
      <c r="AF11" s="196">
        <v>32</v>
      </c>
      <c r="AG11" s="196">
        <v>2226</v>
      </c>
      <c r="AH11" s="196">
        <v>5149</v>
      </c>
      <c r="AI11" s="196">
        <v>8043</v>
      </c>
      <c r="AJ11" s="196">
        <v>2632</v>
      </c>
      <c r="AK11" s="196">
        <v>182</v>
      </c>
      <c r="AL11" s="286">
        <v>1445</v>
      </c>
      <c r="AM11" s="116"/>
      <c r="AN11" s="116"/>
      <c r="AO11" s="116"/>
      <c r="AP11" s="116"/>
      <c r="AQ11" s="116"/>
      <c r="AR11" s="116"/>
      <c r="AS11" s="116"/>
      <c r="AT11" s="187"/>
    </row>
    <row r="12" spans="1:46" ht="15" customHeight="1" x14ac:dyDescent="0.15">
      <c r="A12" s="284" t="s">
        <v>1179</v>
      </c>
      <c r="B12" s="284" t="s">
        <v>1296</v>
      </c>
      <c r="C12" s="284" t="s">
        <v>119</v>
      </c>
      <c r="D12" s="84" t="s">
        <v>119</v>
      </c>
      <c r="E12" s="84" t="s">
        <v>2402</v>
      </c>
      <c r="F12" s="84" t="s">
        <v>38</v>
      </c>
      <c r="G12" s="84">
        <v>1</v>
      </c>
      <c r="H12" s="84">
        <v>160784448</v>
      </c>
      <c r="I12" s="84">
        <v>160784448</v>
      </c>
      <c r="J12" s="84" t="s">
        <v>40</v>
      </c>
      <c r="K12" s="84" t="s">
        <v>39</v>
      </c>
      <c r="L12" s="187" t="s">
        <v>2403</v>
      </c>
      <c r="M12" s="280">
        <v>0</v>
      </c>
      <c r="N12" s="280">
        <v>0</v>
      </c>
      <c r="O12" s="280">
        <v>0.125</v>
      </c>
      <c r="P12" s="280">
        <v>0.19444400000000001</v>
      </c>
      <c r="Q12" s="285">
        <v>7.407409999999999E-2</v>
      </c>
      <c r="R12" s="282">
        <v>17</v>
      </c>
      <c r="S12" s="282">
        <v>18</v>
      </c>
      <c r="T12" s="282">
        <v>23</v>
      </c>
      <c r="U12" s="282">
        <v>35</v>
      </c>
      <c r="V12" s="286">
        <v>26</v>
      </c>
      <c r="W12" s="280">
        <v>2.0211999999999999E-3</v>
      </c>
      <c r="X12" s="280">
        <v>0</v>
      </c>
      <c r="Y12" s="280">
        <v>1.2205E-3</v>
      </c>
      <c r="Z12" s="280">
        <v>0.13977000000000001</v>
      </c>
      <c r="AA12" s="280">
        <v>0.16087399999999999</v>
      </c>
      <c r="AB12" s="280">
        <v>0.13599800000000001</v>
      </c>
      <c r="AC12" s="280">
        <v>2.1252800000000002E-2</v>
      </c>
      <c r="AD12" s="285">
        <v>7.0352000000000001E-3</v>
      </c>
      <c r="AE12" s="282">
        <v>1978</v>
      </c>
      <c r="AF12" s="282">
        <v>443</v>
      </c>
      <c r="AG12" s="282">
        <v>2457</v>
      </c>
      <c r="AH12" s="282">
        <v>6524</v>
      </c>
      <c r="AI12" s="282">
        <v>10069</v>
      </c>
      <c r="AJ12" s="282">
        <v>3852</v>
      </c>
      <c r="AK12" s="282">
        <v>893</v>
      </c>
      <c r="AL12" s="286">
        <v>994</v>
      </c>
      <c r="AT12" s="187"/>
    </row>
    <row r="13" spans="1:46" ht="15" customHeight="1" x14ac:dyDescent="0.15">
      <c r="A13" s="284" t="s">
        <v>2753</v>
      </c>
      <c r="B13" s="284" t="s">
        <v>2756</v>
      </c>
      <c r="C13" s="284" t="s">
        <v>119</v>
      </c>
      <c r="D13" s="84" t="s">
        <v>119</v>
      </c>
      <c r="E13" s="84" t="s">
        <v>2404</v>
      </c>
      <c r="F13" s="84" t="s">
        <v>38</v>
      </c>
      <c r="G13" s="84">
        <v>1</v>
      </c>
      <c r="H13" s="84">
        <v>161495454</v>
      </c>
      <c r="I13" s="84">
        <v>161495454</v>
      </c>
      <c r="J13" s="84" t="s">
        <v>40</v>
      </c>
      <c r="K13" s="84" t="s">
        <v>59</v>
      </c>
      <c r="L13" s="187" t="s">
        <v>2405</v>
      </c>
      <c r="M13" s="280">
        <v>0</v>
      </c>
      <c r="N13" s="280">
        <v>0.37244900000000003</v>
      </c>
      <c r="O13" s="280">
        <v>0.306452</v>
      </c>
      <c r="P13" s="280">
        <v>0.34246599999999999</v>
      </c>
      <c r="Q13" s="285">
        <v>0.32048199999999999</v>
      </c>
      <c r="R13" s="282">
        <v>27</v>
      </c>
      <c r="S13" s="282">
        <v>195</v>
      </c>
      <c r="T13" s="282">
        <v>123</v>
      </c>
      <c r="U13" s="282">
        <v>145</v>
      </c>
      <c r="V13" s="286">
        <v>414</v>
      </c>
      <c r="W13" s="280">
        <v>0.28622800000000004</v>
      </c>
      <c r="X13" s="280">
        <v>0.29817399999999999</v>
      </c>
      <c r="Y13" s="280">
        <v>0.29689300000000002</v>
      </c>
      <c r="Z13" s="280">
        <v>0.33805200000000002</v>
      </c>
      <c r="AA13" s="280">
        <v>0.32856400000000002</v>
      </c>
      <c r="AB13" s="280">
        <v>0.30761900000000003</v>
      </c>
      <c r="AC13" s="280">
        <v>0.29131899999999999</v>
      </c>
      <c r="AD13" s="285">
        <v>0.158305</v>
      </c>
      <c r="AE13" s="282">
        <v>4450</v>
      </c>
      <c r="AF13" s="282">
        <v>492</v>
      </c>
      <c r="AG13" s="282">
        <v>3475</v>
      </c>
      <c r="AH13" s="282">
        <v>7205</v>
      </c>
      <c r="AI13" s="282">
        <v>10204</v>
      </c>
      <c r="AJ13" s="282">
        <v>8347</v>
      </c>
      <c r="AK13" s="282">
        <v>1197</v>
      </c>
      <c r="AL13" s="286">
        <v>2052</v>
      </c>
      <c r="AT13" s="187"/>
    </row>
    <row r="14" spans="1:46" ht="15" customHeight="1" x14ac:dyDescent="0.15">
      <c r="A14" s="284" t="s">
        <v>1179</v>
      </c>
      <c r="B14" s="284" t="s">
        <v>2406</v>
      </c>
      <c r="C14" s="284" t="s">
        <v>119</v>
      </c>
      <c r="D14" s="84" t="s">
        <v>119</v>
      </c>
      <c r="E14" s="84" t="s">
        <v>2407</v>
      </c>
      <c r="F14" s="84" t="s">
        <v>38</v>
      </c>
      <c r="G14" s="84">
        <v>1</v>
      </c>
      <c r="H14" s="84">
        <v>169454935</v>
      </c>
      <c r="I14" s="84">
        <v>169454935</v>
      </c>
      <c r="J14" s="84" t="s">
        <v>40</v>
      </c>
      <c r="K14" s="84" t="s">
        <v>39</v>
      </c>
      <c r="L14" s="187" t="s">
        <v>2408</v>
      </c>
      <c r="M14" s="280">
        <v>0</v>
      </c>
      <c r="N14" s="280">
        <v>0</v>
      </c>
      <c r="O14" s="280">
        <v>3.8461500000000003E-2</v>
      </c>
      <c r="P14" s="280">
        <v>0.103448</v>
      </c>
      <c r="Q14" s="285">
        <v>0.222222</v>
      </c>
      <c r="R14" s="282">
        <v>13</v>
      </c>
      <c r="S14" s="282">
        <v>23</v>
      </c>
      <c r="T14" s="282">
        <v>25</v>
      </c>
      <c r="U14" s="282">
        <v>57</v>
      </c>
      <c r="V14" s="286">
        <v>53</v>
      </c>
      <c r="W14" s="280">
        <v>1.1962000000000001E-3</v>
      </c>
      <c r="X14" s="280">
        <v>0</v>
      </c>
      <c r="Y14" s="280">
        <v>0</v>
      </c>
      <c r="Z14" s="280">
        <v>0.13553499999999999</v>
      </c>
      <c r="AA14" s="280">
        <v>0.170068</v>
      </c>
      <c r="AB14" s="280">
        <v>0.15956200000000001</v>
      </c>
      <c r="AC14" s="280">
        <v>0.14113400000000001</v>
      </c>
      <c r="AD14" s="285">
        <v>0.109068</v>
      </c>
      <c r="AE14" s="282">
        <v>1671</v>
      </c>
      <c r="AF14" s="282">
        <v>5552</v>
      </c>
      <c r="AG14" s="282">
        <v>2484</v>
      </c>
      <c r="AH14" s="282">
        <v>2028</v>
      </c>
      <c r="AI14" s="282">
        <v>587</v>
      </c>
      <c r="AJ14" s="282">
        <v>3283</v>
      </c>
      <c r="AK14" s="282">
        <v>3067</v>
      </c>
      <c r="AL14" s="286">
        <v>1576</v>
      </c>
      <c r="AT14" s="187"/>
    </row>
    <row r="15" spans="1:46" ht="15" customHeight="1" x14ac:dyDescent="0.15">
      <c r="A15" s="284" t="s">
        <v>30</v>
      </c>
      <c r="B15" s="284" t="s">
        <v>30</v>
      </c>
      <c r="C15" s="284" t="s">
        <v>119</v>
      </c>
      <c r="D15" s="84" t="s">
        <v>119</v>
      </c>
      <c r="E15" s="84" t="s">
        <v>2409</v>
      </c>
      <c r="F15" s="84" t="s">
        <v>38</v>
      </c>
      <c r="G15" s="84">
        <v>1</v>
      </c>
      <c r="H15" s="84">
        <v>201291211</v>
      </c>
      <c r="I15" s="84">
        <v>201291211</v>
      </c>
      <c r="J15" s="84" t="s">
        <v>46</v>
      </c>
      <c r="K15" s="84" t="s">
        <v>40</v>
      </c>
      <c r="L15" s="187" t="s">
        <v>2410</v>
      </c>
      <c r="M15" s="280">
        <v>0</v>
      </c>
      <c r="N15" s="280">
        <v>0</v>
      </c>
      <c r="O15" s="280">
        <v>0.20547899999999999</v>
      </c>
      <c r="P15" s="280">
        <v>0</v>
      </c>
      <c r="Q15" s="285">
        <v>0</v>
      </c>
      <c r="R15" s="282">
        <v>17</v>
      </c>
      <c r="S15" s="282">
        <v>153</v>
      </c>
      <c r="T15" s="282">
        <v>72</v>
      </c>
      <c r="U15" s="282">
        <v>109</v>
      </c>
      <c r="V15" s="286">
        <v>194</v>
      </c>
      <c r="W15" s="280">
        <v>3.6986999999999996E-3</v>
      </c>
      <c r="X15" s="280">
        <v>5.0000000000000001E-3</v>
      </c>
      <c r="Y15" s="280">
        <v>5.8035999999999999E-3</v>
      </c>
      <c r="Z15" s="280">
        <v>0.14693500000000001</v>
      </c>
      <c r="AA15" s="280">
        <v>5.7471000000000006E-3</v>
      </c>
      <c r="AB15" s="280">
        <v>4.4072E-3</v>
      </c>
      <c r="AC15" s="280">
        <v>4.6787E-3</v>
      </c>
      <c r="AD15" s="285">
        <v>6.6900000000000006E-3</v>
      </c>
      <c r="AE15" s="282">
        <v>2973</v>
      </c>
      <c r="AF15" s="282">
        <v>1999</v>
      </c>
      <c r="AG15" s="282">
        <v>4479</v>
      </c>
      <c r="AH15" s="282">
        <v>4518</v>
      </c>
      <c r="AI15" s="282">
        <v>521</v>
      </c>
      <c r="AJ15" s="282">
        <v>2268</v>
      </c>
      <c r="AK15" s="282">
        <v>7266</v>
      </c>
      <c r="AL15" s="286">
        <v>3138</v>
      </c>
      <c r="AT15" s="187"/>
    </row>
    <row r="16" spans="1:46" ht="15" customHeight="1" x14ac:dyDescent="0.15">
      <c r="A16" s="284" t="s">
        <v>31</v>
      </c>
      <c r="B16" s="284" t="s">
        <v>1372</v>
      </c>
      <c r="C16" s="284" t="s">
        <v>119</v>
      </c>
      <c r="D16" s="84" t="s">
        <v>119</v>
      </c>
      <c r="E16" s="84" t="s">
        <v>2411</v>
      </c>
      <c r="F16" s="84" t="s">
        <v>38</v>
      </c>
      <c r="G16" s="84">
        <v>1</v>
      </c>
      <c r="H16" s="84">
        <v>218458770</v>
      </c>
      <c r="I16" s="84">
        <v>218458770</v>
      </c>
      <c r="J16" s="84" t="s">
        <v>40</v>
      </c>
      <c r="K16" s="84" t="s">
        <v>46</v>
      </c>
      <c r="L16" s="187" t="s">
        <v>2412</v>
      </c>
      <c r="M16" s="280">
        <v>0</v>
      </c>
      <c r="N16" s="280">
        <v>0</v>
      </c>
      <c r="O16" s="280">
        <v>0</v>
      </c>
      <c r="P16" s="280">
        <v>0.14893599999999999</v>
      </c>
      <c r="Q16" s="285">
        <v>0</v>
      </c>
      <c r="R16" s="282">
        <v>17</v>
      </c>
      <c r="S16" s="282">
        <v>34</v>
      </c>
      <c r="T16" s="282">
        <v>35</v>
      </c>
      <c r="U16" s="282">
        <v>46</v>
      </c>
      <c r="V16" s="286">
        <v>60</v>
      </c>
      <c r="W16" s="280">
        <v>2.3739E-3</v>
      </c>
      <c r="X16" s="280">
        <v>0</v>
      </c>
      <c r="Y16" s="280">
        <v>3.6214000000000003E-3</v>
      </c>
      <c r="Z16" s="280">
        <v>9.2639999999999997E-4</v>
      </c>
      <c r="AA16" s="280">
        <v>0.15934799999999999</v>
      </c>
      <c r="AB16" s="280">
        <v>0.12991</v>
      </c>
      <c r="AC16" s="280">
        <v>1.7838400000000001E-2</v>
      </c>
      <c r="AD16" s="285">
        <v>3.0832999999999998E-3</v>
      </c>
      <c r="AE16" s="282">
        <v>3369</v>
      </c>
      <c r="AF16" s="282">
        <v>356</v>
      </c>
      <c r="AG16" s="282">
        <v>4141</v>
      </c>
      <c r="AH16" s="282">
        <v>8635</v>
      </c>
      <c r="AI16" s="282">
        <v>13366</v>
      </c>
      <c r="AJ16" s="282">
        <v>7127</v>
      </c>
      <c r="AK16" s="282">
        <v>952</v>
      </c>
      <c r="AL16" s="286">
        <v>2918</v>
      </c>
      <c r="AT16" s="187"/>
    </row>
    <row r="17" spans="1:46" ht="15" customHeight="1" x14ac:dyDescent="0.15">
      <c r="A17" s="284" t="s">
        <v>2753</v>
      </c>
      <c r="B17" s="284" t="s">
        <v>2756</v>
      </c>
      <c r="C17" s="284" t="s">
        <v>119</v>
      </c>
      <c r="D17" s="84" t="s">
        <v>119</v>
      </c>
      <c r="E17" s="84" t="s">
        <v>2413</v>
      </c>
      <c r="F17" s="84" t="s">
        <v>38</v>
      </c>
      <c r="G17" s="84">
        <v>1</v>
      </c>
      <c r="H17" s="84">
        <v>220826519</v>
      </c>
      <c r="I17" s="84">
        <v>220826519</v>
      </c>
      <c r="J17" s="84" t="s">
        <v>39</v>
      </c>
      <c r="K17" s="84" t="s">
        <v>59</v>
      </c>
      <c r="L17" s="187" t="s">
        <v>2414</v>
      </c>
      <c r="M17" s="280">
        <v>0</v>
      </c>
      <c r="N17" s="280">
        <v>0.41666700000000001</v>
      </c>
      <c r="O17" s="280">
        <v>0.42499999999999999</v>
      </c>
      <c r="P17" s="280">
        <v>0.57142899999999996</v>
      </c>
      <c r="Q17" s="285">
        <v>0.50769200000000003</v>
      </c>
      <c r="R17" s="282">
        <v>21</v>
      </c>
      <c r="S17" s="282">
        <v>23</v>
      </c>
      <c r="T17" s="282">
        <v>39</v>
      </c>
      <c r="U17" s="282">
        <v>48</v>
      </c>
      <c r="V17" s="286">
        <v>64</v>
      </c>
      <c r="W17" s="280">
        <v>0.51438200000000001</v>
      </c>
      <c r="X17" s="280">
        <v>0.47738700000000001</v>
      </c>
      <c r="Y17" s="280">
        <v>0.45657500000000001</v>
      </c>
      <c r="Z17" s="280">
        <v>0.372975</v>
      </c>
      <c r="AA17" s="280">
        <v>0.50838000000000005</v>
      </c>
      <c r="AB17" s="280">
        <v>0.51051199999999997</v>
      </c>
      <c r="AC17" s="280">
        <v>0.41761699999999996</v>
      </c>
      <c r="AD17" s="285">
        <v>0.379081</v>
      </c>
      <c r="AE17" s="282">
        <v>2954</v>
      </c>
      <c r="AF17" s="282">
        <v>2586</v>
      </c>
      <c r="AG17" s="282">
        <v>4075</v>
      </c>
      <c r="AH17" s="282">
        <v>3455</v>
      </c>
      <c r="AI17" s="282">
        <v>536</v>
      </c>
      <c r="AJ17" s="282">
        <v>2520</v>
      </c>
      <c r="AK17" s="282">
        <v>6663</v>
      </c>
      <c r="AL17" s="286">
        <v>3307</v>
      </c>
      <c r="AT17" s="187"/>
    </row>
    <row r="18" spans="1:46" ht="15" customHeight="1" x14ac:dyDescent="0.15">
      <c r="A18" s="284" t="s">
        <v>1179</v>
      </c>
      <c r="B18" s="284" t="s">
        <v>1296</v>
      </c>
      <c r="C18" s="284" t="s">
        <v>119</v>
      </c>
      <c r="D18" s="84" t="s">
        <v>119</v>
      </c>
      <c r="E18" s="116" t="s">
        <v>2415</v>
      </c>
      <c r="F18" s="116" t="s">
        <v>38</v>
      </c>
      <c r="G18" s="116">
        <v>1</v>
      </c>
      <c r="H18" s="116">
        <v>221053291</v>
      </c>
      <c r="I18" s="116">
        <v>221053291</v>
      </c>
      <c r="J18" s="116" t="s">
        <v>39</v>
      </c>
      <c r="K18" s="116" t="s">
        <v>46</v>
      </c>
      <c r="L18" s="187" t="s">
        <v>2416</v>
      </c>
      <c r="M18" s="287">
        <v>0</v>
      </c>
      <c r="N18" s="287">
        <v>0</v>
      </c>
      <c r="O18" s="287">
        <v>0.113208</v>
      </c>
      <c r="P18" s="287">
        <v>0.105882</v>
      </c>
      <c r="Q18" s="285">
        <v>4.5976999999999997E-2</v>
      </c>
      <c r="R18" s="196">
        <v>17</v>
      </c>
      <c r="S18" s="196">
        <v>57</v>
      </c>
      <c r="T18" s="196">
        <v>52</v>
      </c>
      <c r="U18" s="196">
        <v>84</v>
      </c>
      <c r="V18" s="286">
        <v>173</v>
      </c>
      <c r="W18" s="287">
        <v>0</v>
      </c>
      <c r="X18" s="287">
        <v>6.5147E-3</v>
      </c>
      <c r="Y18" s="287">
        <v>1.5823E-3</v>
      </c>
      <c r="Z18" s="287">
        <v>6.0750900000000004E-2</v>
      </c>
      <c r="AA18" s="287">
        <v>0.19902899999999998</v>
      </c>
      <c r="AB18" s="287">
        <v>0.19181899999999999</v>
      </c>
      <c r="AC18" s="287">
        <v>6.682769999999999E-2</v>
      </c>
      <c r="AD18" s="285">
        <v>0</v>
      </c>
      <c r="AE18" s="196">
        <v>280</v>
      </c>
      <c r="AF18" s="196">
        <v>306</v>
      </c>
      <c r="AG18" s="196">
        <v>631</v>
      </c>
      <c r="AH18" s="196">
        <v>1464</v>
      </c>
      <c r="AI18" s="196">
        <v>205</v>
      </c>
      <c r="AJ18" s="196">
        <v>708</v>
      </c>
      <c r="AK18" s="196">
        <v>2483</v>
      </c>
      <c r="AL18" s="286">
        <v>249</v>
      </c>
      <c r="AM18" s="116"/>
      <c r="AN18" s="116"/>
      <c r="AO18" s="116"/>
      <c r="AP18" s="116"/>
      <c r="AQ18" s="116"/>
      <c r="AR18" s="116"/>
      <c r="AS18" s="116"/>
      <c r="AT18" s="187"/>
    </row>
    <row r="19" spans="1:46" ht="15" customHeight="1" x14ac:dyDescent="0.15">
      <c r="A19" s="284" t="s">
        <v>2753</v>
      </c>
      <c r="B19" s="284" t="s">
        <v>2756</v>
      </c>
      <c r="C19" s="284" t="s">
        <v>119</v>
      </c>
      <c r="D19" s="84" t="s">
        <v>119</v>
      </c>
      <c r="E19" s="84" t="s">
        <v>2080</v>
      </c>
      <c r="F19" s="84" t="s">
        <v>38</v>
      </c>
      <c r="G19" s="84">
        <v>1</v>
      </c>
      <c r="H19" s="84">
        <v>221912959</v>
      </c>
      <c r="I19" s="84">
        <v>221912959</v>
      </c>
      <c r="J19" s="84" t="s">
        <v>40</v>
      </c>
      <c r="K19" s="84" t="s">
        <v>59</v>
      </c>
      <c r="L19" s="187" t="s">
        <v>2417</v>
      </c>
      <c r="M19" s="280">
        <v>0</v>
      </c>
      <c r="N19" s="280">
        <v>0.47058800000000001</v>
      </c>
      <c r="O19" s="280">
        <v>0.39215699999999998</v>
      </c>
      <c r="P19" s="280">
        <v>0.50666699999999998</v>
      </c>
      <c r="Q19" s="285">
        <v>0.34513300000000002</v>
      </c>
      <c r="R19" s="282">
        <v>12</v>
      </c>
      <c r="S19" s="282">
        <v>50</v>
      </c>
      <c r="T19" s="282">
        <v>50</v>
      </c>
      <c r="U19" s="282">
        <v>74</v>
      </c>
      <c r="V19" s="286">
        <v>112</v>
      </c>
      <c r="W19" s="280">
        <v>0.52777799999999997</v>
      </c>
      <c r="X19" s="280">
        <v>0.60606099999999996</v>
      </c>
      <c r="Y19" s="280">
        <v>0.55875300000000006</v>
      </c>
      <c r="Z19" s="280">
        <v>0.37847599999999998</v>
      </c>
      <c r="AA19" s="280">
        <v>0.54030400000000001</v>
      </c>
      <c r="AB19" s="280">
        <v>0.53786200000000006</v>
      </c>
      <c r="AC19" s="280">
        <v>0.41964299999999999</v>
      </c>
      <c r="AD19" s="285">
        <v>8.0508500000000011E-2</v>
      </c>
      <c r="AE19" s="282">
        <v>719</v>
      </c>
      <c r="AF19" s="282">
        <v>32</v>
      </c>
      <c r="AG19" s="282">
        <v>833</v>
      </c>
      <c r="AH19" s="282">
        <v>3883</v>
      </c>
      <c r="AI19" s="282">
        <v>5135</v>
      </c>
      <c r="AJ19" s="282">
        <v>1795</v>
      </c>
      <c r="AK19" s="282">
        <v>111</v>
      </c>
      <c r="AL19" s="286">
        <v>235</v>
      </c>
      <c r="AT19" s="187"/>
    </row>
    <row r="20" spans="1:46" ht="15" customHeight="1" x14ac:dyDescent="0.15">
      <c r="A20" s="284" t="s">
        <v>1179</v>
      </c>
      <c r="B20" s="284" t="s">
        <v>1296</v>
      </c>
      <c r="C20" s="284" t="s">
        <v>119</v>
      </c>
      <c r="D20" s="116" t="s">
        <v>119</v>
      </c>
      <c r="E20" s="116" t="s">
        <v>2418</v>
      </c>
      <c r="F20" s="116" t="s">
        <v>103</v>
      </c>
      <c r="G20" s="116">
        <v>1</v>
      </c>
      <c r="H20" s="116">
        <v>247769554</v>
      </c>
      <c r="I20" s="116">
        <v>247769554</v>
      </c>
      <c r="J20" s="116" t="s">
        <v>39</v>
      </c>
      <c r="K20" s="116" t="s">
        <v>59</v>
      </c>
      <c r="L20" s="187" t="s">
        <v>2419</v>
      </c>
      <c r="M20" s="287">
        <v>0</v>
      </c>
      <c r="N20" s="287">
        <v>0</v>
      </c>
      <c r="O20" s="287">
        <v>6.1224499999999994E-2</v>
      </c>
      <c r="P20" s="287">
        <v>0.12069000000000001</v>
      </c>
      <c r="Q20" s="285">
        <v>0.12149499999999999</v>
      </c>
      <c r="R20" s="196">
        <v>13</v>
      </c>
      <c r="S20" s="196">
        <v>73</v>
      </c>
      <c r="T20" s="196">
        <v>48</v>
      </c>
      <c r="U20" s="196">
        <v>57</v>
      </c>
      <c r="V20" s="286">
        <v>106</v>
      </c>
      <c r="W20" s="287">
        <v>1.7600999999999999E-3</v>
      </c>
      <c r="X20" s="287">
        <v>4.6083000000000001E-3</v>
      </c>
      <c r="Y20" s="287">
        <v>4.5249000000000001E-3</v>
      </c>
      <c r="Z20" s="287">
        <v>0.135684</v>
      </c>
      <c r="AA20" s="287">
        <v>0.11287800000000001</v>
      </c>
      <c r="AB20" s="287">
        <v>0.105866</v>
      </c>
      <c r="AC20" s="287">
        <v>0.111792</v>
      </c>
      <c r="AD20" s="285">
        <v>8.0810000000000007E-4</v>
      </c>
      <c r="AE20" s="196">
        <v>3976</v>
      </c>
      <c r="AF20" s="196">
        <v>2603</v>
      </c>
      <c r="AG20" s="196">
        <v>5082</v>
      </c>
      <c r="AH20" s="196">
        <v>4281</v>
      </c>
      <c r="AI20" s="196">
        <v>628</v>
      </c>
      <c r="AJ20" s="196">
        <v>2965</v>
      </c>
      <c r="AK20" s="196">
        <v>8157</v>
      </c>
      <c r="AL20" s="286">
        <v>2474</v>
      </c>
      <c r="AM20" s="116"/>
      <c r="AN20" s="116"/>
      <c r="AO20" s="116"/>
      <c r="AP20" s="116"/>
      <c r="AQ20" s="116"/>
      <c r="AR20" s="116"/>
      <c r="AS20" s="116"/>
      <c r="AT20" s="187"/>
    </row>
    <row r="21" spans="1:46" ht="15" customHeight="1" x14ac:dyDescent="0.15">
      <c r="A21" s="284" t="s">
        <v>30</v>
      </c>
      <c r="B21" s="284" t="s">
        <v>30</v>
      </c>
      <c r="C21" s="284" t="s">
        <v>119</v>
      </c>
      <c r="D21" s="84" t="s">
        <v>119</v>
      </c>
      <c r="E21" s="84" t="s">
        <v>2420</v>
      </c>
      <c r="F21" s="84" t="s">
        <v>103</v>
      </c>
      <c r="G21" s="84">
        <v>2</v>
      </c>
      <c r="H21" s="84">
        <v>11053069</v>
      </c>
      <c r="I21" s="84">
        <v>11053069</v>
      </c>
      <c r="J21" s="84" t="s">
        <v>40</v>
      </c>
      <c r="K21" s="84" t="s">
        <v>59</v>
      </c>
      <c r="L21" s="187" t="s">
        <v>2421</v>
      </c>
      <c r="M21" s="280">
        <v>0</v>
      </c>
      <c r="N21" s="280">
        <v>0</v>
      </c>
      <c r="O21" s="280">
        <v>0.34615400000000002</v>
      </c>
      <c r="P21" s="280">
        <v>0</v>
      </c>
      <c r="Q21" s="285">
        <v>0</v>
      </c>
      <c r="R21" s="282">
        <v>13</v>
      </c>
      <c r="S21" s="282">
        <v>24</v>
      </c>
      <c r="T21" s="282">
        <v>25</v>
      </c>
      <c r="U21" s="282">
        <v>33</v>
      </c>
      <c r="V21" s="286">
        <v>37</v>
      </c>
      <c r="W21" s="280">
        <v>5.7700000000000004E-4</v>
      </c>
      <c r="X21" s="280">
        <v>3.6764999999999996E-3</v>
      </c>
      <c r="Y21" s="280">
        <v>6.1510000000000004E-4</v>
      </c>
      <c r="Z21" s="280">
        <v>0.21011199999999999</v>
      </c>
      <c r="AA21" s="280">
        <v>1.1976000000000001E-3</v>
      </c>
      <c r="AB21" s="280">
        <v>1.7582000000000001E-3</v>
      </c>
      <c r="AC21" s="280">
        <v>3.3685999999999998E-3</v>
      </c>
      <c r="AD21" s="285">
        <v>8.4180000000000008E-4</v>
      </c>
      <c r="AE21" s="282">
        <v>3465</v>
      </c>
      <c r="AF21" s="282">
        <v>815</v>
      </c>
      <c r="AG21" s="282">
        <v>4876</v>
      </c>
      <c r="AH21" s="282">
        <v>10046</v>
      </c>
      <c r="AI21" s="282">
        <v>14194</v>
      </c>
      <c r="AJ21" s="282">
        <v>6824</v>
      </c>
      <c r="AK21" s="282">
        <v>2077</v>
      </c>
      <c r="AL21" s="286">
        <v>3563</v>
      </c>
      <c r="AT21" s="187"/>
    </row>
    <row r="22" spans="1:46" ht="15" customHeight="1" x14ac:dyDescent="0.15">
      <c r="A22" s="284" t="s">
        <v>30</v>
      </c>
      <c r="B22" s="284" t="s">
        <v>30</v>
      </c>
      <c r="C22" s="284" t="s">
        <v>119</v>
      </c>
      <c r="D22" s="84" t="s">
        <v>119</v>
      </c>
      <c r="E22" s="84" t="s">
        <v>2422</v>
      </c>
      <c r="F22" s="84" t="s">
        <v>38</v>
      </c>
      <c r="G22" s="84">
        <v>2</v>
      </c>
      <c r="H22" s="84">
        <v>24008899</v>
      </c>
      <c r="I22" s="84">
        <v>24008899</v>
      </c>
      <c r="J22" s="84" t="s">
        <v>39</v>
      </c>
      <c r="K22" s="84" t="s">
        <v>40</v>
      </c>
      <c r="L22" s="187" t="s">
        <v>2423</v>
      </c>
      <c r="M22" s="280">
        <v>0</v>
      </c>
      <c r="N22" s="280">
        <v>0</v>
      </c>
      <c r="O22" s="280">
        <v>0.170213</v>
      </c>
      <c r="P22" s="280">
        <v>0</v>
      </c>
      <c r="Q22" s="285">
        <v>0</v>
      </c>
      <c r="R22" s="282">
        <v>19</v>
      </c>
      <c r="S22" s="282">
        <v>73</v>
      </c>
      <c r="T22" s="282">
        <v>46</v>
      </c>
      <c r="U22" s="282">
        <v>65</v>
      </c>
      <c r="V22" s="286">
        <v>82</v>
      </c>
      <c r="W22" s="280">
        <v>2.9999999999999997E-4</v>
      </c>
      <c r="X22" s="280">
        <v>0</v>
      </c>
      <c r="Y22" s="280">
        <v>9.2969999999999999E-4</v>
      </c>
      <c r="Z22" s="280">
        <v>0.206845</v>
      </c>
      <c r="AA22" s="280">
        <v>1.3037799999999999E-2</v>
      </c>
      <c r="AB22" s="280">
        <v>1.2260000000000001E-3</v>
      </c>
      <c r="AC22" s="280">
        <v>9.278E-4</v>
      </c>
      <c r="AD22" s="285">
        <v>0</v>
      </c>
      <c r="AE22" s="282">
        <v>3332</v>
      </c>
      <c r="AF22" s="282">
        <v>4378</v>
      </c>
      <c r="AG22" s="282">
        <v>3226</v>
      </c>
      <c r="AH22" s="282">
        <v>4031</v>
      </c>
      <c r="AI22" s="282">
        <v>766</v>
      </c>
      <c r="AJ22" s="282">
        <v>2446</v>
      </c>
      <c r="AK22" s="282">
        <v>5388</v>
      </c>
      <c r="AL22" s="286">
        <v>837</v>
      </c>
      <c r="AT22" s="187"/>
    </row>
    <row r="23" spans="1:46" ht="15" customHeight="1" x14ac:dyDescent="0.15">
      <c r="A23" s="284" t="s">
        <v>1179</v>
      </c>
      <c r="B23" s="284" t="s">
        <v>1296</v>
      </c>
      <c r="C23" s="284" t="s">
        <v>119</v>
      </c>
      <c r="D23" s="84" t="s">
        <v>119</v>
      </c>
      <c r="E23" s="84" t="s">
        <v>2424</v>
      </c>
      <c r="F23" s="84" t="s">
        <v>38</v>
      </c>
      <c r="G23" s="84">
        <v>2</v>
      </c>
      <c r="H23" s="84">
        <v>39240651</v>
      </c>
      <c r="I23" s="84">
        <v>39240651</v>
      </c>
      <c r="J23" s="84" t="s">
        <v>39</v>
      </c>
      <c r="K23" s="84" t="s">
        <v>40</v>
      </c>
      <c r="L23" s="187" t="s">
        <v>2425</v>
      </c>
      <c r="M23" s="280">
        <v>0</v>
      </c>
      <c r="N23" s="280">
        <v>0</v>
      </c>
      <c r="O23" s="280">
        <v>0.25</v>
      </c>
      <c r="P23" s="280">
        <v>0.214286</v>
      </c>
      <c r="Q23" s="285">
        <v>0.12</v>
      </c>
      <c r="R23" s="282">
        <v>13</v>
      </c>
      <c r="S23" s="282">
        <v>53</v>
      </c>
      <c r="T23" s="282">
        <v>27</v>
      </c>
      <c r="U23" s="282">
        <v>27</v>
      </c>
      <c r="V23" s="286">
        <v>24</v>
      </c>
      <c r="W23" s="280">
        <v>1.0241E-3</v>
      </c>
      <c r="X23" s="280">
        <v>1.8831999999999998E-3</v>
      </c>
      <c r="Y23" s="280">
        <v>3.2699999999999998E-4</v>
      </c>
      <c r="Z23" s="280">
        <v>0.18579799999999999</v>
      </c>
      <c r="AA23" s="280">
        <v>0.23492100000000002</v>
      </c>
      <c r="AB23" s="280">
        <v>0.231631</v>
      </c>
      <c r="AC23" s="280">
        <v>0.186082</v>
      </c>
      <c r="AD23" s="285">
        <v>1.3422999999999998E-3</v>
      </c>
      <c r="AE23" s="282">
        <v>1952</v>
      </c>
      <c r="AF23" s="282">
        <v>2123</v>
      </c>
      <c r="AG23" s="282">
        <v>3057</v>
      </c>
      <c r="AH23" s="282">
        <v>1027</v>
      </c>
      <c r="AI23" s="282">
        <v>629</v>
      </c>
      <c r="AJ23" s="282">
        <v>2857</v>
      </c>
      <c r="AK23" s="282">
        <v>2600</v>
      </c>
      <c r="AL23" s="286">
        <v>1489</v>
      </c>
      <c r="AT23" s="187"/>
    </row>
    <row r="24" spans="1:46" ht="15" customHeight="1" x14ac:dyDescent="0.15">
      <c r="A24" s="284" t="s">
        <v>1179</v>
      </c>
      <c r="B24" s="284" t="s">
        <v>1296</v>
      </c>
      <c r="C24" s="284" t="s">
        <v>119</v>
      </c>
      <c r="D24" s="84" t="s">
        <v>119</v>
      </c>
      <c r="E24" s="84" t="s">
        <v>2426</v>
      </c>
      <c r="F24" s="84" t="s">
        <v>38</v>
      </c>
      <c r="G24" s="84">
        <v>2</v>
      </c>
      <c r="H24" s="84">
        <v>64085030</v>
      </c>
      <c r="I24" s="84">
        <v>64085030</v>
      </c>
      <c r="J24" s="84" t="s">
        <v>39</v>
      </c>
      <c r="K24" s="84" t="s">
        <v>59</v>
      </c>
      <c r="L24" s="187" t="s">
        <v>2427</v>
      </c>
      <c r="M24" s="280">
        <v>0</v>
      </c>
      <c r="N24" s="280">
        <v>0</v>
      </c>
      <c r="O24" s="280">
        <v>0.12903200000000001</v>
      </c>
      <c r="P24" s="280">
        <v>0.10810800000000001</v>
      </c>
      <c r="Q24" s="285">
        <v>0.16666699999999998</v>
      </c>
      <c r="R24" s="282">
        <v>15</v>
      </c>
      <c r="S24" s="282">
        <v>45</v>
      </c>
      <c r="T24" s="282">
        <v>30</v>
      </c>
      <c r="U24" s="282">
        <v>36</v>
      </c>
      <c r="V24" s="286">
        <v>47</v>
      </c>
      <c r="W24" s="280">
        <v>4.2477999999999995E-3</v>
      </c>
      <c r="X24" s="280">
        <v>4.4510000000000001E-3</v>
      </c>
      <c r="Y24" s="280">
        <v>7.0174999999999994E-3</v>
      </c>
      <c r="Z24" s="280">
        <v>0.20574500000000001</v>
      </c>
      <c r="AA24" s="280">
        <v>0.22069</v>
      </c>
      <c r="AB24" s="280">
        <v>0.17621400000000001</v>
      </c>
      <c r="AC24" s="280">
        <v>0.17269300000000001</v>
      </c>
      <c r="AD24" s="285">
        <v>8.1013000000000005E-3</v>
      </c>
      <c r="AE24" s="282">
        <v>2824</v>
      </c>
      <c r="AF24" s="282">
        <v>1347</v>
      </c>
      <c r="AG24" s="282">
        <v>2564</v>
      </c>
      <c r="AH24" s="282">
        <v>3202</v>
      </c>
      <c r="AI24" s="282">
        <v>579</v>
      </c>
      <c r="AJ24" s="282">
        <v>2059</v>
      </c>
      <c r="AK24" s="282">
        <v>3954</v>
      </c>
      <c r="AL24" s="286">
        <v>1974</v>
      </c>
      <c r="AT24" s="187"/>
    </row>
    <row r="25" spans="1:46" ht="15" customHeight="1" x14ac:dyDescent="0.15">
      <c r="A25" s="284" t="s">
        <v>1179</v>
      </c>
      <c r="B25" s="284" t="s">
        <v>1296</v>
      </c>
      <c r="C25" s="284" t="s">
        <v>119</v>
      </c>
      <c r="D25" s="84" t="s">
        <v>119</v>
      </c>
      <c r="E25" s="84" t="s">
        <v>2428</v>
      </c>
      <c r="F25" s="84" t="s">
        <v>38</v>
      </c>
      <c r="G25" s="84">
        <v>2</v>
      </c>
      <c r="H25" s="84">
        <v>73456014</v>
      </c>
      <c r="I25" s="84">
        <v>73456014</v>
      </c>
      <c r="J25" s="84" t="s">
        <v>39</v>
      </c>
      <c r="K25" s="84" t="s">
        <v>59</v>
      </c>
      <c r="L25" s="187" t="s">
        <v>2429</v>
      </c>
      <c r="M25" s="280">
        <v>0</v>
      </c>
      <c r="N25" s="280">
        <v>0</v>
      </c>
      <c r="O25" s="280">
        <v>9.7560999999999995E-2</v>
      </c>
      <c r="P25" s="280">
        <v>7.4999999999999997E-2</v>
      </c>
      <c r="Q25" s="285">
        <v>0.171429</v>
      </c>
      <c r="R25" s="282">
        <v>13</v>
      </c>
      <c r="S25" s="282">
        <v>28</v>
      </c>
      <c r="T25" s="282">
        <v>40</v>
      </c>
      <c r="U25" s="282">
        <v>39</v>
      </c>
      <c r="V25" s="286">
        <v>34</v>
      </c>
      <c r="W25" s="280">
        <v>4.0268999999999999E-3</v>
      </c>
      <c r="X25" s="280">
        <v>3.9494000000000005E-3</v>
      </c>
      <c r="Y25" s="280">
        <v>8.3031000000000008E-3</v>
      </c>
      <c r="Z25" s="280">
        <v>5.51443E-2</v>
      </c>
      <c r="AA25" s="280">
        <v>0.19398900000000002</v>
      </c>
      <c r="AB25" s="280">
        <v>0.18035299999999999</v>
      </c>
      <c r="AC25" s="280">
        <v>0.17768400000000001</v>
      </c>
      <c r="AD25" s="285">
        <v>3.7999000000000002E-3</v>
      </c>
      <c r="AE25" s="282">
        <v>2234</v>
      </c>
      <c r="AF25" s="282">
        <v>3797</v>
      </c>
      <c r="AG25" s="282">
        <v>1926</v>
      </c>
      <c r="AH25" s="282">
        <v>2701</v>
      </c>
      <c r="AI25" s="282">
        <v>731</v>
      </c>
      <c r="AJ25" s="282">
        <v>1984</v>
      </c>
      <c r="AK25" s="282">
        <v>3539</v>
      </c>
      <c r="AL25" s="286">
        <v>1578</v>
      </c>
      <c r="AT25" s="187"/>
    </row>
    <row r="26" spans="1:46" ht="15" customHeight="1" x14ac:dyDescent="0.15">
      <c r="A26" s="284" t="s">
        <v>31</v>
      </c>
      <c r="B26" s="284" t="s">
        <v>269</v>
      </c>
      <c r="C26" s="284" t="s">
        <v>119</v>
      </c>
      <c r="D26" s="84" t="s">
        <v>119</v>
      </c>
      <c r="E26" s="84" t="s">
        <v>867</v>
      </c>
      <c r="F26" s="84" t="s">
        <v>38</v>
      </c>
      <c r="G26" s="84">
        <v>2</v>
      </c>
      <c r="H26" s="84">
        <v>109383998</v>
      </c>
      <c r="I26" s="84">
        <v>109383998</v>
      </c>
      <c r="J26" s="84" t="s">
        <v>39</v>
      </c>
      <c r="K26" s="84" t="s">
        <v>46</v>
      </c>
      <c r="L26" s="187" t="s">
        <v>2430</v>
      </c>
      <c r="M26" s="280">
        <v>0</v>
      </c>
      <c r="N26" s="280">
        <v>0</v>
      </c>
      <c r="O26" s="280">
        <v>0</v>
      </c>
      <c r="P26" s="280">
        <v>0.29230800000000001</v>
      </c>
      <c r="Q26" s="285">
        <v>0</v>
      </c>
      <c r="R26" s="282">
        <v>19</v>
      </c>
      <c r="S26" s="282">
        <v>96</v>
      </c>
      <c r="T26" s="282">
        <v>62</v>
      </c>
      <c r="U26" s="282">
        <v>64</v>
      </c>
      <c r="V26" s="286">
        <v>70</v>
      </c>
      <c r="W26" s="280">
        <v>2.8128999999999997E-3</v>
      </c>
      <c r="X26" s="280">
        <v>0</v>
      </c>
      <c r="Y26" s="280">
        <v>3.8685000000000004E-3</v>
      </c>
      <c r="Z26" s="280">
        <v>0</v>
      </c>
      <c r="AA26" s="280">
        <v>0.160804</v>
      </c>
      <c r="AB26" s="280">
        <v>0.16914499999999999</v>
      </c>
      <c r="AC26" s="280">
        <v>1.6420000000000002E-3</v>
      </c>
      <c r="AD26" s="285">
        <v>3.4207E-3</v>
      </c>
      <c r="AE26" s="282">
        <v>710</v>
      </c>
      <c r="AF26" s="282">
        <v>401</v>
      </c>
      <c r="AG26" s="282">
        <v>516</v>
      </c>
      <c r="AH26" s="282">
        <v>539</v>
      </c>
      <c r="AI26" s="282">
        <v>198</v>
      </c>
      <c r="AJ26" s="282">
        <v>537</v>
      </c>
      <c r="AK26" s="282">
        <v>608</v>
      </c>
      <c r="AL26" s="286">
        <v>876</v>
      </c>
      <c r="AT26" s="187"/>
    </row>
    <row r="27" spans="1:46" ht="15" customHeight="1" x14ac:dyDescent="0.15">
      <c r="A27" s="284" t="s">
        <v>30</v>
      </c>
      <c r="B27" s="284" t="s">
        <v>2044</v>
      </c>
      <c r="C27" s="284" t="s">
        <v>119</v>
      </c>
      <c r="D27" s="84" t="s">
        <v>119</v>
      </c>
      <c r="E27" s="84" t="s">
        <v>2431</v>
      </c>
      <c r="F27" s="84" t="s">
        <v>38</v>
      </c>
      <c r="G27" s="84">
        <v>2</v>
      </c>
      <c r="H27" s="84">
        <v>135763085</v>
      </c>
      <c r="I27" s="84">
        <v>135763085</v>
      </c>
      <c r="J27" s="84" t="s">
        <v>39</v>
      </c>
      <c r="K27" s="84" t="s">
        <v>59</v>
      </c>
      <c r="L27" s="187" t="s">
        <v>2432</v>
      </c>
      <c r="M27" s="280">
        <v>0</v>
      </c>
      <c r="N27" s="280">
        <v>0</v>
      </c>
      <c r="O27" s="280">
        <v>0.227273</v>
      </c>
      <c r="P27" s="280">
        <v>0</v>
      </c>
      <c r="Q27" s="285">
        <v>0</v>
      </c>
      <c r="R27" s="282">
        <v>15</v>
      </c>
      <c r="S27" s="282">
        <v>77</v>
      </c>
      <c r="T27" s="282">
        <v>43</v>
      </c>
      <c r="U27" s="282">
        <v>53</v>
      </c>
      <c r="V27" s="286">
        <v>67</v>
      </c>
      <c r="W27" s="280">
        <v>1.0794900000000001E-2</v>
      </c>
      <c r="X27" s="280">
        <v>0</v>
      </c>
      <c r="Y27" s="280">
        <v>5.9902999999999996E-3</v>
      </c>
      <c r="Z27" s="280">
        <v>0.18345700000000001</v>
      </c>
      <c r="AA27" s="280">
        <v>4.0745E-3</v>
      </c>
      <c r="AB27" s="280">
        <v>5.1776999999999995E-3</v>
      </c>
      <c r="AC27" s="280">
        <v>1.6722399999999998E-2</v>
      </c>
      <c r="AD27" s="285">
        <v>2.4486E-3</v>
      </c>
      <c r="AE27" s="282">
        <v>4075</v>
      </c>
      <c r="AF27" s="282">
        <v>320</v>
      </c>
      <c r="AG27" s="282">
        <v>5341</v>
      </c>
      <c r="AH27" s="282">
        <v>9429</v>
      </c>
      <c r="AI27" s="282">
        <v>14234</v>
      </c>
      <c r="AJ27" s="282">
        <v>7145</v>
      </c>
      <c r="AK27" s="282">
        <v>896</v>
      </c>
      <c r="AL27" s="286">
        <v>4083</v>
      </c>
      <c r="AT27" s="187"/>
    </row>
    <row r="28" spans="1:46" ht="15" customHeight="1" x14ac:dyDescent="0.15">
      <c r="A28" s="284" t="s">
        <v>2753</v>
      </c>
      <c r="B28" s="284" t="s">
        <v>2756</v>
      </c>
      <c r="C28" s="284" t="s">
        <v>119</v>
      </c>
      <c r="D28" s="84" t="s">
        <v>119</v>
      </c>
      <c r="E28" s="84" t="s">
        <v>2433</v>
      </c>
      <c r="F28" s="84" t="s">
        <v>38</v>
      </c>
      <c r="G28" s="84">
        <v>2</v>
      </c>
      <c r="H28" s="84">
        <v>220074976</v>
      </c>
      <c r="I28" s="84">
        <v>220074976</v>
      </c>
      <c r="J28" s="84" t="s">
        <v>59</v>
      </c>
      <c r="K28" s="84" t="s">
        <v>39</v>
      </c>
      <c r="L28" s="187" t="s">
        <v>2434</v>
      </c>
      <c r="M28" s="280">
        <v>0</v>
      </c>
      <c r="N28" s="280">
        <v>0.53191500000000003</v>
      </c>
      <c r="O28" s="280">
        <v>0.55555599999999994</v>
      </c>
      <c r="P28" s="280">
        <v>0.69230800000000003</v>
      </c>
      <c r="Q28" s="285">
        <v>0.65116299999999994</v>
      </c>
      <c r="R28" s="282">
        <v>11</v>
      </c>
      <c r="S28" s="282">
        <v>46</v>
      </c>
      <c r="T28" s="282">
        <v>26</v>
      </c>
      <c r="U28" s="282">
        <v>38</v>
      </c>
      <c r="V28" s="286">
        <v>42</v>
      </c>
      <c r="W28" s="280">
        <v>0.45994300000000005</v>
      </c>
      <c r="X28" s="280">
        <v>0.540134</v>
      </c>
      <c r="Y28" s="280">
        <v>0.45037500000000003</v>
      </c>
      <c r="Z28" s="280">
        <v>0.48819899999999999</v>
      </c>
      <c r="AA28" s="280">
        <v>0.56820300000000001</v>
      </c>
      <c r="AB28" s="280">
        <v>0.628166</v>
      </c>
      <c r="AC28" s="280">
        <v>0.499332</v>
      </c>
      <c r="AD28" s="285">
        <v>0.295848</v>
      </c>
      <c r="AE28" s="282">
        <v>3132</v>
      </c>
      <c r="AF28" s="282">
        <v>597</v>
      </c>
      <c r="AG28" s="282">
        <v>4533</v>
      </c>
      <c r="AH28" s="282">
        <v>8176</v>
      </c>
      <c r="AI28" s="282">
        <v>12000</v>
      </c>
      <c r="AJ28" s="282">
        <v>5289</v>
      </c>
      <c r="AK28" s="282">
        <v>1495</v>
      </c>
      <c r="AL28" s="286">
        <v>2311</v>
      </c>
      <c r="AT28" s="187"/>
    </row>
    <row r="29" spans="1:46" ht="15" customHeight="1" x14ac:dyDescent="0.15">
      <c r="A29" s="284" t="s">
        <v>2753</v>
      </c>
      <c r="B29" s="284" t="s">
        <v>2756</v>
      </c>
      <c r="C29" s="284" t="s">
        <v>119</v>
      </c>
      <c r="D29" s="84" t="s">
        <v>119</v>
      </c>
      <c r="E29" s="84" t="s">
        <v>2435</v>
      </c>
      <c r="F29" s="84" t="s">
        <v>38</v>
      </c>
      <c r="G29" s="84">
        <v>2</v>
      </c>
      <c r="H29" s="84">
        <v>236708146</v>
      </c>
      <c r="I29" s="84">
        <v>236708146</v>
      </c>
      <c r="J29" s="84" t="s">
        <v>39</v>
      </c>
      <c r="K29" s="84" t="s">
        <v>59</v>
      </c>
      <c r="L29" s="187" t="s">
        <v>2436</v>
      </c>
      <c r="M29" s="280">
        <v>0</v>
      </c>
      <c r="N29" s="280">
        <v>0.52941199999999999</v>
      </c>
      <c r="O29" s="280">
        <v>0.41935499999999998</v>
      </c>
      <c r="P29" s="280">
        <v>0.375</v>
      </c>
      <c r="Q29" s="285">
        <v>0.375</v>
      </c>
      <c r="R29" s="282">
        <v>14</v>
      </c>
      <c r="S29" s="282">
        <v>33</v>
      </c>
      <c r="T29" s="282">
        <v>30</v>
      </c>
      <c r="U29" s="282">
        <v>39</v>
      </c>
      <c r="V29" s="286">
        <v>39</v>
      </c>
      <c r="W29" s="280">
        <v>0.49796799999999997</v>
      </c>
      <c r="X29" s="280">
        <v>0.42853999999999998</v>
      </c>
      <c r="Y29" s="280">
        <v>0.47744500000000001</v>
      </c>
      <c r="Z29" s="280">
        <v>0.45438600000000001</v>
      </c>
      <c r="AA29" s="280">
        <v>0.34499999999999997</v>
      </c>
      <c r="AB29" s="280">
        <v>0.30257299999999998</v>
      </c>
      <c r="AC29" s="280">
        <v>0.36064100000000004</v>
      </c>
      <c r="AD29" s="285">
        <v>0.30830400000000002</v>
      </c>
      <c r="AE29" s="282">
        <v>2214</v>
      </c>
      <c r="AF29" s="282">
        <v>4533</v>
      </c>
      <c r="AG29" s="282">
        <v>2238</v>
      </c>
      <c r="AH29" s="282">
        <v>2849</v>
      </c>
      <c r="AI29" s="282">
        <v>599</v>
      </c>
      <c r="AJ29" s="282">
        <v>1787</v>
      </c>
      <c r="AK29" s="282">
        <v>4369</v>
      </c>
      <c r="AL29" s="286">
        <v>1131</v>
      </c>
      <c r="AT29" s="187"/>
    </row>
    <row r="30" spans="1:46" ht="15" customHeight="1" x14ac:dyDescent="0.15">
      <c r="A30" s="284" t="s">
        <v>1179</v>
      </c>
      <c r="B30" s="284" t="s">
        <v>1296</v>
      </c>
      <c r="C30" s="284" t="s">
        <v>119</v>
      </c>
      <c r="D30" s="84" t="s">
        <v>119</v>
      </c>
      <c r="E30" s="84" t="s">
        <v>2437</v>
      </c>
      <c r="F30" s="84" t="s">
        <v>38</v>
      </c>
      <c r="G30" s="84">
        <v>3</v>
      </c>
      <c r="H30" s="84">
        <v>3887723</v>
      </c>
      <c r="I30" s="84">
        <v>3887723</v>
      </c>
      <c r="J30" s="84" t="s">
        <v>40</v>
      </c>
      <c r="K30" s="84" t="s">
        <v>39</v>
      </c>
      <c r="L30" s="187" t="s">
        <v>2438</v>
      </c>
      <c r="M30" s="280">
        <v>0</v>
      </c>
      <c r="N30" s="280">
        <v>0</v>
      </c>
      <c r="O30" s="280">
        <v>0.33333299999999999</v>
      </c>
      <c r="P30" s="280">
        <v>0.4</v>
      </c>
      <c r="Q30" s="285">
        <v>0.107143</v>
      </c>
      <c r="R30" s="282">
        <v>14</v>
      </c>
      <c r="S30" s="282">
        <v>40</v>
      </c>
      <c r="T30" s="282">
        <v>23</v>
      </c>
      <c r="U30" s="282">
        <v>19</v>
      </c>
      <c r="V30" s="286">
        <v>27</v>
      </c>
      <c r="W30" s="280">
        <v>1.0887E-3</v>
      </c>
      <c r="X30" s="280">
        <v>5.8480000000000001E-4</v>
      </c>
      <c r="Y30" s="280">
        <v>1.2005E-3</v>
      </c>
      <c r="Z30" s="280">
        <v>0.12917000000000001</v>
      </c>
      <c r="AA30" s="280">
        <v>0.33848799999999996</v>
      </c>
      <c r="AB30" s="280">
        <v>0.33537999999999996</v>
      </c>
      <c r="AC30" s="280">
        <v>0.22449000000000002</v>
      </c>
      <c r="AD30" s="285">
        <v>5.7939999999999999E-4</v>
      </c>
      <c r="AE30" s="282">
        <v>1836</v>
      </c>
      <c r="AF30" s="282">
        <v>1709</v>
      </c>
      <c r="AG30" s="282">
        <v>3331</v>
      </c>
      <c r="AH30" s="282">
        <v>1408</v>
      </c>
      <c r="AI30" s="282">
        <v>581</v>
      </c>
      <c r="AJ30" s="282">
        <v>2116</v>
      </c>
      <c r="AK30" s="282">
        <v>2008</v>
      </c>
      <c r="AL30" s="286">
        <v>1725</v>
      </c>
      <c r="AT30" s="187"/>
    </row>
    <row r="31" spans="1:46" ht="15" customHeight="1" x14ac:dyDescent="0.15">
      <c r="A31" s="284" t="s">
        <v>1179</v>
      </c>
      <c r="B31" s="284" t="s">
        <v>2406</v>
      </c>
      <c r="C31" s="284" t="s">
        <v>119</v>
      </c>
      <c r="D31" s="84" t="s">
        <v>119</v>
      </c>
      <c r="E31" s="84" t="s">
        <v>2439</v>
      </c>
      <c r="F31" s="84" t="s">
        <v>38</v>
      </c>
      <c r="G31" s="84">
        <v>3</v>
      </c>
      <c r="H31" s="84">
        <v>9066978</v>
      </c>
      <c r="I31" s="84">
        <v>9066978</v>
      </c>
      <c r="J31" s="84" t="s">
        <v>39</v>
      </c>
      <c r="K31" s="84" t="s">
        <v>40</v>
      </c>
      <c r="L31" s="187" t="s">
        <v>2440</v>
      </c>
      <c r="M31" s="280">
        <v>0</v>
      </c>
      <c r="N31" s="280">
        <v>0</v>
      </c>
      <c r="O31" s="280">
        <v>0.15151500000000001</v>
      </c>
      <c r="P31" s="280">
        <v>0.33333299999999999</v>
      </c>
      <c r="Q31" s="285">
        <v>0.261905</v>
      </c>
      <c r="R31" s="282">
        <v>13</v>
      </c>
      <c r="S31" s="282">
        <v>55</v>
      </c>
      <c r="T31" s="282">
        <v>32</v>
      </c>
      <c r="U31" s="282">
        <v>26</v>
      </c>
      <c r="V31" s="286">
        <v>41</v>
      </c>
      <c r="W31" s="280">
        <v>0</v>
      </c>
      <c r="X31" s="280">
        <v>7.111000000000001E-4</v>
      </c>
      <c r="Y31" s="280">
        <v>7.2859999999999993E-4</v>
      </c>
      <c r="Z31" s="280">
        <v>0.187027</v>
      </c>
      <c r="AA31" s="280">
        <v>0.38197400000000004</v>
      </c>
      <c r="AB31" s="280">
        <v>0.32228700000000005</v>
      </c>
      <c r="AC31" s="280">
        <v>0.24460399999999999</v>
      </c>
      <c r="AD31" s="285">
        <v>1.46217E-2</v>
      </c>
      <c r="AE31" s="282">
        <v>1541</v>
      </c>
      <c r="AF31" s="282">
        <v>4218</v>
      </c>
      <c r="AG31" s="282">
        <v>2744</v>
      </c>
      <c r="AH31" s="282">
        <v>924</v>
      </c>
      <c r="AI31" s="282">
        <v>465</v>
      </c>
      <c r="AJ31" s="282">
        <v>1538</v>
      </c>
      <c r="AK31" s="282">
        <v>3057</v>
      </c>
      <c r="AL31" s="286">
        <v>1572</v>
      </c>
      <c r="AT31" s="187"/>
    </row>
    <row r="32" spans="1:46" ht="15" customHeight="1" x14ac:dyDescent="0.15">
      <c r="A32" s="284" t="s">
        <v>2753</v>
      </c>
      <c r="B32" s="284" t="s">
        <v>2756</v>
      </c>
      <c r="C32" s="284" t="s">
        <v>119</v>
      </c>
      <c r="D32" s="84" t="s">
        <v>119</v>
      </c>
      <c r="E32" s="84" t="s">
        <v>2441</v>
      </c>
      <c r="F32" s="84" t="s">
        <v>38</v>
      </c>
      <c r="G32" s="84">
        <v>3</v>
      </c>
      <c r="H32" s="84">
        <v>30715732</v>
      </c>
      <c r="I32" s="84">
        <v>30715732</v>
      </c>
      <c r="J32" s="84" t="s">
        <v>40</v>
      </c>
      <c r="K32" s="84" t="s">
        <v>59</v>
      </c>
      <c r="L32" s="187" t="s">
        <v>2442</v>
      </c>
      <c r="M32" s="280">
        <v>0</v>
      </c>
      <c r="N32" s="280">
        <v>0.60714299999999999</v>
      </c>
      <c r="O32" s="280">
        <v>0.41176499999999999</v>
      </c>
      <c r="P32" s="280">
        <v>0.85714299999999999</v>
      </c>
      <c r="Q32" s="285">
        <v>0.63636400000000004</v>
      </c>
      <c r="R32" s="282">
        <v>12</v>
      </c>
      <c r="S32" s="282">
        <v>27</v>
      </c>
      <c r="T32" s="282">
        <v>16</v>
      </c>
      <c r="U32" s="282">
        <v>13</v>
      </c>
      <c r="V32" s="286">
        <v>21</v>
      </c>
      <c r="W32" s="280">
        <v>0.50692500000000007</v>
      </c>
      <c r="X32" s="280">
        <v>0.57756700000000005</v>
      </c>
      <c r="Y32" s="280">
        <v>0.58074899999999996</v>
      </c>
      <c r="Z32" s="280">
        <v>0.49373399999999995</v>
      </c>
      <c r="AA32" s="280">
        <v>0.82403400000000004</v>
      </c>
      <c r="AB32" s="280">
        <v>0.80970900000000001</v>
      </c>
      <c r="AC32" s="280">
        <v>0.60162199999999999</v>
      </c>
      <c r="AD32" s="285">
        <v>0.31853000000000004</v>
      </c>
      <c r="AE32" s="282">
        <v>1443</v>
      </c>
      <c r="AF32" s="282">
        <v>2629</v>
      </c>
      <c r="AG32" s="282">
        <v>1869</v>
      </c>
      <c r="AH32" s="282">
        <v>1994</v>
      </c>
      <c r="AI32" s="282">
        <v>232</v>
      </c>
      <c r="AJ32" s="282">
        <v>1029</v>
      </c>
      <c r="AK32" s="282">
        <v>3822</v>
      </c>
      <c r="AL32" s="286">
        <v>652</v>
      </c>
      <c r="AT32" s="187"/>
    </row>
    <row r="33" spans="1:46" ht="15" customHeight="1" x14ac:dyDescent="0.15">
      <c r="A33" s="284" t="s">
        <v>31</v>
      </c>
      <c r="B33" s="284" t="s">
        <v>2754</v>
      </c>
      <c r="C33" s="284" t="s">
        <v>119</v>
      </c>
      <c r="D33" s="84" t="s">
        <v>119</v>
      </c>
      <c r="E33" s="84" t="s">
        <v>2443</v>
      </c>
      <c r="F33" s="84" t="s">
        <v>38</v>
      </c>
      <c r="G33" s="84">
        <v>3</v>
      </c>
      <c r="H33" s="84">
        <v>51457818</v>
      </c>
      <c r="I33" s="84">
        <v>51457818</v>
      </c>
      <c r="J33" s="84" t="s">
        <v>46</v>
      </c>
      <c r="K33" s="84" t="s">
        <v>39</v>
      </c>
      <c r="L33" s="187" t="s">
        <v>2444</v>
      </c>
      <c r="M33" s="280">
        <v>0</v>
      </c>
      <c r="N33" s="280">
        <v>0</v>
      </c>
      <c r="O33" s="280">
        <v>0</v>
      </c>
      <c r="P33" s="280">
        <v>0.38461499999999998</v>
      </c>
      <c r="Q33" s="285">
        <v>0</v>
      </c>
      <c r="R33" s="282">
        <v>14</v>
      </c>
      <c r="S33" s="282">
        <v>22</v>
      </c>
      <c r="T33" s="282">
        <v>12</v>
      </c>
      <c r="U33" s="282">
        <v>12</v>
      </c>
      <c r="V33" s="286">
        <v>29</v>
      </c>
      <c r="W33" s="280">
        <v>7.4705999999999991E-3</v>
      </c>
      <c r="X33" s="280">
        <v>1.6172499999999999E-2</v>
      </c>
      <c r="Y33" s="280">
        <v>8.3086000000000011E-3</v>
      </c>
      <c r="Z33" s="280">
        <v>5.1259999999999995E-3</v>
      </c>
      <c r="AA33" s="280">
        <v>0.30290700000000004</v>
      </c>
      <c r="AB33" s="280">
        <v>0.30915599999999999</v>
      </c>
      <c r="AC33" s="280">
        <v>2.51451E-2</v>
      </c>
      <c r="AD33" s="285">
        <v>9.0089999999999996E-3</v>
      </c>
      <c r="AE33" s="282">
        <v>3747</v>
      </c>
      <c r="AF33" s="282">
        <v>370</v>
      </c>
      <c r="AG33" s="282">
        <v>3369</v>
      </c>
      <c r="AH33" s="282">
        <v>7022</v>
      </c>
      <c r="AI33" s="282">
        <v>10111</v>
      </c>
      <c r="AJ33" s="282">
        <v>3887</v>
      </c>
      <c r="AK33" s="282">
        <v>1033</v>
      </c>
      <c r="AL33" s="286">
        <v>2108</v>
      </c>
      <c r="AT33" s="187"/>
    </row>
    <row r="34" spans="1:46" ht="15" customHeight="1" x14ac:dyDescent="0.15">
      <c r="A34" s="284" t="s">
        <v>2753</v>
      </c>
      <c r="B34" s="284" t="s">
        <v>2756</v>
      </c>
      <c r="C34" s="284" t="s">
        <v>119</v>
      </c>
      <c r="D34" s="84" t="s">
        <v>119</v>
      </c>
      <c r="E34" s="84" t="s">
        <v>2445</v>
      </c>
      <c r="F34" s="84" t="s">
        <v>38</v>
      </c>
      <c r="G34" s="84">
        <v>3</v>
      </c>
      <c r="H34" s="84">
        <v>52725000</v>
      </c>
      <c r="I34" s="84">
        <v>52725000</v>
      </c>
      <c r="J34" s="84" t="s">
        <v>40</v>
      </c>
      <c r="K34" s="84" t="s">
        <v>46</v>
      </c>
      <c r="L34" s="187" t="s">
        <v>2446</v>
      </c>
      <c r="M34" s="280">
        <v>0</v>
      </c>
      <c r="N34" s="280">
        <v>0.40540500000000002</v>
      </c>
      <c r="O34" s="280">
        <v>0.16</v>
      </c>
      <c r="P34" s="280">
        <v>0.15384600000000001</v>
      </c>
      <c r="Q34" s="285">
        <v>0.37930999999999998</v>
      </c>
      <c r="R34" s="282">
        <v>17</v>
      </c>
      <c r="S34" s="282">
        <v>36</v>
      </c>
      <c r="T34" s="282">
        <v>24</v>
      </c>
      <c r="U34" s="282">
        <v>25</v>
      </c>
      <c r="V34" s="286">
        <v>28</v>
      </c>
      <c r="W34" s="280">
        <v>0.51034000000000002</v>
      </c>
      <c r="X34" s="280">
        <v>0.40770400000000001</v>
      </c>
      <c r="Y34" s="280">
        <v>0.41381300000000004</v>
      </c>
      <c r="Z34" s="280">
        <v>0.24026</v>
      </c>
      <c r="AA34" s="280">
        <v>0.13048899999999999</v>
      </c>
      <c r="AB34" s="280">
        <v>0.173264</v>
      </c>
      <c r="AC34" s="280">
        <v>0.38511099999999998</v>
      </c>
      <c r="AD34" s="285">
        <v>0.20056499999999999</v>
      </c>
      <c r="AE34" s="282">
        <v>2997</v>
      </c>
      <c r="AF34" s="282">
        <v>10254</v>
      </c>
      <c r="AG34" s="282">
        <v>5168</v>
      </c>
      <c r="AH34" s="282">
        <v>1693</v>
      </c>
      <c r="AI34" s="282">
        <v>796</v>
      </c>
      <c r="AJ34" s="282">
        <v>3283</v>
      </c>
      <c r="AK34" s="282">
        <v>4969</v>
      </c>
      <c r="AL34" s="286">
        <v>2831</v>
      </c>
      <c r="AT34" s="187"/>
    </row>
    <row r="35" spans="1:46" ht="15" customHeight="1" x14ac:dyDescent="0.15">
      <c r="A35" s="284" t="s">
        <v>2376</v>
      </c>
      <c r="B35" s="284" t="s">
        <v>2161</v>
      </c>
      <c r="C35" s="284" t="s">
        <v>119</v>
      </c>
      <c r="D35" s="84" t="s">
        <v>119</v>
      </c>
      <c r="E35" s="84" t="s">
        <v>2447</v>
      </c>
      <c r="F35" s="84" t="s">
        <v>38</v>
      </c>
      <c r="G35" s="84">
        <v>3</v>
      </c>
      <c r="H35" s="84">
        <v>105290775</v>
      </c>
      <c r="I35" s="84">
        <v>105290775</v>
      </c>
      <c r="J35" s="84" t="s">
        <v>40</v>
      </c>
      <c r="K35" s="84" t="s">
        <v>46</v>
      </c>
      <c r="L35" s="187" t="s">
        <v>2448</v>
      </c>
      <c r="M35" s="280">
        <v>0</v>
      </c>
      <c r="N35" s="280">
        <v>0</v>
      </c>
      <c r="O35" s="280">
        <v>7.8947400000000001E-2</v>
      </c>
      <c r="P35" s="280">
        <v>0</v>
      </c>
      <c r="Q35" s="285">
        <v>0.20588200000000001</v>
      </c>
      <c r="R35" s="282">
        <v>15</v>
      </c>
      <c r="S35" s="282">
        <v>59</v>
      </c>
      <c r="T35" s="282">
        <v>37</v>
      </c>
      <c r="U35" s="282">
        <v>43</v>
      </c>
      <c r="V35" s="286">
        <v>67</v>
      </c>
      <c r="W35" s="280">
        <v>1.9840999999999999E-3</v>
      </c>
      <c r="X35" s="280">
        <v>1.1764699999999999E-2</v>
      </c>
      <c r="Y35" s="280">
        <v>1.2937000000000001E-3</v>
      </c>
      <c r="Z35" s="280">
        <v>0.14496000000000001</v>
      </c>
      <c r="AA35" s="280">
        <v>1.2461100000000001E-2</v>
      </c>
      <c r="AB35" s="280">
        <v>3.8820600000000004E-2</v>
      </c>
      <c r="AC35" s="280">
        <v>0.13929800000000001</v>
      </c>
      <c r="AD35" s="285">
        <v>0</v>
      </c>
      <c r="AE35" s="282">
        <v>1007</v>
      </c>
      <c r="AF35" s="282">
        <v>339</v>
      </c>
      <c r="AG35" s="282">
        <v>1545</v>
      </c>
      <c r="AH35" s="282">
        <v>882</v>
      </c>
      <c r="AI35" s="282">
        <v>320</v>
      </c>
      <c r="AJ35" s="282">
        <v>2034</v>
      </c>
      <c r="AK35" s="282">
        <v>882</v>
      </c>
      <c r="AL35" s="286">
        <v>1273</v>
      </c>
      <c r="AT35" s="187"/>
    </row>
    <row r="36" spans="1:46" ht="15" customHeight="1" x14ac:dyDescent="0.15">
      <c r="A36" s="284" t="s">
        <v>1179</v>
      </c>
      <c r="B36" s="284" t="s">
        <v>2406</v>
      </c>
      <c r="C36" s="284" t="s">
        <v>119</v>
      </c>
      <c r="D36" s="84" t="s">
        <v>119</v>
      </c>
      <c r="E36" s="84" t="s">
        <v>2449</v>
      </c>
      <c r="F36" s="84" t="s">
        <v>38</v>
      </c>
      <c r="G36" s="84">
        <v>3</v>
      </c>
      <c r="H36" s="84">
        <v>124826938</v>
      </c>
      <c r="I36" s="84">
        <v>124826938</v>
      </c>
      <c r="J36" s="84" t="s">
        <v>40</v>
      </c>
      <c r="K36" s="84" t="s">
        <v>39</v>
      </c>
      <c r="L36" s="187" t="s">
        <v>2450</v>
      </c>
      <c r="M36" s="280">
        <v>0</v>
      </c>
      <c r="N36" s="280">
        <v>0</v>
      </c>
      <c r="O36" s="280">
        <v>0.21875</v>
      </c>
      <c r="P36" s="280">
        <v>0.25581399999999999</v>
      </c>
      <c r="Q36" s="285">
        <v>0.10909100000000001</v>
      </c>
      <c r="R36" s="282">
        <v>15</v>
      </c>
      <c r="S36" s="282">
        <v>65</v>
      </c>
      <c r="T36" s="282">
        <v>31</v>
      </c>
      <c r="U36" s="282">
        <v>42</v>
      </c>
      <c r="V36" s="286">
        <v>54</v>
      </c>
      <c r="W36" s="280">
        <v>5.352E-4</v>
      </c>
      <c r="X36" s="280">
        <v>0</v>
      </c>
      <c r="Y36" s="280">
        <v>1E-3</v>
      </c>
      <c r="Z36" s="280">
        <v>0.197657</v>
      </c>
      <c r="AA36" s="280">
        <v>0.26163500000000001</v>
      </c>
      <c r="AB36" s="280">
        <v>0.263878</v>
      </c>
      <c r="AC36" s="280">
        <v>2.35356E-2</v>
      </c>
      <c r="AD36" s="285">
        <v>9.33113E-2</v>
      </c>
      <c r="AE36" s="282">
        <v>3736</v>
      </c>
      <c r="AF36" s="282">
        <v>727</v>
      </c>
      <c r="AG36" s="282">
        <v>4999</v>
      </c>
      <c r="AH36" s="282">
        <v>9900</v>
      </c>
      <c r="AI36" s="282">
        <v>14137</v>
      </c>
      <c r="AJ36" s="282">
        <v>6574</v>
      </c>
      <c r="AK36" s="282">
        <v>1911</v>
      </c>
      <c r="AL36" s="286">
        <v>3632</v>
      </c>
      <c r="AT36" s="187"/>
    </row>
    <row r="37" spans="1:46" ht="15" customHeight="1" x14ac:dyDescent="0.15">
      <c r="A37" s="284" t="s">
        <v>2753</v>
      </c>
      <c r="B37" s="284" t="s">
        <v>2756</v>
      </c>
      <c r="C37" s="284" t="s">
        <v>119</v>
      </c>
      <c r="D37" s="84" t="s">
        <v>119</v>
      </c>
      <c r="E37" s="84" t="s">
        <v>2451</v>
      </c>
      <c r="F37" s="84" t="s">
        <v>38</v>
      </c>
      <c r="G37" s="84">
        <v>3</v>
      </c>
      <c r="H37" s="84">
        <v>171417570</v>
      </c>
      <c r="I37" s="84">
        <v>171417570</v>
      </c>
      <c r="J37" s="84" t="s">
        <v>40</v>
      </c>
      <c r="K37" s="84" t="s">
        <v>46</v>
      </c>
      <c r="L37" s="187" t="s">
        <v>2452</v>
      </c>
      <c r="M37" s="280">
        <v>0</v>
      </c>
      <c r="N37" s="280">
        <v>0.46052599999999999</v>
      </c>
      <c r="O37" s="280">
        <v>0.324324</v>
      </c>
      <c r="P37" s="280">
        <v>9.7560999999999995E-2</v>
      </c>
      <c r="Q37" s="285">
        <v>0.263158</v>
      </c>
      <c r="R37" s="282">
        <v>12</v>
      </c>
      <c r="S37" s="282">
        <v>75</v>
      </c>
      <c r="T37" s="282">
        <v>36</v>
      </c>
      <c r="U37" s="282">
        <v>40</v>
      </c>
      <c r="V37" s="286">
        <v>75</v>
      </c>
      <c r="W37" s="280">
        <v>0.45592300000000002</v>
      </c>
      <c r="X37" s="280">
        <v>0.34003999999999995</v>
      </c>
      <c r="Y37" s="280">
        <v>0.43953899999999996</v>
      </c>
      <c r="Z37" s="280">
        <v>0.26264399999999999</v>
      </c>
      <c r="AA37" s="280">
        <v>0.106742</v>
      </c>
      <c r="AB37" s="280">
        <v>0.13835500000000001</v>
      </c>
      <c r="AC37" s="280">
        <v>0.29757800000000001</v>
      </c>
      <c r="AD37" s="285">
        <v>0.26526299999999997</v>
      </c>
      <c r="AE37" s="282">
        <v>1451</v>
      </c>
      <c r="AF37" s="282">
        <v>2981</v>
      </c>
      <c r="AG37" s="282">
        <v>2604</v>
      </c>
      <c r="AH37" s="282">
        <v>1126</v>
      </c>
      <c r="AI37" s="282">
        <v>533</v>
      </c>
      <c r="AJ37" s="282">
        <v>1871</v>
      </c>
      <c r="AK37" s="282">
        <v>2600</v>
      </c>
      <c r="AL37" s="286">
        <v>474</v>
      </c>
      <c r="AT37" s="187"/>
    </row>
    <row r="38" spans="1:46" ht="15" customHeight="1" x14ac:dyDescent="0.15">
      <c r="A38" s="284" t="s">
        <v>2753</v>
      </c>
      <c r="B38" s="284" t="s">
        <v>2756</v>
      </c>
      <c r="C38" s="284" t="s">
        <v>119</v>
      </c>
      <c r="D38" s="84" t="s">
        <v>119</v>
      </c>
      <c r="E38" s="84" t="s">
        <v>2453</v>
      </c>
      <c r="F38" s="84" t="s">
        <v>38</v>
      </c>
      <c r="G38" s="84">
        <v>3</v>
      </c>
      <c r="H38" s="84">
        <v>186338660</v>
      </c>
      <c r="I38" s="84">
        <v>186338660</v>
      </c>
      <c r="J38" s="84" t="s">
        <v>40</v>
      </c>
      <c r="K38" s="84" t="s">
        <v>46</v>
      </c>
      <c r="L38" s="187" t="s">
        <v>2454</v>
      </c>
      <c r="M38" s="280">
        <v>0</v>
      </c>
      <c r="N38" s="280">
        <v>0.66666700000000001</v>
      </c>
      <c r="O38" s="280">
        <v>0.75</v>
      </c>
      <c r="P38" s="280">
        <v>0.84848500000000004</v>
      </c>
      <c r="Q38" s="285">
        <v>0.62963000000000002</v>
      </c>
      <c r="R38" s="282">
        <v>17</v>
      </c>
      <c r="S38" s="282">
        <v>26</v>
      </c>
      <c r="T38" s="282">
        <v>35</v>
      </c>
      <c r="U38" s="282">
        <v>32</v>
      </c>
      <c r="V38" s="286">
        <v>53</v>
      </c>
      <c r="W38" s="280">
        <v>0.50983699999999998</v>
      </c>
      <c r="X38" s="280">
        <v>0.62325600000000003</v>
      </c>
      <c r="Y38" s="280">
        <v>0.60541400000000001</v>
      </c>
      <c r="Z38" s="280">
        <v>0.74140799999999996</v>
      </c>
      <c r="AA38" s="280">
        <v>0.87317800000000001</v>
      </c>
      <c r="AB38" s="280">
        <v>0.85600200000000004</v>
      </c>
      <c r="AC38" s="280">
        <v>0.62654299999999996</v>
      </c>
      <c r="AD38" s="285">
        <v>0.34549799999999997</v>
      </c>
      <c r="AE38" s="282">
        <v>3608</v>
      </c>
      <c r="AF38" s="282">
        <v>214</v>
      </c>
      <c r="AG38" s="282">
        <v>2622</v>
      </c>
      <c r="AH38" s="282">
        <v>6546</v>
      </c>
      <c r="AI38" s="282">
        <v>8641</v>
      </c>
      <c r="AJ38" s="282">
        <v>3756</v>
      </c>
      <c r="AK38" s="282">
        <v>647</v>
      </c>
      <c r="AL38" s="286">
        <v>2109</v>
      </c>
      <c r="AT38" s="187"/>
    </row>
    <row r="39" spans="1:46" ht="15" customHeight="1" x14ac:dyDescent="0.15">
      <c r="A39" s="284" t="s">
        <v>30</v>
      </c>
      <c r="B39" s="284" t="s">
        <v>30</v>
      </c>
      <c r="C39" s="284" t="s">
        <v>119</v>
      </c>
      <c r="D39" s="84" t="s">
        <v>119</v>
      </c>
      <c r="E39" s="84" t="s">
        <v>2455</v>
      </c>
      <c r="F39" s="84" t="s">
        <v>38</v>
      </c>
      <c r="G39" s="84">
        <v>4</v>
      </c>
      <c r="H39" s="84">
        <v>659089</v>
      </c>
      <c r="I39" s="84">
        <v>659089</v>
      </c>
      <c r="J39" s="84" t="s">
        <v>40</v>
      </c>
      <c r="K39" s="84" t="s">
        <v>39</v>
      </c>
      <c r="L39" s="187" t="s">
        <v>2456</v>
      </c>
      <c r="M39" s="280">
        <v>0</v>
      </c>
      <c r="N39" s="280">
        <v>0</v>
      </c>
      <c r="O39" s="280">
        <v>0.19047599999999998</v>
      </c>
      <c r="P39" s="280">
        <v>0</v>
      </c>
      <c r="Q39" s="285">
        <v>0</v>
      </c>
      <c r="R39" s="282">
        <v>14</v>
      </c>
      <c r="S39" s="282">
        <v>30</v>
      </c>
      <c r="T39" s="282">
        <v>20</v>
      </c>
      <c r="U39" s="282">
        <v>22</v>
      </c>
      <c r="V39" s="286">
        <v>31</v>
      </c>
      <c r="W39" s="280">
        <v>1.4482E-3</v>
      </c>
      <c r="X39" s="280">
        <v>0</v>
      </c>
      <c r="Y39" s="280">
        <v>5.2920000000000007E-4</v>
      </c>
      <c r="Z39" s="280">
        <v>0.22398700000000002</v>
      </c>
      <c r="AA39" s="280">
        <v>1.6905999999999998E-3</v>
      </c>
      <c r="AB39" s="280">
        <v>7.2814999999999998E-3</v>
      </c>
      <c r="AC39" s="280">
        <v>1.3699000000000001E-3</v>
      </c>
      <c r="AD39" s="285">
        <v>7.9650000000000001E-4</v>
      </c>
      <c r="AE39" s="282">
        <v>2761</v>
      </c>
      <c r="AF39" s="282">
        <v>526</v>
      </c>
      <c r="AG39" s="282">
        <v>3778</v>
      </c>
      <c r="AH39" s="282">
        <v>8937</v>
      </c>
      <c r="AI39" s="282">
        <v>11829</v>
      </c>
      <c r="AJ39" s="282">
        <v>3707</v>
      </c>
      <c r="AK39" s="282">
        <v>1459</v>
      </c>
      <c r="AL39" s="286">
        <v>2510</v>
      </c>
      <c r="AT39" s="187"/>
    </row>
    <row r="40" spans="1:46" ht="15" customHeight="1" x14ac:dyDescent="0.15">
      <c r="A40" s="284" t="s">
        <v>30</v>
      </c>
      <c r="B40" s="284" t="s">
        <v>2758</v>
      </c>
      <c r="C40" s="284" t="s">
        <v>119</v>
      </c>
      <c r="D40" s="84" t="s">
        <v>119</v>
      </c>
      <c r="E40" s="84" t="s">
        <v>2457</v>
      </c>
      <c r="F40" s="84" t="s">
        <v>103</v>
      </c>
      <c r="G40" s="84">
        <v>4</v>
      </c>
      <c r="H40" s="84">
        <v>3432526</v>
      </c>
      <c r="I40" s="84">
        <v>3432526</v>
      </c>
      <c r="J40" s="84" t="s">
        <v>39</v>
      </c>
      <c r="K40" s="84" t="s">
        <v>59</v>
      </c>
      <c r="L40" s="187" t="s">
        <v>2458</v>
      </c>
      <c r="M40" s="280">
        <v>0</v>
      </c>
      <c r="N40" s="280">
        <v>0</v>
      </c>
      <c r="O40" s="280">
        <v>0.238095</v>
      </c>
      <c r="P40" s="280">
        <v>0</v>
      </c>
      <c r="Q40" s="285">
        <v>0</v>
      </c>
      <c r="R40" s="282">
        <v>21</v>
      </c>
      <c r="S40" s="282">
        <v>72</v>
      </c>
      <c r="T40" s="282">
        <v>41</v>
      </c>
      <c r="U40" s="282">
        <v>48</v>
      </c>
      <c r="V40" s="286">
        <v>70</v>
      </c>
      <c r="W40" s="280">
        <v>1.1575E-2</v>
      </c>
      <c r="X40" s="280">
        <v>6.9204000000000002E-3</v>
      </c>
      <c r="Y40" s="280">
        <v>1.1722600000000001E-2</v>
      </c>
      <c r="Z40" s="280">
        <v>0.17899899999999999</v>
      </c>
      <c r="AA40" s="280">
        <v>1.4713E-3</v>
      </c>
      <c r="AB40" s="280">
        <v>3.1103999999999997E-3</v>
      </c>
      <c r="AC40" s="280">
        <v>1.4606699999999999E-2</v>
      </c>
      <c r="AD40" s="285">
        <v>4.7686999999999998E-3</v>
      </c>
      <c r="AE40" s="282">
        <v>2418</v>
      </c>
      <c r="AF40" s="282">
        <v>288</v>
      </c>
      <c r="AG40" s="282">
        <v>3070</v>
      </c>
      <c r="AH40" s="282">
        <v>5513</v>
      </c>
      <c r="AI40" s="282">
        <v>8155</v>
      </c>
      <c r="AJ40" s="282">
        <v>3214</v>
      </c>
      <c r="AK40" s="282">
        <v>889</v>
      </c>
      <c r="AL40" s="286">
        <v>2096</v>
      </c>
      <c r="AT40" s="187"/>
    </row>
    <row r="41" spans="1:46" ht="15" customHeight="1" x14ac:dyDescent="0.15">
      <c r="A41" s="284" t="s">
        <v>99</v>
      </c>
      <c r="B41" s="284" t="s">
        <v>30</v>
      </c>
      <c r="C41" s="284" t="s">
        <v>119</v>
      </c>
      <c r="D41" s="84" t="s">
        <v>119</v>
      </c>
      <c r="E41" s="84" t="s">
        <v>2459</v>
      </c>
      <c r="F41" s="84" t="s">
        <v>38</v>
      </c>
      <c r="G41" s="84">
        <v>4</v>
      </c>
      <c r="H41" s="84">
        <v>8229621</v>
      </c>
      <c r="I41" s="84">
        <v>8229621</v>
      </c>
      <c r="J41" s="84" t="s">
        <v>59</v>
      </c>
      <c r="K41" s="84" t="s">
        <v>39</v>
      </c>
      <c r="L41" s="187" t="s">
        <v>2460</v>
      </c>
      <c r="M41" s="280">
        <v>0</v>
      </c>
      <c r="N41" s="280">
        <v>0</v>
      </c>
      <c r="O41" s="280">
        <v>0.16666699999999998</v>
      </c>
      <c r="P41" s="280">
        <v>1.06383E-2</v>
      </c>
      <c r="Q41" s="285">
        <v>0</v>
      </c>
      <c r="R41" s="282">
        <v>26</v>
      </c>
      <c r="S41" s="282">
        <v>119</v>
      </c>
      <c r="T41" s="282">
        <v>71</v>
      </c>
      <c r="U41" s="282">
        <v>93</v>
      </c>
      <c r="V41" s="286">
        <v>160</v>
      </c>
      <c r="W41" s="280">
        <v>3.2424999999999997E-3</v>
      </c>
      <c r="X41" s="280">
        <v>4.4882999999999998E-3</v>
      </c>
      <c r="Y41" s="280">
        <v>2.2499E-3</v>
      </c>
      <c r="Z41" s="280">
        <v>0.155746</v>
      </c>
      <c r="AA41" s="280">
        <v>2.8086000000000001E-3</v>
      </c>
      <c r="AB41" s="280">
        <v>2.0669999999999998E-3</v>
      </c>
      <c r="AC41" s="280">
        <v>4.4183E-3</v>
      </c>
      <c r="AD41" s="285">
        <v>2.9737000000000001E-3</v>
      </c>
      <c r="AE41" s="282">
        <v>4625</v>
      </c>
      <c r="AF41" s="282">
        <v>1113</v>
      </c>
      <c r="AG41" s="282">
        <v>6666</v>
      </c>
      <c r="AH41" s="282">
        <v>9797</v>
      </c>
      <c r="AI41" s="282">
        <v>14241</v>
      </c>
      <c r="AJ41" s="282">
        <v>6772</v>
      </c>
      <c r="AK41" s="282">
        <v>2715</v>
      </c>
      <c r="AL41" s="286">
        <v>4707</v>
      </c>
      <c r="AT41" s="187"/>
    </row>
    <row r="42" spans="1:46" ht="15" customHeight="1" x14ac:dyDescent="0.15">
      <c r="A42" s="284" t="s">
        <v>31</v>
      </c>
      <c r="B42" s="284" t="s">
        <v>2759</v>
      </c>
      <c r="C42" s="284" t="s">
        <v>119</v>
      </c>
      <c r="D42" s="84" t="s">
        <v>119</v>
      </c>
      <c r="E42" s="84" t="s">
        <v>2461</v>
      </c>
      <c r="F42" s="84" t="s">
        <v>38</v>
      </c>
      <c r="G42" s="84">
        <v>4</v>
      </c>
      <c r="H42" s="84">
        <v>73185588</v>
      </c>
      <c r="I42" s="84">
        <v>73185588</v>
      </c>
      <c r="J42" s="84" t="s">
        <v>39</v>
      </c>
      <c r="K42" s="84" t="s">
        <v>59</v>
      </c>
      <c r="L42" s="187" t="s">
        <v>2462</v>
      </c>
      <c r="M42" s="280">
        <v>0</v>
      </c>
      <c r="N42" s="280">
        <v>0</v>
      </c>
      <c r="O42" s="280">
        <v>0</v>
      </c>
      <c r="P42" s="280">
        <v>0.28125</v>
      </c>
      <c r="Q42" s="285">
        <v>0</v>
      </c>
      <c r="R42" s="282">
        <v>11</v>
      </c>
      <c r="S42" s="282">
        <v>65</v>
      </c>
      <c r="T42" s="282">
        <v>33</v>
      </c>
      <c r="U42" s="282">
        <v>31</v>
      </c>
      <c r="V42" s="286">
        <v>35</v>
      </c>
      <c r="W42" s="280">
        <v>9.9714999999999995E-3</v>
      </c>
      <c r="X42" s="280">
        <v>4.2857100000000002E-2</v>
      </c>
      <c r="Y42" s="280">
        <v>1.10995E-2</v>
      </c>
      <c r="Z42" s="280">
        <v>1.5406E-3</v>
      </c>
      <c r="AA42" s="280">
        <v>0.24507400000000001</v>
      </c>
      <c r="AB42" s="280">
        <v>0.200211</v>
      </c>
      <c r="AC42" s="280">
        <v>5.1587300000000003E-2</v>
      </c>
      <c r="AD42" s="285">
        <v>3.3149E-3</v>
      </c>
      <c r="AE42" s="282">
        <v>2807</v>
      </c>
      <c r="AF42" s="282">
        <v>69</v>
      </c>
      <c r="AG42" s="282">
        <v>2882</v>
      </c>
      <c r="AH42" s="282">
        <v>8437</v>
      </c>
      <c r="AI42" s="282">
        <v>10910</v>
      </c>
      <c r="AJ42" s="282">
        <v>3785</v>
      </c>
      <c r="AK42" s="282">
        <v>251</v>
      </c>
      <c r="AL42" s="286">
        <v>1809</v>
      </c>
      <c r="AT42" s="187"/>
    </row>
    <row r="43" spans="1:46" ht="15" customHeight="1" x14ac:dyDescent="0.15">
      <c r="A43" s="284" t="s">
        <v>30</v>
      </c>
      <c r="B43" s="284" t="s">
        <v>2760</v>
      </c>
      <c r="C43" s="284" t="s">
        <v>119</v>
      </c>
      <c r="D43" s="84" t="s">
        <v>119</v>
      </c>
      <c r="E43" s="84" t="s">
        <v>2463</v>
      </c>
      <c r="F43" s="84" t="s">
        <v>38</v>
      </c>
      <c r="G43" s="84">
        <v>4</v>
      </c>
      <c r="H43" s="84">
        <v>81188229</v>
      </c>
      <c r="I43" s="84">
        <v>81188229</v>
      </c>
      <c r="J43" s="84" t="s">
        <v>39</v>
      </c>
      <c r="K43" s="84" t="s">
        <v>59</v>
      </c>
      <c r="L43" s="187" t="s">
        <v>2464</v>
      </c>
      <c r="M43" s="280">
        <v>0</v>
      </c>
      <c r="N43" s="280">
        <v>0</v>
      </c>
      <c r="O43" s="280">
        <v>0.189189</v>
      </c>
      <c r="P43" s="280">
        <v>0</v>
      </c>
      <c r="Q43" s="285">
        <v>0</v>
      </c>
      <c r="R43" s="282">
        <v>13</v>
      </c>
      <c r="S43" s="282">
        <v>33</v>
      </c>
      <c r="T43" s="282">
        <v>36</v>
      </c>
      <c r="U43" s="282">
        <v>52</v>
      </c>
      <c r="V43" s="286">
        <v>54</v>
      </c>
      <c r="W43" s="280">
        <v>3.9134E-3</v>
      </c>
      <c r="X43" s="280">
        <v>4.0241000000000001E-3</v>
      </c>
      <c r="Y43" s="280">
        <v>1.1411299999999999E-2</v>
      </c>
      <c r="Z43" s="280">
        <v>0.17759899999999998</v>
      </c>
      <c r="AA43" s="280">
        <v>3.0877999999999999E-3</v>
      </c>
      <c r="AB43" s="280">
        <v>3.2457000000000002E-3</v>
      </c>
      <c r="AC43" s="280">
        <v>1.23278E-2</v>
      </c>
      <c r="AD43" s="285">
        <v>0</v>
      </c>
      <c r="AE43" s="282">
        <v>3832</v>
      </c>
      <c r="AF43" s="282">
        <v>496</v>
      </c>
      <c r="AG43" s="282">
        <v>4293</v>
      </c>
      <c r="AH43" s="282">
        <v>11052</v>
      </c>
      <c r="AI43" s="282">
        <v>15220</v>
      </c>
      <c r="AJ43" s="282">
        <v>6161</v>
      </c>
      <c r="AK43" s="282">
        <v>1378</v>
      </c>
      <c r="AL43" s="286">
        <v>2530</v>
      </c>
      <c r="AT43" s="187"/>
    </row>
    <row r="44" spans="1:46" ht="15" customHeight="1" x14ac:dyDescent="0.15">
      <c r="A44" s="284" t="s">
        <v>1179</v>
      </c>
      <c r="B44" s="284" t="s">
        <v>1296</v>
      </c>
      <c r="C44" s="284" t="s">
        <v>119</v>
      </c>
      <c r="D44" s="84" t="s">
        <v>119</v>
      </c>
      <c r="E44" s="84" t="s">
        <v>2465</v>
      </c>
      <c r="F44" s="84" t="s">
        <v>38</v>
      </c>
      <c r="G44" s="84">
        <v>4</v>
      </c>
      <c r="H44" s="84">
        <v>99407920</v>
      </c>
      <c r="I44" s="84">
        <v>99407920</v>
      </c>
      <c r="J44" s="84" t="s">
        <v>40</v>
      </c>
      <c r="K44" s="84" t="s">
        <v>46</v>
      </c>
      <c r="L44" s="187" t="s">
        <v>2466</v>
      </c>
      <c r="M44" s="280">
        <v>0</v>
      </c>
      <c r="N44" s="280">
        <v>0</v>
      </c>
      <c r="O44" s="280">
        <v>0.222222</v>
      </c>
      <c r="P44" s="280">
        <v>0.3</v>
      </c>
      <c r="Q44" s="285">
        <v>0.15909100000000001</v>
      </c>
      <c r="R44" s="282">
        <v>12</v>
      </c>
      <c r="S44" s="282">
        <v>55</v>
      </c>
      <c r="T44" s="282">
        <v>26</v>
      </c>
      <c r="U44" s="282">
        <v>29</v>
      </c>
      <c r="V44" s="286">
        <v>43</v>
      </c>
      <c r="W44" s="280">
        <v>7.9268000000000012E-3</v>
      </c>
      <c r="X44" s="280">
        <v>5.1903000000000001E-3</v>
      </c>
      <c r="Y44" s="280">
        <v>4.0829999999999998E-3</v>
      </c>
      <c r="Z44" s="280">
        <v>0.28571400000000002</v>
      </c>
      <c r="AA44" s="280">
        <v>0.41619600000000001</v>
      </c>
      <c r="AB44" s="280">
        <v>0.37684600000000001</v>
      </c>
      <c r="AC44" s="280">
        <v>0.29725200000000002</v>
      </c>
      <c r="AD44" s="285">
        <v>2.2239E-3</v>
      </c>
      <c r="AE44" s="282">
        <v>1639</v>
      </c>
      <c r="AF44" s="282">
        <v>3467</v>
      </c>
      <c r="AG44" s="282">
        <v>2938</v>
      </c>
      <c r="AH44" s="282">
        <v>1224</v>
      </c>
      <c r="AI44" s="282">
        <v>530</v>
      </c>
      <c r="AJ44" s="282">
        <v>1692</v>
      </c>
      <c r="AK44" s="282">
        <v>2401</v>
      </c>
      <c r="AL44" s="286">
        <v>1348</v>
      </c>
      <c r="AT44" s="187"/>
    </row>
    <row r="45" spans="1:46" ht="15" customHeight="1" x14ac:dyDescent="0.15">
      <c r="A45" s="284" t="s">
        <v>1179</v>
      </c>
      <c r="B45" s="284" t="s">
        <v>2406</v>
      </c>
      <c r="C45" s="284" t="s">
        <v>119</v>
      </c>
      <c r="D45" s="84" t="s">
        <v>119</v>
      </c>
      <c r="E45" s="84" t="s">
        <v>2467</v>
      </c>
      <c r="F45" s="84" t="s">
        <v>38</v>
      </c>
      <c r="G45" s="84">
        <v>4</v>
      </c>
      <c r="H45" s="84">
        <v>113508633</v>
      </c>
      <c r="I45" s="84">
        <v>113508633</v>
      </c>
      <c r="J45" s="84" t="s">
        <v>39</v>
      </c>
      <c r="K45" s="84" t="s">
        <v>59</v>
      </c>
      <c r="L45" s="187" t="s">
        <v>2468</v>
      </c>
      <c r="M45" s="280">
        <v>0</v>
      </c>
      <c r="N45" s="280">
        <v>0</v>
      </c>
      <c r="O45" s="280">
        <v>0.296296</v>
      </c>
      <c r="P45" s="280">
        <v>0.2</v>
      </c>
      <c r="Q45" s="285">
        <v>0.28000000000000003</v>
      </c>
      <c r="R45" s="282">
        <v>12</v>
      </c>
      <c r="S45" s="282">
        <v>41</v>
      </c>
      <c r="T45" s="282">
        <v>26</v>
      </c>
      <c r="U45" s="282">
        <v>19</v>
      </c>
      <c r="V45" s="286">
        <v>24</v>
      </c>
      <c r="W45" s="280">
        <v>8.3020000000000001E-4</v>
      </c>
      <c r="X45" s="280">
        <v>0</v>
      </c>
      <c r="Y45" s="280">
        <v>3.9800999999999994E-3</v>
      </c>
      <c r="Z45" s="280">
        <v>0.17248000000000002</v>
      </c>
      <c r="AA45" s="280">
        <v>0.312809</v>
      </c>
      <c r="AB45" s="280">
        <v>0.26518900000000001</v>
      </c>
      <c r="AC45" s="280">
        <v>8.2294300000000001E-2</v>
      </c>
      <c r="AD45" s="285">
        <v>0.152034</v>
      </c>
      <c r="AE45" s="282">
        <v>2408</v>
      </c>
      <c r="AF45" s="282">
        <v>142</v>
      </c>
      <c r="AG45" s="282">
        <v>2009</v>
      </c>
      <c r="AH45" s="282">
        <v>6220</v>
      </c>
      <c r="AI45" s="282">
        <v>7892</v>
      </c>
      <c r="AJ45" s="282">
        <v>2435</v>
      </c>
      <c r="AK45" s="282">
        <v>400</v>
      </c>
      <c r="AL45" s="286">
        <v>1400</v>
      </c>
      <c r="AT45" s="187"/>
    </row>
    <row r="46" spans="1:46" ht="15" customHeight="1" x14ac:dyDescent="0.15">
      <c r="A46" s="284" t="s">
        <v>2753</v>
      </c>
      <c r="B46" s="284" t="s">
        <v>2756</v>
      </c>
      <c r="C46" s="284" t="s">
        <v>119</v>
      </c>
      <c r="D46" s="84" t="s">
        <v>119</v>
      </c>
      <c r="E46" s="84" t="s">
        <v>2469</v>
      </c>
      <c r="F46" s="84" t="s">
        <v>38</v>
      </c>
      <c r="G46" s="84">
        <v>4</v>
      </c>
      <c r="H46" s="84">
        <v>122250633</v>
      </c>
      <c r="I46" s="84">
        <v>122250633</v>
      </c>
      <c r="J46" s="84" t="s">
        <v>40</v>
      </c>
      <c r="K46" s="84" t="s">
        <v>59</v>
      </c>
      <c r="L46" s="187" t="s">
        <v>2470</v>
      </c>
      <c r="M46" s="280">
        <v>0</v>
      </c>
      <c r="N46" s="280">
        <v>0.4</v>
      </c>
      <c r="O46" s="280">
        <v>5.2631600000000001E-2</v>
      </c>
      <c r="P46" s="280">
        <v>0.2</v>
      </c>
      <c r="Q46" s="285">
        <v>0.24324300000000001</v>
      </c>
      <c r="R46" s="282">
        <v>11</v>
      </c>
      <c r="S46" s="282">
        <v>44</v>
      </c>
      <c r="T46" s="282">
        <v>18</v>
      </c>
      <c r="U46" s="282">
        <v>19</v>
      </c>
      <c r="V46" s="286">
        <v>36</v>
      </c>
      <c r="W46" s="280">
        <v>0.39157600000000004</v>
      </c>
      <c r="X46" s="280">
        <v>0.27737200000000001</v>
      </c>
      <c r="Y46" s="280">
        <v>0.33878300000000006</v>
      </c>
      <c r="Z46" s="280">
        <v>0.23655300000000001</v>
      </c>
      <c r="AA46" s="280">
        <v>0.107317</v>
      </c>
      <c r="AB46" s="280">
        <v>0.18099499999999999</v>
      </c>
      <c r="AC46" s="280">
        <v>0.15214900000000001</v>
      </c>
      <c r="AD46" s="285">
        <v>3.5363499999999999E-2</v>
      </c>
      <c r="AE46" s="282">
        <v>1281</v>
      </c>
      <c r="AF46" s="282">
        <v>136</v>
      </c>
      <c r="AG46" s="282">
        <v>1100</v>
      </c>
      <c r="AH46" s="282">
        <v>1728</v>
      </c>
      <c r="AI46" s="282">
        <v>204</v>
      </c>
      <c r="AJ46" s="282">
        <v>662</v>
      </c>
      <c r="AK46" s="282">
        <v>860</v>
      </c>
      <c r="AL46" s="286">
        <v>508</v>
      </c>
      <c r="AT46" s="187"/>
    </row>
    <row r="47" spans="1:46" ht="15" customHeight="1" x14ac:dyDescent="0.15">
      <c r="A47" s="284" t="s">
        <v>30</v>
      </c>
      <c r="B47" s="284" t="s">
        <v>30</v>
      </c>
      <c r="C47" s="284" t="s">
        <v>119</v>
      </c>
      <c r="D47" s="84" t="s">
        <v>119</v>
      </c>
      <c r="E47" s="84" t="s">
        <v>2087</v>
      </c>
      <c r="F47" s="84" t="s">
        <v>38</v>
      </c>
      <c r="G47" s="84">
        <v>4</v>
      </c>
      <c r="H47" s="84">
        <v>141590176</v>
      </c>
      <c r="I47" s="84">
        <v>141590176</v>
      </c>
      <c r="J47" s="84" t="s">
        <v>39</v>
      </c>
      <c r="K47" s="84" t="s">
        <v>40</v>
      </c>
      <c r="L47" s="187" t="s">
        <v>2471</v>
      </c>
      <c r="M47" s="280">
        <v>0</v>
      </c>
      <c r="N47" s="280">
        <v>0</v>
      </c>
      <c r="O47" s="280">
        <v>0.15625</v>
      </c>
      <c r="P47" s="280">
        <v>0</v>
      </c>
      <c r="Q47" s="285">
        <v>0</v>
      </c>
      <c r="R47" s="282">
        <v>12</v>
      </c>
      <c r="S47" s="282">
        <v>54</v>
      </c>
      <c r="T47" s="282">
        <v>31</v>
      </c>
      <c r="U47" s="282">
        <v>41</v>
      </c>
      <c r="V47" s="286">
        <v>40</v>
      </c>
      <c r="W47" s="280">
        <v>3.2030000000000003E-4</v>
      </c>
      <c r="X47" s="280">
        <v>1.1069999999999999E-4</v>
      </c>
      <c r="Y47" s="280">
        <v>3.5130000000000003E-4</v>
      </c>
      <c r="Z47" s="280">
        <v>0.20370000000000002</v>
      </c>
      <c r="AA47" s="280">
        <v>2.6316E-3</v>
      </c>
      <c r="AB47" s="280">
        <v>1.4276E-3</v>
      </c>
      <c r="AC47" s="280">
        <v>1.315E-4</v>
      </c>
      <c r="AD47" s="285">
        <v>0</v>
      </c>
      <c r="AE47" s="282">
        <v>6243</v>
      </c>
      <c r="AF47" s="282">
        <v>9032</v>
      </c>
      <c r="AG47" s="282">
        <v>5692</v>
      </c>
      <c r="AH47" s="282">
        <v>5458</v>
      </c>
      <c r="AI47" s="282">
        <v>1519</v>
      </c>
      <c r="AJ47" s="282">
        <v>4202</v>
      </c>
      <c r="AK47" s="282">
        <v>7606</v>
      </c>
      <c r="AL47" s="286">
        <v>3741</v>
      </c>
      <c r="AT47" s="187"/>
    </row>
    <row r="48" spans="1:46" ht="15" customHeight="1" x14ac:dyDescent="0.15">
      <c r="A48" s="284" t="s">
        <v>30</v>
      </c>
      <c r="B48" s="284" t="s">
        <v>30</v>
      </c>
      <c r="C48" s="284" t="s">
        <v>119</v>
      </c>
      <c r="D48" s="84" t="s">
        <v>119</v>
      </c>
      <c r="E48" s="84" t="s">
        <v>2472</v>
      </c>
      <c r="F48" s="84" t="s">
        <v>38</v>
      </c>
      <c r="G48" s="84">
        <v>4</v>
      </c>
      <c r="H48" s="84">
        <v>158257593</v>
      </c>
      <c r="I48" s="84">
        <v>158257593</v>
      </c>
      <c r="J48" s="84" t="s">
        <v>39</v>
      </c>
      <c r="K48" s="84" t="s">
        <v>59</v>
      </c>
      <c r="L48" s="187" t="s">
        <v>2473</v>
      </c>
      <c r="M48" s="280">
        <v>0</v>
      </c>
      <c r="N48" s="280">
        <v>0</v>
      </c>
      <c r="O48" s="280">
        <v>0.25806499999999999</v>
      </c>
      <c r="P48" s="280">
        <v>0</v>
      </c>
      <c r="Q48" s="285">
        <v>0</v>
      </c>
      <c r="R48" s="282">
        <v>12</v>
      </c>
      <c r="S48" s="282">
        <v>39</v>
      </c>
      <c r="T48" s="282">
        <v>30</v>
      </c>
      <c r="U48" s="282">
        <v>33</v>
      </c>
      <c r="V48" s="286">
        <v>31</v>
      </c>
      <c r="W48" s="280">
        <v>5.4486000000000005E-3</v>
      </c>
      <c r="X48" s="280">
        <v>4.6673999999999995E-3</v>
      </c>
      <c r="Y48" s="280">
        <v>3.0581000000000002E-3</v>
      </c>
      <c r="Z48" s="280">
        <v>0.14233599999999999</v>
      </c>
      <c r="AA48" s="280">
        <v>3.3185999999999997E-3</v>
      </c>
      <c r="AB48" s="280">
        <v>3.0675000000000003E-3</v>
      </c>
      <c r="AC48" s="280">
        <v>2.2542999999999999E-3</v>
      </c>
      <c r="AD48" s="285">
        <v>0</v>
      </c>
      <c r="AE48" s="282">
        <v>2752</v>
      </c>
      <c r="AF48" s="282">
        <v>1713</v>
      </c>
      <c r="AG48" s="282">
        <v>1634</v>
      </c>
      <c r="AH48" s="282">
        <v>2191</v>
      </c>
      <c r="AI48" s="282">
        <v>903</v>
      </c>
      <c r="AJ48" s="282">
        <v>2281</v>
      </c>
      <c r="AK48" s="282">
        <v>2217</v>
      </c>
      <c r="AL48" s="286">
        <v>410</v>
      </c>
      <c r="AT48" s="187"/>
    </row>
    <row r="49" spans="1:46" ht="15" customHeight="1" x14ac:dyDescent="0.15">
      <c r="A49" s="284" t="s">
        <v>31</v>
      </c>
      <c r="B49" s="284" t="s">
        <v>269</v>
      </c>
      <c r="C49" s="284" t="s">
        <v>119</v>
      </c>
      <c r="D49" s="84" t="s">
        <v>119</v>
      </c>
      <c r="E49" s="84" t="s">
        <v>2088</v>
      </c>
      <c r="F49" s="84" t="s">
        <v>38</v>
      </c>
      <c r="G49" s="84">
        <v>5</v>
      </c>
      <c r="H49" s="84">
        <v>32093066</v>
      </c>
      <c r="I49" s="84">
        <v>32093066</v>
      </c>
      <c r="J49" s="84" t="s">
        <v>59</v>
      </c>
      <c r="K49" s="84" t="s">
        <v>39</v>
      </c>
      <c r="L49" s="187" t="s">
        <v>2474</v>
      </c>
      <c r="M49" s="280">
        <v>0</v>
      </c>
      <c r="N49" s="280">
        <v>0</v>
      </c>
      <c r="O49" s="280">
        <v>0</v>
      </c>
      <c r="P49" s="280">
        <v>0.15</v>
      </c>
      <c r="Q49" s="285">
        <v>0</v>
      </c>
      <c r="R49" s="282">
        <v>16</v>
      </c>
      <c r="S49" s="282">
        <v>131</v>
      </c>
      <c r="T49" s="282">
        <v>60</v>
      </c>
      <c r="U49" s="282">
        <v>59</v>
      </c>
      <c r="V49" s="286">
        <v>99</v>
      </c>
      <c r="W49" s="280">
        <v>1.4843999999999999E-3</v>
      </c>
      <c r="X49" s="280">
        <v>2.3517E-3</v>
      </c>
      <c r="Y49" s="280">
        <v>2.3303999999999998E-3</v>
      </c>
      <c r="Z49" s="280">
        <v>1.5015E-3</v>
      </c>
      <c r="AA49" s="280">
        <v>0.245614</v>
      </c>
      <c r="AB49" s="280">
        <v>0.177588</v>
      </c>
      <c r="AC49" s="280">
        <v>2.2026000000000003E-3</v>
      </c>
      <c r="AD49" s="285">
        <v>1.9970000000000001E-3</v>
      </c>
      <c r="AE49" s="282">
        <v>2020</v>
      </c>
      <c r="AF49" s="282">
        <v>7653</v>
      </c>
      <c r="AG49" s="282">
        <v>3861</v>
      </c>
      <c r="AH49" s="282">
        <v>2663</v>
      </c>
      <c r="AI49" s="282">
        <v>683</v>
      </c>
      <c r="AJ49" s="282">
        <v>3631</v>
      </c>
      <c r="AK49" s="282">
        <v>3631</v>
      </c>
      <c r="AL49" s="286">
        <v>2002</v>
      </c>
      <c r="AT49" s="187"/>
    </row>
    <row r="50" spans="1:46" ht="15" customHeight="1" x14ac:dyDescent="0.15">
      <c r="A50" s="284" t="s">
        <v>30</v>
      </c>
      <c r="B50" s="284" t="s">
        <v>30</v>
      </c>
      <c r="C50" s="284" t="s">
        <v>119</v>
      </c>
      <c r="D50" s="84" t="s">
        <v>119</v>
      </c>
      <c r="E50" s="84" t="s">
        <v>2475</v>
      </c>
      <c r="F50" s="84" t="s">
        <v>38</v>
      </c>
      <c r="G50" s="84">
        <v>5</v>
      </c>
      <c r="H50" s="84">
        <v>37167300</v>
      </c>
      <c r="I50" s="84">
        <v>37167300</v>
      </c>
      <c r="J50" s="84" t="s">
        <v>40</v>
      </c>
      <c r="K50" s="84" t="s">
        <v>39</v>
      </c>
      <c r="L50" s="187" t="s">
        <v>2476</v>
      </c>
      <c r="M50" s="280">
        <v>0</v>
      </c>
      <c r="N50" s="280">
        <v>0</v>
      </c>
      <c r="O50" s="280">
        <v>0.18518499999999999</v>
      </c>
      <c r="P50" s="280">
        <v>0</v>
      </c>
      <c r="Q50" s="285">
        <v>0</v>
      </c>
      <c r="R50" s="282">
        <v>12</v>
      </c>
      <c r="S50" s="282">
        <v>35</v>
      </c>
      <c r="T50" s="282">
        <v>26</v>
      </c>
      <c r="U50" s="282">
        <v>32</v>
      </c>
      <c r="V50" s="286">
        <v>29</v>
      </c>
      <c r="W50" s="280">
        <v>0</v>
      </c>
      <c r="X50" s="280">
        <v>0</v>
      </c>
      <c r="Y50" s="280">
        <v>0</v>
      </c>
      <c r="Z50" s="280">
        <v>0.183838</v>
      </c>
      <c r="AA50" s="280">
        <v>0</v>
      </c>
      <c r="AB50" s="280">
        <v>4.1973000000000002E-3</v>
      </c>
      <c r="AC50" s="280">
        <v>0</v>
      </c>
      <c r="AD50" s="285">
        <v>0</v>
      </c>
      <c r="AE50" s="282">
        <v>1236</v>
      </c>
      <c r="AF50" s="282">
        <v>698</v>
      </c>
      <c r="AG50" s="282">
        <v>1573</v>
      </c>
      <c r="AH50" s="282">
        <v>989</v>
      </c>
      <c r="AI50" s="282">
        <v>435</v>
      </c>
      <c r="AJ50" s="282">
        <v>1905</v>
      </c>
      <c r="AK50" s="282">
        <v>1280</v>
      </c>
      <c r="AL50" s="286">
        <v>567</v>
      </c>
      <c r="AT50" s="187"/>
    </row>
    <row r="51" spans="1:46" ht="15" customHeight="1" x14ac:dyDescent="0.15">
      <c r="A51" s="284" t="s">
        <v>30</v>
      </c>
      <c r="B51" s="284" t="s">
        <v>917</v>
      </c>
      <c r="C51" s="284" t="s">
        <v>119</v>
      </c>
      <c r="D51" s="84" t="s">
        <v>119</v>
      </c>
      <c r="E51" s="116" t="s">
        <v>2477</v>
      </c>
      <c r="F51" s="116" t="s">
        <v>38</v>
      </c>
      <c r="G51" s="116">
        <v>5</v>
      </c>
      <c r="H51" s="116">
        <v>38955757</v>
      </c>
      <c r="I51" s="116">
        <v>38955757</v>
      </c>
      <c r="J51" s="116" t="s">
        <v>40</v>
      </c>
      <c r="K51" s="116" t="s">
        <v>46</v>
      </c>
      <c r="L51" s="187" t="s">
        <v>2478</v>
      </c>
      <c r="M51" s="287">
        <v>0</v>
      </c>
      <c r="N51" s="287">
        <v>0</v>
      </c>
      <c r="O51" s="287">
        <v>0.19512199999999999</v>
      </c>
      <c r="P51" s="287">
        <v>0</v>
      </c>
      <c r="Q51" s="285">
        <v>0</v>
      </c>
      <c r="R51" s="196">
        <v>13</v>
      </c>
      <c r="S51" s="196">
        <v>105</v>
      </c>
      <c r="T51" s="196">
        <v>40</v>
      </c>
      <c r="U51" s="196">
        <v>48</v>
      </c>
      <c r="V51" s="286">
        <v>48</v>
      </c>
      <c r="W51" s="287">
        <v>0</v>
      </c>
      <c r="X51" s="287">
        <v>2.0408200000000001E-2</v>
      </c>
      <c r="Y51" s="287">
        <v>0</v>
      </c>
      <c r="Z51" s="287">
        <v>0.12676100000000001</v>
      </c>
      <c r="AA51" s="287">
        <v>0</v>
      </c>
      <c r="AB51" s="287">
        <v>2.4510000000000001E-3</v>
      </c>
      <c r="AC51" s="287">
        <v>0</v>
      </c>
      <c r="AD51" s="285">
        <v>0</v>
      </c>
      <c r="AE51" s="196">
        <v>328</v>
      </c>
      <c r="AF51" s="196">
        <v>195</v>
      </c>
      <c r="AG51" s="196">
        <v>406</v>
      </c>
      <c r="AH51" s="196">
        <v>283</v>
      </c>
      <c r="AI51" s="196">
        <v>89</v>
      </c>
      <c r="AJ51" s="196">
        <v>815</v>
      </c>
      <c r="AK51" s="196">
        <v>241</v>
      </c>
      <c r="AL51" s="286">
        <v>99</v>
      </c>
      <c r="AM51" s="116"/>
      <c r="AN51" s="116"/>
      <c r="AO51" s="116"/>
      <c r="AP51" s="116"/>
      <c r="AQ51" s="116"/>
      <c r="AR51" s="116"/>
      <c r="AS51" s="116"/>
      <c r="AT51" s="187"/>
    </row>
    <row r="52" spans="1:46" ht="15" customHeight="1" x14ac:dyDescent="0.15">
      <c r="A52" s="284" t="s">
        <v>30</v>
      </c>
      <c r="B52" s="284" t="s">
        <v>917</v>
      </c>
      <c r="C52" s="284" t="s">
        <v>119</v>
      </c>
      <c r="D52" s="84" t="s">
        <v>119</v>
      </c>
      <c r="E52" s="84" t="s">
        <v>2479</v>
      </c>
      <c r="F52" s="84" t="s">
        <v>38</v>
      </c>
      <c r="G52" s="84">
        <v>5</v>
      </c>
      <c r="H52" s="84">
        <v>41941332</v>
      </c>
      <c r="I52" s="84">
        <v>41941332</v>
      </c>
      <c r="J52" s="84" t="s">
        <v>40</v>
      </c>
      <c r="K52" s="84" t="s">
        <v>39</v>
      </c>
      <c r="L52" s="187" t="s">
        <v>2480</v>
      </c>
      <c r="M52" s="280">
        <v>0</v>
      </c>
      <c r="N52" s="280">
        <v>0</v>
      </c>
      <c r="O52" s="280">
        <v>0.193548</v>
      </c>
      <c r="P52" s="280">
        <v>0</v>
      </c>
      <c r="Q52" s="285">
        <v>0</v>
      </c>
      <c r="R52" s="282">
        <v>13</v>
      </c>
      <c r="S52" s="282">
        <v>95</v>
      </c>
      <c r="T52" s="282">
        <v>30</v>
      </c>
      <c r="U52" s="282">
        <v>40</v>
      </c>
      <c r="V52" s="286">
        <v>63</v>
      </c>
      <c r="W52" s="280">
        <v>7.4639999999999993E-4</v>
      </c>
      <c r="X52" s="280">
        <v>2.83688E-2</v>
      </c>
      <c r="Y52" s="280">
        <v>1.3106000000000001E-3</v>
      </c>
      <c r="Z52" s="280">
        <v>0.15335299999999999</v>
      </c>
      <c r="AA52" s="280">
        <v>1.4869E-3</v>
      </c>
      <c r="AB52" s="280">
        <v>1.0449000000000001E-3</v>
      </c>
      <c r="AC52" s="280">
        <v>5.3908000000000003E-3</v>
      </c>
      <c r="AD52" s="285">
        <v>1.3705E-3</v>
      </c>
      <c r="AE52" s="282">
        <v>5358</v>
      </c>
      <c r="AF52" s="282">
        <v>140</v>
      </c>
      <c r="AG52" s="282">
        <v>3814</v>
      </c>
      <c r="AH52" s="282">
        <v>7798</v>
      </c>
      <c r="AI52" s="282">
        <v>11432</v>
      </c>
      <c r="AJ52" s="282">
        <v>5741</v>
      </c>
      <c r="AK52" s="282">
        <v>370</v>
      </c>
      <c r="AL52" s="286">
        <v>2188</v>
      </c>
      <c r="AT52" s="187"/>
    </row>
    <row r="53" spans="1:46" ht="15" customHeight="1" x14ac:dyDescent="0.15">
      <c r="A53" s="284" t="s">
        <v>30</v>
      </c>
      <c r="B53" s="284" t="s">
        <v>2481</v>
      </c>
      <c r="C53" s="284" t="s">
        <v>119</v>
      </c>
      <c r="D53" s="84" t="s">
        <v>119</v>
      </c>
      <c r="E53" s="84" t="s">
        <v>2482</v>
      </c>
      <c r="F53" s="84" t="s">
        <v>38</v>
      </c>
      <c r="G53" s="84">
        <v>5</v>
      </c>
      <c r="H53" s="84">
        <v>65459714</v>
      </c>
      <c r="I53" s="84">
        <v>65459714</v>
      </c>
      <c r="J53" s="84" t="s">
        <v>40</v>
      </c>
      <c r="K53" s="84" t="s">
        <v>46</v>
      </c>
      <c r="L53" s="187" t="s">
        <v>2483</v>
      </c>
      <c r="M53" s="280">
        <v>0</v>
      </c>
      <c r="N53" s="280">
        <v>0</v>
      </c>
      <c r="O53" s="280">
        <v>0.14285700000000001</v>
      </c>
      <c r="P53" s="280">
        <v>0</v>
      </c>
      <c r="Q53" s="285">
        <v>0</v>
      </c>
      <c r="R53" s="282">
        <v>15</v>
      </c>
      <c r="S53" s="282">
        <v>101</v>
      </c>
      <c r="T53" s="282">
        <v>48</v>
      </c>
      <c r="U53" s="282">
        <v>50</v>
      </c>
      <c r="V53" s="286">
        <v>62</v>
      </c>
      <c r="W53" s="280">
        <v>1.1862900000000001E-2</v>
      </c>
      <c r="X53" s="280">
        <v>1.4205000000000001E-3</v>
      </c>
      <c r="Y53" s="280">
        <v>8.3609999999999999E-4</v>
      </c>
      <c r="Z53" s="280">
        <v>0.18583300000000003</v>
      </c>
      <c r="AA53" s="280">
        <v>7.3746000000000003E-3</v>
      </c>
      <c r="AB53" s="280">
        <v>9.2189999999999998E-3</v>
      </c>
      <c r="AC53" s="280">
        <v>1.8282000000000001E-3</v>
      </c>
      <c r="AD53" s="285">
        <v>4.3233100000000003E-2</v>
      </c>
      <c r="AE53" s="282">
        <v>2275</v>
      </c>
      <c r="AF53" s="282">
        <v>6335</v>
      </c>
      <c r="AG53" s="282">
        <v>3587</v>
      </c>
      <c r="AH53" s="282">
        <v>2399</v>
      </c>
      <c r="AI53" s="282">
        <v>677</v>
      </c>
      <c r="AJ53" s="282">
        <v>3904</v>
      </c>
      <c r="AK53" s="282">
        <v>2734</v>
      </c>
      <c r="AL53" s="286">
        <v>1595</v>
      </c>
      <c r="AT53" s="187"/>
    </row>
    <row r="54" spans="1:46" ht="15" customHeight="1" x14ac:dyDescent="0.15">
      <c r="A54" s="284" t="s">
        <v>31</v>
      </c>
      <c r="B54" s="284" t="s">
        <v>269</v>
      </c>
      <c r="C54" s="284" t="s">
        <v>119</v>
      </c>
      <c r="D54" s="84" t="s">
        <v>119</v>
      </c>
      <c r="E54" s="84" t="s">
        <v>2484</v>
      </c>
      <c r="F54" s="84" t="s">
        <v>103</v>
      </c>
      <c r="G54" s="84">
        <v>5</v>
      </c>
      <c r="H54" s="84">
        <v>72189029</v>
      </c>
      <c r="I54" s="84">
        <v>72189029</v>
      </c>
      <c r="J54" s="84" t="s">
        <v>39</v>
      </c>
      <c r="K54" s="84" t="s">
        <v>59</v>
      </c>
      <c r="L54" s="187" t="s">
        <v>2485</v>
      </c>
      <c r="M54" s="280">
        <v>0</v>
      </c>
      <c r="N54" s="280">
        <v>0</v>
      </c>
      <c r="O54" s="280">
        <v>0</v>
      </c>
      <c r="P54" s="280">
        <v>0.18604700000000002</v>
      </c>
      <c r="Q54" s="285">
        <v>0</v>
      </c>
      <c r="R54" s="282">
        <v>11</v>
      </c>
      <c r="S54" s="282">
        <v>61</v>
      </c>
      <c r="T54" s="282">
        <v>38</v>
      </c>
      <c r="U54" s="282">
        <v>42</v>
      </c>
      <c r="V54" s="286">
        <v>49</v>
      </c>
      <c r="W54" s="280">
        <v>4.3530999999999995E-3</v>
      </c>
      <c r="X54" s="280">
        <v>4.1514000000000004E-3</v>
      </c>
      <c r="Y54" s="280">
        <v>1.0614500000000001E-2</v>
      </c>
      <c r="Z54" s="280">
        <v>1.2667999999999998E-3</v>
      </c>
      <c r="AA54" s="280">
        <v>0.21779499999999999</v>
      </c>
      <c r="AB54" s="280">
        <v>0.24213000000000001</v>
      </c>
      <c r="AC54" s="280">
        <v>5.2056999999999997E-3</v>
      </c>
      <c r="AD54" s="285">
        <v>3.4079999999999999E-4</v>
      </c>
      <c r="AE54" s="282">
        <v>4134</v>
      </c>
      <c r="AF54" s="282">
        <v>6262</v>
      </c>
      <c r="AG54" s="282">
        <v>3579</v>
      </c>
      <c r="AH54" s="282">
        <v>3946</v>
      </c>
      <c r="AI54" s="282">
        <v>1505</v>
      </c>
      <c r="AJ54" s="282">
        <v>4224</v>
      </c>
      <c r="AK54" s="282">
        <v>5954</v>
      </c>
      <c r="AL54" s="286">
        <v>2933</v>
      </c>
      <c r="AT54" s="187"/>
    </row>
    <row r="55" spans="1:46" ht="15" customHeight="1" x14ac:dyDescent="0.15">
      <c r="A55" s="284" t="s">
        <v>2753</v>
      </c>
      <c r="B55" s="284" t="s">
        <v>2756</v>
      </c>
      <c r="C55" s="284" t="s">
        <v>119</v>
      </c>
      <c r="D55" s="84" t="s">
        <v>119</v>
      </c>
      <c r="E55" s="84" t="s">
        <v>2486</v>
      </c>
      <c r="F55" s="84" t="s">
        <v>38</v>
      </c>
      <c r="G55" s="84">
        <v>5</v>
      </c>
      <c r="H55" s="84">
        <v>134782087</v>
      </c>
      <c r="I55" s="84">
        <v>134782087</v>
      </c>
      <c r="J55" s="84" t="s">
        <v>59</v>
      </c>
      <c r="K55" s="84" t="s">
        <v>39</v>
      </c>
      <c r="L55" s="187" t="s">
        <v>2487</v>
      </c>
      <c r="M55" s="280">
        <v>0</v>
      </c>
      <c r="N55" s="280">
        <v>0.54545500000000002</v>
      </c>
      <c r="O55" s="280">
        <v>0.5625</v>
      </c>
      <c r="P55" s="280">
        <v>0.72727299999999995</v>
      </c>
      <c r="Q55" s="285">
        <v>0.56521700000000008</v>
      </c>
      <c r="R55" s="282">
        <v>15</v>
      </c>
      <c r="S55" s="282">
        <v>54</v>
      </c>
      <c r="T55" s="282">
        <v>31</v>
      </c>
      <c r="U55" s="282">
        <v>43</v>
      </c>
      <c r="V55" s="286">
        <v>45</v>
      </c>
      <c r="W55" s="280">
        <v>0.50355899999999998</v>
      </c>
      <c r="X55" s="280">
        <v>0.56193899999999997</v>
      </c>
      <c r="Y55" s="280">
        <v>0.544435</v>
      </c>
      <c r="Z55" s="280">
        <v>0.59167599999999998</v>
      </c>
      <c r="AA55" s="280">
        <v>0.63187899999999997</v>
      </c>
      <c r="AB55" s="280">
        <v>0.64364399999999999</v>
      </c>
      <c r="AC55" s="280">
        <v>0.59214100000000003</v>
      </c>
      <c r="AD55" s="285">
        <v>0.367952</v>
      </c>
      <c r="AE55" s="282">
        <v>2668</v>
      </c>
      <c r="AF55" s="282">
        <v>556</v>
      </c>
      <c r="AG55" s="282">
        <v>4635</v>
      </c>
      <c r="AH55" s="282">
        <v>8649</v>
      </c>
      <c r="AI55" s="282">
        <v>12446</v>
      </c>
      <c r="AJ55" s="282">
        <v>6080</v>
      </c>
      <c r="AK55" s="282">
        <v>1475</v>
      </c>
      <c r="AL55" s="286">
        <v>3475</v>
      </c>
      <c r="AT55" s="187"/>
    </row>
    <row r="56" spans="1:46" ht="15" customHeight="1" x14ac:dyDescent="0.15">
      <c r="A56" s="284" t="s">
        <v>2753</v>
      </c>
      <c r="B56" s="284" t="s">
        <v>2406</v>
      </c>
      <c r="C56" s="284" t="s">
        <v>119</v>
      </c>
      <c r="D56" s="84" t="s">
        <v>119</v>
      </c>
      <c r="E56" s="84" t="s">
        <v>2488</v>
      </c>
      <c r="F56" s="84" t="s">
        <v>103</v>
      </c>
      <c r="G56" s="84">
        <v>5</v>
      </c>
      <c r="H56" s="84">
        <v>140346893</v>
      </c>
      <c r="I56" s="84">
        <v>140346893</v>
      </c>
      <c r="J56" s="84" t="s">
        <v>39</v>
      </c>
      <c r="K56" s="84" t="s">
        <v>40</v>
      </c>
      <c r="L56" s="187" t="s">
        <v>2489</v>
      </c>
      <c r="M56" s="280">
        <v>0</v>
      </c>
      <c r="N56" s="280">
        <v>1.0416700000000001E-2</v>
      </c>
      <c r="O56" s="280">
        <v>0.28571400000000002</v>
      </c>
      <c r="P56" s="280">
        <v>0.16470600000000002</v>
      </c>
      <c r="Q56" s="285">
        <v>0.25806499999999999</v>
      </c>
      <c r="R56" s="282">
        <v>13</v>
      </c>
      <c r="S56" s="282">
        <v>95</v>
      </c>
      <c r="T56" s="282">
        <v>55</v>
      </c>
      <c r="U56" s="282">
        <v>84</v>
      </c>
      <c r="V56" s="286">
        <v>92</v>
      </c>
      <c r="W56" s="280">
        <v>3.4160000000000001E-4</v>
      </c>
      <c r="X56" s="280">
        <v>3.7050000000000001E-4</v>
      </c>
      <c r="Y56" s="280">
        <v>1.0306E-3</v>
      </c>
      <c r="Z56" s="280">
        <v>0.19157299999999999</v>
      </c>
      <c r="AA56" s="280">
        <v>0.22128900000000001</v>
      </c>
      <c r="AB56" s="280">
        <v>0.25484899999999999</v>
      </c>
      <c r="AC56" s="280">
        <v>0.22581299999999999</v>
      </c>
      <c r="AD56" s="285">
        <v>0.102951</v>
      </c>
      <c r="AE56" s="282">
        <v>2926</v>
      </c>
      <c r="AF56" s="282">
        <v>5397</v>
      </c>
      <c r="AG56" s="282">
        <v>2910</v>
      </c>
      <c r="AH56" s="282">
        <v>3820</v>
      </c>
      <c r="AI56" s="282">
        <v>1070</v>
      </c>
      <c r="AJ56" s="282">
        <v>2216</v>
      </c>
      <c r="AK56" s="282">
        <v>4640</v>
      </c>
      <c r="AL56" s="286">
        <v>1524</v>
      </c>
      <c r="AT56" s="187"/>
    </row>
    <row r="57" spans="1:46" ht="15" customHeight="1" x14ac:dyDescent="0.15">
      <c r="A57" s="284" t="s">
        <v>1179</v>
      </c>
      <c r="B57" s="284" t="s">
        <v>1296</v>
      </c>
      <c r="C57" s="284" t="s">
        <v>119</v>
      </c>
      <c r="D57" s="84" t="s">
        <v>119</v>
      </c>
      <c r="E57" s="84" t="s">
        <v>2490</v>
      </c>
      <c r="F57" s="84" t="s">
        <v>38</v>
      </c>
      <c r="G57" s="84">
        <v>5</v>
      </c>
      <c r="H57" s="84">
        <v>153765976</v>
      </c>
      <c r="I57" s="84">
        <v>153765976</v>
      </c>
      <c r="J57" s="84" t="s">
        <v>40</v>
      </c>
      <c r="K57" s="84" t="s">
        <v>39</v>
      </c>
      <c r="L57" s="187" t="s">
        <v>2491</v>
      </c>
      <c r="M57" s="280">
        <v>0</v>
      </c>
      <c r="N57" s="280">
        <v>0</v>
      </c>
      <c r="O57" s="280">
        <v>0.214286</v>
      </c>
      <c r="P57" s="280">
        <v>0.125</v>
      </c>
      <c r="Q57" s="285">
        <v>0.28395100000000001</v>
      </c>
      <c r="R57" s="282">
        <v>23</v>
      </c>
      <c r="S57" s="282">
        <v>75</v>
      </c>
      <c r="T57" s="282">
        <v>55</v>
      </c>
      <c r="U57" s="282">
        <v>71</v>
      </c>
      <c r="V57" s="286">
        <v>80</v>
      </c>
      <c r="W57" s="280">
        <v>9.4649999999999997E-4</v>
      </c>
      <c r="X57" s="280">
        <v>7.6119999999999996E-4</v>
      </c>
      <c r="Y57" s="280">
        <v>7.5359999999999999E-4</v>
      </c>
      <c r="Z57" s="280">
        <v>0.179592</v>
      </c>
      <c r="AA57" s="280">
        <v>0.24137899999999998</v>
      </c>
      <c r="AB57" s="280">
        <v>0.23325800000000002</v>
      </c>
      <c r="AC57" s="280">
        <v>0.230105</v>
      </c>
      <c r="AD57" s="285">
        <v>4.3290000000000001E-4</v>
      </c>
      <c r="AE57" s="282">
        <v>2112</v>
      </c>
      <c r="AF57" s="282">
        <v>7881</v>
      </c>
      <c r="AG57" s="282">
        <v>3980</v>
      </c>
      <c r="AH57" s="282">
        <v>1714</v>
      </c>
      <c r="AI57" s="282">
        <v>724</v>
      </c>
      <c r="AJ57" s="282">
        <v>2657</v>
      </c>
      <c r="AK57" s="282">
        <v>4171</v>
      </c>
      <c r="AL57" s="286">
        <v>2309</v>
      </c>
      <c r="AT57" s="187"/>
    </row>
    <row r="58" spans="1:46" ht="15" customHeight="1" x14ac:dyDescent="0.15">
      <c r="A58" s="284" t="s">
        <v>2753</v>
      </c>
      <c r="B58" s="284" t="s">
        <v>2761</v>
      </c>
      <c r="C58" s="284" t="s">
        <v>119</v>
      </c>
      <c r="D58" s="84" t="s">
        <v>119</v>
      </c>
      <c r="E58" s="84" t="s">
        <v>2492</v>
      </c>
      <c r="F58" s="84" t="s">
        <v>38</v>
      </c>
      <c r="G58" s="84">
        <v>5</v>
      </c>
      <c r="H58" s="84">
        <v>171765653</v>
      </c>
      <c r="I58" s="84">
        <v>171765653</v>
      </c>
      <c r="J58" s="84" t="s">
        <v>39</v>
      </c>
      <c r="K58" s="84" t="s">
        <v>59</v>
      </c>
      <c r="L58" s="187" t="s">
        <v>2493</v>
      </c>
      <c r="M58" s="280">
        <v>0</v>
      </c>
      <c r="N58" s="280">
        <v>1.0204100000000001E-2</v>
      </c>
      <c r="O58" s="280">
        <v>0.21875</v>
      </c>
      <c r="P58" s="280">
        <v>0.27906999999999998</v>
      </c>
      <c r="Q58" s="285">
        <v>0.27027000000000001</v>
      </c>
      <c r="R58" s="282">
        <v>24</v>
      </c>
      <c r="S58" s="282">
        <v>97</v>
      </c>
      <c r="T58" s="282">
        <v>63</v>
      </c>
      <c r="U58" s="282">
        <v>85</v>
      </c>
      <c r="V58" s="286">
        <v>110</v>
      </c>
      <c r="W58" s="280">
        <v>4.8982999999999995E-3</v>
      </c>
      <c r="X58" s="280">
        <v>5.9328000000000002E-3</v>
      </c>
      <c r="Y58" s="280">
        <v>1.9561100000000001E-2</v>
      </c>
      <c r="Z58" s="280">
        <v>0.22055900000000001</v>
      </c>
      <c r="AA58" s="280">
        <v>0.28729299999999997</v>
      </c>
      <c r="AB58" s="280">
        <v>0.26717600000000002</v>
      </c>
      <c r="AC58" s="280">
        <v>0.26339000000000001</v>
      </c>
      <c r="AD58" s="285">
        <v>4.54233E-2</v>
      </c>
      <c r="AE58" s="282">
        <v>2653</v>
      </c>
      <c r="AF58" s="282">
        <v>3033</v>
      </c>
      <c r="AG58" s="282">
        <v>2095</v>
      </c>
      <c r="AH58" s="282">
        <v>2538</v>
      </c>
      <c r="AI58" s="282">
        <v>1085</v>
      </c>
      <c r="AJ58" s="282">
        <v>2357</v>
      </c>
      <c r="AK58" s="282">
        <v>3397</v>
      </c>
      <c r="AL58" s="286">
        <v>1452</v>
      </c>
      <c r="AT58" s="187"/>
    </row>
    <row r="59" spans="1:46" ht="15" customHeight="1" x14ac:dyDescent="0.15">
      <c r="A59" s="284" t="s">
        <v>1179</v>
      </c>
      <c r="B59" s="284" t="s">
        <v>2406</v>
      </c>
      <c r="C59" s="284" t="s">
        <v>119</v>
      </c>
      <c r="D59" s="84" t="s">
        <v>119</v>
      </c>
      <c r="E59" s="84" t="s">
        <v>2492</v>
      </c>
      <c r="F59" s="84" t="s">
        <v>38</v>
      </c>
      <c r="G59" s="84">
        <v>5</v>
      </c>
      <c r="H59" s="84">
        <v>171765942</v>
      </c>
      <c r="I59" s="84">
        <v>171765942</v>
      </c>
      <c r="J59" s="84" t="s">
        <v>39</v>
      </c>
      <c r="K59" s="84" t="s">
        <v>40</v>
      </c>
      <c r="L59" s="187" t="s">
        <v>2494</v>
      </c>
      <c r="M59" s="280">
        <v>0</v>
      </c>
      <c r="N59" s="280">
        <v>0</v>
      </c>
      <c r="O59" s="280">
        <v>0.25925899999999996</v>
      </c>
      <c r="P59" s="280">
        <v>0.26666699999999999</v>
      </c>
      <c r="Q59" s="285">
        <v>0.23076899999999997</v>
      </c>
      <c r="R59" s="282">
        <v>11</v>
      </c>
      <c r="S59" s="282">
        <v>69</v>
      </c>
      <c r="T59" s="282">
        <v>53</v>
      </c>
      <c r="U59" s="282">
        <v>74</v>
      </c>
      <c r="V59" s="286">
        <v>90</v>
      </c>
      <c r="W59" s="280">
        <v>0</v>
      </c>
      <c r="X59" s="280">
        <v>4.1320000000000001E-4</v>
      </c>
      <c r="Y59" s="280">
        <v>0</v>
      </c>
      <c r="Z59" s="280">
        <v>0.198685</v>
      </c>
      <c r="AA59" s="280">
        <v>0.25135299999999999</v>
      </c>
      <c r="AB59" s="280">
        <v>0.267266</v>
      </c>
      <c r="AC59" s="280">
        <v>0.24538299999999999</v>
      </c>
      <c r="AD59" s="285">
        <v>5.4779000000000001E-2</v>
      </c>
      <c r="AE59" s="282">
        <v>3943</v>
      </c>
      <c r="AF59" s="282">
        <v>7259</v>
      </c>
      <c r="AG59" s="282">
        <v>3711</v>
      </c>
      <c r="AH59" s="282">
        <v>4408</v>
      </c>
      <c r="AI59" s="282">
        <v>1662</v>
      </c>
      <c r="AJ59" s="282">
        <v>3445</v>
      </c>
      <c r="AK59" s="282">
        <v>6063</v>
      </c>
      <c r="AL59" s="286">
        <v>2646</v>
      </c>
      <c r="AT59" s="187"/>
    </row>
    <row r="60" spans="1:46" ht="15" customHeight="1" x14ac:dyDescent="0.15">
      <c r="A60" s="284" t="s">
        <v>2376</v>
      </c>
      <c r="B60" s="284" t="s">
        <v>2762</v>
      </c>
      <c r="C60" s="284" t="s">
        <v>119</v>
      </c>
      <c r="D60" s="84" t="s">
        <v>119</v>
      </c>
      <c r="E60" s="84" t="s">
        <v>2495</v>
      </c>
      <c r="F60" s="84" t="s">
        <v>103</v>
      </c>
      <c r="G60" s="84">
        <v>6</v>
      </c>
      <c r="H60" s="84">
        <v>3127553</v>
      </c>
      <c r="I60" s="84">
        <v>3127553</v>
      </c>
      <c r="J60" s="84" t="s">
        <v>39</v>
      </c>
      <c r="K60" s="84" t="s">
        <v>59</v>
      </c>
      <c r="L60" s="187" t="s">
        <v>2496</v>
      </c>
      <c r="M60" s="280">
        <v>0</v>
      </c>
      <c r="N60" s="280">
        <v>0</v>
      </c>
      <c r="O60" s="280">
        <v>0.18421099999999999</v>
      </c>
      <c r="P60" s="280">
        <v>0</v>
      </c>
      <c r="Q60" s="285">
        <v>0.10447800000000002</v>
      </c>
      <c r="R60" s="282">
        <v>11</v>
      </c>
      <c r="S60" s="282">
        <v>66</v>
      </c>
      <c r="T60" s="282">
        <v>37</v>
      </c>
      <c r="U60" s="282">
        <v>48</v>
      </c>
      <c r="V60" s="286">
        <v>66</v>
      </c>
      <c r="W60" s="280">
        <v>9.6898999999999996E-3</v>
      </c>
      <c r="X60" s="280">
        <v>1.0948899999999999E-2</v>
      </c>
      <c r="Y60" s="280">
        <v>1.06674E-2</v>
      </c>
      <c r="Z60" s="280">
        <v>0.17900400000000002</v>
      </c>
      <c r="AA60" s="280">
        <v>3.4437000000000001E-3</v>
      </c>
      <c r="AB60" s="280">
        <v>1.66106E-2</v>
      </c>
      <c r="AC60" s="280">
        <v>6.6007000000000001E-3</v>
      </c>
      <c r="AD60" s="285">
        <v>4.2604100000000006E-2</v>
      </c>
      <c r="AE60" s="282">
        <v>2579</v>
      </c>
      <c r="AF60" s="282">
        <v>547</v>
      </c>
      <c r="AG60" s="282">
        <v>3655</v>
      </c>
      <c r="AH60" s="282">
        <v>6267</v>
      </c>
      <c r="AI60" s="282">
        <v>9872</v>
      </c>
      <c r="AJ60" s="282">
        <v>5056</v>
      </c>
      <c r="AK60" s="282">
        <v>1211</v>
      </c>
      <c r="AL60" s="286">
        <v>2088</v>
      </c>
      <c r="AT60" s="187"/>
    </row>
    <row r="61" spans="1:46" ht="15" customHeight="1" x14ac:dyDescent="0.15">
      <c r="A61" s="284" t="s">
        <v>2753</v>
      </c>
      <c r="B61" s="284" t="s">
        <v>2756</v>
      </c>
      <c r="C61" s="284" t="s">
        <v>119</v>
      </c>
      <c r="D61" s="84" t="s">
        <v>119</v>
      </c>
      <c r="E61" s="84" t="s">
        <v>2497</v>
      </c>
      <c r="F61" s="84" t="s">
        <v>38</v>
      </c>
      <c r="G61" s="84">
        <v>6</v>
      </c>
      <c r="H61" s="84">
        <v>28297279</v>
      </c>
      <c r="I61" s="84">
        <v>28297279</v>
      </c>
      <c r="J61" s="84" t="s">
        <v>39</v>
      </c>
      <c r="K61" s="84" t="s">
        <v>59</v>
      </c>
      <c r="L61" s="187" t="s">
        <v>2498</v>
      </c>
      <c r="M61" s="280">
        <v>0</v>
      </c>
      <c r="N61" s="280">
        <v>0.5</v>
      </c>
      <c r="O61" s="280">
        <v>0.33333299999999999</v>
      </c>
      <c r="P61" s="280">
        <v>0.25806499999999999</v>
      </c>
      <c r="Q61" s="285">
        <v>0.48148099999999999</v>
      </c>
      <c r="R61" s="282">
        <v>12</v>
      </c>
      <c r="S61" s="282">
        <v>31</v>
      </c>
      <c r="T61" s="282">
        <v>26</v>
      </c>
      <c r="U61" s="282">
        <v>30</v>
      </c>
      <c r="V61" s="286">
        <v>26</v>
      </c>
      <c r="W61" s="280">
        <v>0.214339</v>
      </c>
      <c r="X61" s="280">
        <v>9.939930000000001E-2</v>
      </c>
      <c r="Y61" s="280">
        <v>0.138984</v>
      </c>
      <c r="Z61" s="280">
        <v>7.6883499999999994E-2</v>
      </c>
      <c r="AA61" s="280">
        <v>6.2393599999999994E-2</v>
      </c>
      <c r="AB61" s="280">
        <v>6.3333299999999995E-2</v>
      </c>
      <c r="AC61" s="280">
        <v>0.102885</v>
      </c>
      <c r="AD61" s="285">
        <v>0.115159</v>
      </c>
      <c r="AE61" s="282">
        <v>4016</v>
      </c>
      <c r="AF61" s="282">
        <v>5160</v>
      </c>
      <c r="AG61" s="282">
        <v>3503</v>
      </c>
      <c r="AH61" s="282">
        <v>3888</v>
      </c>
      <c r="AI61" s="282">
        <v>1762</v>
      </c>
      <c r="AJ61" s="282">
        <v>4199</v>
      </c>
      <c r="AK61" s="282">
        <v>5753</v>
      </c>
      <c r="AL61" s="286">
        <v>2387</v>
      </c>
      <c r="AT61" s="187"/>
    </row>
    <row r="62" spans="1:46" ht="15" customHeight="1" x14ac:dyDescent="0.15">
      <c r="A62" s="284" t="s">
        <v>2753</v>
      </c>
      <c r="B62" s="284" t="s">
        <v>2756</v>
      </c>
      <c r="C62" s="284" t="s">
        <v>119</v>
      </c>
      <c r="D62" s="84" t="s">
        <v>119</v>
      </c>
      <c r="E62" s="84" t="s">
        <v>1221</v>
      </c>
      <c r="F62" s="84" t="s">
        <v>38</v>
      </c>
      <c r="G62" s="84">
        <v>6</v>
      </c>
      <c r="H62" s="84">
        <v>29627222</v>
      </c>
      <c r="I62" s="84">
        <v>29627222</v>
      </c>
      <c r="J62" s="84" t="s">
        <v>39</v>
      </c>
      <c r="K62" s="84" t="s">
        <v>46</v>
      </c>
      <c r="L62" s="187" t="s">
        <v>2499</v>
      </c>
      <c r="M62" s="280">
        <v>0</v>
      </c>
      <c r="N62" s="280">
        <v>0.53982300000000005</v>
      </c>
      <c r="O62" s="280">
        <v>0.39726</v>
      </c>
      <c r="P62" s="280">
        <v>0.34951500000000002</v>
      </c>
      <c r="Q62" s="285">
        <v>0.410526</v>
      </c>
      <c r="R62" s="282">
        <v>15</v>
      </c>
      <c r="S62" s="282">
        <v>112</v>
      </c>
      <c r="T62" s="282">
        <v>72</v>
      </c>
      <c r="U62" s="282">
        <v>102</v>
      </c>
      <c r="V62" s="286">
        <v>189</v>
      </c>
      <c r="W62" s="280">
        <v>0.50404400000000005</v>
      </c>
      <c r="X62" s="280">
        <v>0.57959300000000002</v>
      </c>
      <c r="Y62" s="280">
        <v>0.55549599999999999</v>
      </c>
      <c r="Z62" s="280">
        <v>0.388934</v>
      </c>
      <c r="AA62" s="280">
        <v>0.32935599999999998</v>
      </c>
      <c r="AB62" s="280">
        <v>0.30448599999999998</v>
      </c>
      <c r="AC62" s="280">
        <v>0.52601300000000006</v>
      </c>
      <c r="AD62" s="285">
        <v>0.29655599999999999</v>
      </c>
      <c r="AE62" s="282">
        <v>2348</v>
      </c>
      <c r="AF62" s="282">
        <v>3096</v>
      </c>
      <c r="AG62" s="282">
        <v>3747</v>
      </c>
      <c r="AH62" s="282">
        <v>1228</v>
      </c>
      <c r="AI62" s="282">
        <v>837</v>
      </c>
      <c r="AJ62" s="282">
        <v>2206</v>
      </c>
      <c r="AK62" s="282">
        <v>3305</v>
      </c>
      <c r="AL62" s="286">
        <v>1712</v>
      </c>
      <c r="AT62" s="187"/>
    </row>
    <row r="63" spans="1:46" ht="15" customHeight="1" x14ac:dyDescent="0.15">
      <c r="A63" s="284" t="s">
        <v>2139</v>
      </c>
      <c r="B63" s="284" t="s">
        <v>759</v>
      </c>
      <c r="C63" s="284" t="s">
        <v>119</v>
      </c>
      <c r="D63" s="84" t="s">
        <v>119</v>
      </c>
      <c r="E63" s="84" t="s">
        <v>2500</v>
      </c>
      <c r="F63" s="84" t="s">
        <v>38</v>
      </c>
      <c r="G63" s="84">
        <v>6</v>
      </c>
      <c r="H63" s="84">
        <v>30672323</v>
      </c>
      <c r="I63" s="84">
        <v>30672323</v>
      </c>
      <c r="J63" s="84" t="s">
        <v>40</v>
      </c>
      <c r="K63" s="84" t="s">
        <v>46</v>
      </c>
      <c r="L63" s="187" t="s">
        <v>2501</v>
      </c>
      <c r="M63" s="280">
        <v>0</v>
      </c>
      <c r="N63" s="280">
        <v>9.6153799999999998E-2</v>
      </c>
      <c r="O63" s="280">
        <v>0</v>
      </c>
      <c r="P63" s="280">
        <v>0</v>
      </c>
      <c r="Q63" s="285">
        <v>0.114286</v>
      </c>
      <c r="R63" s="282">
        <v>22</v>
      </c>
      <c r="S63" s="282">
        <v>51</v>
      </c>
      <c r="T63" s="282">
        <v>40</v>
      </c>
      <c r="U63" s="282">
        <v>71</v>
      </c>
      <c r="V63" s="286">
        <v>69</v>
      </c>
      <c r="W63" s="280">
        <v>1.17824E-2</v>
      </c>
      <c r="X63" s="280">
        <v>7.1423000000000007E-3</v>
      </c>
      <c r="Y63" s="280">
        <v>8.2824999999999999E-3</v>
      </c>
      <c r="Z63" s="280">
        <v>2.4857E-3</v>
      </c>
      <c r="AA63" s="280">
        <v>2.2352000000000001E-3</v>
      </c>
      <c r="AB63" s="280">
        <v>2.5613000000000003E-3</v>
      </c>
      <c r="AC63" s="280">
        <v>3.6211999999999998E-3</v>
      </c>
      <c r="AD63" s="285">
        <v>4.6341999999999998E-3</v>
      </c>
      <c r="AE63" s="282">
        <v>7977</v>
      </c>
      <c r="AF63" s="282">
        <v>13020</v>
      </c>
      <c r="AG63" s="282">
        <v>11469</v>
      </c>
      <c r="AH63" s="282">
        <v>13275</v>
      </c>
      <c r="AI63" s="282">
        <v>12526</v>
      </c>
      <c r="AJ63" s="282">
        <v>10931</v>
      </c>
      <c r="AK63" s="282">
        <v>12426</v>
      </c>
      <c r="AL63" s="286">
        <v>8199</v>
      </c>
      <c r="AT63" s="187"/>
    </row>
    <row r="64" spans="1:46" ht="15" customHeight="1" x14ac:dyDescent="0.15">
      <c r="A64" s="284" t="s">
        <v>33</v>
      </c>
      <c r="B64" s="284" t="s">
        <v>33</v>
      </c>
      <c r="C64" s="284" t="s">
        <v>119</v>
      </c>
      <c r="D64" s="84" t="s">
        <v>119</v>
      </c>
      <c r="E64" s="84" t="s">
        <v>2502</v>
      </c>
      <c r="F64" s="84" t="s">
        <v>38</v>
      </c>
      <c r="G64" s="84">
        <v>6</v>
      </c>
      <c r="H64" s="84">
        <v>33696009</v>
      </c>
      <c r="I64" s="84">
        <v>33696009</v>
      </c>
      <c r="J64" s="84" t="s">
        <v>39</v>
      </c>
      <c r="K64" s="84" t="s">
        <v>40</v>
      </c>
      <c r="L64" s="187" t="s">
        <v>2503</v>
      </c>
      <c r="M64" s="280">
        <v>0</v>
      </c>
      <c r="N64" s="280">
        <v>0</v>
      </c>
      <c r="O64" s="280">
        <v>0</v>
      </c>
      <c r="P64" s="280">
        <v>0</v>
      </c>
      <c r="Q64" s="285">
        <v>0.142045</v>
      </c>
      <c r="R64" s="282">
        <v>12</v>
      </c>
      <c r="S64" s="282">
        <v>149</v>
      </c>
      <c r="T64" s="282">
        <v>74</v>
      </c>
      <c r="U64" s="282">
        <v>90</v>
      </c>
      <c r="V64" s="286">
        <v>175</v>
      </c>
      <c r="W64" s="280">
        <v>4.4940000000000003E-4</v>
      </c>
      <c r="X64" s="280">
        <v>0</v>
      </c>
      <c r="Y64" s="280">
        <v>0</v>
      </c>
      <c r="Z64" s="280">
        <v>8.5569999999999993E-4</v>
      </c>
      <c r="AA64" s="280">
        <v>1.6420000000000002E-3</v>
      </c>
      <c r="AB64" s="280">
        <v>1.2076999999999999E-3</v>
      </c>
      <c r="AC64" s="280">
        <v>0.103424</v>
      </c>
      <c r="AD64" s="285">
        <v>0</v>
      </c>
      <c r="AE64" s="282">
        <v>2224</v>
      </c>
      <c r="AF64" s="282">
        <v>3022</v>
      </c>
      <c r="AG64" s="282">
        <v>3078</v>
      </c>
      <c r="AH64" s="282">
        <v>3505</v>
      </c>
      <c r="AI64" s="282">
        <v>608</v>
      </c>
      <c r="AJ64" s="282">
        <v>1655</v>
      </c>
      <c r="AK64" s="282">
        <v>5694</v>
      </c>
      <c r="AL64" s="286">
        <v>1187</v>
      </c>
      <c r="AT64" s="187"/>
    </row>
    <row r="65" spans="1:46" ht="15" customHeight="1" x14ac:dyDescent="0.15">
      <c r="A65" s="284" t="s">
        <v>2753</v>
      </c>
      <c r="B65" s="284" t="s">
        <v>2756</v>
      </c>
      <c r="C65" s="284" t="s">
        <v>119</v>
      </c>
      <c r="D65" s="84" t="s">
        <v>119</v>
      </c>
      <c r="E65" s="84" t="s">
        <v>2504</v>
      </c>
      <c r="F65" s="84" t="s">
        <v>38</v>
      </c>
      <c r="G65" s="84">
        <v>6</v>
      </c>
      <c r="H65" s="84">
        <v>34499476</v>
      </c>
      <c r="I65" s="84">
        <v>34499476</v>
      </c>
      <c r="J65" s="84" t="s">
        <v>39</v>
      </c>
      <c r="K65" s="84" t="s">
        <v>40</v>
      </c>
      <c r="L65" s="187" t="s">
        <v>2505</v>
      </c>
      <c r="M65" s="280">
        <v>0</v>
      </c>
      <c r="N65" s="280">
        <v>0.359375</v>
      </c>
      <c r="O65" s="280">
        <v>0.66666700000000001</v>
      </c>
      <c r="P65" s="280">
        <v>0.64835200000000004</v>
      </c>
      <c r="Q65" s="285">
        <v>0.58474599999999999</v>
      </c>
      <c r="R65" s="282">
        <v>11</v>
      </c>
      <c r="S65" s="282">
        <v>63</v>
      </c>
      <c r="T65" s="282">
        <v>53</v>
      </c>
      <c r="U65" s="282">
        <v>90</v>
      </c>
      <c r="V65" s="286">
        <v>117</v>
      </c>
      <c r="W65" s="280">
        <v>0.49663099999999999</v>
      </c>
      <c r="X65" s="280">
        <v>0.421541</v>
      </c>
      <c r="Y65" s="280">
        <v>0.48607500000000003</v>
      </c>
      <c r="Z65" s="280">
        <v>0.60474300000000003</v>
      </c>
      <c r="AA65" s="280">
        <v>0.66611299999999996</v>
      </c>
      <c r="AB65" s="280">
        <v>0.62411099999999997</v>
      </c>
      <c r="AC65" s="280">
        <v>0.53897600000000001</v>
      </c>
      <c r="AD65" s="285">
        <v>0.33333299999999999</v>
      </c>
      <c r="AE65" s="282">
        <v>1483</v>
      </c>
      <c r="AF65" s="282">
        <v>6136</v>
      </c>
      <c r="AG65" s="282">
        <v>3482</v>
      </c>
      <c r="AH65" s="282">
        <v>2023</v>
      </c>
      <c r="AI65" s="282">
        <v>601</v>
      </c>
      <c r="AJ65" s="282">
        <v>2529</v>
      </c>
      <c r="AK65" s="282">
        <v>4489</v>
      </c>
      <c r="AL65" s="286">
        <v>1046</v>
      </c>
      <c r="AT65" s="187"/>
    </row>
    <row r="66" spans="1:46" ht="15" customHeight="1" x14ac:dyDescent="0.15">
      <c r="A66" s="284" t="s">
        <v>2753</v>
      </c>
      <c r="B66" s="284" t="s">
        <v>2756</v>
      </c>
      <c r="C66" s="284" t="s">
        <v>119</v>
      </c>
      <c r="D66" s="84" t="s">
        <v>119</v>
      </c>
      <c r="E66" s="84" t="s">
        <v>2506</v>
      </c>
      <c r="F66" s="84" t="s">
        <v>38</v>
      </c>
      <c r="G66" s="84">
        <v>6</v>
      </c>
      <c r="H66" s="84">
        <v>34827086</v>
      </c>
      <c r="I66" s="84">
        <v>34827086</v>
      </c>
      <c r="J66" s="84" t="s">
        <v>40</v>
      </c>
      <c r="K66" s="84" t="s">
        <v>46</v>
      </c>
      <c r="L66" s="187" t="s">
        <v>2507</v>
      </c>
      <c r="M66" s="280">
        <v>0</v>
      </c>
      <c r="N66" s="280">
        <v>0.51282099999999997</v>
      </c>
      <c r="O66" s="280">
        <v>0.20588200000000001</v>
      </c>
      <c r="P66" s="280">
        <v>0.29268300000000003</v>
      </c>
      <c r="Q66" s="285">
        <v>0.5</v>
      </c>
      <c r="R66" s="282">
        <v>14</v>
      </c>
      <c r="S66" s="282">
        <v>38</v>
      </c>
      <c r="T66" s="282">
        <v>33</v>
      </c>
      <c r="U66" s="282">
        <v>40</v>
      </c>
      <c r="V66" s="286">
        <v>45</v>
      </c>
      <c r="W66" s="280">
        <v>0.48231800000000002</v>
      </c>
      <c r="X66" s="280">
        <v>0.57418199999999997</v>
      </c>
      <c r="Y66" s="280">
        <v>0.54602300000000004</v>
      </c>
      <c r="Z66" s="280">
        <v>0.41709000000000002</v>
      </c>
      <c r="AA66" s="280">
        <v>0.39862999999999998</v>
      </c>
      <c r="AB66" s="280">
        <v>0.414941</v>
      </c>
      <c r="AC66" s="280">
        <v>0.510938</v>
      </c>
      <c r="AD66" s="285">
        <v>0.13495299999999999</v>
      </c>
      <c r="AE66" s="282">
        <v>2346</v>
      </c>
      <c r="AF66" s="282">
        <v>8768</v>
      </c>
      <c r="AG66" s="282">
        <v>4160</v>
      </c>
      <c r="AH66" s="282">
        <v>2363</v>
      </c>
      <c r="AI66" s="282">
        <v>729</v>
      </c>
      <c r="AJ66" s="282">
        <v>2944</v>
      </c>
      <c r="AK66" s="282">
        <v>5119</v>
      </c>
      <c r="AL66" s="286">
        <v>2674</v>
      </c>
      <c r="AT66" s="187"/>
    </row>
    <row r="67" spans="1:46" ht="15" customHeight="1" x14ac:dyDescent="0.15">
      <c r="A67" s="284" t="s">
        <v>30</v>
      </c>
      <c r="B67" s="284" t="s">
        <v>30</v>
      </c>
      <c r="C67" s="284" t="s">
        <v>119</v>
      </c>
      <c r="D67" s="84" t="s">
        <v>119</v>
      </c>
      <c r="E67" s="84" t="s">
        <v>2508</v>
      </c>
      <c r="F67" s="84" t="s">
        <v>38</v>
      </c>
      <c r="G67" s="84">
        <v>6</v>
      </c>
      <c r="H67" s="84">
        <v>42181870</v>
      </c>
      <c r="I67" s="84">
        <v>42181870</v>
      </c>
      <c r="J67" s="84" t="s">
        <v>39</v>
      </c>
      <c r="K67" s="84" t="s">
        <v>40</v>
      </c>
      <c r="L67" s="187" t="s">
        <v>2509</v>
      </c>
      <c r="M67" s="280">
        <v>0</v>
      </c>
      <c r="N67" s="280">
        <v>0</v>
      </c>
      <c r="O67" s="280">
        <v>0.212121</v>
      </c>
      <c r="P67" s="280">
        <v>0</v>
      </c>
      <c r="Q67" s="285">
        <v>0</v>
      </c>
      <c r="R67" s="282">
        <v>11</v>
      </c>
      <c r="S67" s="282">
        <v>46</v>
      </c>
      <c r="T67" s="282">
        <v>32</v>
      </c>
      <c r="U67" s="282">
        <v>36</v>
      </c>
      <c r="V67" s="286">
        <v>46</v>
      </c>
      <c r="W67" s="280">
        <v>1.7618E-3</v>
      </c>
      <c r="X67" s="280">
        <v>3.2537999999999998E-3</v>
      </c>
      <c r="Y67" s="280">
        <v>1.0817000000000001E-3</v>
      </c>
      <c r="Z67" s="280">
        <v>0.176621</v>
      </c>
      <c r="AA67" s="280">
        <v>2.2357700000000001E-2</v>
      </c>
      <c r="AB67" s="280">
        <v>1.6584E-3</v>
      </c>
      <c r="AC67" s="280">
        <v>1.2152999999999999E-3</v>
      </c>
      <c r="AD67" s="285">
        <v>0</v>
      </c>
      <c r="AE67" s="282">
        <v>2837</v>
      </c>
      <c r="AF67" s="282">
        <v>921</v>
      </c>
      <c r="AG67" s="282">
        <v>3697</v>
      </c>
      <c r="AH67" s="282">
        <v>3917</v>
      </c>
      <c r="AI67" s="282">
        <v>491</v>
      </c>
      <c r="AJ67" s="282">
        <v>1808</v>
      </c>
      <c r="AK67" s="282">
        <v>4936</v>
      </c>
      <c r="AL67" s="286">
        <v>1580</v>
      </c>
      <c r="AT67" s="187"/>
    </row>
    <row r="68" spans="1:46" ht="15" customHeight="1" x14ac:dyDescent="0.15">
      <c r="A68" s="284" t="s">
        <v>2753</v>
      </c>
      <c r="B68" s="284" t="s">
        <v>2756</v>
      </c>
      <c r="C68" s="284" t="s">
        <v>119</v>
      </c>
      <c r="D68" s="84" t="s">
        <v>119</v>
      </c>
      <c r="E68" s="84" t="s">
        <v>2510</v>
      </c>
      <c r="F68" s="84" t="s">
        <v>38</v>
      </c>
      <c r="G68" s="84">
        <v>6</v>
      </c>
      <c r="H68" s="84">
        <v>46976808</v>
      </c>
      <c r="I68" s="84">
        <v>46976808</v>
      </c>
      <c r="J68" s="84" t="s">
        <v>39</v>
      </c>
      <c r="K68" s="84" t="s">
        <v>59</v>
      </c>
      <c r="L68" s="187" t="s">
        <v>2511</v>
      </c>
      <c r="M68" s="280">
        <v>0</v>
      </c>
      <c r="N68" s="280">
        <v>0.43902400000000003</v>
      </c>
      <c r="O68" s="280">
        <v>0.26785700000000001</v>
      </c>
      <c r="P68" s="280">
        <v>0.33333299999999999</v>
      </c>
      <c r="Q68" s="285">
        <v>0.43076900000000001</v>
      </c>
      <c r="R68" s="282">
        <v>17</v>
      </c>
      <c r="S68" s="282">
        <v>122</v>
      </c>
      <c r="T68" s="282">
        <v>55</v>
      </c>
      <c r="U68" s="282">
        <v>77</v>
      </c>
      <c r="V68" s="286">
        <v>129</v>
      </c>
      <c r="W68" s="280">
        <v>0.51903500000000002</v>
      </c>
      <c r="X68" s="280">
        <v>0.555921</v>
      </c>
      <c r="Y68" s="280">
        <v>0.54839700000000002</v>
      </c>
      <c r="Z68" s="280">
        <v>0.41060400000000002</v>
      </c>
      <c r="AA68" s="280">
        <v>0.368228</v>
      </c>
      <c r="AB68" s="280">
        <v>0.38806299999999999</v>
      </c>
      <c r="AC68" s="280">
        <v>0.53040900000000002</v>
      </c>
      <c r="AD68" s="285">
        <v>7.1780799999999992E-2</v>
      </c>
      <c r="AE68" s="282">
        <v>2652</v>
      </c>
      <c r="AF68" s="282">
        <v>303</v>
      </c>
      <c r="AG68" s="282">
        <v>3429</v>
      </c>
      <c r="AH68" s="282">
        <v>8109</v>
      </c>
      <c r="AI68" s="282">
        <v>11166</v>
      </c>
      <c r="AJ68" s="282">
        <v>4171</v>
      </c>
      <c r="AK68" s="282">
        <v>1002</v>
      </c>
      <c r="AL68" s="286">
        <v>1824</v>
      </c>
      <c r="AT68" s="187"/>
    </row>
    <row r="69" spans="1:46" ht="15" customHeight="1" x14ac:dyDescent="0.15">
      <c r="A69" s="284" t="s">
        <v>1179</v>
      </c>
      <c r="B69" s="284" t="s">
        <v>2406</v>
      </c>
      <c r="C69" s="284" t="s">
        <v>119</v>
      </c>
      <c r="D69" s="84" t="s">
        <v>119</v>
      </c>
      <c r="E69" s="116" t="s">
        <v>920</v>
      </c>
      <c r="F69" s="116" t="s">
        <v>38</v>
      </c>
      <c r="G69" s="116">
        <v>6</v>
      </c>
      <c r="H69" s="116">
        <v>56354371</v>
      </c>
      <c r="I69" s="116">
        <v>56354371</v>
      </c>
      <c r="J69" s="116" t="s">
        <v>39</v>
      </c>
      <c r="K69" s="116" t="s">
        <v>40</v>
      </c>
      <c r="L69" s="187" t="s">
        <v>2512</v>
      </c>
      <c r="M69" s="287">
        <v>0</v>
      </c>
      <c r="N69" s="287">
        <v>0</v>
      </c>
      <c r="O69" s="287">
        <v>0.15789500000000001</v>
      </c>
      <c r="P69" s="287">
        <v>0.13636400000000001</v>
      </c>
      <c r="Q69" s="285">
        <v>0.10526300000000001</v>
      </c>
      <c r="R69" s="196">
        <v>13</v>
      </c>
      <c r="S69" s="196">
        <v>112</v>
      </c>
      <c r="T69" s="196">
        <v>37</v>
      </c>
      <c r="U69" s="196">
        <v>43</v>
      </c>
      <c r="V69" s="286">
        <v>75</v>
      </c>
      <c r="W69" s="287">
        <v>6.2659999999999994E-4</v>
      </c>
      <c r="X69" s="287">
        <v>0</v>
      </c>
      <c r="Y69" s="287">
        <v>0</v>
      </c>
      <c r="Z69" s="287">
        <v>0.19161999999999998</v>
      </c>
      <c r="AA69" s="287">
        <v>0.21269100000000002</v>
      </c>
      <c r="AB69" s="287">
        <v>0.18926400000000002</v>
      </c>
      <c r="AC69" s="287">
        <v>0.2</v>
      </c>
      <c r="AD69" s="285">
        <v>4.8804800000000002E-2</v>
      </c>
      <c r="AE69" s="196">
        <v>1595</v>
      </c>
      <c r="AF69" s="196">
        <v>24</v>
      </c>
      <c r="AG69" s="196">
        <v>904</v>
      </c>
      <c r="AH69" s="196">
        <v>3412</v>
      </c>
      <c r="AI69" s="196">
        <v>5641</v>
      </c>
      <c r="AJ69" s="196">
        <v>2514</v>
      </c>
      <c r="AK69" s="196">
        <v>99</v>
      </c>
      <c r="AL69" s="286">
        <v>1003</v>
      </c>
      <c r="AM69" s="116"/>
      <c r="AN69" s="116"/>
      <c r="AO69" s="116"/>
      <c r="AP69" s="116"/>
      <c r="AQ69" s="116"/>
      <c r="AR69" s="116"/>
      <c r="AS69" s="116"/>
      <c r="AT69" s="187"/>
    </row>
    <row r="70" spans="1:46" ht="15" customHeight="1" x14ac:dyDescent="0.15">
      <c r="A70" s="284" t="s">
        <v>1179</v>
      </c>
      <c r="B70" s="284" t="s">
        <v>1296</v>
      </c>
      <c r="C70" s="284" t="s">
        <v>119</v>
      </c>
      <c r="D70" s="84" t="s">
        <v>119</v>
      </c>
      <c r="E70" s="116" t="s">
        <v>2513</v>
      </c>
      <c r="F70" s="116" t="s">
        <v>38</v>
      </c>
      <c r="G70" s="116">
        <v>6</v>
      </c>
      <c r="H70" s="116">
        <v>57061359</v>
      </c>
      <c r="I70" s="116">
        <v>57061359</v>
      </c>
      <c r="J70" s="116" t="s">
        <v>40</v>
      </c>
      <c r="K70" s="116" t="s">
        <v>46</v>
      </c>
      <c r="L70" s="187" t="s">
        <v>2514</v>
      </c>
      <c r="M70" s="287">
        <v>0</v>
      </c>
      <c r="N70" s="287">
        <v>0</v>
      </c>
      <c r="O70" s="287">
        <v>6.3829799999999992E-2</v>
      </c>
      <c r="P70" s="287">
        <v>0.12069000000000001</v>
      </c>
      <c r="Q70" s="285">
        <v>0.29761900000000002</v>
      </c>
      <c r="R70" s="196">
        <v>12</v>
      </c>
      <c r="S70" s="196">
        <v>104</v>
      </c>
      <c r="T70" s="196">
        <v>46</v>
      </c>
      <c r="U70" s="196">
        <v>57</v>
      </c>
      <c r="V70" s="286">
        <v>83</v>
      </c>
      <c r="W70" s="287">
        <v>4.4112999999999999E-3</v>
      </c>
      <c r="X70" s="287">
        <v>6.7593000000000002E-3</v>
      </c>
      <c r="Y70" s="287">
        <v>2.1086999999999998E-3</v>
      </c>
      <c r="Z70" s="287">
        <v>2.77121E-2</v>
      </c>
      <c r="AA70" s="287">
        <v>1.5213600000000001E-2</v>
      </c>
      <c r="AB70" s="287">
        <v>2.75701E-2</v>
      </c>
      <c r="AC70" s="287">
        <v>3.5632299999999999E-2</v>
      </c>
      <c r="AD70" s="285">
        <v>7.7576999999999993E-3</v>
      </c>
      <c r="AE70" s="196">
        <v>9520</v>
      </c>
      <c r="AF70" s="196">
        <v>20859</v>
      </c>
      <c r="AG70" s="196">
        <v>14226</v>
      </c>
      <c r="AH70" s="196">
        <v>4654</v>
      </c>
      <c r="AI70" s="196">
        <v>1708</v>
      </c>
      <c r="AJ70" s="196">
        <v>10300</v>
      </c>
      <c r="AK70" s="196">
        <v>12628</v>
      </c>
      <c r="AL70" s="286">
        <v>6702</v>
      </c>
      <c r="AM70" s="116"/>
      <c r="AN70" s="116"/>
      <c r="AO70" s="116"/>
      <c r="AP70" s="116"/>
      <c r="AQ70" s="116"/>
      <c r="AR70" s="116"/>
      <c r="AS70" s="116"/>
      <c r="AT70" s="187"/>
    </row>
    <row r="71" spans="1:46" ht="15" customHeight="1" x14ac:dyDescent="0.15">
      <c r="A71" s="284" t="s">
        <v>1179</v>
      </c>
      <c r="B71" s="284" t="s">
        <v>1296</v>
      </c>
      <c r="C71" s="284" t="s">
        <v>119</v>
      </c>
      <c r="D71" s="84" t="s">
        <v>119</v>
      </c>
      <c r="E71" s="84" t="s">
        <v>2513</v>
      </c>
      <c r="F71" s="84" t="s">
        <v>38</v>
      </c>
      <c r="G71" s="84">
        <v>6</v>
      </c>
      <c r="H71" s="84">
        <v>57061377</v>
      </c>
      <c r="I71" s="84">
        <v>57061377</v>
      </c>
      <c r="J71" s="84" t="s">
        <v>40</v>
      </c>
      <c r="K71" s="84" t="s">
        <v>39</v>
      </c>
      <c r="L71" s="187" t="s">
        <v>2515</v>
      </c>
      <c r="M71" s="280">
        <v>0</v>
      </c>
      <c r="N71" s="280">
        <v>0</v>
      </c>
      <c r="O71" s="280">
        <v>0.05</v>
      </c>
      <c r="P71" s="280">
        <v>0.15094299999999999</v>
      </c>
      <c r="Q71" s="285">
        <v>0.320988</v>
      </c>
      <c r="R71" s="282">
        <v>14</v>
      </c>
      <c r="S71" s="282">
        <v>97</v>
      </c>
      <c r="T71" s="282">
        <v>39</v>
      </c>
      <c r="U71" s="282">
        <v>52</v>
      </c>
      <c r="V71" s="286">
        <v>80</v>
      </c>
      <c r="W71" s="280">
        <v>4.2079999999999998E-4</v>
      </c>
      <c r="X71" s="280">
        <v>2.3970000000000003E-4</v>
      </c>
      <c r="Y71" s="280">
        <v>9.1450000000000006E-4</v>
      </c>
      <c r="Z71" s="280">
        <v>2.6428899999999998E-2</v>
      </c>
      <c r="AA71" s="280">
        <v>1.5213600000000001E-2</v>
      </c>
      <c r="AB71" s="280">
        <v>2.74971E-2</v>
      </c>
      <c r="AC71" s="280">
        <v>3.4460899999999996E-2</v>
      </c>
      <c r="AD71" s="285">
        <v>2.2390999999999999E-3</v>
      </c>
      <c r="AE71" s="282">
        <v>9504</v>
      </c>
      <c r="AF71" s="282">
        <v>20856</v>
      </c>
      <c r="AG71" s="282">
        <v>14215</v>
      </c>
      <c r="AH71" s="282">
        <v>4653</v>
      </c>
      <c r="AI71" s="282">
        <v>1708</v>
      </c>
      <c r="AJ71" s="282">
        <v>10291</v>
      </c>
      <c r="AK71" s="282">
        <v>12622</v>
      </c>
      <c r="AL71" s="286">
        <v>6698</v>
      </c>
      <c r="AT71" s="187"/>
    </row>
    <row r="72" spans="1:46" ht="15" customHeight="1" x14ac:dyDescent="0.15">
      <c r="A72" s="284" t="s">
        <v>1179</v>
      </c>
      <c r="B72" s="284" t="s">
        <v>2406</v>
      </c>
      <c r="C72" s="284" t="s">
        <v>119</v>
      </c>
      <c r="D72" s="84" t="s">
        <v>119</v>
      </c>
      <c r="E72" s="84" t="s">
        <v>2516</v>
      </c>
      <c r="F72" s="84" t="s">
        <v>38</v>
      </c>
      <c r="G72" s="84">
        <v>6</v>
      </c>
      <c r="H72" s="84">
        <v>90605527</v>
      </c>
      <c r="I72" s="84">
        <v>90605527</v>
      </c>
      <c r="J72" s="84" t="s">
        <v>39</v>
      </c>
      <c r="K72" s="84" t="s">
        <v>59</v>
      </c>
      <c r="L72" s="187" t="s">
        <v>2517</v>
      </c>
      <c r="M72" s="280">
        <v>0</v>
      </c>
      <c r="N72" s="280">
        <v>0</v>
      </c>
      <c r="O72" s="280">
        <v>0.263158</v>
      </c>
      <c r="P72" s="280">
        <v>2.8571399999999997E-2</v>
      </c>
      <c r="Q72" s="285">
        <v>0.131579</v>
      </c>
      <c r="R72" s="282">
        <v>12</v>
      </c>
      <c r="S72" s="282">
        <v>28</v>
      </c>
      <c r="T72" s="282">
        <v>18</v>
      </c>
      <c r="U72" s="282">
        <v>34</v>
      </c>
      <c r="V72" s="286">
        <v>37</v>
      </c>
      <c r="W72" s="280">
        <v>2.9989999999999999E-3</v>
      </c>
      <c r="X72" s="280">
        <v>7.0681000000000008E-3</v>
      </c>
      <c r="Y72" s="280">
        <v>9.9597000000000002E-3</v>
      </c>
      <c r="Z72" s="280">
        <v>0.15023799999999998</v>
      </c>
      <c r="AA72" s="280">
        <v>0.16923100000000002</v>
      </c>
      <c r="AB72" s="280">
        <v>0.17158499999999999</v>
      </c>
      <c r="AC72" s="280">
        <v>0.17481100000000002</v>
      </c>
      <c r="AD72" s="285">
        <v>7.8203500000000009E-2</v>
      </c>
      <c r="AE72" s="282">
        <v>6001</v>
      </c>
      <c r="AF72" s="282">
        <v>7073</v>
      </c>
      <c r="AG72" s="282">
        <v>4718</v>
      </c>
      <c r="AH72" s="282">
        <v>5051</v>
      </c>
      <c r="AI72" s="282">
        <v>2079</v>
      </c>
      <c r="AJ72" s="282">
        <v>5285</v>
      </c>
      <c r="AK72" s="282">
        <v>7407</v>
      </c>
      <c r="AL72" s="286">
        <v>3183</v>
      </c>
      <c r="AT72" s="187"/>
    </row>
    <row r="73" spans="1:46" ht="15" customHeight="1" x14ac:dyDescent="0.15">
      <c r="A73" s="284" t="s">
        <v>31</v>
      </c>
      <c r="B73" s="284" t="s">
        <v>269</v>
      </c>
      <c r="C73" s="284" t="s">
        <v>119</v>
      </c>
      <c r="D73" s="84" t="s">
        <v>119</v>
      </c>
      <c r="E73" s="84" t="s">
        <v>316</v>
      </c>
      <c r="F73" s="84" t="s">
        <v>38</v>
      </c>
      <c r="G73" s="84">
        <v>6</v>
      </c>
      <c r="H73" s="84">
        <v>152786497</v>
      </c>
      <c r="I73" s="84">
        <v>152786497</v>
      </c>
      <c r="J73" s="84" t="s">
        <v>39</v>
      </c>
      <c r="K73" s="84" t="s">
        <v>40</v>
      </c>
      <c r="L73" s="187" t="s">
        <v>2518</v>
      </c>
      <c r="M73" s="280">
        <v>0</v>
      </c>
      <c r="N73" s="280">
        <v>0</v>
      </c>
      <c r="O73" s="280">
        <v>0</v>
      </c>
      <c r="P73" s="280">
        <v>0.22</v>
      </c>
      <c r="Q73" s="285">
        <v>0</v>
      </c>
      <c r="R73" s="282">
        <v>15</v>
      </c>
      <c r="S73" s="282">
        <v>100</v>
      </c>
      <c r="T73" s="282">
        <v>50</v>
      </c>
      <c r="U73" s="282">
        <v>49</v>
      </c>
      <c r="V73" s="286">
        <v>79</v>
      </c>
      <c r="W73" s="280">
        <v>0</v>
      </c>
      <c r="X73" s="280">
        <v>1.6919999999999999E-3</v>
      </c>
      <c r="Y73" s="280">
        <v>3.9260000000000006E-4</v>
      </c>
      <c r="Z73" s="280">
        <v>0</v>
      </c>
      <c r="AA73" s="280">
        <v>0.21449799999999999</v>
      </c>
      <c r="AB73" s="280">
        <v>0.19617699999999999</v>
      </c>
      <c r="AC73" s="280">
        <v>9.6734999999999998E-3</v>
      </c>
      <c r="AD73" s="285">
        <v>5.6309999999999997E-4</v>
      </c>
      <c r="AE73" s="282">
        <v>3587</v>
      </c>
      <c r="AF73" s="282">
        <v>590</v>
      </c>
      <c r="AG73" s="282">
        <v>5093</v>
      </c>
      <c r="AH73" s="282">
        <v>9593</v>
      </c>
      <c r="AI73" s="282">
        <v>13463</v>
      </c>
      <c r="AJ73" s="282">
        <v>6590</v>
      </c>
      <c r="AK73" s="282">
        <v>1653</v>
      </c>
      <c r="AL73" s="286">
        <v>1775</v>
      </c>
      <c r="AT73" s="187"/>
    </row>
    <row r="74" spans="1:46" ht="15" customHeight="1" x14ac:dyDescent="0.15">
      <c r="A74" s="284" t="s">
        <v>2753</v>
      </c>
      <c r="B74" s="284" t="s">
        <v>2756</v>
      </c>
      <c r="C74" s="284" t="s">
        <v>119</v>
      </c>
      <c r="D74" s="84" t="s">
        <v>119</v>
      </c>
      <c r="E74" s="84" t="s">
        <v>2519</v>
      </c>
      <c r="F74" s="84" t="s">
        <v>38</v>
      </c>
      <c r="G74" s="84">
        <v>6</v>
      </c>
      <c r="H74" s="84">
        <v>159463195</v>
      </c>
      <c r="I74" s="84">
        <v>159463195</v>
      </c>
      <c r="J74" s="84" t="s">
        <v>46</v>
      </c>
      <c r="K74" s="84" t="s">
        <v>40</v>
      </c>
      <c r="L74" s="187" t="s">
        <v>2520</v>
      </c>
      <c r="M74" s="280">
        <v>0</v>
      </c>
      <c r="N74" s="280">
        <v>0.47222200000000003</v>
      </c>
      <c r="O74" s="280">
        <v>0.44736800000000004</v>
      </c>
      <c r="P74" s="280">
        <v>0.52777799999999997</v>
      </c>
      <c r="Q74" s="285">
        <v>0.54216900000000001</v>
      </c>
      <c r="R74" s="282">
        <v>26</v>
      </c>
      <c r="S74" s="282">
        <v>71</v>
      </c>
      <c r="T74" s="282">
        <v>37</v>
      </c>
      <c r="U74" s="282">
        <v>35</v>
      </c>
      <c r="V74" s="286">
        <v>82</v>
      </c>
      <c r="W74" s="280">
        <v>0.46854499999999999</v>
      </c>
      <c r="X74" s="280">
        <v>0.54802499999999998</v>
      </c>
      <c r="Y74" s="280">
        <v>0.542902</v>
      </c>
      <c r="Z74" s="280">
        <v>0.46752499999999997</v>
      </c>
      <c r="AA74" s="280">
        <v>0.71538499999999994</v>
      </c>
      <c r="AB74" s="280">
        <v>0.67260300000000006</v>
      </c>
      <c r="AC74" s="280">
        <v>0.55290399999999995</v>
      </c>
      <c r="AD74" s="285">
        <v>0.40484599999999998</v>
      </c>
      <c r="AE74" s="282">
        <v>3194</v>
      </c>
      <c r="AF74" s="282">
        <v>2581</v>
      </c>
      <c r="AG74" s="282">
        <v>3845</v>
      </c>
      <c r="AH74" s="282">
        <v>3648</v>
      </c>
      <c r="AI74" s="282">
        <v>649</v>
      </c>
      <c r="AJ74" s="282">
        <v>1908</v>
      </c>
      <c r="AK74" s="282">
        <v>5698</v>
      </c>
      <c r="AL74" s="286">
        <v>1691</v>
      </c>
      <c r="AT74" s="187"/>
    </row>
    <row r="75" spans="1:46" ht="15" customHeight="1" x14ac:dyDescent="0.15">
      <c r="A75" s="284" t="s">
        <v>2753</v>
      </c>
      <c r="B75" s="284" t="s">
        <v>2756</v>
      </c>
      <c r="C75" s="284" t="s">
        <v>119</v>
      </c>
      <c r="D75" s="84" t="s">
        <v>119</v>
      </c>
      <c r="E75" s="84" t="s">
        <v>2521</v>
      </c>
      <c r="F75" s="84" t="s">
        <v>38</v>
      </c>
      <c r="G75" s="84">
        <v>6</v>
      </c>
      <c r="H75" s="84">
        <v>160485490</v>
      </c>
      <c r="I75" s="84">
        <v>160485490</v>
      </c>
      <c r="J75" s="84" t="s">
        <v>40</v>
      </c>
      <c r="K75" s="84" t="s">
        <v>39</v>
      </c>
      <c r="L75" s="187" t="s">
        <v>2522</v>
      </c>
      <c r="M75" s="280">
        <v>0</v>
      </c>
      <c r="N75" s="280">
        <v>0.28888900000000001</v>
      </c>
      <c r="O75" s="280">
        <v>0.275862</v>
      </c>
      <c r="P75" s="280">
        <v>0.214286</v>
      </c>
      <c r="Q75" s="285">
        <v>0.46341500000000002</v>
      </c>
      <c r="R75" s="282">
        <v>19</v>
      </c>
      <c r="S75" s="282">
        <v>44</v>
      </c>
      <c r="T75" s="282">
        <v>28</v>
      </c>
      <c r="U75" s="282">
        <v>41</v>
      </c>
      <c r="V75" s="286">
        <v>40</v>
      </c>
      <c r="W75" s="280">
        <v>0.57177500000000003</v>
      </c>
      <c r="X75" s="280">
        <v>0.41758200000000001</v>
      </c>
      <c r="Y75" s="280">
        <v>0.52194200000000002</v>
      </c>
      <c r="Z75" s="280">
        <v>0.61244900000000002</v>
      </c>
      <c r="AA75" s="280">
        <v>0.39426699999999998</v>
      </c>
      <c r="AB75" s="280">
        <v>0.36861499999999997</v>
      </c>
      <c r="AC75" s="280">
        <v>0.46917799999999998</v>
      </c>
      <c r="AD75" s="285">
        <v>0.16134299999999999</v>
      </c>
      <c r="AE75" s="282">
        <v>1650</v>
      </c>
      <c r="AF75" s="282">
        <v>90</v>
      </c>
      <c r="AG75" s="282">
        <v>2141</v>
      </c>
      <c r="AH75" s="282">
        <v>5188</v>
      </c>
      <c r="AI75" s="282">
        <v>7116</v>
      </c>
      <c r="AJ75" s="282">
        <v>2446</v>
      </c>
      <c r="AK75" s="282">
        <v>291</v>
      </c>
      <c r="AL75" s="286">
        <v>1846</v>
      </c>
      <c r="AT75" s="187"/>
    </row>
    <row r="76" spans="1:46" ht="15" customHeight="1" x14ac:dyDescent="0.15">
      <c r="A76" s="284" t="s">
        <v>30</v>
      </c>
      <c r="B76" s="284" t="s">
        <v>30</v>
      </c>
      <c r="C76" s="284" t="s">
        <v>119</v>
      </c>
      <c r="D76" s="84" t="s">
        <v>119</v>
      </c>
      <c r="E76" s="84" t="s">
        <v>2523</v>
      </c>
      <c r="F76" s="84" t="s">
        <v>38</v>
      </c>
      <c r="G76" s="84">
        <v>7</v>
      </c>
      <c r="H76" s="84">
        <v>4259843</v>
      </c>
      <c r="I76" s="84">
        <v>4259843</v>
      </c>
      <c r="J76" s="84" t="s">
        <v>39</v>
      </c>
      <c r="K76" s="84" t="s">
        <v>59</v>
      </c>
      <c r="L76" s="187" t="s">
        <v>2524</v>
      </c>
      <c r="M76" s="280">
        <v>0</v>
      </c>
      <c r="N76" s="280">
        <v>0</v>
      </c>
      <c r="O76" s="280">
        <v>0.14285700000000001</v>
      </c>
      <c r="P76" s="280">
        <v>0</v>
      </c>
      <c r="Q76" s="285">
        <v>0</v>
      </c>
      <c r="R76" s="282">
        <v>21</v>
      </c>
      <c r="S76" s="282">
        <v>136</v>
      </c>
      <c r="T76" s="282">
        <v>69</v>
      </c>
      <c r="U76" s="282">
        <v>103</v>
      </c>
      <c r="V76" s="286">
        <v>145</v>
      </c>
      <c r="W76" s="280">
        <v>8.0692999999999997E-3</v>
      </c>
      <c r="X76" s="280">
        <v>1.7321000000000001E-3</v>
      </c>
      <c r="Y76" s="280">
        <v>1.8768000000000001E-3</v>
      </c>
      <c r="Z76" s="280">
        <v>0.16639600000000002</v>
      </c>
      <c r="AA76" s="280">
        <v>7.8896000000000001E-3</v>
      </c>
      <c r="AB76" s="280">
        <v>1.8692000000000001E-3</v>
      </c>
      <c r="AC76" s="280">
        <v>2.0186000000000002E-3</v>
      </c>
      <c r="AD76" s="285">
        <v>6.3604000000000004E-3</v>
      </c>
      <c r="AE76" s="282">
        <v>3345</v>
      </c>
      <c r="AF76" s="282">
        <v>5195</v>
      </c>
      <c r="AG76" s="282">
        <v>3196</v>
      </c>
      <c r="AH76" s="282">
        <v>3689</v>
      </c>
      <c r="AI76" s="282">
        <v>1520</v>
      </c>
      <c r="AJ76" s="282">
        <v>3744</v>
      </c>
      <c r="AK76" s="282">
        <v>4953</v>
      </c>
      <c r="AL76" s="286">
        <v>1414</v>
      </c>
      <c r="AT76" s="187"/>
    </row>
    <row r="77" spans="1:46" ht="15" customHeight="1" x14ac:dyDescent="0.15">
      <c r="A77" s="284" t="s">
        <v>2753</v>
      </c>
      <c r="B77" s="284" t="s">
        <v>2756</v>
      </c>
      <c r="C77" s="284" t="s">
        <v>119</v>
      </c>
      <c r="D77" s="84" t="s">
        <v>119</v>
      </c>
      <c r="E77" s="116" t="s">
        <v>2525</v>
      </c>
      <c r="F77" s="116" t="s">
        <v>38</v>
      </c>
      <c r="G77" s="116">
        <v>7</v>
      </c>
      <c r="H77" s="116">
        <v>7412749</v>
      </c>
      <c r="I77" s="116">
        <v>7412749</v>
      </c>
      <c r="J77" s="116" t="s">
        <v>46</v>
      </c>
      <c r="K77" s="116" t="s">
        <v>40</v>
      </c>
      <c r="L77" s="187" t="s">
        <v>2526</v>
      </c>
      <c r="M77" s="287">
        <v>0</v>
      </c>
      <c r="N77" s="287">
        <v>0.30303000000000002</v>
      </c>
      <c r="O77" s="287">
        <v>0.272727</v>
      </c>
      <c r="P77" s="287">
        <v>0.55172399999999999</v>
      </c>
      <c r="Q77" s="285">
        <v>0.60869600000000001</v>
      </c>
      <c r="R77" s="196">
        <v>12</v>
      </c>
      <c r="S77" s="196">
        <v>98</v>
      </c>
      <c r="T77" s="196">
        <v>43</v>
      </c>
      <c r="U77" s="196">
        <v>28</v>
      </c>
      <c r="V77" s="286">
        <v>45</v>
      </c>
      <c r="W77" s="287">
        <v>0.51037299999999997</v>
      </c>
      <c r="X77" s="287">
        <v>0.54106299999999996</v>
      </c>
      <c r="Y77" s="287">
        <v>0.48507499999999998</v>
      </c>
      <c r="Z77" s="287">
        <v>0.45543599999999995</v>
      </c>
      <c r="AA77" s="287">
        <v>0.52800000000000002</v>
      </c>
      <c r="AB77" s="287">
        <v>0.54724400000000006</v>
      </c>
      <c r="AC77" s="287">
        <v>0.56622499999999998</v>
      </c>
      <c r="AD77" s="285">
        <v>0.24074100000000001</v>
      </c>
      <c r="AE77" s="196">
        <v>240</v>
      </c>
      <c r="AF77" s="196">
        <v>206</v>
      </c>
      <c r="AG77" s="196">
        <v>535</v>
      </c>
      <c r="AH77" s="196">
        <v>1020</v>
      </c>
      <c r="AI77" s="196">
        <v>124</v>
      </c>
      <c r="AJ77" s="196">
        <v>253</v>
      </c>
      <c r="AK77" s="196">
        <v>905</v>
      </c>
      <c r="AL77" s="286">
        <v>53</v>
      </c>
      <c r="AM77" s="116"/>
      <c r="AN77" s="116"/>
      <c r="AO77" s="116"/>
      <c r="AP77" s="116"/>
      <c r="AQ77" s="116"/>
      <c r="AR77" s="116"/>
      <c r="AS77" s="116"/>
      <c r="AT77" s="187"/>
    </row>
    <row r="78" spans="1:46" ht="15" customHeight="1" x14ac:dyDescent="0.15">
      <c r="A78" s="284" t="s">
        <v>1179</v>
      </c>
      <c r="B78" s="284" t="s">
        <v>1296</v>
      </c>
      <c r="C78" s="284" t="s">
        <v>119</v>
      </c>
      <c r="D78" s="84" t="s">
        <v>119</v>
      </c>
      <c r="E78" s="84" t="s">
        <v>2527</v>
      </c>
      <c r="F78" s="84" t="s">
        <v>38</v>
      </c>
      <c r="G78" s="84">
        <v>7</v>
      </c>
      <c r="H78" s="84">
        <v>33376127</v>
      </c>
      <c r="I78" s="84">
        <v>33376127</v>
      </c>
      <c r="J78" s="84" t="s">
        <v>39</v>
      </c>
      <c r="K78" s="84" t="s">
        <v>59</v>
      </c>
      <c r="L78" s="187" t="s">
        <v>2528</v>
      </c>
      <c r="M78" s="280">
        <v>0</v>
      </c>
      <c r="N78" s="280">
        <v>0</v>
      </c>
      <c r="O78" s="280">
        <v>8.8888899999999993E-2</v>
      </c>
      <c r="P78" s="280">
        <v>0.13888899999999998</v>
      </c>
      <c r="Q78" s="285">
        <v>0.24489799999999998</v>
      </c>
      <c r="R78" s="282">
        <v>20</v>
      </c>
      <c r="S78" s="282">
        <v>96</v>
      </c>
      <c r="T78" s="282">
        <v>44</v>
      </c>
      <c r="U78" s="282">
        <v>35</v>
      </c>
      <c r="V78" s="286">
        <v>48</v>
      </c>
      <c r="W78" s="280">
        <v>5.7884999999999994E-3</v>
      </c>
      <c r="X78" s="280">
        <v>0</v>
      </c>
      <c r="Y78" s="280">
        <v>5.7523999999999995E-3</v>
      </c>
      <c r="Z78" s="280">
        <v>0.197547</v>
      </c>
      <c r="AA78" s="280">
        <v>0.24806300000000001</v>
      </c>
      <c r="AB78" s="280">
        <v>0.25122699999999998</v>
      </c>
      <c r="AC78" s="280">
        <v>2.1636199999999998E-2</v>
      </c>
      <c r="AD78" s="285">
        <v>1.2305E-3</v>
      </c>
      <c r="AE78" s="282">
        <v>7082</v>
      </c>
      <c r="AF78" s="282">
        <v>773</v>
      </c>
      <c r="AG78" s="282">
        <v>4345</v>
      </c>
      <c r="AH78" s="282">
        <v>8478</v>
      </c>
      <c r="AI78" s="282">
        <v>12391</v>
      </c>
      <c r="AJ78" s="282">
        <v>10392</v>
      </c>
      <c r="AK78" s="282">
        <v>1478</v>
      </c>
      <c r="AL78" s="286">
        <v>2437</v>
      </c>
      <c r="AT78" s="187"/>
    </row>
    <row r="79" spans="1:46" ht="15" customHeight="1" x14ac:dyDescent="0.15">
      <c r="A79" s="284" t="s">
        <v>1179</v>
      </c>
      <c r="B79" s="284" t="s">
        <v>2763</v>
      </c>
      <c r="C79" s="284" t="s">
        <v>119</v>
      </c>
      <c r="D79" s="84" t="s">
        <v>119</v>
      </c>
      <c r="E79" s="84" t="s">
        <v>2529</v>
      </c>
      <c r="F79" s="84" t="s">
        <v>38</v>
      </c>
      <c r="G79" s="84">
        <v>7</v>
      </c>
      <c r="H79" s="84">
        <v>37780185</v>
      </c>
      <c r="I79" s="84">
        <v>37780185</v>
      </c>
      <c r="J79" s="84" t="s">
        <v>40</v>
      </c>
      <c r="K79" s="84" t="s">
        <v>46</v>
      </c>
      <c r="L79" s="187" t="s">
        <v>2530</v>
      </c>
      <c r="M79" s="280">
        <v>0</v>
      </c>
      <c r="N79" s="280">
        <v>0</v>
      </c>
      <c r="O79" s="280">
        <v>0.23076899999999997</v>
      </c>
      <c r="P79" s="280">
        <v>0.6</v>
      </c>
      <c r="Q79" s="285">
        <v>0.214286</v>
      </c>
      <c r="R79" s="282">
        <v>12</v>
      </c>
      <c r="S79" s="282">
        <v>6</v>
      </c>
      <c r="T79" s="282">
        <v>12</v>
      </c>
      <c r="U79" s="282">
        <v>14</v>
      </c>
      <c r="V79" s="286">
        <v>13</v>
      </c>
      <c r="W79" s="280">
        <v>7.5995000000000004E-3</v>
      </c>
      <c r="X79" s="280">
        <v>0.12056699999999999</v>
      </c>
      <c r="Y79" s="280">
        <v>0.10831300000000001</v>
      </c>
      <c r="Z79" s="280">
        <v>0.31455899999999998</v>
      </c>
      <c r="AA79" s="280">
        <v>0.37027599999999999</v>
      </c>
      <c r="AB79" s="280">
        <v>0.36154000000000003</v>
      </c>
      <c r="AC79" s="280">
        <v>0.12253</v>
      </c>
      <c r="AD79" s="285">
        <v>8.1885899999999998E-2</v>
      </c>
      <c r="AE79" s="282">
        <v>2236</v>
      </c>
      <c r="AF79" s="282">
        <v>281</v>
      </c>
      <c r="AG79" s="282">
        <v>2501</v>
      </c>
      <c r="AH79" s="282">
        <v>6586</v>
      </c>
      <c r="AI79" s="282">
        <v>8625</v>
      </c>
      <c r="AJ79" s="282">
        <v>4206</v>
      </c>
      <c r="AK79" s="282">
        <v>758</v>
      </c>
      <c r="AL79" s="286">
        <v>805</v>
      </c>
      <c r="AT79" s="187"/>
    </row>
    <row r="80" spans="1:46" ht="15" customHeight="1" x14ac:dyDescent="0.15">
      <c r="A80" s="284" t="s">
        <v>30</v>
      </c>
      <c r="B80" s="284" t="s">
        <v>917</v>
      </c>
      <c r="C80" s="284" t="s">
        <v>119</v>
      </c>
      <c r="D80" s="84" t="s">
        <v>119</v>
      </c>
      <c r="E80" s="84" t="s">
        <v>2531</v>
      </c>
      <c r="F80" s="84" t="s">
        <v>38</v>
      </c>
      <c r="G80" s="84">
        <v>7</v>
      </c>
      <c r="H80" s="84">
        <v>44114058</v>
      </c>
      <c r="I80" s="84">
        <v>44114058</v>
      </c>
      <c r="J80" s="84" t="s">
        <v>39</v>
      </c>
      <c r="K80" s="84" t="s">
        <v>40</v>
      </c>
      <c r="L80" s="187" t="s">
        <v>2532</v>
      </c>
      <c r="M80" s="280">
        <v>0</v>
      </c>
      <c r="N80" s="280">
        <v>0</v>
      </c>
      <c r="O80" s="280">
        <v>0.10256399999999999</v>
      </c>
      <c r="P80" s="280">
        <v>0</v>
      </c>
      <c r="Q80" s="285">
        <v>0</v>
      </c>
      <c r="R80" s="282">
        <v>24</v>
      </c>
      <c r="S80" s="282">
        <v>61</v>
      </c>
      <c r="T80" s="282">
        <v>38</v>
      </c>
      <c r="U80" s="282">
        <v>99</v>
      </c>
      <c r="V80" s="286">
        <v>105</v>
      </c>
      <c r="W80" s="280">
        <v>0</v>
      </c>
      <c r="X80" s="280">
        <v>1.53846E-2</v>
      </c>
      <c r="Y80" s="280">
        <v>4.2122999999999996E-3</v>
      </c>
      <c r="Z80" s="280">
        <v>0.15947500000000001</v>
      </c>
      <c r="AA80" s="280">
        <v>1.5287999999999999E-3</v>
      </c>
      <c r="AB80" s="280">
        <v>2.5000000000000001E-3</v>
      </c>
      <c r="AC80" s="280">
        <v>0</v>
      </c>
      <c r="AD80" s="285">
        <v>1.5060000000000002E-3</v>
      </c>
      <c r="AE80" s="282">
        <v>742</v>
      </c>
      <c r="AF80" s="282">
        <v>64</v>
      </c>
      <c r="AG80" s="282">
        <v>1186</v>
      </c>
      <c r="AH80" s="282">
        <v>4263</v>
      </c>
      <c r="AI80" s="282">
        <v>7194</v>
      </c>
      <c r="AJ80" s="282">
        <v>1999</v>
      </c>
      <c r="AK80" s="282">
        <v>318</v>
      </c>
      <c r="AL80" s="286">
        <v>663</v>
      </c>
      <c r="AT80" s="187"/>
    </row>
    <row r="81" spans="1:46" ht="15" customHeight="1" x14ac:dyDescent="0.15">
      <c r="A81" s="284" t="s">
        <v>2753</v>
      </c>
      <c r="B81" s="284" t="s">
        <v>2756</v>
      </c>
      <c r="C81" s="284" t="s">
        <v>119</v>
      </c>
      <c r="D81" s="84" t="s">
        <v>119</v>
      </c>
      <c r="E81" s="84" t="s">
        <v>1111</v>
      </c>
      <c r="F81" s="84" t="s">
        <v>103</v>
      </c>
      <c r="G81" s="84">
        <v>7</v>
      </c>
      <c r="H81" s="84">
        <v>47870892</v>
      </c>
      <c r="I81" s="84">
        <v>47870892</v>
      </c>
      <c r="J81" s="84" t="s">
        <v>39</v>
      </c>
      <c r="K81" s="84" t="s">
        <v>59</v>
      </c>
      <c r="L81" s="187" t="s">
        <v>2533</v>
      </c>
      <c r="M81" s="280">
        <v>0</v>
      </c>
      <c r="N81" s="280">
        <v>0.70909099999999992</v>
      </c>
      <c r="O81" s="280">
        <v>0.67647099999999993</v>
      </c>
      <c r="P81" s="280">
        <v>0.609375</v>
      </c>
      <c r="Q81" s="285">
        <v>0.63636400000000004</v>
      </c>
      <c r="R81" s="282">
        <v>12</v>
      </c>
      <c r="S81" s="282">
        <v>54</v>
      </c>
      <c r="T81" s="282">
        <v>33</v>
      </c>
      <c r="U81" s="282">
        <v>63</v>
      </c>
      <c r="V81" s="286">
        <v>65</v>
      </c>
      <c r="W81" s="280">
        <v>0.52756700000000001</v>
      </c>
      <c r="X81" s="280">
        <v>0.62396700000000005</v>
      </c>
      <c r="Y81" s="280">
        <v>0.63754500000000003</v>
      </c>
      <c r="Z81" s="280">
        <v>0.71741900000000003</v>
      </c>
      <c r="AA81" s="280">
        <v>0.61751100000000003</v>
      </c>
      <c r="AB81" s="280">
        <v>0.63838299999999992</v>
      </c>
      <c r="AC81" s="280">
        <v>0.60991700000000004</v>
      </c>
      <c r="AD81" s="285">
        <v>0.26461400000000002</v>
      </c>
      <c r="AE81" s="282">
        <v>3953</v>
      </c>
      <c r="AF81" s="282">
        <v>483</v>
      </c>
      <c r="AG81" s="282">
        <v>3616</v>
      </c>
      <c r="AH81" s="282">
        <v>8708</v>
      </c>
      <c r="AI81" s="282">
        <v>12334</v>
      </c>
      <c r="AJ81" s="282">
        <v>4501</v>
      </c>
      <c r="AK81" s="282">
        <v>1209</v>
      </c>
      <c r="AL81" s="286">
        <v>2565</v>
      </c>
      <c r="AT81" s="187"/>
    </row>
    <row r="82" spans="1:46" ht="15" customHeight="1" x14ac:dyDescent="0.15">
      <c r="A82" s="284" t="s">
        <v>1179</v>
      </c>
      <c r="B82" s="284" t="s">
        <v>2406</v>
      </c>
      <c r="C82" s="284" t="s">
        <v>119</v>
      </c>
      <c r="D82" s="84" t="s">
        <v>119</v>
      </c>
      <c r="E82" s="84" t="s">
        <v>2534</v>
      </c>
      <c r="F82" s="84" t="s">
        <v>38</v>
      </c>
      <c r="G82" s="84">
        <v>7</v>
      </c>
      <c r="H82" s="84">
        <v>55241639</v>
      </c>
      <c r="I82" s="84">
        <v>55241639</v>
      </c>
      <c r="J82" s="84" t="s">
        <v>40</v>
      </c>
      <c r="K82" s="84" t="s">
        <v>59</v>
      </c>
      <c r="L82" s="187" t="s">
        <v>2535</v>
      </c>
      <c r="M82" s="280">
        <v>0</v>
      </c>
      <c r="N82" s="280">
        <v>0</v>
      </c>
      <c r="O82" s="280">
        <v>6.6666699999999995E-2</v>
      </c>
      <c r="P82" s="280">
        <v>0.12903200000000001</v>
      </c>
      <c r="Q82" s="285">
        <v>0.18421099999999999</v>
      </c>
      <c r="R82" s="282">
        <v>16</v>
      </c>
      <c r="S82" s="282">
        <v>55</v>
      </c>
      <c r="T82" s="282">
        <v>29</v>
      </c>
      <c r="U82" s="282">
        <v>30</v>
      </c>
      <c r="V82" s="286">
        <v>37</v>
      </c>
      <c r="W82" s="280">
        <v>1.0162999999999999E-3</v>
      </c>
      <c r="X82" s="280">
        <v>2.787E-4</v>
      </c>
      <c r="Y82" s="280">
        <v>8.024000000000001E-4</v>
      </c>
      <c r="Z82" s="280">
        <v>0.16613</v>
      </c>
      <c r="AA82" s="280">
        <v>0.19339600000000001</v>
      </c>
      <c r="AB82" s="280">
        <v>0.19818999999999998</v>
      </c>
      <c r="AC82" s="280">
        <v>0.20353499999999999</v>
      </c>
      <c r="AD82" s="285">
        <v>3.2158600000000002E-2</v>
      </c>
      <c r="AE82" s="282">
        <v>2951</v>
      </c>
      <c r="AF82" s="282">
        <v>7174</v>
      </c>
      <c r="AG82" s="282">
        <v>3738</v>
      </c>
      <c r="AH82" s="282">
        <v>2792</v>
      </c>
      <c r="AI82" s="282">
        <v>847</v>
      </c>
      <c r="AJ82" s="282">
        <v>4308</v>
      </c>
      <c r="AK82" s="282">
        <v>3620</v>
      </c>
      <c r="AL82" s="286">
        <v>2269</v>
      </c>
      <c r="AT82" s="187"/>
    </row>
    <row r="83" spans="1:46" ht="15" customHeight="1" x14ac:dyDescent="0.15">
      <c r="A83" s="284" t="s">
        <v>1179</v>
      </c>
      <c r="B83" s="284" t="s">
        <v>2406</v>
      </c>
      <c r="C83" s="284" t="s">
        <v>119</v>
      </c>
      <c r="D83" s="84" t="s">
        <v>119</v>
      </c>
      <c r="E83" s="84" t="s">
        <v>2094</v>
      </c>
      <c r="F83" s="84" t="s">
        <v>38</v>
      </c>
      <c r="G83" s="84">
        <v>7</v>
      </c>
      <c r="H83" s="84">
        <v>76871053</v>
      </c>
      <c r="I83" s="84">
        <v>76871053</v>
      </c>
      <c r="J83" s="84" t="s">
        <v>39</v>
      </c>
      <c r="K83" s="84" t="s">
        <v>46</v>
      </c>
      <c r="L83" s="187" t="s">
        <v>2536</v>
      </c>
      <c r="M83" s="280">
        <v>0</v>
      </c>
      <c r="N83" s="280">
        <v>0</v>
      </c>
      <c r="O83" s="280">
        <v>8.1632700000000002E-2</v>
      </c>
      <c r="P83" s="280">
        <v>0.217391</v>
      </c>
      <c r="Q83" s="285">
        <v>0.21794899999999998</v>
      </c>
      <c r="R83" s="282">
        <v>23</v>
      </c>
      <c r="S83" s="282">
        <v>111</v>
      </c>
      <c r="T83" s="282">
        <v>48</v>
      </c>
      <c r="U83" s="282">
        <v>45</v>
      </c>
      <c r="V83" s="286">
        <v>77</v>
      </c>
      <c r="W83" s="280">
        <v>5.373E-4</v>
      </c>
      <c r="X83" s="280">
        <v>0</v>
      </c>
      <c r="Y83" s="280">
        <v>9.1629999999999999E-4</v>
      </c>
      <c r="Z83" s="280">
        <v>0.14322200000000002</v>
      </c>
      <c r="AA83" s="280">
        <v>0.207482</v>
      </c>
      <c r="AB83" s="280">
        <v>0.18749400000000002</v>
      </c>
      <c r="AC83" s="280">
        <v>1.34897E-2</v>
      </c>
      <c r="AD83" s="285">
        <v>0.103215</v>
      </c>
      <c r="AE83" s="282">
        <v>7443</v>
      </c>
      <c r="AF83" s="282">
        <v>811</v>
      </c>
      <c r="AG83" s="282">
        <v>5456</v>
      </c>
      <c r="AH83" s="282">
        <v>8999</v>
      </c>
      <c r="AI83" s="282">
        <v>12964</v>
      </c>
      <c r="AJ83" s="282">
        <v>11098</v>
      </c>
      <c r="AK83" s="282">
        <v>1704</v>
      </c>
      <c r="AL83" s="286">
        <v>3545</v>
      </c>
      <c r="AT83" s="187"/>
    </row>
    <row r="84" spans="1:46" ht="15" customHeight="1" x14ac:dyDescent="0.15">
      <c r="A84" s="284" t="s">
        <v>30</v>
      </c>
      <c r="B84" s="284" t="s">
        <v>2376</v>
      </c>
      <c r="C84" s="284" t="s">
        <v>119</v>
      </c>
      <c r="D84" s="84" t="s">
        <v>119</v>
      </c>
      <c r="E84" s="84" t="s">
        <v>2537</v>
      </c>
      <c r="F84" s="84" t="s">
        <v>103</v>
      </c>
      <c r="G84" s="84">
        <v>7</v>
      </c>
      <c r="H84" s="84">
        <v>87011831</v>
      </c>
      <c r="I84" s="84">
        <v>87011831</v>
      </c>
      <c r="J84" s="84" t="s">
        <v>39</v>
      </c>
      <c r="K84" s="84" t="s">
        <v>59</v>
      </c>
      <c r="L84" s="187" t="s">
        <v>2538</v>
      </c>
      <c r="M84" s="280">
        <v>0</v>
      </c>
      <c r="N84" s="280">
        <v>0</v>
      </c>
      <c r="O84" s="280">
        <v>0.17857099999999998</v>
      </c>
      <c r="P84" s="280">
        <v>0</v>
      </c>
      <c r="Q84" s="285">
        <v>0</v>
      </c>
      <c r="R84" s="282">
        <v>13</v>
      </c>
      <c r="S84" s="282">
        <v>56</v>
      </c>
      <c r="T84" s="282">
        <v>27</v>
      </c>
      <c r="U84" s="282">
        <v>35</v>
      </c>
      <c r="V84" s="286">
        <v>44</v>
      </c>
      <c r="W84" s="280">
        <v>7.3309000000000004E-3</v>
      </c>
      <c r="X84" s="280">
        <v>2.1367999999999999E-3</v>
      </c>
      <c r="Y84" s="280">
        <v>6.8342000000000003E-3</v>
      </c>
      <c r="Z84" s="280">
        <v>0.15340100000000001</v>
      </c>
      <c r="AA84" s="280">
        <v>2.6521000000000001E-3</v>
      </c>
      <c r="AB84" s="280">
        <v>3.7477999999999999E-3</v>
      </c>
      <c r="AC84" s="280">
        <v>1.50489E-2</v>
      </c>
      <c r="AD84" s="285">
        <v>8.9490000000000001E-4</v>
      </c>
      <c r="AE84" s="282">
        <v>3000</v>
      </c>
      <c r="AF84" s="282">
        <v>467</v>
      </c>
      <c r="AG84" s="282">
        <v>4974</v>
      </c>
      <c r="AH84" s="282">
        <v>10188</v>
      </c>
      <c r="AI84" s="282">
        <v>13573</v>
      </c>
      <c r="AJ84" s="282">
        <v>6136</v>
      </c>
      <c r="AK84" s="282">
        <v>1328</v>
      </c>
      <c r="AL84" s="286">
        <v>2234</v>
      </c>
      <c r="AT84" s="187"/>
    </row>
    <row r="85" spans="1:46" ht="15" customHeight="1" x14ac:dyDescent="0.15">
      <c r="A85" s="284" t="s">
        <v>30</v>
      </c>
      <c r="B85" s="284" t="s">
        <v>30</v>
      </c>
      <c r="C85" s="284" t="s">
        <v>119</v>
      </c>
      <c r="D85" s="84" t="s">
        <v>119</v>
      </c>
      <c r="E85" s="84" t="s">
        <v>2539</v>
      </c>
      <c r="F85" s="84" t="s">
        <v>38</v>
      </c>
      <c r="G85" s="84">
        <v>7</v>
      </c>
      <c r="H85" s="84">
        <v>140404678</v>
      </c>
      <c r="I85" s="84">
        <v>140404678</v>
      </c>
      <c r="J85" s="84" t="s">
        <v>40</v>
      </c>
      <c r="K85" s="84" t="s">
        <v>46</v>
      </c>
      <c r="L85" s="187" t="s">
        <v>2540</v>
      </c>
      <c r="M85" s="280">
        <v>0</v>
      </c>
      <c r="N85" s="280">
        <v>0</v>
      </c>
      <c r="O85" s="280">
        <v>0.121951</v>
      </c>
      <c r="P85" s="280">
        <v>0</v>
      </c>
      <c r="Q85" s="285">
        <v>0</v>
      </c>
      <c r="R85" s="282">
        <v>17</v>
      </c>
      <c r="S85" s="282">
        <v>96</v>
      </c>
      <c r="T85" s="282">
        <v>40</v>
      </c>
      <c r="U85" s="282">
        <v>34</v>
      </c>
      <c r="V85" s="286">
        <v>52</v>
      </c>
      <c r="W85" s="280">
        <v>2.0483000000000003E-3</v>
      </c>
      <c r="X85" s="280">
        <v>4.7177E-3</v>
      </c>
      <c r="Y85" s="280">
        <v>4.0872E-3</v>
      </c>
      <c r="Z85" s="280">
        <v>0.11146499999999999</v>
      </c>
      <c r="AA85" s="280">
        <v>0</v>
      </c>
      <c r="AB85" s="280">
        <v>1.8634000000000001E-3</v>
      </c>
      <c r="AC85" s="280">
        <v>3.1831999999999997E-3</v>
      </c>
      <c r="AD85" s="285">
        <v>1.3882E-3</v>
      </c>
      <c r="AE85" s="282">
        <v>2440</v>
      </c>
      <c r="AF85" s="282">
        <v>6146</v>
      </c>
      <c r="AG85" s="282">
        <v>4403</v>
      </c>
      <c r="AH85" s="282">
        <v>2197</v>
      </c>
      <c r="AI85" s="282">
        <v>604</v>
      </c>
      <c r="AJ85" s="282">
        <v>3219</v>
      </c>
      <c r="AK85" s="282">
        <v>4083</v>
      </c>
      <c r="AL85" s="286">
        <v>2160</v>
      </c>
      <c r="AT85" s="187"/>
    </row>
    <row r="86" spans="1:46" ht="15" customHeight="1" x14ac:dyDescent="0.15">
      <c r="A86" s="284" t="s">
        <v>30</v>
      </c>
      <c r="B86" s="284" t="s">
        <v>30</v>
      </c>
      <c r="C86" s="284" t="s">
        <v>119</v>
      </c>
      <c r="D86" s="84" t="s">
        <v>119</v>
      </c>
      <c r="E86" s="84" t="s">
        <v>2541</v>
      </c>
      <c r="F86" s="84" t="s">
        <v>38</v>
      </c>
      <c r="G86" s="84">
        <v>8</v>
      </c>
      <c r="H86" s="84">
        <v>48878787</v>
      </c>
      <c r="I86" s="84">
        <v>48878787</v>
      </c>
      <c r="J86" s="84" t="s">
        <v>40</v>
      </c>
      <c r="K86" s="84" t="s">
        <v>39</v>
      </c>
      <c r="L86" s="187" t="s">
        <v>2542</v>
      </c>
      <c r="M86" s="280">
        <v>0</v>
      </c>
      <c r="N86" s="280">
        <v>0</v>
      </c>
      <c r="O86" s="280">
        <v>0.118421</v>
      </c>
      <c r="P86" s="280">
        <v>0</v>
      </c>
      <c r="Q86" s="285">
        <v>0</v>
      </c>
      <c r="R86" s="282">
        <v>13</v>
      </c>
      <c r="S86" s="282">
        <v>87</v>
      </c>
      <c r="T86" s="282">
        <v>75</v>
      </c>
      <c r="U86" s="282">
        <v>89</v>
      </c>
      <c r="V86" s="286">
        <v>137</v>
      </c>
      <c r="W86" s="280">
        <v>5.7919999999999998E-4</v>
      </c>
      <c r="X86" s="280">
        <v>6.357E-4</v>
      </c>
      <c r="Y86" s="280">
        <v>5.4239999999999996E-4</v>
      </c>
      <c r="Z86" s="280">
        <v>0.19623000000000002</v>
      </c>
      <c r="AA86" s="280">
        <v>4.4494000000000001E-3</v>
      </c>
      <c r="AB86" s="280">
        <v>4.2307000000000004E-3</v>
      </c>
      <c r="AC86" s="280">
        <v>2.1829999999999999E-4</v>
      </c>
      <c r="AD86" s="285">
        <v>7.7670000000000007E-4</v>
      </c>
      <c r="AE86" s="282">
        <v>3452</v>
      </c>
      <c r="AF86" s="282">
        <v>9438</v>
      </c>
      <c r="AG86" s="282">
        <v>3686</v>
      </c>
      <c r="AH86" s="282">
        <v>3500</v>
      </c>
      <c r="AI86" s="282">
        <v>898</v>
      </c>
      <c r="AJ86" s="282">
        <v>4490</v>
      </c>
      <c r="AK86" s="282">
        <v>4579</v>
      </c>
      <c r="AL86" s="286">
        <v>2574</v>
      </c>
      <c r="AT86" s="187"/>
    </row>
    <row r="87" spans="1:46" ht="15" customHeight="1" x14ac:dyDescent="0.15">
      <c r="A87" s="284" t="s">
        <v>1179</v>
      </c>
      <c r="B87" s="284" t="s">
        <v>1296</v>
      </c>
      <c r="C87" s="284" t="s">
        <v>119</v>
      </c>
      <c r="D87" s="84" t="s">
        <v>119</v>
      </c>
      <c r="E87" s="116" t="s">
        <v>2543</v>
      </c>
      <c r="F87" s="116" t="s">
        <v>38</v>
      </c>
      <c r="G87" s="116">
        <v>8</v>
      </c>
      <c r="H87" s="116">
        <v>97157592</v>
      </c>
      <c r="I87" s="116">
        <v>97157592</v>
      </c>
      <c r="J87" s="116" t="s">
        <v>40</v>
      </c>
      <c r="K87" s="116" t="s">
        <v>59</v>
      </c>
      <c r="L87" s="187" t="s">
        <v>2544</v>
      </c>
      <c r="M87" s="287">
        <v>0</v>
      </c>
      <c r="N87" s="287">
        <v>0</v>
      </c>
      <c r="O87" s="287">
        <v>0.11475400000000001</v>
      </c>
      <c r="P87" s="287">
        <v>0.25925899999999996</v>
      </c>
      <c r="Q87" s="285">
        <v>0.25</v>
      </c>
      <c r="R87" s="196">
        <v>16</v>
      </c>
      <c r="S87" s="196">
        <v>40</v>
      </c>
      <c r="T87" s="196">
        <v>60</v>
      </c>
      <c r="U87" s="196">
        <v>80</v>
      </c>
      <c r="V87" s="286">
        <v>103</v>
      </c>
      <c r="W87" s="287">
        <v>0</v>
      </c>
      <c r="X87" s="287">
        <v>7.9630000000000011E-4</v>
      </c>
      <c r="Y87" s="287">
        <v>0</v>
      </c>
      <c r="Z87" s="287">
        <v>0.19675300000000001</v>
      </c>
      <c r="AA87" s="287">
        <v>0.21180599999999999</v>
      </c>
      <c r="AB87" s="287">
        <v>0.151341</v>
      </c>
      <c r="AC87" s="287">
        <v>0.19636099999999998</v>
      </c>
      <c r="AD87" s="285">
        <v>0</v>
      </c>
      <c r="AE87" s="196">
        <v>338</v>
      </c>
      <c r="AF87" s="196">
        <v>5022</v>
      </c>
      <c r="AG87" s="196">
        <v>240</v>
      </c>
      <c r="AH87" s="196">
        <v>1046</v>
      </c>
      <c r="AI87" s="196">
        <v>287</v>
      </c>
      <c r="AJ87" s="196">
        <v>521</v>
      </c>
      <c r="AK87" s="196">
        <v>2912</v>
      </c>
      <c r="AL87" s="286">
        <v>219</v>
      </c>
      <c r="AM87" s="116"/>
      <c r="AN87" s="116"/>
      <c r="AO87" s="116"/>
      <c r="AP87" s="116"/>
      <c r="AQ87" s="116"/>
      <c r="AR87" s="116"/>
      <c r="AS87" s="116"/>
      <c r="AT87" s="187"/>
    </row>
    <row r="88" spans="1:46" ht="15" customHeight="1" x14ac:dyDescent="0.15">
      <c r="A88" s="284" t="s">
        <v>30</v>
      </c>
      <c r="B88" s="284" t="s">
        <v>30</v>
      </c>
      <c r="C88" s="284" t="s">
        <v>119</v>
      </c>
      <c r="D88" s="84" t="s">
        <v>119</v>
      </c>
      <c r="E88" s="84" t="s">
        <v>2545</v>
      </c>
      <c r="F88" s="84" t="s">
        <v>38</v>
      </c>
      <c r="G88" s="84">
        <v>8</v>
      </c>
      <c r="H88" s="84">
        <v>124786333</v>
      </c>
      <c r="I88" s="84">
        <v>124786333</v>
      </c>
      <c r="J88" s="84" t="s">
        <v>39</v>
      </c>
      <c r="K88" s="84" t="s">
        <v>59</v>
      </c>
      <c r="L88" s="187" t="s">
        <v>2546</v>
      </c>
      <c r="M88" s="280">
        <v>0</v>
      </c>
      <c r="N88" s="280">
        <v>0</v>
      </c>
      <c r="O88" s="280">
        <v>0.18</v>
      </c>
      <c r="P88" s="280">
        <v>0</v>
      </c>
      <c r="Q88" s="285">
        <v>0</v>
      </c>
      <c r="R88" s="282">
        <v>15</v>
      </c>
      <c r="S88" s="282">
        <v>108</v>
      </c>
      <c r="T88" s="282">
        <v>49</v>
      </c>
      <c r="U88" s="282">
        <v>62</v>
      </c>
      <c r="V88" s="286">
        <v>97</v>
      </c>
      <c r="W88" s="280">
        <v>0</v>
      </c>
      <c r="X88" s="280">
        <v>0</v>
      </c>
      <c r="Y88" s="280">
        <v>0</v>
      </c>
      <c r="Z88" s="280">
        <v>5.2391800000000002E-2</v>
      </c>
      <c r="AA88" s="280">
        <v>2.2641499999999998E-2</v>
      </c>
      <c r="AB88" s="280">
        <v>4.5249000000000001E-3</v>
      </c>
      <c r="AC88" s="280">
        <v>5.7691999999999995E-3</v>
      </c>
      <c r="AD88" s="285">
        <v>0</v>
      </c>
      <c r="AE88" s="282">
        <v>625</v>
      </c>
      <c r="AF88" s="282">
        <v>148</v>
      </c>
      <c r="AG88" s="282">
        <v>656</v>
      </c>
      <c r="AH88" s="282">
        <v>438</v>
      </c>
      <c r="AI88" s="282">
        <v>264</v>
      </c>
      <c r="AJ88" s="282">
        <v>1546</v>
      </c>
      <c r="AK88" s="282">
        <v>519</v>
      </c>
      <c r="AL88" s="286">
        <v>635</v>
      </c>
      <c r="AT88" s="187"/>
    </row>
    <row r="89" spans="1:46" ht="15" customHeight="1" x14ac:dyDescent="0.15">
      <c r="A89" s="284" t="s">
        <v>99</v>
      </c>
      <c r="B89" s="284" t="s">
        <v>2764</v>
      </c>
      <c r="C89" s="284" t="s">
        <v>119</v>
      </c>
      <c r="D89" s="84" t="s">
        <v>119</v>
      </c>
      <c r="E89" s="84" t="s">
        <v>141</v>
      </c>
      <c r="F89" s="84" t="s">
        <v>38</v>
      </c>
      <c r="G89" s="84">
        <v>8</v>
      </c>
      <c r="H89" s="84">
        <v>134042182</v>
      </c>
      <c r="I89" s="84">
        <v>134042182</v>
      </c>
      <c r="J89" s="84" t="s">
        <v>40</v>
      </c>
      <c r="K89" s="84" t="s">
        <v>46</v>
      </c>
      <c r="L89" s="187" t="s">
        <v>2547</v>
      </c>
      <c r="M89" s="280">
        <v>0</v>
      </c>
      <c r="N89" s="280">
        <v>0</v>
      </c>
      <c r="O89" s="280">
        <v>2.7027000000000002E-2</v>
      </c>
      <c r="P89" s="280">
        <v>0.107143</v>
      </c>
      <c r="Q89" s="285">
        <v>0</v>
      </c>
      <c r="R89" s="282">
        <v>13</v>
      </c>
      <c r="S89" s="282">
        <v>47</v>
      </c>
      <c r="T89" s="282">
        <v>36</v>
      </c>
      <c r="U89" s="282">
        <v>55</v>
      </c>
      <c r="V89" s="286">
        <v>57</v>
      </c>
      <c r="W89" s="280">
        <v>1.9404299999999999E-2</v>
      </c>
      <c r="X89" s="280">
        <v>4.4535E-3</v>
      </c>
      <c r="Y89" s="280">
        <v>1.2912099999999999E-2</v>
      </c>
      <c r="Z89" s="280">
        <v>3.7879000000000003E-3</v>
      </c>
      <c r="AA89" s="280">
        <v>0.15266299999999999</v>
      </c>
      <c r="AB89" s="280">
        <v>0.14867900000000001</v>
      </c>
      <c r="AC89" s="280">
        <v>1.6484E-3</v>
      </c>
      <c r="AD89" s="285">
        <v>1.1938000000000001E-3</v>
      </c>
      <c r="AE89" s="282">
        <v>2215</v>
      </c>
      <c r="AF89" s="282">
        <v>10777</v>
      </c>
      <c r="AG89" s="282">
        <v>3639</v>
      </c>
      <c r="AH89" s="282">
        <v>3167</v>
      </c>
      <c r="AI89" s="282">
        <v>844</v>
      </c>
      <c r="AJ89" s="282">
        <v>3974</v>
      </c>
      <c r="AK89" s="282">
        <v>5459</v>
      </c>
      <c r="AL89" s="286">
        <v>2512</v>
      </c>
      <c r="AT89" s="187"/>
    </row>
    <row r="90" spans="1:46" ht="15" customHeight="1" x14ac:dyDescent="0.15">
      <c r="A90" s="284" t="s">
        <v>30</v>
      </c>
      <c r="B90" s="284" t="s">
        <v>30</v>
      </c>
      <c r="C90" s="284" t="s">
        <v>119</v>
      </c>
      <c r="D90" s="84" t="s">
        <v>119</v>
      </c>
      <c r="E90" s="84" t="s">
        <v>2548</v>
      </c>
      <c r="F90" s="84" t="s">
        <v>38</v>
      </c>
      <c r="G90" s="84">
        <v>8</v>
      </c>
      <c r="H90" s="84">
        <v>141799593</v>
      </c>
      <c r="I90" s="84">
        <v>141799593</v>
      </c>
      <c r="J90" s="84" t="s">
        <v>40</v>
      </c>
      <c r="K90" s="84" t="s">
        <v>39</v>
      </c>
      <c r="L90" s="187" t="s">
        <v>2549</v>
      </c>
      <c r="M90" s="280">
        <v>0</v>
      </c>
      <c r="N90" s="280">
        <v>0</v>
      </c>
      <c r="O90" s="280">
        <v>0.125</v>
      </c>
      <c r="P90" s="280">
        <v>0</v>
      </c>
      <c r="Q90" s="285">
        <v>0</v>
      </c>
      <c r="R90" s="282">
        <v>15</v>
      </c>
      <c r="S90" s="282">
        <v>34</v>
      </c>
      <c r="T90" s="282">
        <v>39</v>
      </c>
      <c r="U90" s="282">
        <v>64</v>
      </c>
      <c r="V90" s="286">
        <v>63</v>
      </c>
      <c r="W90" s="280">
        <v>3.4079999999999999E-4</v>
      </c>
      <c r="X90" s="280">
        <v>0</v>
      </c>
      <c r="Y90" s="280">
        <v>6.3729999999999993E-4</v>
      </c>
      <c r="Z90" s="280">
        <v>0.111372</v>
      </c>
      <c r="AA90" s="280">
        <v>5.0250000000000002E-4</v>
      </c>
      <c r="AB90" s="280">
        <v>1.312E-3</v>
      </c>
      <c r="AC90" s="280">
        <v>1.0887E-3</v>
      </c>
      <c r="AD90" s="285">
        <v>0</v>
      </c>
      <c r="AE90" s="282">
        <v>2933</v>
      </c>
      <c r="AF90" s="282">
        <v>655</v>
      </c>
      <c r="AG90" s="282">
        <v>4706</v>
      </c>
      <c r="AH90" s="282">
        <v>8502</v>
      </c>
      <c r="AI90" s="282">
        <v>11939</v>
      </c>
      <c r="AJ90" s="282">
        <v>6859</v>
      </c>
      <c r="AK90" s="282">
        <v>1836</v>
      </c>
      <c r="AL90" s="286">
        <v>4409</v>
      </c>
      <c r="AT90" s="187"/>
    </row>
    <row r="91" spans="1:46" ht="15" customHeight="1" x14ac:dyDescent="0.15">
      <c r="A91" s="284" t="s">
        <v>1179</v>
      </c>
      <c r="B91" s="284" t="s">
        <v>2406</v>
      </c>
      <c r="C91" s="284" t="s">
        <v>119</v>
      </c>
      <c r="D91" s="84" t="s">
        <v>119</v>
      </c>
      <c r="E91" s="84" t="s">
        <v>2550</v>
      </c>
      <c r="F91" s="84" t="s">
        <v>38</v>
      </c>
      <c r="G91" s="84">
        <v>8</v>
      </c>
      <c r="H91" s="84">
        <v>142221608</v>
      </c>
      <c r="I91" s="84">
        <v>142221608</v>
      </c>
      <c r="J91" s="84" t="s">
        <v>40</v>
      </c>
      <c r="K91" s="84" t="s">
        <v>59</v>
      </c>
      <c r="L91" s="187" t="s">
        <v>2551</v>
      </c>
      <c r="M91" s="280">
        <v>0</v>
      </c>
      <c r="N91" s="280">
        <v>0</v>
      </c>
      <c r="O91" s="280">
        <v>0.34285699999999997</v>
      </c>
      <c r="P91" s="280">
        <v>0.375</v>
      </c>
      <c r="Q91" s="285">
        <v>0.183673</v>
      </c>
      <c r="R91" s="282">
        <v>12</v>
      </c>
      <c r="S91" s="282">
        <v>38</v>
      </c>
      <c r="T91" s="282">
        <v>34</v>
      </c>
      <c r="U91" s="282">
        <v>47</v>
      </c>
      <c r="V91" s="286">
        <v>48</v>
      </c>
      <c r="W91" s="280">
        <v>1.9092999999999998E-3</v>
      </c>
      <c r="X91" s="280">
        <v>7.4184000000000003E-3</v>
      </c>
      <c r="Y91" s="280">
        <v>2.0839000000000001E-3</v>
      </c>
      <c r="Z91" s="280">
        <v>0.295906</v>
      </c>
      <c r="AA91" s="280">
        <v>0.26654600000000001</v>
      </c>
      <c r="AB91" s="280">
        <v>0.28198299999999998</v>
      </c>
      <c r="AC91" s="280">
        <v>2.36267E-2</v>
      </c>
      <c r="AD91" s="285">
        <v>9.7883600000000015E-2</v>
      </c>
      <c r="AE91" s="282">
        <v>2094</v>
      </c>
      <c r="AF91" s="282">
        <v>673</v>
      </c>
      <c r="AG91" s="282">
        <v>3838</v>
      </c>
      <c r="AH91" s="282">
        <v>9404</v>
      </c>
      <c r="AI91" s="282">
        <v>13809</v>
      </c>
      <c r="AJ91" s="282">
        <v>6354</v>
      </c>
      <c r="AK91" s="282">
        <v>1692</v>
      </c>
      <c r="AL91" s="286">
        <v>1511</v>
      </c>
      <c r="AT91" s="187"/>
    </row>
    <row r="92" spans="1:46" ht="15" customHeight="1" x14ac:dyDescent="0.15">
      <c r="A92" s="284" t="s">
        <v>1179</v>
      </c>
      <c r="B92" s="284" t="s">
        <v>2406</v>
      </c>
      <c r="C92" s="284" t="s">
        <v>119</v>
      </c>
      <c r="D92" s="84" t="s">
        <v>119</v>
      </c>
      <c r="E92" s="84" t="s">
        <v>784</v>
      </c>
      <c r="F92" s="84" t="s">
        <v>38</v>
      </c>
      <c r="G92" s="84">
        <v>8</v>
      </c>
      <c r="H92" s="84">
        <v>145111380</v>
      </c>
      <c r="I92" s="84">
        <v>145111380</v>
      </c>
      <c r="J92" s="84" t="s">
        <v>39</v>
      </c>
      <c r="K92" s="84" t="s">
        <v>59</v>
      </c>
      <c r="L92" s="187" t="s">
        <v>2552</v>
      </c>
      <c r="M92" s="280">
        <v>0</v>
      </c>
      <c r="N92" s="280">
        <v>0</v>
      </c>
      <c r="O92" s="280">
        <v>6.0606099999999996E-2</v>
      </c>
      <c r="P92" s="280">
        <v>0.140625</v>
      </c>
      <c r="Q92" s="285">
        <v>0.11607100000000001</v>
      </c>
      <c r="R92" s="282">
        <v>27</v>
      </c>
      <c r="S92" s="282">
        <v>171</v>
      </c>
      <c r="T92" s="282">
        <v>98</v>
      </c>
      <c r="U92" s="282">
        <v>127</v>
      </c>
      <c r="V92" s="286">
        <v>335</v>
      </c>
      <c r="W92" s="280">
        <v>6.1590000000000004E-3</v>
      </c>
      <c r="X92" s="280">
        <v>0</v>
      </c>
      <c r="Y92" s="280">
        <v>4.1821999999999996E-3</v>
      </c>
      <c r="Z92" s="280">
        <v>7.7953099999999997E-2</v>
      </c>
      <c r="AA92" s="280">
        <v>0.140045</v>
      </c>
      <c r="AB92" s="280">
        <v>0.151036</v>
      </c>
      <c r="AC92" s="280">
        <v>2.54237E-2</v>
      </c>
      <c r="AD92" s="285">
        <v>5.3971499999999999E-2</v>
      </c>
      <c r="AE92" s="282">
        <v>1785</v>
      </c>
      <c r="AF92" s="282">
        <v>155</v>
      </c>
      <c r="AG92" s="282">
        <v>2151</v>
      </c>
      <c r="AH92" s="282">
        <v>7542</v>
      </c>
      <c r="AI92" s="282">
        <v>10767</v>
      </c>
      <c r="AJ92" s="282">
        <v>2846</v>
      </c>
      <c r="AK92" s="282">
        <v>471</v>
      </c>
      <c r="AL92" s="286">
        <v>981</v>
      </c>
      <c r="AT92" s="187"/>
    </row>
    <row r="93" spans="1:46" ht="15" customHeight="1" x14ac:dyDescent="0.15">
      <c r="A93" s="284" t="s">
        <v>30</v>
      </c>
      <c r="B93" s="284" t="s">
        <v>30</v>
      </c>
      <c r="C93" s="284" t="s">
        <v>119</v>
      </c>
      <c r="D93" s="84" t="s">
        <v>119</v>
      </c>
      <c r="E93" s="84" t="s">
        <v>2553</v>
      </c>
      <c r="F93" s="84" t="s">
        <v>38</v>
      </c>
      <c r="G93" s="84">
        <v>9</v>
      </c>
      <c r="H93" s="84">
        <v>13123214</v>
      </c>
      <c r="I93" s="84">
        <v>13123214</v>
      </c>
      <c r="J93" s="84" t="s">
        <v>39</v>
      </c>
      <c r="K93" s="84" t="s">
        <v>40</v>
      </c>
      <c r="L93" s="187" t="s">
        <v>2554</v>
      </c>
      <c r="M93" s="280">
        <v>0</v>
      </c>
      <c r="N93" s="280">
        <v>0</v>
      </c>
      <c r="O93" s="280">
        <v>0.18181799999999998</v>
      </c>
      <c r="P93" s="280">
        <v>0</v>
      </c>
      <c r="Q93" s="285">
        <v>0</v>
      </c>
      <c r="R93" s="282">
        <v>18</v>
      </c>
      <c r="S93" s="282">
        <v>23</v>
      </c>
      <c r="T93" s="282">
        <v>21</v>
      </c>
      <c r="U93" s="282">
        <v>54</v>
      </c>
      <c r="V93" s="286">
        <v>34</v>
      </c>
      <c r="W93" s="280">
        <v>1.4142E-3</v>
      </c>
      <c r="X93" s="280">
        <v>2.6417000000000003E-3</v>
      </c>
      <c r="Y93" s="280">
        <v>1.6753999999999998E-3</v>
      </c>
      <c r="Z93" s="280">
        <v>0.20552399999999998</v>
      </c>
      <c r="AA93" s="280">
        <v>4.6511999999999994E-3</v>
      </c>
      <c r="AB93" s="280">
        <v>2.1586999999999999E-3</v>
      </c>
      <c r="AC93" s="280">
        <v>2.0377999999999998E-3</v>
      </c>
      <c r="AD93" s="285">
        <v>7.8430000000000004E-4</v>
      </c>
      <c r="AE93" s="282">
        <v>5656</v>
      </c>
      <c r="AF93" s="282">
        <v>7570</v>
      </c>
      <c r="AG93" s="282">
        <v>4774</v>
      </c>
      <c r="AH93" s="282">
        <v>4597</v>
      </c>
      <c r="AI93" s="282">
        <v>1719</v>
      </c>
      <c r="AJ93" s="282">
        <v>5558</v>
      </c>
      <c r="AK93" s="282">
        <v>7360</v>
      </c>
      <c r="AL93" s="286">
        <v>3824</v>
      </c>
      <c r="AT93" s="187"/>
    </row>
    <row r="94" spans="1:46" ht="15" customHeight="1" x14ac:dyDescent="0.15">
      <c r="A94" s="284" t="s">
        <v>2753</v>
      </c>
      <c r="B94" s="284" t="s">
        <v>2756</v>
      </c>
      <c r="C94" s="284" t="s">
        <v>119</v>
      </c>
      <c r="D94" s="84" t="s">
        <v>119</v>
      </c>
      <c r="E94" s="84" t="s">
        <v>2555</v>
      </c>
      <c r="F94" s="84" t="s">
        <v>38</v>
      </c>
      <c r="G94" s="84">
        <v>9</v>
      </c>
      <c r="H94" s="84">
        <v>33996288</v>
      </c>
      <c r="I94" s="84">
        <v>33996288</v>
      </c>
      <c r="J94" s="84" t="s">
        <v>40</v>
      </c>
      <c r="K94" s="84" t="s">
        <v>59</v>
      </c>
      <c r="L94" s="187" t="s">
        <v>2556</v>
      </c>
      <c r="M94" s="280">
        <v>0</v>
      </c>
      <c r="N94" s="280">
        <v>0.53465300000000004</v>
      </c>
      <c r="O94" s="280">
        <v>0.35135100000000002</v>
      </c>
      <c r="P94" s="280">
        <v>0.53658499999999998</v>
      </c>
      <c r="Q94" s="285">
        <v>0.4</v>
      </c>
      <c r="R94" s="282">
        <v>11</v>
      </c>
      <c r="S94" s="282">
        <v>100</v>
      </c>
      <c r="T94" s="282">
        <v>36</v>
      </c>
      <c r="U94" s="282">
        <v>40</v>
      </c>
      <c r="V94" s="286">
        <v>49</v>
      </c>
      <c r="W94" s="280">
        <v>0.46064100000000002</v>
      </c>
      <c r="X94" s="280">
        <v>0.52892600000000001</v>
      </c>
      <c r="Y94" s="280">
        <v>0.58097900000000002</v>
      </c>
      <c r="Z94" s="280">
        <v>0.419653</v>
      </c>
      <c r="AA94" s="280">
        <v>0.55513299999999999</v>
      </c>
      <c r="AB94" s="280">
        <v>0.442249</v>
      </c>
      <c r="AC94" s="280">
        <v>0.43809500000000001</v>
      </c>
      <c r="AD94" s="285">
        <v>3.0351400000000001E-2</v>
      </c>
      <c r="AE94" s="282">
        <v>685</v>
      </c>
      <c r="AF94" s="282">
        <v>362</v>
      </c>
      <c r="AG94" s="282">
        <v>1061</v>
      </c>
      <c r="AH94" s="282">
        <v>864</v>
      </c>
      <c r="AI94" s="282">
        <v>262</v>
      </c>
      <c r="AJ94" s="282">
        <v>1315</v>
      </c>
      <c r="AK94" s="282">
        <v>734</v>
      </c>
      <c r="AL94" s="286">
        <v>625</v>
      </c>
      <c r="AT94" s="187"/>
    </row>
    <row r="95" spans="1:46" ht="15" customHeight="1" x14ac:dyDescent="0.15">
      <c r="A95" s="284" t="s">
        <v>1179</v>
      </c>
      <c r="B95" s="284" t="s">
        <v>2234</v>
      </c>
      <c r="C95" s="284" t="s">
        <v>119</v>
      </c>
      <c r="D95" s="84" t="s">
        <v>119</v>
      </c>
      <c r="E95" s="84" t="s">
        <v>2557</v>
      </c>
      <c r="F95" s="84" t="s">
        <v>38</v>
      </c>
      <c r="G95" s="84">
        <v>9</v>
      </c>
      <c r="H95" s="84">
        <v>79320793</v>
      </c>
      <c r="I95" s="84">
        <v>79320793</v>
      </c>
      <c r="J95" s="84" t="s">
        <v>39</v>
      </c>
      <c r="K95" s="84" t="s">
        <v>59</v>
      </c>
      <c r="L95" s="187" t="s">
        <v>2558</v>
      </c>
      <c r="M95" s="280">
        <v>0</v>
      </c>
      <c r="N95" s="280">
        <v>0</v>
      </c>
      <c r="O95" s="280">
        <v>0.1875</v>
      </c>
      <c r="P95" s="280">
        <v>0.15625</v>
      </c>
      <c r="Q95" s="285">
        <v>0.17499999999999999</v>
      </c>
      <c r="R95" s="282">
        <v>18</v>
      </c>
      <c r="S95" s="282">
        <v>45</v>
      </c>
      <c r="T95" s="282">
        <v>31</v>
      </c>
      <c r="U95" s="282">
        <v>31</v>
      </c>
      <c r="V95" s="286">
        <v>39</v>
      </c>
      <c r="W95" s="280">
        <v>1.93721E-2</v>
      </c>
      <c r="X95" s="280">
        <v>8.1384000000000005E-3</v>
      </c>
      <c r="Y95" s="280">
        <v>3.1884099999999999E-2</v>
      </c>
      <c r="Z95" s="280">
        <v>0.38978900000000005</v>
      </c>
      <c r="AA95" s="280">
        <v>0.54933300000000007</v>
      </c>
      <c r="AB95" s="280">
        <v>0.40993200000000002</v>
      </c>
      <c r="AC95" s="280">
        <v>0.42454999999999998</v>
      </c>
      <c r="AD95" s="285">
        <v>3.3423000000000003E-3</v>
      </c>
      <c r="AE95" s="282">
        <v>2993</v>
      </c>
      <c r="AF95" s="282">
        <v>1965</v>
      </c>
      <c r="AG95" s="282">
        <v>2759</v>
      </c>
      <c r="AH95" s="282">
        <v>4132</v>
      </c>
      <c r="AI95" s="282">
        <v>749</v>
      </c>
      <c r="AJ95" s="282">
        <v>2214</v>
      </c>
      <c r="AK95" s="282">
        <v>5115</v>
      </c>
      <c r="AL95" s="286">
        <v>1495</v>
      </c>
      <c r="AT95" s="187"/>
    </row>
    <row r="96" spans="1:46" ht="15" customHeight="1" x14ac:dyDescent="0.15">
      <c r="A96" s="284" t="s">
        <v>30</v>
      </c>
      <c r="B96" s="284" t="s">
        <v>30</v>
      </c>
      <c r="C96" s="284" t="s">
        <v>119</v>
      </c>
      <c r="D96" s="84" t="s">
        <v>119</v>
      </c>
      <c r="E96" s="84" t="s">
        <v>340</v>
      </c>
      <c r="F96" s="84" t="s">
        <v>38</v>
      </c>
      <c r="G96" s="84">
        <v>9</v>
      </c>
      <c r="H96" s="84">
        <v>101778328</v>
      </c>
      <c r="I96" s="84">
        <v>101778328</v>
      </c>
      <c r="J96" s="84" t="s">
        <v>46</v>
      </c>
      <c r="K96" s="84" t="s">
        <v>59</v>
      </c>
      <c r="L96" s="187" t="s">
        <v>2559</v>
      </c>
      <c r="M96" s="280">
        <v>0</v>
      </c>
      <c r="N96" s="280">
        <v>0</v>
      </c>
      <c r="O96" s="280">
        <v>0.25396799999999997</v>
      </c>
      <c r="P96" s="280">
        <v>0</v>
      </c>
      <c r="Q96" s="285">
        <v>0</v>
      </c>
      <c r="R96" s="282">
        <v>13</v>
      </c>
      <c r="S96" s="282">
        <v>131</v>
      </c>
      <c r="T96" s="282">
        <v>62</v>
      </c>
      <c r="U96" s="282">
        <v>91</v>
      </c>
      <c r="V96" s="286">
        <v>121</v>
      </c>
      <c r="W96" s="280">
        <v>5.9310000000000005E-4</v>
      </c>
      <c r="X96" s="280">
        <v>3.3570000000000003E-4</v>
      </c>
      <c r="Y96" s="280">
        <v>1.083E-3</v>
      </c>
      <c r="Z96" s="280">
        <v>0.14971100000000001</v>
      </c>
      <c r="AA96" s="280">
        <v>4.4444000000000003E-3</v>
      </c>
      <c r="AB96" s="280">
        <v>7.7099999999999998E-4</v>
      </c>
      <c r="AC96" s="280">
        <v>1.9120000000000001E-4</v>
      </c>
      <c r="AD96" s="285">
        <v>0</v>
      </c>
      <c r="AE96" s="282">
        <v>3371</v>
      </c>
      <c r="AF96" s="282">
        <v>5957</v>
      </c>
      <c r="AG96" s="282">
        <v>2769</v>
      </c>
      <c r="AH96" s="282">
        <v>4147</v>
      </c>
      <c r="AI96" s="282">
        <v>899</v>
      </c>
      <c r="AJ96" s="282">
        <v>2593</v>
      </c>
      <c r="AK96" s="282">
        <v>5228</v>
      </c>
      <c r="AL96" s="286">
        <v>1581</v>
      </c>
      <c r="AT96" s="187"/>
    </row>
    <row r="97" spans="1:46" ht="15" customHeight="1" x14ac:dyDescent="0.15">
      <c r="A97" s="284" t="s">
        <v>2753</v>
      </c>
      <c r="B97" s="284" t="s">
        <v>2756</v>
      </c>
      <c r="C97" s="284" t="s">
        <v>119</v>
      </c>
      <c r="D97" s="84" t="s">
        <v>119</v>
      </c>
      <c r="E97" s="84" t="s">
        <v>2097</v>
      </c>
      <c r="F97" s="84" t="s">
        <v>38</v>
      </c>
      <c r="G97" s="84">
        <v>9</v>
      </c>
      <c r="H97" s="84">
        <v>123935966</v>
      </c>
      <c r="I97" s="84">
        <v>123935966</v>
      </c>
      <c r="J97" s="84" t="s">
        <v>40</v>
      </c>
      <c r="K97" s="84" t="s">
        <v>46</v>
      </c>
      <c r="L97" s="187" t="s">
        <v>2560</v>
      </c>
      <c r="M97" s="280">
        <v>0</v>
      </c>
      <c r="N97" s="280">
        <v>0.5</v>
      </c>
      <c r="O97" s="280">
        <v>0.33333299999999999</v>
      </c>
      <c r="P97" s="280">
        <v>0.17857099999999998</v>
      </c>
      <c r="Q97" s="285">
        <v>0.4</v>
      </c>
      <c r="R97" s="282">
        <v>15</v>
      </c>
      <c r="S97" s="282">
        <v>75</v>
      </c>
      <c r="T97" s="282">
        <v>32</v>
      </c>
      <c r="U97" s="282">
        <v>27</v>
      </c>
      <c r="V97" s="286">
        <v>49</v>
      </c>
      <c r="W97" s="280">
        <v>0.53700099999999995</v>
      </c>
      <c r="X97" s="280">
        <v>0.59870800000000002</v>
      </c>
      <c r="Y97" s="280">
        <v>0.56895600000000002</v>
      </c>
      <c r="Z97" s="280">
        <v>0.43112499999999998</v>
      </c>
      <c r="AA97" s="280">
        <v>0.36785200000000001</v>
      </c>
      <c r="AB97" s="280">
        <v>0.33216700000000005</v>
      </c>
      <c r="AC97" s="280">
        <v>0.43341799999999997</v>
      </c>
      <c r="AD97" s="285">
        <v>0.315417</v>
      </c>
      <c r="AE97" s="282">
        <v>2053</v>
      </c>
      <c r="AF97" s="282">
        <v>6037</v>
      </c>
      <c r="AG97" s="282">
        <v>3697</v>
      </c>
      <c r="AH97" s="282">
        <v>1901</v>
      </c>
      <c r="AI97" s="282">
        <v>646</v>
      </c>
      <c r="AJ97" s="282">
        <v>3142</v>
      </c>
      <c r="AK97" s="282">
        <v>3536</v>
      </c>
      <c r="AL97" s="286">
        <v>2399</v>
      </c>
      <c r="AT97" s="187"/>
    </row>
    <row r="98" spans="1:46" ht="15" customHeight="1" x14ac:dyDescent="0.15">
      <c r="A98" s="284" t="s">
        <v>2753</v>
      </c>
      <c r="B98" s="284" t="s">
        <v>2756</v>
      </c>
      <c r="C98" s="284" t="s">
        <v>119</v>
      </c>
      <c r="D98" s="84" t="s">
        <v>119</v>
      </c>
      <c r="E98" s="84" t="s">
        <v>2561</v>
      </c>
      <c r="F98" s="84" t="s">
        <v>38</v>
      </c>
      <c r="G98" s="84">
        <v>9</v>
      </c>
      <c r="H98" s="84">
        <v>135978196</v>
      </c>
      <c r="I98" s="84">
        <v>135978196</v>
      </c>
      <c r="J98" s="84" t="s">
        <v>39</v>
      </c>
      <c r="K98" s="84" t="s">
        <v>59</v>
      </c>
      <c r="L98" s="187" t="s">
        <v>2562</v>
      </c>
      <c r="M98" s="280">
        <v>0</v>
      </c>
      <c r="N98" s="280">
        <v>0.56470599999999993</v>
      </c>
      <c r="O98" s="280">
        <v>0.57142899999999996</v>
      </c>
      <c r="P98" s="280">
        <v>0.68571399999999993</v>
      </c>
      <c r="Q98" s="285">
        <v>0.63636400000000004</v>
      </c>
      <c r="R98" s="282">
        <v>15</v>
      </c>
      <c r="S98" s="282">
        <v>84</v>
      </c>
      <c r="T98" s="282">
        <v>41</v>
      </c>
      <c r="U98" s="282">
        <v>69</v>
      </c>
      <c r="V98" s="286">
        <v>65</v>
      </c>
      <c r="W98" s="280">
        <v>0.49315100000000001</v>
      </c>
      <c r="X98" s="280">
        <v>0.386957</v>
      </c>
      <c r="Y98" s="280">
        <v>0.42943500000000001</v>
      </c>
      <c r="Z98" s="280">
        <v>0.60851900000000003</v>
      </c>
      <c r="AA98" s="280">
        <v>0.66666700000000001</v>
      </c>
      <c r="AB98" s="280">
        <v>0.66263400000000006</v>
      </c>
      <c r="AC98" s="280">
        <v>0.52956599999999998</v>
      </c>
      <c r="AD98" s="285">
        <v>0.228856</v>
      </c>
      <c r="AE98" s="282">
        <v>729</v>
      </c>
      <c r="AF98" s="282">
        <v>459</v>
      </c>
      <c r="AG98" s="282">
        <v>991</v>
      </c>
      <c r="AH98" s="282">
        <v>985</v>
      </c>
      <c r="AI98" s="282">
        <v>191</v>
      </c>
      <c r="AJ98" s="282">
        <v>743</v>
      </c>
      <c r="AK98" s="282">
        <v>1521</v>
      </c>
      <c r="AL98" s="286">
        <v>1004</v>
      </c>
      <c r="AT98" s="187"/>
    </row>
    <row r="99" spans="1:46" ht="15" customHeight="1" x14ac:dyDescent="0.15">
      <c r="A99" s="284" t="s">
        <v>30</v>
      </c>
      <c r="B99" s="284" t="s">
        <v>30</v>
      </c>
      <c r="C99" s="284" t="s">
        <v>119</v>
      </c>
      <c r="D99" s="84" t="s">
        <v>119</v>
      </c>
      <c r="E99" s="84" t="s">
        <v>2563</v>
      </c>
      <c r="F99" s="84" t="s">
        <v>38</v>
      </c>
      <c r="G99" s="84">
        <v>9</v>
      </c>
      <c r="H99" s="84">
        <v>140130711</v>
      </c>
      <c r="I99" s="84">
        <v>140130711</v>
      </c>
      <c r="J99" s="84" t="s">
        <v>39</v>
      </c>
      <c r="K99" s="84" t="s">
        <v>40</v>
      </c>
      <c r="L99" s="187" t="s">
        <v>2564</v>
      </c>
      <c r="M99" s="280">
        <v>0</v>
      </c>
      <c r="N99" s="280">
        <v>0</v>
      </c>
      <c r="O99" s="280">
        <v>0.15789500000000001</v>
      </c>
      <c r="P99" s="280">
        <v>0</v>
      </c>
      <c r="Q99" s="285">
        <v>0</v>
      </c>
      <c r="R99" s="282">
        <v>14</v>
      </c>
      <c r="S99" s="282">
        <v>76</v>
      </c>
      <c r="T99" s="282">
        <v>37</v>
      </c>
      <c r="U99" s="282">
        <v>56</v>
      </c>
      <c r="V99" s="286">
        <v>87</v>
      </c>
      <c r="W99" s="280">
        <v>4.8939999999999997E-4</v>
      </c>
      <c r="X99" s="280">
        <v>0</v>
      </c>
      <c r="Y99" s="280">
        <v>1.2443000000000001E-3</v>
      </c>
      <c r="Z99" s="280">
        <v>9.1299899999999989E-2</v>
      </c>
      <c r="AA99" s="280">
        <v>6.6370000000000003E-4</v>
      </c>
      <c r="AB99" s="280">
        <v>6.1589999999999995E-4</v>
      </c>
      <c r="AC99" s="280">
        <v>0</v>
      </c>
      <c r="AD99" s="285">
        <v>7.1630000000000001E-4</v>
      </c>
      <c r="AE99" s="282">
        <v>4086</v>
      </c>
      <c r="AF99" s="282">
        <v>103</v>
      </c>
      <c r="AG99" s="282">
        <v>2410</v>
      </c>
      <c r="AH99" s="282">
        <v>3953</v>
      </c>
      <c r="AI99" s="282">
        <v>7532</v>
      </c>
      <c r="AJ99" s="282">
        <v>4870</v>
      </c>
      <c r="AK99" s="282">
        <v>370</v>
      </c>
      <c r="AL99" s="286">
        <v>1395</v>
      </c>
      <c r="AT99" s="187"/>
    </row>
    <row r="100" spans="1:46" ht="15" customHeight="1" x14ac:dyDescent="0.15">
      <c r="A100" s="284" t="s">
        <v>1117</v>
      </c>
      <c r="B100" s="284" t="s">
        <v>269</v>
      </c>
      <c r="C100" s="284" t="s">
        <v>119</v>
      </c>
      <c r="D100" s="84" t="s">
        <v>119</v>
      </c>
      <c r="E100" s="84" t="s">
        <v>2565</v>
      </c>
      <c r="F100" s="84" t="s">
        <v>38</v>
      </c>
      <c r="G100" s="84">
        <v>10</v>
      </c>
      <c r="H100" s="84">
        <v>7213946</v>
      </c>
      <c r="I100" s="84">
        <v>7213946</v>
      </c>
      <c r="J100" s="84" t="s">
        <v>39</v>
      </c>
      <c r="K100" s="84" t="s">
        <v>40</v>
      </c>
      <c r="L100" s="187" t="s">
        <v>2566</v>
      </c>
      <c r="M100" s="280">
        <v>0</v>
      </c>
      <c r="N100" s="280">
        <v>1.85185E-2</v>
      </c>
      <c r="O100" s="280">
        <v>0</v>
      </c>
      <c r="P100" s="280">
        <v>0.20930199999999999</v>
      </c>
      <c r="Q100" s="285">
        <v>0</v>
      </c>
      <c r="R100" s="282">
        <v>18</v>
      </c>
      <c r="S100" s="282">
        <v>53</v>
      </c>
      <c r="T100" s="282">
        <v>28</v>
      </c>
      <c r="U100" s="282">
        <v>42</v>
      </c>
      <c r="V100" s="286">
        <v>56</v>
      </c>
      <c r="W100" s="280">
        <v>6.757E-4</v>
      </c>
      <c r="X100" s="280">
        <v>5.0230000000000001E-4</v>
      </c>
      <c r="Y100" s="280">
        <v>5.9349999999999995E-4</v>
      </c>
      <c r="Z100" s="280">
        <v>0</v>
      </c>
      <c r="AA100" s="280">
        <v>0.12188</v>
      </c>
      <c r="AB100" s="280">
        <v>0.104018</v>
      </c>
      <c r="AC100" s="280">
        <v>0.42</v>
      </c>
      <c r="AD100" s="285">
        <v>0</v>
      </c>
      <c r="AE100" s="282">
        <v>1479</v>
      </c>
      <c r="AF100" s="282">
        <v>1990</v>
      </c>
      <c r="AG100" s="282">
        <v>1684</v>
      </c>
      <c r="AH100" s="282">
        <v>2555</v>
      </c>
      <c r="AI100" s="282">
        <v>680</v>
      </c>
      <c r="AJ100" s="282">
        <v>2239</v>
      </c>
      <c r="AK100" s="282">
        <v>4761</v>
      </c>
      <c r="AL100" s="286">
        <v>1579</v>
      </c>
      <c r="AT100" s="187"/>
    </row>
    <row r="101" spans="1:46" ht="15" customHeight="1" x14ac:dyDescent="0.15">
      <c r="A101" s="284" t="s">
        <v>1179</v>
      </c>
      <c r="B101" s="284" t="s">
        <v>2406</v>
      </c>
      <c r="C101" s="284" t="s">
        <v>119</v>
      </c>
      <c r="D101" s="84" t="s">
        <v>119</v>
      </c>
      <c r="E101" s="84" t="s">
        <v>2567</v>
      </c>
      <c r="F101" s="84" t="s">
        <v>38</v>
      </c>
      <c r="G101" s="84">
        <v>10</v>
      </c>
      <c r="H101" s="84">
        <v>13152407</v>
      </c>
      <c r="I101" s="84">
        <v>13152407</v>
      </c>
      <c r="J101" s="84" t="s">
        <v>40</v>
      </c>
      <c r="K101" s="84" t="s">
        <v>39</v>
      </c>
      <c r="L101" s="187" t="s">
        <v>2568</v>
      </c>
      <c r="M101" s="280">
        <v>0</v>
      </c>
      <c r="N101" s="280">
        <v>0</v>
      </c>
      <c r="O101" s="280">
        <v>0.33333299999999999</v>
      </c>
      <c r="P101" s="280">
        <v>0.117647</v>
      </c>
      <c r="Q101" s="285">
        <v>0.2</v>
      </c>
      <c r="R101" s="282">
        <v>12</v>
      </c>
      <c r="S101" s="282">
        <v>33</v>
      </c>
      <c r="T101" s="282">
        <v>35</v>
      </c>
      <c r="U101" s="282">
        <v>33</v>
      </c>
      <c r="V101" s="286">
        <v>54</v>
      </c>
      <c r="W101" s="280">
        <v>4.0230000000000002E-4</v>
      </c>
      <c r="X101" s="280">
        <v>8.5979999999999997E-4</v>
      </c>
      <c r="Y101" s="280">
        <v>0</v>
      </c>
      <c r="Z101" s="280">
        <v>0.19417899999999999</v>
      </c>
      <c r="AA101" s="280">
        <v>0.26815</v>
      </c>
      <c r="AB101" s="280">
        <v>0.27762199999999998</v>
      </c>
      <c r="AC101" s="280">
        <v>0.21595099999999998</v>
      </c>
      <c r="AD101" s="285">
        <v>1.15607E-2</v>
      </c>
      <c r="AE101" s="282">
        <v>2485</v>
      </c>
      <c r="AF101" s="282">
        <v>1162</v>
      </c>
      <c r="AG101" s="282">
        <v>1515</v>
      </c>
      <c r="AH101" s="282">
        <v>2301</v>
      </c>
      <c r="AI101" s="282">
        <v>853</v>
      </c>
      <c r="AJ101" s="282">
        <v>2135</v>
      </c>
      <c r="AK101" s="282">
        <v>2143</v>
      </c>
      <c r="AL101" s="286">
        <v>1383</v>
      </c>
      <c r="AT101" s="187"/>
    </row>
    <row r="102" spans="1:46" ht="15" customHeight="1" x14ac:dyDescent="0.15">
      <c r="A102" s="284" t="s">
        <v>30</v>
      </c>
      <c r="B102" s="284" t="s">
        <v>2132</v>
      </c>
      <c r="C102" s="284" t="s">
        <v>119</v>
      </c>
      <c r="D102" s="84" t="s">
        <v>119</v>
      </c>
      <c r="E102" s="84" t="s">
        <v>2569</v>
      </c>
      <c r="F102" s="84" t="s">
        <v>38</v>
      </c>
      <c r="G102" s="84">
        <v>10</v>
      </c>
      <c r="H102" s="84">
        <v>46222889</v>
      </c>
      <c r="I102" s="84">
        <v>46222889</v>
      </c>
      <c r="J102" s="84" t="s">
        <v>40</v>
      </c>
      <c r="K102" s="84" t="s">
        <v>46</v>
      </c>
      <c r="L102" s="187" t="s">
        <v>2570</v>
      </c>
      <c r="M102" s="280">
        <v>0</v>
      </c>
      <c r="N102" s="280">
        <v>0</v>
      </c>
      <c r="O102" s="280">
        <v>0.236842</v>
      </c>
      <c r="P102" s="280">
        <v>0</v>
      </c>
      <c r="Q102" s="285">
        <v>0</v>
      </c>
      <c r="R102" s="282">
        <v>11</v>
      </c>
      <c r="S102" s="282">
        <v>33</v>
      </c>
      <c r="T102" s="282">
        <v>37</v>
      </c>
      <c r="U102" s="282">
        <v>64</v>
      </c>
      <c r="V102" s="286">
        <v>74</v>
      </c>
      <c r="W102" s="280">
        <v>1.7530199999999999E-2</v>
      </c>
      <c r="X102" s="280">
        <v>6.1046E-3</v>
      </c>
      <c r="Y102" s="280">
        <v>5.2234000000000004E-3</v>
      </c>
      <c r="Z102" s="280">
        <v>0.25021300000000002</v>
      </c>
      <c r="AA102" s="280">
        <v>1.9959999999999999E-3</v>
      </c>
      <c r="AB102" s="280">
        <v>2E-3</v>
      </c>
      <c r="AC102" s="280">
        <v>3.0721999999999998E-3</v>
      </c>
      <c r="AD102" s="285">
        <v>7.2199999999999999E-4</v>
      </c>
      <c r="AE102" s="282">
        <v>2566</v>
      </c>
      <c r="AF102" s="282">
        <v>3439</v>
      </c>
      <c r="AG102" s="282">
        <v>1722</v>
      </c>
      <c r="AH102" s="282">
        <v>2345</v>
      </c>
      <c r="AI102" s="282">
        <v>500</v>
      </c>
      <c r="AJ102" s="282">
        <v>1499</v>
      </c>
      <c r="AK102" s="282">
        <v>3254</v>
      </c>
      <c r="AL102" s="286">
        <v>1384</v>
      </c>
      <c r="AT102" s="187"/>
    </row>
    <row r="103" spans="1:46" ht="15" customHeight="1" x14ac:dyDescent="0.15">
      <c r="A103" s="284" t="s">
        <v>2753</v>
      </c>
      <c r="B103" s="284" t="s">
        <v>2756</v>
      </c>
      <c r="C103" s="284" t="s">
        <v>119</v>
      </c>
      <c r="D103" s="84" t="s">
        <v>119</v>
      </c>
      <c r="E103" s="84" t="s">
        <v>2571</v>
      </c>
      <c r="F103" s="84" t="s">
        <v>38</v>
      </c>
      <c r="G103" s="84">
        <v>10</v>
      </c>
      <c r="H103" s="84">
        <v>85974270</v>
      </c>
      <c r="I103" s="84">
        <v>85974270</v>
      </c>
      <c r="J103" s="84" t="s">
        <v>39</v>
      </c>
      <c r="K103" s="84" t="s">
        <v>46</v>
      </c>
      <c r="L103" s="187" t="s">
        <v>2572</v>
      </c>
      <c r="M103" s="280">
        <v>0</v>
      </c>
      <c r="N103" s="280">
        <v>0.38461499999999998</v>
      </c>
      <c r="O103" s="280">
        <v>0.18867899999999999</v>
      </c>
      <c r="P103" s="280">
        <v>0.12345700000000001</v>
      </c>
      <c r="Q103" s="285">
        <v>0.13333300000000001</v>
      </c>
      <c r="R103" s="282">
        <v>21</v>
      </c>
      <c r="S103" s="282">
        <v>64</v>
      </c>
      <c r="T103" s="282">
        <v>52</v>
      </c>
      <c r="U103" s="282">
        <v>80</v>
      </c>
      <c r="V103" s="286">
        <v>104</v>
      </c>
      <c r="W103" s="280">
        <v>0.48487799999999998</v>
      </c>
      <c r="X103" s="280">
        <v>0.32285200000000003</v>
      </c>
      <c r="Y103" s="280">
        <v>0.25251099999999999</v>
      </c>
      <c r="Z103" s="280">
        <v>0.22343800000000003</v>
      </c>
      <c r="AA103" s="280">
        <v>0.12524100000000002</v>
      </c>
      <c r="AB103" s="280">
        <v>0.115983</v>
      </c>
      <c r="AC103" s="280">
        <v>0.150085</v>
      </c>
      <c r="AD103" s="285">
        <v>0.213201</v>
      </c>
      <c r="AE103" s="282">
        <v>2049</v>
      </c>
      <c r="AF103" s="282">
        <v>2257</v>
      </c>
      <c r="AG103" s="282">
        <v>1393</v>
      </c>
      <c r="AH103" s="282">
        <v>2832</v>
      </c>
      <c r="AI103" s="282">
        <v>518</v>
      </c>
      <c r="AJ103" s="282">
        <v>1413</v>
      </c>
      <c r="AK103" s="282">
        <v>4110</v>
      </c>
      <c r="AL103" s="286">
        <v>1908</v>
      </c>
      <c r="AT103" s="187"/>
    </row>
    <row r="104" spans="1:46" ht="15" customHeight="1" x14ac:dyDescent="0.15">
      <c r="A104" s="284" t="s">
        <v>2753</v>
      </c>
      <c r="B104" s="284" t="s">
        <v>2756</v>
      </c>
      <c r="C104" s="284" t="s">
        <v>119</v>
      </c>
      <c r="D104" s="84" t="s">
        <v>119</v>
      </c>
      <c r="E104" s="84" t="s">
        <v>2573</v>
      </c>
      <c r="F104" s="84" t="s">
        <v>38</v>
      </c>
      <c r="G104" s="84">
        <v>10</v>
      </c>
      <c r="H104" s="84">
        <v>124348622</v>
      </c>
      <c r="I104" s="84">
        <v>124348622</v>
      </c>
      <c r="J104" s="84" t="s">
        <v>39</v>
      </c>
      <c r="K104" s="84" t="s">
        <v>59</v>
      </c>
      <c r="L104" s="187" t="s">
        <v>2574</v>
      </c>
      <c r="M104" s="280">
        <v>0</v>
      </c>
      <c r="N104" s="280">
        <v>0.20610700000000001</v>
      </c>
      <c r="O104" s="280">
        <v>0.24468100000000001</v>
      </c>
      <c r="P104" s="280">
        <v>0.133858</v>
      </c>
      <c r="Q104" s="285">
        <v>8.9887599999999998E-2</v>
      </c>
      <c r="R104" s="282">
        <v>19</v>
      </c>
      <c r="S104" s="282">
        <v>130</v>
      </c>
      <c r="T104" s="282">
        <v>93</v>
      </c>
      <c r="U104" s="282">
        <v>126</v>
      </c>
      <c r="V104" s="286">
        <v>177</v>
      </c>
      <c r="W104" s="280">
        <v>0.43201900000000004</v>
      </c>
      <c r="X104" s="280">
        <v>0.308583</v>
      </c>
      <c r="Y104" s="280">
        <v>0.22420600000000002</v>
      </c>
      <c r="Z104" s="280">
        <v>0.210315</v>
      </c>
      <c r="AA104" s="280">
        <v>0.13308</v>
      </c>
      <c r="AB104" s="280">
        <v>0.12979399999999999</v>
      </c>
      <c r="AC104" s="280">
        <v>0.133608</v>
      </c>
      <c r="AD104" s="285">
        <v>0.23678399999999999</v>
      </c>
      <c r="AE104" s="282">
        <v>2154</v>
      </c>
      <c r="AF104" s="282">
        <v>1898</v>
      </c>
      <c r="AG104" s="282">
        <v>2519</v>
      </c>
      <c r="AH104" s="282">
        <v>1744</v>
      </c>
      <c r="AI104" s="282">
        <v>262</v>
      </c>
      <c r="AJ104" s="282">
        <v>1355</v>
      </c>
      <c r="AK104" s="282">
        <v>3876</v>
      </c>
      <c r="AL104" s="286">
        <v>2250</v>
      </c>
      <c r="AT104" s="187"/>
    </row>
    <row r="105" spans="1:46" ht="15" customHeight="1" x14ac:dyDescent="0.15">
      <c r="A105" s="284" t="s">
        <v>30</v>
      </c>
      <c r="B105" s="284" t="s">
        <v>30</v>
      </c>
      <c r="C105" s="284" t="s">
        <v>119</v>
      </c>
      <c r="D105" s="84" t="s">
        <v>119</v>
      </c>
      <c r="E105" s="116" t="s">
        <v>2575</v>
      </c>
      <c r="F105" s="116" t="s">
        <v>38</v>
      </c>
      <c r="G105" s="116">
        <v>11</v>
      </c>
      <c r="H105" s="116">
        <v>60161310</v>
      </c>
      <c r="I105" s="116">
        <v>60161310</v>
      </c>
      <c r="J105" s="116" t="s">
        <v>40</v>
      </c>
      <c r="K105" s="116" t="s">
        <v>39</v>
      </c>
      <c r="L105" s="187" t="s">
        <v>2576</v>
      </c>
      <c r="M105" s="287">
        <v>0</v>
      </c>
      <c r="N105" s="287">
        <v>0</v>
      </c>
      <c r="O105" s="287">
        <v>0.16666699999999998</v>
      </c>
      <c r="P105" s="287">
        <v>0</v>
      </c>
      <c r="Q105" s="285">
        <v>0</v>
      </c>
      <c r="R105" s="196">
        <v>20</v>
      </c>
      <c r="S105" s="196">
        <v>48</v>
      </c>
      <c r="T105" s="196">
        <v>29</v>
      </c>
      <c r="U105" s="196">
        <v>33</v>
      </c>
      <c r="V105" s="286">
        <v>38</v>
      </c>
      <c r="W105" s="287">
        <v>6.7019999999999992E-4</v>
      </c>
      <c r="X105" s="287">
        <v>0</v>
      </c>
      <c r="Y105" s="287">
        <v>7.2120000000000007E-4</v>
      </c>
      <c r="Z105" s="287">
        <v>0.192383</v>
      </c>
      <c r="AA105" s="287">
        <v>0</v>
      </c>
      <c r="AB105" s="287">
        <v>0</v>
      </c>
      <c r="AC105" s="287">
        <v>0</v>
      </c>
      <c r="AD105" s="285">
        <v>1.1834E-3</v>
      </c>
      <c r="AE105" s="196">
        <v>1491</v>
      </c>
      <c r="AF105" s="196">
        <v>2338</v>
      </c>
      <c r="AG105" s="196">
        <v>2772</v>
      </c>
      <c r="AH105" s="196">
        <v>1023</v>
      </c>
      <c r="AI105" s="196">
        <v>581</v>
      </c>
      <c r="AJ105" s="196">
        <v>1694</v>
      </c>
      <c r="AK105" s="196">
        <v>2476</v>
      </c>
      <c r="AL105" s="286">
        <v>844</v>
      </c>
      <c r="AM105" s="116"/>
      <c r="AN105" s="116"/>
      <c r="AO105" s="116"/>
      <c r="AP105" s="116"/>
      <c r="AQ105" s="116"/>
      <c r="AR105" s="116"/>
      <c r="AS105" s="116"/>
      <c r="AT105" s="187"/>
    </row>
    <row r="106" spans="1:46" ht="15" customHeight="1" x14ac:dyDescent="0.15">
      <c r="A106" s="284" t="s">
        <v>31</v>
      </c>
      <c r="B106" s="284" t="s">
        <v>2577</v>
      </c>
      <c r="C106" s="284" t="s">
        <v>119</v>
      </c>
      <c r="D106" s="84" t="s">
        <v>119</v>
      </c>
      <c r="E106" s="84" t="s">
        <v>1673</v>
      </c>
      <c r="F106" s="84" t="s">
        <v>38</v>
      </c>
      <c r="G106" s="84">
        <v>11</v>
      </c>
      <c r="H106" s="84">
        <v>64084568</v>
      </c>
      <c r="I106" s="84">
        <v>64084568</v>
      </c>
      <c r="J106" s="84" t="s">
        <v>39</v>
      </c>
      <c r="K106" s="84" t="s">
        <v>59</v>
      </c>
      <c r="L106" s="187" t="s">
        <v>2578</v>
      </c>
      <c r="M106" s="280">
        <v>0</v>
      </c>
      <c r="N106" s="280">
        <v>0</v>
      </c>
      <c r="O106" s="280">
        <v>0</v>
      </c>
      <c r="P106" s="280">
        <v>0.26250000000000001</v>
      </c>
      <c r="Q106" s="285">
        <v>0</v>
      </c>
      <c r="R106" s="282">
        <v>21</v>
      </c>
      <c r="S106" s="282">
        <v>73</v>
      </c>
      <c r="T106" s="282">
        <v>57</v>
      </c>
      <c r="U106" s="282">
        <v>79</v>
      </c>
      <c r="V106" s="286">
        <v>98</v>
      </c>
      <c r="W106" s="280">
        <v>1.3939099999999999E-2</v>
      </c>
      <c r="X106" s="280">
        <v>7.4035999999999998E-3</v>
      </c>
      <c r="Y106" s="280">
        <v>4.8135000000000001E-3</v>
      </c>
      <c r="Z106" s="280">
        <v>3.1822E-3</v>
      </c>
      <c r="AA106" s="280">
        <v>0.22088999999999998</v>
      </c>
      <c r="AB106" s="280">
        <v>0.25770399999999999</v>
      </c>
      <c r="AC106" s="280">
        <v>3.9029000000000004E-3</v>
      </c>
      <c r="AD106" s="285">
        <v>2.0727099999999998E-2</v>
      </c>
      <c r="AE106" s="282">
        <v>3873</v>
      </c>
      <c r="AF106" s="282">
        <v>3916</v>
      </c>
      <c r="AG106" s="282">
        <v>3323</v>
      </c>
      <c r="AH106" s="282">
        <v>3770</v>
      </c>
      <c r="AI106" s="282">
        <v>583</v>
      </c>
      <c r="AJ106" s="282">
        <v>2238</v>
      </c>
      <c r="AK106" s="282">
        <v>5892</v>
      </c>
      <c r="AL106" s="286">
        <v>2942</v>
      </c>
      <c r="AT106" s="187"/>
    </row>
    <row r="107" spans="1:46" ht="15" customHeight="1" x14ac:dyDescent="0.15">
      <c r="A107" s="284" t="s">
        <v>1179</v>
      </c>
      <c r="B107" s="284" t="s">
        <v>2406</v>
      </c>
      <c r="C107" s="284" t="s">
        <v>119</v>
      </c>
      <c r="D107" s="84" t="s">
        <v>119</v>
      </c>
      <c r="E107" s="84" t="s">
        <v>2579</v>
      </c>
      <c r="F107" s="84" t="s">
        <v>38</v>
      </c>
      <c r="G107" s="84">
        <v>11</v>
      </c>
      <c r="H107" s="84">
        <v>64876807</v>
      </c>
      <c r="I107" s="84">
        <v>64876807</v>
      </c>
      <c r="J107" s="84" t="s">
        <v>39</v>
      </c>
      <c r="K107" s="84" t="s">
        <v>40</v>
      </c>
      <c r="L107" s="187" t="s">
        <v>2580</v>
      </c>
      <c r="M107" s="280">
        <v>0</v>
      </c>
      <c r="N107" s="280">
        <v>0</v>
      </c>
      <c r="O107" s="280">
        <v>0.25609799999999999</v>
      </c>
      <c r="P107" s="280">
        <v>0.34745800000000004</v>
      </c>
      <c r="Q107" s="285">
        <v>0.31372499999999998</v>
      </c>
      <c r="R107" s="282">
        <v>16</v>
      </c>
      <c r="S107" s="282">
        <v>130</v>
      </c>
      <c r="T107" s="282">
        <v>81</v>
      </c>
      <c r="U107" s="282">
        <v>117</v>
      </c>
      <c r="V107" s="286">
        <v>152</v>
      </c>
      <c r="W107" s="280">
        <v>6.9489999999999992E-4</v>
      </c>
      <c r="X107" s="280">
        <v>5.731E-4</v>
      </c>
      <c r="Y107" s="280">
        <v>1.1838999999999999E-3</v>
      </c>
      <c r="Z107" s="280">
        <v>0.20730399999999999</v>
      </c>
      <c r="AA107" s="280">
        <v>0.2112</v>
      </c>
      <c r="AB107" s="280">
        <v>0.282522</v>
      </c>
      <c r="AC107" s="280">
        <v>0.21194500000000002</v>
      </c>
      <c r="AD107" s="285">
        <v>6.8359400000000001E-2</v>
      </c>
      <c r="AE107" s="282">
        <v>1438</v>
      </c>
      <c r="AF107" s="282">
        <v>3489</v>
      </c>
      <c r="AG107" s="282">
        <v>2533</v>
      </c>
      <c r="AH107" s="282">
        <v>3723</v>
      </c>
      <c r="AI107" s="282">
        <v>624</v>
      </c>
      <c r="AJ107" s="282">
        <v>1252</v>
      </c>
      <c r="AK107" s="282">
        <v>6010</v>
      </c>
      <c r="AL107" s="286">
        <v>511</v>
      </c>
      <c r="AT107" s="187"/>
    </row>
    <row r="108" spans="1:46" ht="15" customHeight="1" x14ac:dyDescent="0.15">
      <c r="A108" s="284" t="s">
        <v>1313</v>
      </c>
      <c r="B108" s="284" t="s">
        <v>33</v>
      </c>
      <c r="C108" s="284" t="s">
        <v>119</v>
      </c>
      <c r="D108" s="84" t="s">
        <v>119</v>
      </c>
      <c r="E108" s="84" t="s">
        <v>2105</v>
      </c>
      <c r="F108" s="84" t="s">
        <v>38</v>
      </c>
      <c r="G108" s="84">
        <v>11</v>
      </c>
      <c r="H108" s="84">
        <v>65547500</v>
      </c>
      <c r="I108" s="84">
        <v>65547500</v>
      </c>
      <c r="J108" s="84" t="s">
        <v>39</v>
      </c>
      <c r="K108" s="84" t="s">
        <v>59</v>
      </c>
      <c r="L108" s="187" t="s">
        <v>2581</v>
      </c>
      <c r="M108" s="280">
        <v>0</v>
      </c>
      <c r="N108" s="280">
        <v>0</v>
      </c>
      <c r="O108" s="280">
        <v>0</v>
      </c>
      <c r="P108" s="280">
        <v>1.5625E-2</v>
      </c>
      <c r="Q108" s="285">
        <v>0.14000000000000001</v>
      </c>
      <c r="R108" s="282">
        <v>14</v>
      </c>
      <c r="S108" s="282">
        <v>54</v>
      </c>
      <c r="T108" s="282">
        <v>36</v>
      </c>
      <c r="U108" s="282">
        <v>63</v>
      </c>
      <c r="V108" s="286">
        <v>49</v>
      </c>
      <c r="W108" s="280">
        <v>8.3514999999999995E-3</v>
      </c>
      <c r="X108" s="280">
        <v>6.7771000000000003E-3</v>
      </c>
      <c r="Y108" s="280">
        <v>8.9438999999999994E-3</v>
      </c>
      <c r="Z108" s="280">
        <v>4.9432E-3</v>
      </c>
      <c r="AA108" s="280">
        <v>1.3831E-3</v>
      </c>
      <c r="AB108" s="280">
        <v>1.4903E-3</v>
      </c>
      <c r="AC108" s="280">
        <v>0.124724</v>
      </c>
      <c r="AD108" s="285">
        <v>2.9142E-3</v>
      </c>
      <c r="AE108" s="282">
        <v>2753</v>
      </c>
      <c r="AF108" s="282">
        <v>3983</v>
      </c>
      <c r="AG108" s="282">
        <v>2906</v>
      </c>
      <c r="AH108" s="282">
        <v>4045</v>
      </c>
      <c r="AI108" s="282">
        <v>722</v>
      </c>
      <c r="AJ108" s="282">
        <v>2012</v>
      </c>
      <c r="AK108" s="282">
        <v>6782</v>
      </c>
      <c r="AL108" s="286">
        <v>2401</v>
      </c>
      <c r="AT108" s="187"/>
    </row>
    <row r="109" spans="1:46" ht="15" customHeight="1" x14ac:dyDescent="0.15">
      <c r="A109" s="284" t="s">
        <v>30</v>
      </c>
      <c r="B109" s="284" t="s">
        <v>30</v>
      </c>
      <c r="C109" s="284" t="s">
        <v>119</v>
      </c>
      <c r="D109" s="84" t="s">
        <v>119</v>
      </c>
      <c r="E109" s="116" t="s">
        <v>2582</v>
      </c>
      <c r="F109" s="116" t="s">
        <v>38</v>
      </c>
      <c r="G109" s="116">
        <v>11</v>
      </c>
      <c r="H109" s="116">
        <v>66617694</v>
      </c>
      <c r="I109" s="116">
        <v>66617694</v>
      </c>
      <c r="J109" s="116" t="s">
        <v>40</v>
      </c>
      <c r="K109" s="116" t="s">
        <v>39</v>
      </c>
      <c r="L109" s="187" t="s">
        <v>2583</v>
      </c>
      <c r="M109" s="287">
        <v>0</v>
      </c>
      <c r="N109" s="287">
        <v>0</v>
      </c>
      <c r="O109" s="287">
        <v>0.171429</v>
      </c>
      <c r="P109" s="287">
        <v>0</v>
      </c>
      <c r="Q109" s="285">
        <v>0</v>
      </c>
      <c r="R109" s="196">
        <v>12</v>
      </c>
      <c r="S109" s="196">
        <v>21</v>
      </c>
      <c r="T109" s="196">
        <v>34</v>
      </c>
      <c r="U109" s="196">
        <v>35</v>
      </c>
      <c r="V109" s="286">
        <v>26</v>
      </c>
      <c r="W109" s="287">
        <v>0</v>
      </c>
      <c r="X109" s="287">
        <v>0</v>
      </c>
      <c r="Y109" s="287">
        <v>7.6320000000000001E-4</v>
      </c>
      <c r="Z109" s="287">
        <v>0.213425</v>
      </c>
      <c r="AA109" s="287">
        <v>2.3725E-3</v>
      </c>
      <c r="AB109" s="287">
        <v>0</v>
      </c>
      <c r="AC109" s="287">
        <v>0</v>
      </c>
      <c r="AD109" s="285">
        <v>0</v>
      </c>
      <c r="AE109" s="196">
        <v>2396</v>
      </c>
      <c r="AF109" s="196">
        <v>4441</v>
      </c>
      <c r="AG109" s="196">
        <v>3930</v>
      </c>
      <c r="AH109" s="196">
        <v>1161</v>
      </c>
      <c r="AI109" s="196">
        <v>842</v>
      </c>
      <c r="AJ109" s="196">
        <v>1726</v>
      </c>
      <c r="AK109" s="196">
        <v>3150</v>
      </c>
      <c r="AL109" s="286">
        <v>2285</v>
      </c>
      <c r="AM109" s="116"/>
      <c r="AN109" s="116"/>
      <c r="AO109" s="116"/>
      <c r="AP109" s="116"/>
      <c r="AQ109" s="116"/>
      <c r="AR109" s="116"/>
      <c r="AS109" s="116"/>
      <c r="AT109" s="187"/>
    </row>
    <row r="110" spans="1:46" ht="15" customHeight="1" x14ac:dyDescent="0.15">
      <c r="A110" s="284" t="s">
        <v>30</v>
      </c>
      <c r="B110" s="284" t="s">
        <v>30</v>
      </c>
      <c r="C110" s="284" t="s">
        <v>119</v>
      </c>
      <c r="D110" s="84" t="s">
        <v>119</v>
      </c>
      <c r="E110" s="84" t="s">
        <v>2584</v>
      </c>
      <c r="F110" s="84" t="s">
        <v>38</v>
      </c>
      <c r="G110" s="84">
        <v>11</v>
      </c>
      <c r="H110" s="84">
        <v>67261789</v>
      </c>
      <c r="I110" s="84">
        <v>67261789</v>
      </c>
      <c r="J110" s="84" t="s">
        <v>39</v>
      </c>
      <c r="K110" s="84" t="s">
        <v>59</v>
      </c>
      <c r="L110" s="187" t="s">
        <v>2585</v>
      </c>
      <c r="M110" s="280">
        <v>0</v>
      </c>
      <c r="N110" s="280">
        <v>0</v>
      </c>
      <c r="O110" s="280">
        <v>0.14285700000000001</v>
      </c>
      <c r="P110" s="280">
        <v>0</v>
      </c>
      <c r="Q110" s="285">
        <v>0</v>
      </c>
      <c r="R110" s="282">
        <v>28</v>
      </c>
      <c r="S110" s="282">
        <v>149</v>
      </c>
      <c r="T110" s="282">
        <v>62</v>
      </c>
      <c r="U110" s="282">
        <v>80</v>
      </c>
      <c r="V110" s="286">
        <v>117</v>
      </c>
      <c r="W110" s="280">
        <v>1.9169E-3</v>
      </c>
      <c r="X110" s="280">
        <v>5.1704000000000003E-3</v>
      </c>
      <c r="Y110" s="280">
        <v>1.24131E-2</v>
      </c>
      <c r="Z110" s="280">
        <v>0.187976</v>
      </c>
      <c r="AA110" s="280">
        <v>1.06724E-2</v>
      </c>
      <c r="AB110" s="280">
        <v>4.1054000000000004E-3</v>
      </c>
      <c r="AC110" s="280">
        <v>6.5622000000000007E-3</v>
      </c>
      <c r="AD110" s="285">
        <v>9.9503000000000005E-3</v>
      </c>
      <c r="AE110" s="282">
        <v>3129</v>
      </c>
      <c r="AF110" s="282">
        <v>11410</v>
      </c>
      <c r="AG110" s="282">
        <v>4027</v>
      </c>
      <c r="AH110" s="282">
        <v>3542</v>
      </c>
      <c r="AI110" s="282">
        <v>936</v>
      </c>
      <c r="AJ110" s="282">
        <v>4627</v>
      </c>
      <c r="AK110" s="282">
        <v>4723</v>
      </c>
      <c r="AL110" s="286">
        <v>2813</v>
      </c>
      <c r="AT110" s="187"/>
    </row>
    <row r="111" spans="1:46" ht="15" customHeight="1" x14ac:dyDescent="0.15">
      <c r="A111" s="284" t="s">
        <v>2139</v>
      </c>
      <c r="B111" s="284" t="s">
        <v>2161</v>
      </c>
      <c r="C111" s="284" t="s">
        <v>119</v>
      </c>
      <c r="D111" s="84" t="s">
        <v>119</v>
      </c>
      <c r="E111" s="116" t="s">
        <v>2586</v>
      </c>
      <c r="F111" s="116" t="s">
        <v>38</v>
      </c>
      <c r="G111" s="116">
        <v>11</v>
      </c>
      <c r="H111" s="116">
        <v>71249373</v>
      </c>
      <c r="I111" s="116">
        <v>71249373</v>
      </c>
      <c r="J111" s="116" t="s">
        <v>46</v>
      </c>
      <c r="K111" s="116" t="s">
        <v>40</v>
      </c>
      <c r="L111" s="187" t="s">
        <v>2587</v>
      </c>
      <c r="M111" s="287">
        <v>0</v>
      </c>
      <c r="N111" s="287">
        <v>8.5365900000000008E-2</v>
      </c>
      <c r="O111" s="287">
        <v>0</v>
      </c>
      <c r="P111" s="287">
        <v>0</v>
      </c>
      <c r="Q111" s="285">
        <v>6.3492099999999996E-2</v>
      </c>
      <c r="R111" s="196">
        <v>27</v>
      </c>
      <c r="S111" s="196">
        <v>81</v>
      </c>
      <c r="T111" s="196">
        <v>80</v>
      </c>
      <c r="U111" s="196">
        <v>90</v>
      </c>
      <c r="V111" s="286">
        <v>125</v>
      </c>
      <c r="W111" s="287">
        <v>8.4288999999999996E-3</v>
      </c>
      <c r="X111" s="287">
        <v>2.2900800000000002E-2</v>
      </c>
      <c r="Y111" s="287">
        <v>8.7311999999999997E-3</v>
      </c>
      <c r="Z111" s="287">
        <v>0.33057899999999996</v>
      </c>
      <c r="AA111" s="287">
        <v>0.43939400000000001</v>
      </c>
      <c r="AB111" s="287">
        <v>2.7093600000000002E-2</v>
      </c>
      <c r="AC111" s="287">
        <v>2.0256300000000001E-2</v>
      </c>
      <c r="AD111" s="285">
        <v>8.9744000000000004E-3</v>
      </c>
      <c r="AE111" s="196">
        <v>2965</v>
      </c>
      <c r="AF111" s="196">
        <v>1309</v>
      </c>
      <c r="AG111" s="196">
        <v>3664</v>
      </c>
      <c r="AH111" s="196">
        <v>120</v>
      </c>
      <c r="AI111" s="196">
        <v>65</v>
      </c>
      <c r="AJ111" s="196">
        <v>811</v>
      </c>
      <c r="AK111" s="196">
        <v>2418</v>
      </c>
      <c r="AL111" s="286">
        <v>2339</v>
      </c>
      <c r="AM111" s="116"/>
      <c r="AN111" s="116"/>
      <c r="AO111" s="116"/>
      <c r="AP111" s="116"/>
      <c r="AQ111" s="116"/>
      <c r="AR111" s="116"/>
      <c r="AS111" s="116"/>
      <c r="AT111" s="187"/>
    </row>
    <row r="112" spans="1:46" ht="15" customHeight="1" x14ac:dyDescent="0.15">
      <c r="A112" s="284" t="s">
        <v>2376</v>
      </c>
      <c r="B112" s="284" t="s">
        <v>2588</v>
      </c>
      <c r="C112" s="284" t="s">
        <v>119</v>
      </c>
      <c r="D112" s="84" t="s">
        <v>119</v>
      </c>
      <c r="E112" s="84" t="s">
        <v>2589</v>
      </c>
      <c r="F112" s="84" t="s">
        <v>38</v>
      </c>
      <c r="G112" s="84">
        <v>11</v>
      </c>
      <c r="H112" s="84">
        <v>95504804</v>
      </c>
      <c r="I112" s="84">
        <v>95504804</v>
      </c>
      <c r="J112" s="84" t="s">
        <v>39</v>
      </c>
      <c r="K112" s="84" t="s">
        <v>40</v>
      </c>
      <c r="L112" s="187" t="s">
        <v>2590</v>
      </c>
      <c r="M112" s="280">
        <v>0</v>
      </c>
      <c r="N112" s="280">
        <v>0</v>
      </c>
      <c r="O112" s="280">
        <v>0.23333300000000001</v>
      </c>
      <c r="P112" s="280">
        <v>0</v>
      </c>
      <c r="Q112" s="285">
        <v>0.14754100000000001</v>
      </c>
      <c r="R112" s="282">
        <v>14</v>
      </c>
      <c r="S112" s="282">
        <v>71</v>
      </c>
      <c r="T112" s="282">
        <v>29</v>
      </c>
      <c r="U112" s="282">
        <v>37</v>
      </c>
      <c r="V112" s="286">
        <v>60</v>
      </c>
      <c r="W112" s="280">
        <v>4.373E-4</v>
      </c>
      <c r="X112" s="280">
        <v>2.3169999999999999E-4</v>
      </c>
      <c r="Y112" s="280">
        <v>2.9940000000000001E-4</v>
      </c>
      <c r="Z112" s="280">
        <v>0.197545</v>
      </c>
      <c r="AA112" s="280">
        <v>4.5386000000000003E-3</v>
      </c>
      <c r="AB112" s="280">
        <v>2.3603200000000001E-2</v>
      </c>
      <c r="AC112" s="280">
        <v>0.171019</v>
      </c>
      <c r="AD112" s="285">
        <v>0.13327900000000001</v>
      </c>
      <c r="AE112" s="282">
        <v>4572</v>
      </c>
      <c r="AF112" s="282">
        <v>4315</v>
      </c>
      <c r="AG112" s="282">
        <v>6678</v>
      </c>
      <c r="AH112" s="282">
        <v>4236</v>
      </c>
      <c r="AI112" s="282">
        <v>660</v>
      </c>
      <c r="AJ112" s="282">
        <v>3346</v>
      </c>
      <c r="AK112" s="282">
        <v>9495</v>
      </c>
      <c r="AL112" s="286">
        <v>4906</v>
      </c>
      <c r="AT112" s="187"/>
    </row>
    <row r="113" spans="1:46" ht="15" customHeight="1" x14ac:dyDescent="0.15">
      <c r="A113" s="284" t="s">
        <v>31</v>
      </c>
      <c r="B113" s="284" t="s">
        <v>269</v>
      </c>
      <c r="C113" s="284" t="s">
        <v>119</v>
      </c>
      <c r="D113" s="84" t="s">
        <v>119</v>
      </c>
      <c r="E113" s="84" t="s">
        <v>2591</v>
      </c>
      <c r="F113" s="84" t="s">
        <v>38</v>
      </c>
      <c r="G113" s="84">
        <v>11</v>
      </c>
      <c r="H113" s="84">
        <v>108594158</v>
      </c>
      <c r="I113" s="84">
        <v>108594158</v>
      </c>
      <c r="J113" s="84" t="s">
        <v>40</v>
      </c>
      <c r="K113" s="84" t="s">
        <v>39</v>
      </c>
      <c r="L113" s="187" t="s">
        <v>2592</v>
      </c>
      <c r="M113" s="280">
        <v>0</v>
      </c>
      <c r="N113" s="280">
        <v>0</v>
      </c>
      <c r="O113" s="280">
        <v>0</v>
      </c>
      <c r="P113" s="280">
        <v>0.193548</v>
      </c>
      <c r="Q113" s="285">
        <v>0</v>
      </c>
      <c r="R113" s="282">
        <v>21</v>
      </c>
      <c r="S113" s="282">
        <v>28</v>
      </c>
      <c r="T113" s="282">
        <v>28</v>
      </c>
      <c r="U113" s="282">
        <v>30</v>
      </c>
      <c r="V113" s="286">
        <v>38</v>
      </c>
      <c r="W113" s="280">
        <v>6.5320000000000005E-4</v>
      </c>
      <c r="X113" s="280">
        <v>0</v>
      </c>
      <c r="Y113" s="280">
        <v>4.8450000000000001E-4</v>
      </c>
      <c r="Z113" s="280">
        <v>9.747E-4</v>
      </c>
      <c r="AA113" s="280">
        <v>0.24137899999999998</v>
      </c>
      <c r="AB113" s="280">
        <v>0.22457000000000002</v>
      </c>
      <c r="AC113" s="280">
        <v>1.6297E-3</v>
      </c>
      <c r="AD113" s="285">
        <v>6.223E-4</v>
      </c>
      <c r="AE113" s="282">
        <v>3061</v>
      </c>
      <c r="AF113" s="282">
        <v>1025</v>
      </c>
      <c r="AG113" s="282">
        <v>2063</v>
      </c>
      <c r="AH113" s="282">
        <v>3077</v>
      </c>
      <c r="AI113" s="282">
        <v>1072</v>
      </c>
      <c r="AJ113" s="282">
        <v>2791</v>
      </c>
      <c r="AK113" s="282">
        <v>3067</v>
      </c>
      <c r="AL113" s="286">
        <v>1606</v>
      </c>
      <c r="AT113" s="187"/>
    </row>
    <row r="114" spans="1:46" ht="15" customHeight="1" x14ac:dyDescent="0.15">
      <c r="A114" s="284" t="s">
        <v>1313</v>
      </c>
      <c r="B114" s="284" t="s">
        <v>33</v>
      </c>
      <c r="C114" s="284" t="s">
        <v>119</v>
      </c>
      <c r="D114" s="84" t="s">
        <v>119</v>
      </c>
      <c r="E114" s="116" t="s">
        <v>2593</v>
      </c>
      <c r="F114" s="116" t="s">
        <v>38</v>
      </c>
      <c r="G114" s="116">
        <v>11</v>
      </c>
      <c r="H114" s="116">
        <v>116730255</v>
      </c>
      <c r="I114" s="116">
        <v>116730255</v>
      </c>
      <c r="J114" s="116" t="s">
        <v>39</v>
      </c>
      <c r="K114" s="116" t="s">
        <v>40</v>
      </c>
      <c r="L114" s="187" t="s">
        <v>2594</v>
      </c>
      <c r="M114" s="287">
        <v>0</v>
      </c>
      <c r="N114" s="287">
        <v>0</v>
      </c>
      <c r="O114" s="287">
        <v>0</v>
      </c>
      <c r="P114" s="287">
        <v>4.8780499999999997E-2</v>
      </c>
      <c r="Q114" s="285">
        <v>0.23188400000000001</v>
      </c>
      <c r="R114" s="196">
        <v>15</v>
      </c>
      <c r="S114" s="196">
        <v>61</v>
      </c>
      <c r="T114" s="196">
        <v>33</v>
      </c>
      <c r="U114" s="196">
        <v>40</v>
      </c>
      <c r="V114" s="286">
        <v>68</v>
      </c>
      <c r="W114" s="287">
        <v>2.5230000000000001E-4</v>
      </c>
      <c r="X114" s="287">
        <v>0</v>
      </c>
      <c r="Y114" s="287">
        <v>0</v>
      </c>
      <c r="Z114" s="287">
        <v>0</v>
      </c>
      <c r="AA114" s="287">
        <v>0</v>
      </c>
      <c r="AB114" s="287">
        <v>1.6467999999999999E-3</v>
      </c>
      <c r="AC114" s="287">
        <v>0.18786700000000001</v>
      </c>
      <c r="AD114" s="285">
        <v>0</v>
      </c>
      <c r="AE114" s="196">
        <v>3963</v>
      </c>
      <c r="AF114" s="196">
        <v>3558</v>
      </c>
      <c r="AG114" s="196">
        <v>2501</v>
      </c>
      <c r="AH114" s="196">
        <v>4216</v>
      </c>
      <c r="AI114" s="196">
        <v>647</v>
      </c>
      <c r="AJ114" s="196">
        <v>2428</v>
      </c>
      <c r="AK114" s="196">
        <v>6988</v>
      </c>
      <c r="AL114" s="286">
        <v>3526</v>
      </c>
      <c r="AM114" s="116"/>
      <c r="AN114" s="116"/>
      <c r="AO114" s="116"/>
      <c r="AP114" s="116"/>
      <c r="AQ114" s="116"/>
      <c r="AR114" s="116"/>
      <c r="AS114" s="116"/>
      <c r="AT114" s="187"/>
    </row>
    <row r="115" spans="1:46" ht="15" customHeight="1" x14ac:dyDescent="0.15">
      <c r="A115" s="284" t="s">
        <v>2753</v>
      </c>
      <c r="B115" s="284" t="s">
        <v>2756</v>
      </c>
      <c r="C115" s="284" t="s">
        <v>119</v>
      </c>
      <c r="D115" s="84" t="s">
        <v>119</v>
      </c>
      <c r="E115" s="84" t="s">
        <v>2595</v>
      </c>
      <c r="F115" s="84" t="s">
        <v>38</v>
      </c>
      <c r="G115" s="84">
        <v>11</v>
      </c>
      <c r="H115" s="84">
        <v>117052674</v>
      </c>
      <c r="I115" s="84">
        <v>117052674</v>
      </c>
      <c r="J115" s="84" t="s">
        <v>40</v>
      </c>
      <c r="K115" s="84" t="s">
        <v>46</v>
      </c>
      <c r="L115" s="187" t="s">
        <v>2596</v>
      </c>
      <c r="M115" s="280">
        <v>0</v>
      </c>
      <c r="N115" s="280">
        <v>0.47368399999999999</v>
      </c>
      <c r="O115" s="280">
        <v>0.69230800000000003</v>
      </c>
      <c r="P115" s="280">
        <v>0.57777800000000001</v>
      </c>
      <c r="Q115" s="285">
        <v>0.84210499999999999</v>
      </c>
      <c r="R115" s="282">
        <v>14</v>
      </c>
      <c r="S115" s="282">
        <v>18</v>
      </c>
      <c r="T115" s="282">
        <v>25</v>
      </c>
      <c r="U115" s="282">
        <v>44</v>
      </c>
      <c r="V115" s="286">
        <v>37</v>
      </c>
      <c r="W115" s="280">
        <v>0.51948899999999998</v>
      </c>
      <c r="X115" s="280">
        <v>0.51269199999999993</v>
      </c>
      <c r="Y115" s="280">
        <v>0.56085799999999997</v>
      </c>
      <c r="Z115" s="280">
        <v>0.73255799999999993</v>
      </c>
      <c r="AA115" s="280">
        <v>0.66779300000000008</v>
      </c>
      <c r="AB115" s="280">
        <v>0.64858300000000002</v>
      </c>
      <c r="AC115" s="280">
        <v>0.66309299999999993</v>
      </c>
      <c r="AD115" s="285">
        <v>0.39212000000000002</v>
      </c>
      <c r="AE115" s="282">
        <v>3206</v>
      </c>
      <c r="AF115" s="282">
        <v>6578</v>
      </c>
      <c r="AG115" s="282">
        <v>5405</v>
      </c>
      <c r="AH115" s="282">
        <v>1547</v>
      </c>
      <c r="AI115" s="282">
        <v>887</v>
      </c>
      <c r="AJ115" s="282">
        <v>2469</v>
      </c>
      <c r="AK115" s="282">
        <v>4383</v>
      </c>
      <c r="AL115" s="286">
        <v>4263</v>
      </c>
      <c r="AT115" s="187"/>
    </row>
    <row r="116" spans="1:46" ht="15" customHeight="1" x14ac:dyDescent="0.15">
      <c r="A116" s="284" t="s">
        <v>2376</v>
      </c>
      <c r="B116" s="284" t="s">
        <v>2588</v>
      </c>
      <c r="C116" s="284" t="s">
        <v>119</v>
      </c>
      <c r="D116" s="84" t="s">
        <v>119</v>
      </c>
      <c r="E116" s="84" t="s">
        <v>2597</v>
      </c>
      <c r="F116" s="84" t="s">
        <v>38</v>
      </c>
      <c r="G116" s="84">
        <v>11</v>
      </c>
      <c r="H116" s="84">
        <v>123908887</v>
      </c>
      <c r="I116" s="84">
        <v>123908887</v>
      </c>
      <c r="J116" s="84" t="s">
        <v>40</v>
      </c>
      <c r="K116" s="84" t="s">
        <v>39</v>
      </c>
      <c r="L116" s="187" t="s">
        <v>2598</v>
      </c>
      <c r="M116" s="280">
        <v>0</v>
      </c>
      <c r="N116" s="280">
        <v>0</v>
      </c>
      <c r="O116" s="280">
        <v>0.18518499999999999</v>
      </c>
      <c r="P116" s="280">
        <v>0</v>
      </c>
      <c r="Q116" s="285">
        <v>9.2592599999999997E-2</v>
      </c>
      <c r="R116" s="282">
        <v>21</v>
      </c>
      <c r="S116" s="282">
        <v>53</v>
      </c>
      <c r="T116" s="282">
        <v>26</v>
      </c>
      <c r="U116" s="282">
        <v>35</v>
      </c>
      <c r="V116" s="286">
        <v>53</v>
      </c>
      <c r="W116" s="280">
        <v>0</v>
      </c>
      <c r="X116" s="280">
        <v>1.0917000000000001E-3</v>
      </c>
      <c r="Y116" s="280">
        <v>0</v>
      </c>
      <c r="Z116" s="280">
        <v>0.24133500000000002</v>
      </c>
      <c r="AA116" s="280">
        <v>6.5934000000000001E-3</v>
      </c>
      <c r="AB116" s="280">
        <v>1.46223E-2</v>
      </c>
      <c r="AC116" s="280">
        <v>0.18793800000000002</v>
      </c>
      <c r="AD116" s="285">
        <v>7.7127699999999993E-2</v>
      </c>
      <c r="AE116" s="282">
        <v>1328</v>
      </c>
      <c r="AF116" s="282">
        <v>1831</v>
      </c>
      <c r="AG116" s="282">
        <v>2118</v>
      </c>
      <c r="AH116" s="282">
        <v>778</v>
      </c>
      <c r="AI116" s="282">
        <v>454</v>
      </c>
      <c r="AJ116" s="282">
        <v>1230</v>
      </c>
      <c r="AK116" s="282">
        <v>2138</v>
      </c>
      <c r="AL116" s="286">
        <v>751</v>
      </c>
      <c r="AT116" s="187"/>
    </row>
    <row r="117" spans="1:46" ht="15" customHeight="1" x14ac:dyDescent="0.15">
      <c r="A117" s="284" t="s">
        <v>30</v>
      </c>
      <c r="B117" s="284" t="s">
        <v>30</v>
      </c>
      <c r="C117" s="284" t="s">
        <v>119</v>
      </c>
      <c r="D117" s="84" t="s">
        <v>119</v>
      </c>
      <c r="E117" s="84" t="s">
        <v>2599</v>
      </c>
      <c r="F117" s="84" t="s">
        <v>38</v>
      </c>
      <c r="G117" s="84">
        <v>12</v>
      </c>
      <c r="H117" s="84">
        <v>404819</v>
      </c>
      <c r="I117" s="84">
        <v>404819</v>
      </c>
      <c r="J117" s="84" t="s">
        <v>40</v>
      </c>
      <c r="K117" s="84" t="s">
        <v>39</v>
      </c>
      <c r="L117" s="187" t="s">
        <v>2600</v>
      </c>
      <c r="M117" s="280">
        <v>0</v>
      </c>
      <c r="N117" s="280">
        <v>0</v>
      </c>
      <c r="O117" s="280">
        <v>0.13953499999999999</v>
      </c>
      <c r="P117" s="280">
        <v>0</v>
      </c>
      <c r="Q117" s="285">
        <v>0</v>
      </c>
      <c r="R117" s="282">
        <v>13</v>
      </c>
      <c r="S117" s="282">
        <v>68</v>
      </c>
      <c r="T117" s="282">
        <v>42</v>
      </c>
      <c r="U117" s="282">
        <v>48</v>
      </c>
      <c r="V117" s="286">
        <v>49</v>
      </c>
      <c r="W117" s="280">
        <v>3.0523E-3</v>
      </c>
      <c r="X117" s="280">
        <v>1.3472999999999998E-3</v>
      </c>
      <c r="Y117" s="280">
        <v>8.7319999999999997E-4</v>
      </c>
      <c r="Z117" s="280">
        <v>0.16325099999999998</v>
      </c>
      <c r="AA117" s="280">
        <v>4.561E-3</v>
      </c>
      <c r="AB117" s="280">
        <v>8.6839999999999997E-4</v>
      </c>
      <c r="AC117" s="280">
        <v>7.7539999999999998E-4</v>
      </c>
      <c r="AD117" s="285">
        <v>1.7444000000000001E-3</v>
      </c>
      <c r="AE117" s="282">
        <v>2620</v>
      </c>
      <c r="AF117" s="282">
        <v>3710</v>
      </c>
      <c r="AG117" s="282">
        <v>4580</v>
      </c>
      <c r="AH117" s="282">
        <v>1463</v>
      </c>
      <c r="AI117" s="282">
        <v>876</v>
      </c>
      <c r="AJ117" s="282">
        <v>2302</v>
      </c>
      <c r="AK117" s="282">
        <v>3868</v>
      </c>
      <c r="AL117" s="286">
        <v>2292</v>
      </c>
      <c r="AT117" s="187"/>
    </row>
    <row r="118" spans="1:46" ht="15" customHeight="1" x14ac:dyDescent="0.15">
      <c r="A118" s="284" t="s">
        <v>1313</v>
      </c>
      <c r="B118" s="284" t="s">
        <v>2399</v>
      </c>
      <c r="C118" s="284" t="s">
        <v>119</v>
      </c>
      <c r="D118" s="84" t="s">
        <v>119</v>
      </c>
      <c r="E118" s="84" t="s">
        <v>2601</v>
      </c>
      <c r="F118" s="84" t="s">
        <v>38</v>
      </c>
      <c r="G118" s="84">
        <v>12</v>
      </c>
      <c r="H118" s="84">
        <v>7647829</v>
      </c>
      <c r="I118" s="84">
        <v>7647829</v>
      </c>
      <c r="J118" s="84" t="s">
        <v>40</v>
      </c>
      <c r="K118" s="84" t="s">
        <v>39</v>
      </c>
      <c r="L118" s="187" t="s">
        <v>2602</v>
      </c>
      <c r="M118" s="280">
        <v>0</v>
      </c>
      <c r="N118" s="280">
        <v>0</v>
      </c>
      <c r="O118" s="280">
        <v>0</v>
      </c>
      <c r="P118" s="280">
        <v>0.16981100000000002</v>
      </c>
      <c r="Q118" s="285">
        <v>0.16923100000000002</v>
      </c>
      <c r="R118" s="282">
        <v>17</v>
      </c>
      <c r="S118" s="282">
        <v>89</v>
      </c>
      <c r="T118" s="282">
        <v>44</v>
      </c>
      <c r="U118" s="282">
        <v>52</v>
      </c>
      <c r="V118" s="286">
        <v>64</v>
      </c>
      <c r="W118" s="280">
        <v>1.4903E-3</v>
      </c>
      <c r="X118" s="280">
        <v>8.2180000000000003E-4</v>
      </c>
      <c r="Y118" s="280">
        <v>1.0866000000000001E-3</v>
      </c>
      <c r="Z118" s="280">
        <v>0</v>
      </c>
      <c r="AA118" s="280">
        <v>0.201266</v>
      </c>
      <c r="AB118" s="280">
        <v>0.24323499999999998</v>
      </c>
      <c r="AC118" s="280">
        <v>0.20823899999999998</v>
      </c>
      <c r="AD118" s="285">
        <v>5.9881900000000002E-2</v>
      </c>
      <c r="AE118" s="282">
        <v>3354</v>
      </c>
      <c r="AF118" s="282">
        <v>8517</v>
      </c>
      <c r="AG118" s="282">
        <v>5521</v>
      </c>
      <c r="AH118" s="282">
        <v>1559</v>
      </c>
      <c r="AI118" s="282">
        <v>789</v>
      </c>
      <c r="AJ118" s="282">
        <v>3140</v>
      </c>
      <c r="AK118" s="282">
        <v>5315</v>
      </c>
      <c r="AL118" s="286">
        <v>3556</v>
      </c>
      <c r="AT118" s="187"/>
    </row>
    <row r="119" spans="1:46" ht="15" customHeight="1" x14ac:dyDescent="0.15">
      <c r="A119" s="284" t="s">
        <v>30</v>
      </c>
      <c r="B119" s="284" t="s">
        <v>30</v>
      </c>
      <c r="C119" s="284" t="s">
        <v>119</v>
      </c>
      <c r="D119" s="84" t="s">
        <v>119</v>
      </c>
      <c r="E119" s="84" t="s">
        <v>2603</v>
      </c>
      <c r="F119" s="84" t="s">
        <v>38</v>
      </c>
      <c r="G119" s="84">
        <v>12</v>
      </c>
      <c r="H119" s="84">
        <v>14794109</v>
      </c>
      <c r="I119" s="84">
        <v>14794109</v>
      </c>
      <c r="J119" s="84" t="s">
        <v>40</v>
      </c>
      <c r="K119" s="84" t="s">
        <v>39</v>
      </c>
      <c r="L119" s="187" t="s">
        <v>2604</v>
      </c>
      <c r="M119" s="280">
        <v>0</v>
      </c>
      <c r="N119" s="280">
        <v>0</v>
      </c>
      <c r="O119" s="280">
        <v>0.15789500000000001</v>
      </c>
      <c r="P119" s="280">
        <v>0</v>
      </c>
      <c r="Q119" s="285">
        <v>0</v>
      </c>
      <c r="R119" s="282">
        <v>13</v>
      </c>
      <c r="S119" s="282">
        <v>53</v>
      </c>
      <c r="T119" s="282">
        <v>37</v>
      </c>
      <c r="U119" s="282">
        <v>38</v>
      </c>
      <c r="V119" s="286">
        <v>45</v>
      </c>
      <c r="W119" s="280">
        <v>6.8419999999999993E-4</v>
      </c>
      <c r="X119" s="280">
        <v>0</v>
      </c>
      <c r="Y119" s="280">
        <v>1.0556000000000001E-3</v>
      </c>
      <c r="Z119" s="280">
        <v>0.15825699999999998</v>
      </c>
      <c r="AA119" s="280">
        <v>1.1237E-3</v>
      </c>
      <c r="AB119" s="280">
        <v>2.3387E-3</v>
      </c>
      <c r="AC119" s="280">
        <v>8.5106000000000001E-3</v>
      </c>
      <c r="AD119" s="285">
        <v>4.2770000000000004E-4</v>
      </c>
      <c r="AE119" s="282">
        <v>2922</v>
      </c>
      <c r="AF119" s="282">
        <v>276</v>
      </c>
      <c r="AG119" s="282">
        <v>2841</v>
      </c>
      <c r="AH119" s="282">
        <v>7847</v>
      </c>
      <c r="AI119" s="282">
        <v>11568</v>
      </c>
      <c r="AJ119" s="282">
        <v>5130</v>
      </c>
      <c r="AK119" s="282">
        <v>704</v>
      </c>
      <c r="AL119" s="286">
        <v>2337</v>
      </c>
      <c r="AT119" s="187"/>
    </row>
    <row r="120" spans="1:46" ht="15" customHeight="1" x14ac:dyDescent="0.15">
      <c r="A120" s="284" t="s">
        <v>30</v>
      </c>
      <c r="B120" s="284" t="s">
        <v>30</v>
      </c>
      <c r="C120" s="284" t="s">
        <v>119</v>
      </c>
      <c r="D120" s="84" t="s">
        <v>119</v>
      </c>
      <c r="E120" s="84" t="s">
        <v>2020</v>
      </c>
      <c r="F120" s="84" t="s">
        <v>38</v>
      </c>
      <c r="G120" s="84">
        <v>12</v>
      </c>
      <c r="H120" s="84">
        <v>19282755</v>
      </c>
      <c r="I120" s="84">
        <v>19282755</v>
      </c>
      <c r="J120" s="84" t="s">
        <v>40</v>
      </c>
      <c r="K120" s="84" t="s">
        <v>39</v>
      </c>
      <c r="L120" s="187" t="s">
        <v>2605</v>
      </c>
      <c r="M120" s="280">
        <v>0</v>
      </c>
      <c r="N120" s="280">
        <v>0</v>
      </c>
      <c r="O120" s="280">
        <v>0.15789500000000001</v>
      </c>
      <c r="P120" s="280">
        <v>0</v>
      </c>
      <c r="Q120" s="285">
        <v>0</v>
      </c>
      <c r="R120" s="282">
        <v>13</v>
      </c>
      <c r="S120" s="282">
        <v>63</v>
      </c>
      <c r="T120" s="282">
        <v>37</v>
      </c>
      <c r="U120" s="282">
        <v>69</v>
      </c>
      <c r="V120" s="286">
        <v>67</v>
      </c>
      <c r="W120" s="280">
        <v>0</v>
      </c>
      <c r="X120" s="280">
        <v>2.0100000000000001E-4</v>
      </c>
      <c r="Y120" s="280">
        <v>2.3499999999999999E-4</v>
      </c>
      <c r="Z120" s="280">
        <v>0.14202500000000001</v>
      </c>
      <c r="AA120" s="280">
        <v>1.1933E-3</v>
      </c>
      <c r="AB120" s="280">
        <v>0</v>
      </c>
      <c r="AC120" s="280">
        <v>2.7169999999999999E-4</v>
      </c>
      <c r="AD120" s="285">
        <v>0</v>
      </c>
      <c r="AE120" s="282">
        <v>2343</v>
      </c>
      <c r="AF120" s="282">
        <v>4975</v>
      </c>
      <c r="AG120" s="282">
        <v>4254</v>
      </c>
      <c r="AH120" s="282">
        <v>1372</v>
      </c>
      <c r="AI120" s="282">
        <v>837</v>
      </c>
      <c r="AJ120" s="282">
        <v>2064</v>
      </c>
      <c r="AK120" s="282">
        <v>3679</v>
      </c>
      <c r="AL120" s="286">
        <v>2536</v>
      </c>
      <c r="AT120" s="187"/>
    </row>
    <row r="121" spans="1:46" ht="15" customHeight="1" x14ac:dyDescent="0.15">
      <c r="A121" s="284" t="s">
        <v>2376</v>
      </c>
      <c r="B121" s="284" t="s">
        <v>2765</v>
      </c>
      <c r="C121" s="284" t="s">
        <v>119</v>
      </c>
      <c r="D121" s="84" t="s">
        <v>119</v>
      </c>
      <c r="E121" s="84" t="s">
        <v>2606</v>
      </c>
      <c r="F121" s="84" t="s">
        <v>38</v>
      </c>
      <c r="G121" s="84">
        <v>12</v>
      </c>
      <c r="H121" s="84">
        <v>22778207</v>
      </c>
      <c r="I121" s="84">
        <v>22778207</v>
      </c>
      <c r="J121" s="84" t="s">
        <v>39</v>
      </c>
      <c r="K121" s="84" t="s">
        <v>59</v>
      </c>
      <c r="L121" s="187" t="s">
        <v>2607</v>
      </c>
      <c r="M121" s="280">
        <v>0</v>
      </c>
      <c r="N121" s="280">
        <v>0</v>
      </c>
      <c r="O121" s="280">
        <v>1.6393399999999999E-2</v>
      </c>
      <c r="P121" s="280">
        <v>0</v>
      </c>
      <c r="Q121" s="285">
        <v>0.25</v>
      </c>
      <c r="R121" s="282">
        <v>22</v>
      </c>
      <c r="S121" s="282">
        <v>73</v>
      </c>
      <c r="T121" s="282">
        <v>60</v>
      </c>
      <c r="U121" s="282">
        <v>91</v>
      </c>
      <c r="V121" s="286">
        <v>119</v>
      </c>
      <c r="W121" s="280">
        <v>1.489E-2</v>
      </c>
      <c r="X121" s="280">
        <v>9.5139999999999999E-3</v>
      </c>
      <c r="Y121" s="280">
        <v>1.1535399999999999E-2</v>
      </c>
      <c r="Z121" s="280">
        <v>2.7783999999999999E-3</v>
      </c>
      <c r="AA121" s="280">
        <v>2.454E-3</v>
      </c>
      <c r="AB121" s="280">
        <v>1.8268800000000002E-2</v>
      </c>
      <c r="AC121" s="280">
        <v>0.181452</v>
      </c>
      <c r="AD121" s="285">
        <v>4.836E-2</v>
      </c>
      <c r="AE121" s="282">
        <v>2954</v>
      </c>
      <c r="AF121" s="282">
        <v>3888</v>
      </c>
      <c r="AG121" s="282">
        <v>2513</v>
      </c>
      <c r="AH121" s="282">
        <v>4318</v>
      </c>
      <c r="AI121" s="282">
        <v>814</v>
      </c>
      <c r="AJ121" s="282">
        <v>2298</v>
      </c>
      <c r="AK121" s="282">
        <v>6447</v>
      </c>
      <c r="AL121" s="286">
        <v>2377</v>
      </c>
      <c r="AT121" s="187"/>
    </row>
    <row r="122" spans="1:46" ht="15" customHeight="1" x14ac:dyDescent="0.15">
      <c r="A122" s="284" t="s">
        <v>1179</v>
      </c>
      <c r="B122" s="284" t="s">
        <v>2406</v>
      </c>
      <c r="C122" s="284" t="s">
        <v>119</v>
      </c>
      <c r="D122" s="84" t="s">
        <v>119</v>
      </c>
      <c r="E122" s="84" t="s">
        <v>2608</v>
      </c>
      <c r="F122" s="84" t="s">
        <v>38</v>
      </c>
      <c r="G122" s="84">
        <v>12</v>
      </c>
      <c r="H122" s="84">
        <v>27461299</v>
      </c>
      <c r="I122" s="84">
        <v>27461299</v>
      </c>
      <c r="J122" s="84" t="s">
        <v>39</v>
      </c>
      <c r="K122" s="84" t="s">
        <v>59</v>
      </c>
      <c r="L122" s="187" t="s">
        <v>2609</v>
      </c>
      <c r="M122" s="280">
        <v>0</v>
      </c>
      <c r="N122" s="280">
        <v>0</v>
      </c>
      <c r="O122" s="280">
        <v>0.14583299999999999</v>
      </c>
      <c r="P122" s="280">
        <v>0.17910399999999999</v>
      </c>
      <c r="Q122" s="285">
        <v>0.18987300000000001</v>
      </c>
      <c r="R122" s="282">
        <v>12</v>
      </c>
      <c r="S122" s="282">
        <v>77</v>
      </c>
      <c r="T122" s="282">
        <v>47</v>
      </c>
      <c r="U122" s="282">
        <v>66</v>
      </c>
      <c r="V122" s="286">
        <v>78</v>
      </c>
      <c r="W122" s="280">
        <v>4.4199E-3</v>
      </c>
      <c r="X122" s="280">
        <v>3.8329000000000002E-3</v>
      </c>
      <c r="Y122" s="280">
        <v>3.2466999999999999E-3</v>
      </c>
      <c r="Z122" s="280">
        <v>0.15102299999999999</v>
      </c>
      <c r="AA122" s="280">
        <v>0.17824799999999999</v>
      </c>
      <c r="AB122" s="280">
        <v>0.146679</v>
      </c>
      <c r="AC122" s="280">
        <v>0.17671800000000001</v>
      </c>
      <c r="AD122" s="285">
        <v>8.1509100000000001E-2</v>
      </c>
      <c r="AE122" s="282">
        <v>2714</v>
      </c>
      <c r="AF122" s="282">
        <v>2608</v>
      </c>
      <c r="AG122" s="282">
        <v>615</v>
      </c>
      <c r="AH122" s="282">
        <v>3568</v>
      </c>
      <c r="AI122" s="282">
        <v>661</v>
      </c>
      <c r="AJ122" s="282">
        <v>2242</v>
      </c>
      <c r="AK122" s="282">
        <v>5222</v>
      </c>
      <c r="AL122" s="286">
        <v>2146</v>
      </c>
      <c r="AT122" s="187"/>
    </row>
    <row r="123" spans="1:46" ht="15" customHeight="1" x14ac:dyDescent="0.15">
      <c r="A123" s="284" t="s">
        <v>30</v>
      </c>
      <c r="B123" s="284" t="s">
        <v>30</v>
      </c>
      <c r="C123" s="284" t="s">
        <v>119</v>
      </c>
      <c r="D123" s="84" t="s">
        <v>119</v>
      </c>
      <c r="E123" s="84" t="s">
        <v>2610</v>
      </c>
      <c r="F123" s="84" t="s">
        <v>38</v>
      </c>
      <c r="G123" s="84">
        <v>12</v>
      </c>
      <c r="H123" s="84">
        <v>42745829</v>
      </c>
      <c r="I123" s="84">
        <v>42745829</v>
      </c>
      <c r="J123" s="84" t="s">
        <v>40</v>
      </c>
      <c r="K123" s="84" t="s">
        <v>59</v>
      </c>
      <c r="L123" s="187" t="s">
        <v>2611</v>
      </c>
      <c r="M123" s="280">
        <v>0</v>
      </c>
      <c r="N123" s="280">
        <v>0</v>
      </c>
      <c r="O123" s="280">
        <v>0.15384600000000001</v>
      </c>
      <c r="P123" s="280">
        <v>0</v>
      </c>
      <c r="Q123" s="285">
        <v>0</v>
      </c>
      <c r="R123" s="282">
        <v>11</v>
      </c>
      <c r="S123" s="282">
        <v>60</v>
      </c>
      <c r="T123" s="282">
        <v>38</v>
      </c>
      <c r="U123" s="282">
        <v>48</v>
      </c>
      <c r="V123" s="286">
        <v>42</v>
      </c>
      <c r="W123" s="280">
        <v>6.6399999999999999E-4</v>
      </c>
      <c r="X123" s="280">
        <v>1.247E-4</v>
      </c>
      <c r="Y123" s="280">
        <v>8.0019999999999993E-4</v>
      </c>
      <c r="Z123" s="280">
        <v>0.11679600000000001</v>
      </c>
      <c r="AA123" s="280">
        <v>2.1164000000000001E-3</v>
      </c>
      <c r="AB123" s="280">
        <v>7.5950000000000008E-4</v>
      </c>
      <c r="AC123" s="280">
        <v>2.1069999999999997E-4</v>
      </c>
      <c r="AD123" s="285">
        <v>2.675E-4</v>
      </c>
      <c r="AE123" s="282">
        <v>3011</v>
      </c>
      <c r="AF123" s="282">
        <v>8020</v>
      </c>
      <c r="AG123" s="282">
        <v>4998</v>
      </c>
      <c r="AH123" s="282">
        <v>1934</v>
      </c>
      <c r="AI123" s="282">
        <v>944</v>
      </c>
      <c r="AJ123" s="282">
        <v>3949</v>
      </c>
      <c r="AK123" s="282">
        <v>4746</v>
      </c>
      <c r="AL123" s="286">
        <v>3737</v>
      </c>
      <c r="AT123" s="187"/>
    </row>
    <row r="124" spans="1:46" ht="15" customHeight="1" x14ac:dyDescent="0.15">
      <c r="A124" s="284" t="s">
        <v>30</v>
      </c>
      <c r="B124" s="284" t="s">
        <v>30</v>
      </c>
      <c r="C124" s="284" t="s">
        <v>119</v>
      </c>
      <c r="D124" s="84" t="s">
        <v>119</v>
      </c>
      <c r="E124" s="84" t="s">
        <v>2612</v>
      </c>
      <c r="F124" s="84" t="s">
        <v>38</v>
      </c>
      <c r="G124" s="84">
        <v>12</v>
      </c>
      <c r="H124" s="84">
        <v>48534575</v>
      </c>
      <c r="I124" s="84">
        <v>48534575</v>
      </c>
      <c r="J124" s="84" t="s">
        <v>39</v>
      </c>
      <c r="K124" s="84" t="s">
        <v>59</v>
      </c>
      <c r="L124" s="187" t="s">
        <v>2613</v>
      </c>
      <c r="M124" s="280">
        <v>0</v>
      </c>
      <c r="N124" s="280">
        <v>0</v>
      </c>
      <c r="O124" s="280">
        <v>0.15493000000000001</v>
      </c>
      <c r="P124" s="280">
        <v>0</v>
      </c>
      <c r="Q124" s="285">
        <v>0</v>
      </c>
      <c r="R124" s="282">
        <v>28</v>
      </c>
      <c r="S124" s="282">
        <v>117</v>
      </c>
      <c r="T124" s="282">
        <v>70</v>
      </c>
      <c r="U124" s="282">
        <v>100</v>
      </c>
      <c r="V124" s="286">
        <v>139</v>
      </c>
      <c r="W124" s="280">
        <v>8.8888999999999999E-3</v>
      </c>
      <c r="X124" s="280">
        <v>8.6441999999999995E-3</v>
      </c>
      <c r="Y124" s="280">
        <v>8.5250000000000007E-4</v>
      </c>
      <c r="Z124" s="280">
        <v>0.17768100000000001</v>
      </c>
      <c r="AA124" s="280">
        <v>1.4492799999999998E-2</v>
      </c>
      <c r="AB124" s="280">
        <v>6.2620000000000002E-3</v>
      </c>
      <c r="AC124" s="280">
        <v>4.6083000000000001E-3</v>
      </c>
      <c r="AD124" s="285">
        <v>1.3699000000000001E-3</v>
      </c>
      <c r="AE124" s="282">
        <v>3374</v>
      </c>
      <c r="AF124" s="282">
        <v>4395</v>
      </c>
      <c r="AG124" s="282">
        <v>2345</v>
      </c>
      <c r="AH124" s="282">
        <v>4130</v>
      </c>
      <c r="AI124" s="282">
        <v>758</v>
      </c>
      <c r="AJ124" s="282">
        <v>2075</v>
      </c>
      <c r="AK124" s="282">
        <v>6726</v>
      </c>
      <c r="AL124" s="286">
        <v>2919</v>
      </c>
      <c r="AT124" s="187"/>
    </row>
    <row r="125" spans="1:46" ht="15" customHeight="1" x14ac:dyDescent="0.15">
      <c r="A125" s="284" t="s">
        <v>30</v>
      </c>
      <c r="B125" s="284" t="s">
        <v>30</v>
      </c>
      <c r="C125" s="284" t="s">
        <v>119</v>
      </c>
      <c r="D125" s="84" t="s">
        <v>119</v>
      </c>
      <c r="E125" s="84" t="s">
        <v>2614</v>
      </c>
      <c r="F125" s="84" t="s">
        <v>38</v>
      </c>
      <c r="G125" s="84">
        <v>12</v>
      </c>
      <c r="H125" s="84">
        <v>56351724</v>
      </c>
      <c r="I125" s="84">
        <v>56351724</v>
      </c>
      <c r="J125" s="84" t="s">
        <v>40</v>
      </c>
      <c r="K125" s="84" t="s">
        <v>46</v>
      </c>
      <c r="L125" s="187" t="s">
        <v>2615</v>
      </c>
      <c r="M125" s="280">
        <v>0</v>
      </c>
      <c r="N125" s="280">
        <v>0</v>
      </c>
      <c r="O125" s="280">
        <v>0.14000000000000001</v>
      </c>
      <c r="P125" s="280">
        <v>0</v>
      </c>
      <c r="Q125" s="285">
        <v>0</v>
      </c>
      <c r="R125" s="282">
        <v>17</v>
      </c>
      <c r="S125" s="282">
        <v>62</v>
      </c>
      <c r="T125" s="282">
        <v>49</v>
      </c>
      <c r="U125" s="282">
        <v>88</v>
      </c>
      <c r="V125" s="286">
        <v>75</v>
      </c>
      <c r="W125" s="280">
        <v>6.8493E-3</v>
      </c>
      <c r="X125" s="280">
        <v>6.5741000000000003E-3</v>
      </c>
      <c r="Y125" s="280">
        <v>4.1444999999999997E-3</v>
      </c>
      <c r="Z125" s="280">
        <v>0.18559799999999999</v>
      </c>
      <c r="AA125" s="280">
        <v>5.4869999999999997E-3</v>
      </c>
      <c r="AB125" s="280">
        <v>2.5668999999999996E-3</v>
      </c>
      <c r="AC125" s="280">
        <v>5.7012E-3</v>
      </c>
      <c r="AD125" s="285">
        <v>1.4279E-3</v>
      </c>
      <c r="AE125" s="282">
        <v>2043</v>
      </c>
      <c r="AF125" s="282">
        <v>4106</v>
      </c>
      <c r="AG125" s="282">
        <v>3377</v>
      </c>
      <c r="AH125" s="282">
        <v>1346</v>
      </c>
      <c r="AI125" s="282">
        <v>728</v>
      </c>
      <c r="AJ125" s="282">
        <v>2726</v>
      </c>
      <c r="AK125" s="282">
        <v>3507</v>
      </c>
      <c r="AL125" s="286">
        <v>2100</v>
      </c>
      <c r="AT125" s="187"/>
    </row>
    <row r="126" spans="1:46" ht="15" customHeight="1" x14ac:dyDescent="0.15">
      <c r="A126" s="284" t="s">
        <v>99</v>
      </c>
      <c r="B126" s="284" t="s">
        <v>2376</v>
      </c>
      <c r="C126" s="284" t="s">
        <v>119</v>
      </c>
      <c r="D126" s="84" t="s">
        <v>119</v>
      </c>
      <c r="E126" s="84" t="s">
        <v>2616</v>
      </c>
      <c r="F126" s="84" t="s">
        <v>38</v>
      </c>
      <c r="G126" s="84">
        <v>12</v>
      </c>
      <c r="H126" s="84">
        <v>56708705</v>
      </c>
      <c r="I126" s="84">
        <v>56708705</v>
      </c>
      <c r="J126" s="84" t="s">
        <v>46</v>
      </c>
      <c r="K126" s="84" t="s">
        <v>39</v>
      </c>
      <c r="L126" s="187" t="s">
        <v>2617</v>
      </c>
      <c r="M126" s="280">
        <v>0</v>
      </c>
      <c r="N126" s="280">
        <v>0</v>
      </c>
      <c r="O126" s="280">
        <v>0.11538500000000002</v>
      </c>
      <c r="P126" s="280">
        <v>1.9607799999999998E-2</v>
      </c>
      <c r="Q126" s="285">
        <v>0</v>
      </c>
      <c r="R126" s="282">
        <v>13</v>
      </c>
      <c r="S126" s="282">
        <v>43</v>
      </c>
      <c r="T126" s="282">
        <v>25</v>
      </c>
      <c r="U126" s="282">
        <v>50</v>
      </c>
      <c r="V126" s="286">
        <v>40</v>
      </c>
      <c r="W126" s="280">
        <v>7.7854999999999999E-3</v>
      </c>
      <c r="X126" s="280">
        <v>6.0975999999999999E-3</v>
      </c>
      <c r="Y126" s="280">
        <v>8.4424999999999986E-3</v>
      </c>
      <c r="Z126" s="280">
        <v>0.12606600000000001</v>
      </c>
      <c r="AA126" s="280">
        <v>7.6251000000000001E-3</v>
      </c>
      <c r="AB126" s="280">
        <v>6.3166000000000003E-3</v>
      </c>
      <c r="AC126" s="280">
        <v>1.08932E-2</v>
      </c>
      <c r="AD126" s="285">
        <v>4.2570000000000004E-3</v>
      </c>
      <c r="AE126" s="282">
        <v>2311</v>
      </c>
      <c r="AF126" s="282">
        <v>163</v>
      </c>
      <c r="AG126" s="282">
        <v>3434</v>
      </c>
      <c r="AH126" s="282">
        <v>7035</v>
      </c>
      <c r="AI126" s="282">
        <v>10753</v>
      </c>
      <c r="AJ126" s="282">
        <v>5065</v>
      </c>
      <c r="AK126" s="282">
        <v>458</v>
      </c>
      <c r="AL126" s="286">
        <v>2583</v>
      </c>
      <c r="AT126" s="187"/>
    </row>
    <row r="127" spans="1:46" ht="15" customHeight="1" x14ac:dyDescent="0.15">
      <c r="A127" s="284" t="s">
        <v>1117</v>
      </c>
      <c r="B127" s="284" t="s">
        <v>269</v>
      </c>
      <c r="C127" s="284" t="s">
        <v>119</v>
      </c>
      <c r="D127" s="84" t="s">
        <v>119</v>
      </c>
      <c r="E127" s="84" t="s">
        <v>2618</v>
      </c>
      <c r="F127" s="84" t="s">
        <v>38</v>
      </c>
      <c r="G127" s="84">
        <v>12</v>
      </c>
      <c r="H127" s="84">
        <v>103234256</v>
      </c>
      <c r="I127" s="84">
        <v>103234256</v>
      </c>
      <c r="J127" s="84" t="s">
        <v>40</v>
      </c>
      <c r="K127" s="84" t="s">
        <v>46</v>
      </c>
      <c r="L127" s="187" t="s">
        <v>2619</v>
      </c>
      <c r="M127" s="280">
        <v>0</v>
      </c>
      <c r="N127" s="280">
        <v>5.3571400000000005E-2</v>
      </c>
      <c r="O127" s="280">
        <v>0</v>
      </c>
      <c r="P127" s="280">
        <v>0.148148</v>
      </c>
      <c r="Q127" s="285">
        <v>0</v>
      </c>
      <c r="R127" s="282">
        <v>14</v>
      </c>
      <c r="S127" s="282">
        <v>55</v>
      </c>
      <c r="T127" s="282">
        <v>26</v>
      </c>
      <c r="U127" s="282">
        <v>26</v>
      </c>
      <c r="V127" s="286">
        <v>44</v>
      </c>
      <c r="W127" s="280">
        <v>1.0389600000000001E-2</v>
      </c>
      <c r="X127" s="280">
        <v>2.8517E-3</v>
      </c>
      <c r="Y127" s="280">
        <v>6.5391999999999994E-3</v>
      </c>
      <c r="Z127" s="280">
        <v>4.9322000000000003E-3</v>
      </c>
      <c r="AA127" s="280">
        <v>0.27152300000000001</v>
      </c>
      <c r="AB127" s="280">
        <v>0.26814900000000003</v>
      </c>
      <c r="AC127" s="280">
        <v>3.2786999999999998E-3</v>
      </c>
      <c r="AD127" s="285">
        <v>9.2592999999999998E-3</v>
      </c>
      <c r="AE127" s="282">
        <v>1154</v>
      </c>
      <c r="AF127" s="282">
        <v>3155</v>
      </c>
      <c r="AG127" s="282">
        <v>1987</v>
      </c>
      <c r="AH127" s="282">
        <v>810</v>
      </c>
      <c r="AI127" s="282">
        <v>452</v>
      </c>
      <c r="AJ127" s="282">
        <v>1528</v>
      </c>
      <c r="AK127" s="282">
        <v>2439</v>
      </c>
      <c r="AL127" s="286">
        <v>755</v>
      </c>
      <c r="AT127" s="187"/>
    </row>
    <row r="128" spans="1:46" ht="15" customHeight="1" x14ac:dyDescent="0.15">
      <c r="A128" s="284" t="s">
        <v>2376</v>
      </c>
      <c r="B128" s="284" t="s">
        <v>2588</v>
      </c>
      <c r="C128" s="284" t="s">
        <v>119</v>
      </c>
      <c r="D128" s="84" t="s">
        <v>119</v>
      </c>
      <c r="E128" s="84" t="s">
        <v>2620</v>
      </c>
      <c r="F128" s="84" t="s">
        <v>38</v>
      </c>
      <c r="G128" s="84">
        <v>12</v>
      </c>
      <c r="H128" s="84">
        <v>112323739</v>
      </c>
      <c r="I128" s="84">
        <v>112323739</v>
      </c>
      <c r="J128" s="84" t="s">
        <v>40</v>
      </c>
      <c r="K128" s="84" t="s">
        <v>39</v>
      </c>
      <c r="L128" s="187" t="s">
        <v>2621</v>
      </c>
      <c r="M128" s="280">
        <v>0</v>
      </c>
      <c r="N128" s="280">
        <v>0</v>
      </c>
      <c r="O128" s="280">
        <v>0.13636400000000001</v>
      </c>
      <c r="P128" s="280">
        <v>0</v>
      </c>
      <c r="Q128" s="285">
        <v>0.16867499999999999</v>
      </c>
      <c r="R128" s="282">
        <v>13</v>
      </c>
      <c r="S128" s="282">
        <v>85</v>
      </c>
      <c r="T128" s="282">
        <v>43</v>
      </c>
      <c r="U128" s="282">
        <v>61</v>
      </c>
      <c r="V128" s="286">
        <v>82</v>
      </c>
      <c r="W128" s="280">
        <v>2.4085000000000001E-3</v>
      </c>
      <c r="X128" s="280">
        <v>6.0150000000000004E-4</v>
      </c>
      <c r="Y128" s="280">
        <v>1.8576E-3</v>
      </c>
      <c r="Z128" s="280">
        <v>0.21355899999999997</v>
      </c>
      <c r="AA128" s="280">
        <v>1.3793E-3</v>
      </c>
      <c r="AB128" s="280">
        <v>1.79455E-2</v>
      </c>
      <c r="AC128" s="280">
        <v>0.19076000000000001</v>
      </c>
      <c r="AD128" s="285">
        <v>3.44538E-2</v>
      </c>
      <c r="AE128" s="282">
        <v>2075</v>
      </c>
      <c r="AF128" s="282">
        <v>3324</v>
      </c>
      <c r="AG128" s="282">
        <v>3229</v>
      </c>
      <c r="AH128" s="282">
        <v>1179</v>
      </c>
      <c r="AI128" s="282">
        <v>724</v>
      </c>
      <c r="AJ128" s="282">
        <v>1615</v>
      </c>
      <c r="AK128" s="282">
        <v>3354</v>
      </c>
      <c r="AL128" s="286">
        <v>2379</v>
      </c>
      <c r="AT128" s="187"/>
    </row>
    <row r="129" spans="1:46" ht="15" customHeight="1" x14ac:dyDescent="0.15">
      <c r="A129" s="284" t="s">
        <v>30</v>
      </c>
      <c r="B129" s="284" t="s">
        <v>30</v>
      </c>
      <c r="C129" s="284" t="s">
        <v>119</v>
      </c>
      <c r="D129" s="84" t="s">
        <v>119</v>
      </c>
      <c r="E129" s="84" t="s">
        <v>2622</v>
      </c>
      <c r="F129" s="84" t="s">
        <v>38</v>
      </c>
      <c r="G129" s="84">
        <v>14</v>
      </c>
      <c r="H129" s="84">
        <v>58949369</v>
      </c>
      <c r="I129" s="84">
        <v>58949369</v>
      </c>
      <c r="J129" s="84" t="s">
        <v>46</v>
      </c>
      <c r="K129" s="84" t="s">
        <v>39</v>
      </c>
      <c r="L129" s="187" t="s">
        <v>2623</v>
      </c>
      <c r="M129" s="280">
        <v>0</v>
      </c>
      <c r="N129" s="280">
        <v>0</v>
      </c>
      <c r="O129" s="280">
        <v>0.125</v>
      </c>
      <c r="P129" s="280">
        <v>0</v>
      </c>
      <c r="Q129" s="285">
        <v>0</v>
      </c>
      <c r="R129" s="282">
        <v>20</v>
      </c>
      <c r="S129" s="282">
        <v>88</v>
      </c>
      <c r="T129" s="282">
        <v>39</v>
      </c>
      <c r="U129" s="282">
        <v>40</v>
      </c>
      <c r="V129" s="286">
        <v>53</v>
      </c>
      <c r="W129" s="280">
        <v>2.2489999999999999E-4</v>
      </c>
      <c r="X129" s="280">
        <v>0</v>
      </c>
      <c r="Y129" s="280">
        <v>3.4900000000000003E-4</v>
      </c>
      <c r="Z129" s="280">
        <v>9.9424299999999993E-2</v>
      </c>
      <c r="AA129" s="280">
        <v>0</v>
      </c>
      <c r="AB129" s="280">
        <v>3.076E-4</v>
      </c>
      <c r="AC129" s="280">
        <v>4.44E-4</v>
      </c>
      <c r="AD129" s="285">
        <v>0</v>
      </c>
      <c r="AE129" s="282">
        <v>4446</v>
      </c>
      <c r="AF129" s="282">
        <v>3282</v>
      </c>
      <c r="AG129" s="282">
        <v>5730</v>
      </c>
      <c r="AH129" s="282">
        <v>4515</v>
      </c>
      <c r="AI129" s="282">
        <v>673</v>
      </c>
      <c r="AJ129" s="282">
        <v>3250</v>
      </c>
      <c r="AK129" s="282">
        <v>9008</v>
      </c>
      <c r="AL129" s="286">
        <v>3291</v>
      </c>
      <c r="AT129" s="187"/>
    </row>
    <row r="130" spans="1:46" ht="15" customHeight="1" x14ac:dyDescent="0.15">
      <c r="A130" s="284" t="s">
        <v>2753</v>
      </c>
      <c r="B130" s="284" t="s">
        <v>2756</v>
      </c>
      <c r="C130" s="284" t="s">
        <v>119</v>
      </c>
      <c r="D130" s="84" t="s">
        <v>119</v>
      </c>
      <c r="E130" s="84" t="s">
        <v>2624</v>
      </c>
      <c r="F130" s="84" t="s">
        <v>38</v>
      </c>
      <c r="G130" s="84">
        <v>14</v>
      </c>
      <c r="H130" s="84">
        <v>70515651</v>
      </c>
      <c r="I130" s="84">
        <v>70515651</v>
      </c>
      <c r="J130" s="84" t="s">
        <v>40</v>
      </c>
      <c r="K130" s="84" t="s">
        <v>46</v>
      </c>
      <c r="L130" s="187" t="s">
        <v>2625</v>
      </c>
      <c r="M130" s="280">
        <v>0</v>
      </c>
      <c r="N130" s="280">
        <v>0.17482500000000001</v>
      </c>
      <c r="O130" s="280">
        <v>0.44155800000000001</v>
      </c>
      <c r="P130" s="280">
        <v>0.53684199999999993</v>
      </c>
      <c r="Q130" s="285">
        <v>0.48226999999999998</v>
      </c>
      <c r="R130" s="282">
        <v>22</v>
      </c>
      <c r="S130" s="282">
        <v>142</v>
      </c>
      <c r="T130" s="282">
        <v>76</v>
      </c>
      <c r="U130" s="282">
        <v>94</v>
      </c>
      <c r="V130" s="286">
        <v>140</v>
      </c>
      <c r="W130" s="280">
        <v>4.7457599999999996E-2</v>
      </c>
      <c r="X130" s="280">
        <v>0.24890799999999999</v>
      </c>
      <c r="Y130" s="280">
        <v>0.299815</v>
      </c>
      <c r="Z130" s="280">
        <v>0.39773400000000003</v>
      </c>
      <c r="AA130" s="280">
        <v>0.60829500000000003</v>
      </c>
      <c r="AB130" s="280">
        <v>0.57027000000000005</v>
      </c>
      <c r="AC130" s="280">
        <v>0.49311100000000002</v>
      </c>
      <c r="AD130" s="285">
        <v>0.17990300000000001</v>
      </c>
      <c r="AE130" s="282">
        <v>2949</v>
      </c>
      <c r="AF130" s="282">
        <v>1602</v>
      </c>
      <c r="AG130" s="282">
        <v>3788</v>
      </c>
      <c r="AH130" s="282">
        <v>3617</v>
      </c>
      <c r="AI130" s="282">
        <v>433</v>
      </c>
      <c r="AJ130" s="282">
        <v>1849</v>
      </c>
      <c r="AK130" s="282">
        <v>6241</v>
      </c>
      <c r="AL130" s="286">
        <v>2467</v>
      </c>
      <c r="AT130" s="187"/>
    </row>
    <row r="131" spans="1:46" ht="15" customHeight="1" x14ac:dyDescent="0.15">
      <c r="A131" s="284" t="s">
        <v>2753</v>
      </c>
      <c r="B131" s="284" t="s">
        <v>2756</v>
      </c>
      <c r="C131" s="284" t="s">
        <v>119</v>
      </c>
      <c r="D131" s="84" t="s">
        <v>119</v>
      </c>
      <c r="E131" s="84" t="s">
        <v>2626</v>
      </c>
      <c r="F131" s="84" t="s">
        <v>103</v>
      </c>
      <c r="G131" s="84">
        <v>14</v>
      </c>
      <c r="H131" s="84">
        <v>70924613</v>
      </c>
      <c r="I131" s="84">
        <v>70924613</v>
      </c>
      <c r="J131" s="84" t="s">
        <v>39</v>
      </c>
      <c r="K131" s="84" t="s">
        <v>59</v>
      </c>
      <c r="L131" s="187" t="s">
        <v>2627</v>
      </c>
      <c r="M131" s="280">
        <v>0</v>
      </c>
      <c r="N131" s="280">
        <v>8.2191799999999995E-2</v>
      </c>
      <c r="O131" s="280">
        <v>0.10810800000000001</v>
      </c>
      <c r="P131" s="280">
        <v>0.146341</v>
      </c>
      <c r="Q131" s="285">
        <v>0.169492</v>
      </c>
      <c r="R131" s="282">
        <v>16</v>
      </c>
      <c r="S131" s="282">
        <v>72</v>
      </c>
      <c r="T131" s="282">
        <v>36</v>
      </c>
      <c r="U131" s="282">
        <v>40</v>
      </c>
      <c r="V131" s="286">
        <v>58</v>
      </c>
      <c r="W131" s="280">
        <v>9.1289800000000004E-2</v>
      </c>
      <c r="X131" s="280">
        <v>8.6956500000000006E-2</v>
      </c>
      <c r="Y131" s="280">
        <v>7.3873899999999992E-2</v>
      </c>
      <c r="Z131" s="280">
        <v>9.7826099999999999E-2</v>
      </c>
      <c r="AA131" s="280">
        <v>7.1428599999999995E-2</v>
      </c>
      <c r="AB131" s="280">
        <v>9.88372E-2</v>
      </c>
      <c r="AC131" s="280">
        <v>8.7370199999999995E-2</v>
      </c>
      <c r="AD131" s="285">
        <v>2.2289799999999999E-2</v>
      </c>
      <c r="AE131" s="282">
        <v>1193</v>
      </c>
      <c r="AF131" s="282">
        <v>390</v>
      </c>
      <c r="AG131" s="282">
        <v>1109</v>
      </c>
      <c r="AH131" s="282">
        <v>1287</v>
      </c>
      <c r="AI131" s="282">
        <v>181</v>
      </c>
      <c r="AJ131" s="282">
        <v>687</v>
      </c>
      <c r="AK131" s="282">
        <v>1155</v>
      </c>
      <c r="AL131" s="286">
        <v>986</v>
      </c>
      <c r="AT131" s="187"/>
    </row>
    <row r="132" spans="1:46" ht="15" customHeight="1" x14ac:dyDescent="0.15">
      <c r="A132" s="284" t="s">
        <v>30</v>
      </c>
      <c r="B132" s="284" t="s">
        <v>30</v>
      </c>
      <c r="C132" s="284" t="s">
        <v>119</v>
      </c>
      <c r="D132" s="84" t="s">
        <v>119</v>
      </c>
      <c r="E132" s="84" t="s">
        <v>2628</v>
      </c>
      <c r="F132" s="84" t="s">
        <v>38</v>
      </c>
      <c r="G132" s="84">
        <v>14</v>
      </c>
      <c r="H132" s="84">
        <v>105239627</v>
      </c>
      <c r="I132" s="84">
        <v>105239627</v>
      </c>
      <c r="J132" s="84" t="s">
        <v>39</v>
      </c>
      <c r="K132" s="84" t="s">
        <v>40</v>
      </c>
      <c r="L132" s="187" t="s">
        <v>2629</v>
      </c>
      <c r="M132" s="280">
        <v>0</v>
      </c>
      <c r="N132" s="280">
        <v>0</v>
      </c>
      <c r="O132" s="280">
        <v>0.114286</v>
      </c>
      <c r="P132" s="280">
        <v>0</v>
      </c>
      <c r="Q132" s="285">
        <v>0</v>
      </c>
      <c r="R132" s="282">
        <v>14</v>
      </c>
      <c r="S132" s="282">
        <v>50</v>
      </c>
      <c r="T132" s="282">
        <v>34</v>
      </c>
      <c r="U132" s="282">
        <v>45</v>
      </c>
      <c r="V132" s="286">
        <v>48</v>
      </c>
      <c r="W132" s="280">
        <v>0</v>
      </c>
      <c r="X132" s="280">
        <v>5.1790000000000007E-4</v>
      </c>
      <c r="Y132" s="280">
        <v>0</v>
      </c>
      <c r="Z132" s="280">
        <v>5.3389199999999998E-2</v>
      </c>
      <c r="AA132" s="280">
        <v>1.5923999999999999E-3</v>
      </c>
      <c r="AB132" s="280">
        <v>0</v>
      </c>
      <c r="AC132" s="280">
        <v>1.5359999999999999E-4</v>
      </c>
      <c r="AD132" s="285">
        <v>0</v>
      </c>
      <c r="AE132" s="282">
        <v>2823</v>
      </c>
      <c r="AF132" s="282">
        <v>3861</v>
      </c>
      <c r="AG132" s="282">
        <v>3515</v>
      </c>
      <c r="AH132" s="282">
        <v>3820</v>
      </c>
      <c r="AI132" s="282">
        <v>627</v>
      </c>
      <c r="AJ132" s="282">
        <v>1852</v>
      </c>
      <c r="AK132" s="282">
        <v>6509</v>
      </c>
      <c r="AL132" s="286">
        <v>2108</v>
      </c>
      <c r="AT132" s="187"/>
    </row>
    <row r="133" spans="1:46" ht="15" customHeight="1" x14ac:dyDescent="0.15">
      <c r="A133" s="284" t="s">
        <v>1179</v>
      </c>
      <c r="B133" s="284" t="s">
        <v>2406</v>
      </c>
      <c r="C133" s="284" t="s">
        <v>119</v>
      </c>
      <c r="D133" s="84" t="s">
        <v>119</v>
      </c>
      <c r="E133" s="84" t="s">
        <v>2630</v>
      </c>
      <c r="F133" s="84" t="s">
        <v>38</v>
      </c>
      <c r="G133" s="84">
        <v>15</v>
      </c>
      <c r="H133" s="84">
        <v>40675205</v>
      </c>
      <c r="I133" s="84">
        <v>40675205</v>
      </c>
      <c r="J133" s="84" t="s">
        <v>40</v>
      </c>
      <c r="K133" s="84" t="s">
        <v>46</v>
      </c>
      <c r="L133" s="187" t="s">
        <v>2631</v>
      </c>
      <c r="M133" s="280">
        <v>0</v>
      </c>
      <c r="N133" s="280">
        <v>0</v>
      </c>
      <c r="O133" s="280">
        <v>0.125</v>
      </c>
      <c r="P133" s="280">
        <v>0.15789500000000001</v>
      </c>
      <c r="Q133" s="285">
        <v>0.2</v>
      </c>
      <c r="R133" s="282">
        <v>14</v>
      </c>
      <c r="S133" s="282">
        <v>8</v>
      </c>
      <c r="T133" s="282">
        <v>15</v>
      </c>
      <c r="U133" s="282">
        <v>18</v>
      </c>
      <c r="V133" s="286">
        <v>14</v>
      </c>
      <c r="W133" s="280">
        <v>1.7083999999999999E-3</v>
      </c>
      <c r="X133" s="280">
        <v>4.5967999999999998E-3</v>
      </c>
      <c r="Y133" s="280">
        <v>9.0801000000000007E-3</v>
      </c>
      <c r="Z133" s="280">
        <v>0.34392099999999998</v>
      </c>
      <c r="AA133" s="280">
        <v>0.420908</v>
      </c>
      <c r="AB133" s="280">
        <v>0.36879399999999996</v>
      </c>
      <c r="AC133" s="280">
        <v>0.33750399999999997</v>
      </c>
      <c r="AD133" s="285">
        <v>3.3191499999999999E-2</v>
      </c>
      <c r="AE133" s="282">
        <v>1755</v>
      </c>
      <c r="AF133" s="282">
        <v>5220</v>
      </c>
      <c r="AG133" s="282">
        <v>2532</v>
      </c>
      <c r="AH133" s="282">
        <v>2927</v>
      </c>
      <c r="AI133" s="282">
        <v>726</v>
      </c>
      <c r="AJ133" s="282">
        <v>2819</v>
      </c>
      <c r="AK133" s="282">
        <v>3036</v>
      </c>
      <c r="AL133" s="286">
        <v>1174</v>
      </c>
      <c r="AT133" s="187"/>
    </row>
    <row r="134" spans="1:46" ht="15" customHeight="1" x14ac:dyDescent="0.15">
      <c r="A134" s="284" t="s">
        <v>1179</v>
      </c>
      <c r="B134" s="284" t="s">
        <v>2755</v>
      </c>
      <c r="C134" s="284" t="s">
        <v>119</v>
      </c>
      <c r="D134" s="84" t="s">
        <v>119</v>
      </c>
      <c r="E134" s="84" t="s">
        <v>836</v>
      </c>
      <c r="F134" s="84" t="s">
        <v>38</v>
      </c>
      <c r="G134" s="84">
        <v>15</v>
      </c>
      <c r="H134" s="84">
        <v>43893663</v>
      </c>
      <c r="I134" s="84">
        <v>43893663</v>
      </c>
      <c r="J134" s="84" t="s">
        <v>39</v>
      </c>
      <c r="K134" s="84" t="s">
        <v>40</v>
      </c>
      <c r="L134" s="187" t="s">
        <v>2632</v>
      </c>
      <c r="M134" s="280">
        <v>0</v>
      </c>
      <c r="N134" s="280">
        <v>0</v>
      </c>
      <c r="O134" s="280">
        <v>0.36</v>
      </c>
      <c r="P134" s="280">
        <v>0.15625</v>
      </c>
      <c r="Q134" s="285">
        <v>0.148148</v>
      </c>
      <c r="R134" s="282">
        <v>12</v>
      </c>
      <c r="S134" s="282">
        <v>29</v>
      </c>
      <c r="T134" s="282">
        <v>24</v>
      </c>
      <c r="U134" s="282">
        <v>31</v>
      </c>
      <c r="V134" s="286">
        <v>26</v>
      </c>
      <c r="W134" s="280">
        <v>0</v>
      </c>
      <c r="X134" s="280">
        <v>1.0204100000000001E-2</v>
      </c>
      <c r="Y134" s="280">
        <v>7.049999999999999E-4</v>
      </c>
      <c r="Z134" s="280">
        <v>0.34745600000000004</v>
      </c>
      <c r="AA134" s="280">
        <v>0.25989299999999999</v>
      </c>
      <c r="AB134" s="280">
        <v>0.29000300000000001</v>
      </c>
      <c r="AC134" s="280">
        <v>7.6023400000000005E-2</v>
      </c>
      <c r="AD134" s="285">
        <v>1.39814E-2</v>
      </c>
      <c r="AE134" s="282">
        <v>3052</v>
      </c>
      <c r="AF134" s="282">
        <v>97</v>
      </c>
      <c r="AG134" s="282">
        <v>2836</v>
      </c>
      <c r="AH134" s="282">
        <v>6584</v>
      </c>
      <c r="AI134" s="282">
        <v>8945</v>
      </c>
      <c r="AJ134" s="282">
        <v>2930</v>
      </c>
      <c r="AK134" s="282">
        <v>341</v>
      </c>
      <c r="AL134" s="286">
        <v>1501</v>
      </c>
      <c r="AT134" s="187"/>
    </row>
    <row r="135" spans="1:46" ht="15" customHeight="1" x14ac:dyDescent="0.15">
      <c r="A135" s="284" t="s">
        <v>31</v>
      </c>
      <c r="B135" s="284" t="s">
        <v>269</v>
      </c>
      <c r="C135" s="284" t="s">
        <v>119</v>
      </c>
      <c r="D135" s="84" t="s">
        <v>119</v>
      </c>
      <c r="E135" s="84" t="s">
        <v>2633</v>
      </c>
      <c r="F135" s="84" t="s">
        <v>38</v>
      </c>
      <c r="G135" s="84">
        <v>15</v>
      </c>
      <c r="H135" s="84">
        <v>51276296</v>
      </c>
      <c r="I135" s="84">
        <v>51276296</v>
      </c>
      <c r="J135" s="84" t="s">
        <v>39</v>
      </c>
      <c r="K135" s="84" t="s">
        <v>40</v>
      </c>
      <c r="L135" s="187" t="s">
        <v>2634</v>
      </c>
      <c r="M135" s="280">
        <v>0</v>
      </c>
      <c r="N135" s="280">
        <v>0</v>
      </c>
      <c r="O135" s="280">
        <v>0</v>
      </c>
      <c r="P135" s="280">
        <v>0.25</v>
      </c>
      <c r="Q135" s="285">
        <v>0</v>
      </c>
      <c r="R135" s="282">
        <v>12</v>
      </c>
      <c r="S135" s="282">
        <v>85</v>
      </c>
      <c r="T135" s="282">
        <v>42</v>
      </c>
      <c r="U135" s="282">
        <v>51</v>
      </c>
      <c r="V135" s="286">
        <v>64</v>
      </c>
      <c r="W135" s="280">
        <v>7.7119999999999999E-4</v>
      </c>
      <c r="X135" s="280">
        <v>3.1700000000000001E-4</v>
      </c>
      <c r="Y135" s="280">
        <v>5.3819999999999996E-4</v>
      </c>
      <c r="Z135" s="280">
        <v>1.604E-3</v>
      </c>
      <c r="AA135" s="280">
        <v>0.234483</v>
      </c>
      <c r="AB135" s="280">
        <v>0.21499600000000002</v>
      </c>
      <c r="AC135" s="280">
        <v>9.9620000000000004E-4</v>
      </c>
      <c r="AD135" s="285">
        <v>8.9870000000000011E-4</v>
      </c>
      <c r="AE135" s="282">
        <v>3889</v>
      </c>
      <c r="AF135" s="282">
        <v>3154</v>
      </c>
      <c r="AG135" s="282">
        <v>1857</v>
      </c>
      <c r="AH135" s="282">
        <v>4363</v>
      </c>
      <c r="AI135" s="282">
        <v>724</v>
      </c>
      <c r="AJ135" s="282">
        <v>2613</v>
      </c>
      <c r="AK135" s="282">
        <v>6022</v>
      </c>
      <c r="AL135" s="286">
        <v>3337</v>
      </c>
      <c r="AT135" s="187"/>
    </row>
    <row r="136" spans="1:46" ht="15" customHeight="1" x14ac:dyDescent="0.15">
      <c r="A136" s="284" t="s">
        <v>1179</v>
      </c>
      <c r="B136" s="284" t="s">
        <v>2755</v>
      </c>
      <c r="C136" s="284" t="s">
        <v>119</v>
      </c>
      <c r="D136" s="84" t="s">
        <v>119</v>
      </c>
      <c r="E136" s="84" t="s">
        <v>1786</v>
      </c>
      <c r="F136" s="84" t="s">
        <v>38</v>
      </c>
      <c r="G136" s="84">
        <v>15</v>
      </c>
      <c r="H136" s="84">
        <v>76463349</v>
      </c>
      <c r="I136" s="84">
        <v>76463349</v>
      </c>
      <c r="J136" s="84" t="s">
        <v>40</v>
      </c>
      <c r="K136" s="84" t="s">
        <v>46</v>
      </c>
      <c r="L136" s="187" t="s">
        <v>2635</v>
      </c>
      <c r="M136" s="280">
        <v>0</v>
      </c>
      <c r="N136" s="280">
        <v>0</v>
      </c>
      <c r="O136" s="280">
        <v>0.264706</v>
      </c>
      <c r="P136" s="280">
        <v>0.375</v>
      </c>
      <c r="Q136" s="285">
        <v>0.36363599999999996</v>
      </c>
      <c r="R136" s="282">
        <v>12</v>
      </c>
      <c r="S136" s="282">
        <v>56</v>
      </c>
      <c r="T136" s="282">
        <v>33</v>
      </c>
      <c r="U136" s="282">
        <v>47</v>
      </c>
      <c r="V136" s="286">
        <v>54</v>
      </c>
      <c r="W136" s="280">
        <v>3.0508000000000002E-3</v>
      </c>
      <c r="X136" s="280">
        <v>1.1159799999999999E-2</v>
      </c>
      <c r="Y136" s="280">
        <v>5.1729999999999994E-4</v>
      </c>
      <c r="Z136" s="280">
        <v>0.23582599999999998</v>
      </c>
      <c r="AA136" s="280">
        <v>0.36511200000000005</v>
      </c>
      <c r="AB136" s="280">
        <v>0.305037</v>
      </c>
      <c r="AC136" s="280">
        <v>0.23684999999999998</v>
      </c>
      <c r="AD136" s="285">
        <v>4.0689700000000002E-2</v>
      </c>
      <c r="AE136" s="282">
        <v>2949</v>
      </c>
      <c r="AF136" s="282">
        <v>2508</v>
      </c>
      <c r="AG136" s="282">
        <v>3865</v>
      </c>
      <c r="AH136" s="282">
        <v>3315</v>
      </c>
      <c r="AI136" s="282">
        <v>492</v>
      </c>
      <c r="AJ136" s="282">
        <v>1766</v>
      </c>
      <c r="AK136" s="282">
        <v>6729</v>
      </c>
      <c r="AL136" s="286">
        <v>2899</v>
      </c>
      <c r="AT136" s="187"/>
    </row>
    <row r="137" spans="1:46" ht="15" customHeight="1" x14ac:dyDescent="0.15">
      <c r="A137" s="284" t="s">
        <v>30</v>
      </c>
      <c r="B137" s="284" t="s">
        <v>2132</v>
      </c>
      <c r="C137" s="284" t="s">
        <v>119</v>
      </c>
      <c r="D137" s="84" t="s">
        <v>119</v>
      </c>
      <c r="E137" s="84" t="s">
        <v>2636</v>
      </c>
      <c r="F137" s="84" t="s">
        <v>38</v>
      </c>
      <c r="G137" s="84">
        <v>15</v>
      </c>
      <c r="H137" s="84">
        <v>93510619</v>
      </c>
      <c r="I137" s="84">
        <v>93510619</v>
      </c>
      <c r="J137" s="84" t="s">
        <v>39</v>
      </c>
      <c r="K137" s="84" t="s">
        <v>59</v>
      </c>
      <c r="L137" s="187" t="s">
        <v>2637</v>
      </c>
      <c r="M137" s="280">
        <v>0</v>
      </c>
      <c r="N137" s="280">
        <v>0</v>
      </c>
      <c r="O137" s="280">
        <v>0.21951200000000001</v>
      </c>
      <c r="P137" s="280">
        <v>0</v>
      </c>
      <c r="Q137" s="285">
        <v>0</v>
      </c>
      <c r="R137" s="282">
        <v>13</v>
      </c>
      <c r="S137" s="282">
        <v>90</v>
      </c>
      <c r="T137" s="282">
        <v>40</v>
      </c>
      <c r="U137" s="282">
        <v>32</v>
      </c>
      <c r="V137" s="286">
        <v>54</v>
      </c>
      <c r="W137" s="280">
        <v>1.7385299999999999E-2</v>
      </c>
      <c r="X137" s="280">
        <v>6.5334E-3</v>
      </c>
      <c r="Y137" s="280">
        <v>3.2519999999999997E-3</v>
      </c>
      <c r="Z137" s="280">
        <v>0.148587</v>
      </c>
      <c r="AA137" s="280">
        <v>1.3544E-2</v>
      </c>
      <c r="AB137" s="280">
        <v>2.0593E-3</v>
      </c>
      <c r="AC137" s="280">
        <v>3.2596999999999999E-3</v>
      </c>
      <c r="AD137" s="285">
        <v>0</v>
      </c>
      <c r="AE137" s="282">
        <v>1437</v>
      </c>
      <c r="AF137" s="282">
        <v>2601</v>
      </c>
      <c r="AG137" s="282">
        <v>1844</v>
      </c>
      <c r="AH137" s="282">
        <v>2866</v>
      </c>
      <c r="AI137" s="282">
        <v>442</v>
      </c>
      <c r="AJ137" s="282">
        <v>2427</v>
      </c>
      <c r="AK137" s="282">
        <v>2760</v>
      </c>
      <c r="AL137" s="286">
        <v>334</v>
      </c>
      <c r="AT137" s="187"/>
    </row>
    <row r="138" spans="1:46" ht="15" customHeight="1" x14ac:dyDescent="0.15">
      <c r="A138" s="284" t="s">
        <v>2753</v>
      </c>
      <c r="B138" s="284" t="s">
        <v>2756</v>
      </c>
      <c r="C138" s="284" t="s">
        <v>119</v>
      </c>
      <c r="D138" s="84" t="s">
        <v>119</v>
      </c>
      <c r="E138" s="84" t="s">
        <v>2638</v>
      </c>
      <c r="F138" s="84" t="s">
        <v>38</v>
      </c>
      <c r="G138" s="84">
        <v>16</v>
      </c>
      <c r="H138" s="84">
        <v>1552944</v>
      </c>
      <c r="I138" s="84">
        <v>1552944</v>
      </c>
      <c r="J138" s="84" t="s">
        <v>39</v>
      </c>
      <c r="K138" s="84" t="s">
        <v>46</v>
      </c>
      <c r="L138" s="187" t="s">
        <v>2639</v>
      </c>
      <c r="M138" s="280">
        <v>0</v>
      </c>
      <c r="N138" s="280">
        <v>0.35714299999999999</v>
      </c>
      <c r="O138" s="280">
        <v>0.25757600000000003</v>
      </c>
      <c r="P138" s="280">
        <v>0.35</v>
      </c>
      <c r="Q138" s="285">
        <v>0.38636400000000004</v>
      </c>
      <c r="R138" s="282">
        <v>14</v>
      </c>
      <c r="S138" s="282">
        <v>97</v>
      </c>
      <c r="T138" s="282">
        <v>65</v>
      </c>
      <c r="U138" s="282">
        <v>99</v>
      </c>
      <c r="V138" s="286">
        <v>131</v>
      </c>
      <c r="W138" s="280">
        <v>0.49872999999999995</v>
      </c>
      <c r="X138" s="280">
        <v>0.439745</v>
      </c>
      <c r="Y138" s="280">
        <v>0.40218200000000004</v>
      </c>
      <c r="Z138" s="280">
        <v>0.40088500000000005</v>
      </c>
      <c r="AA138" s="280">
        <v>0.40709800000000002</v>
      </c>
      <c r="AB138" s="280">
        <v>0.36226700000000001</v>
      </c>
      <c r="AC138" s="280">
        <v>0.34902</v>
      </c>
      <c r="AD138" s="285">
        <v>0.21532800000000002</v>
      </c>
      <c r="AE138" s="282">
        <v>3937</v>
      </c>
      <c r="AF138" s="282">
        <v>7210</v>
      </c>
      <c r="AG138" s="282">
        <v>3940</v>
      </c>
      <c r="AH138" s="282">
        <v>4968</v>
      </c>
      <c r="AI138" s="282">
        <v>957</v>
      </c>
      <c r="AJ138" s="282">
        <v>2787</v>
      </c>
      <c r="AK138" s="282">
        <v>6990</v>
      </c>
      <c r="AL138" s="286">
        <v>2191</v>
      </c>
      <c r="AT138" s="187"/>
    </row>
    <row r="139" spans="1:46" ht="15" customHeight="1" x14ac:dyDescent="0.15">
      <c r="A139" s="284" t="s">
        <v>1179</v>
      </c>
      <c r="B139" s="284" t="s">
        <v>2406</v>
      </c>
      <c r="C139" s="284" t="s">
        <v>119</v>
      </c>
      <c r="D139" s="84" t="s">
        <v>119</v>
      </c>
      <c r="E139" s="84" t="s">
        <v>2640</v>
      </c>
      <c r="F139" s="84" t="s">
        <v>38</v>
      </c>
      <c r="G139" s="84">
        <v>16</v>
      </c>
      <c r="H139" s="84">
        <v>2201738</v>
      </c>
      <c r="I139" s="84">
        <v>2201738</v>
      </c>
      <c r="J139" s="84" t="s">
        <v>39</v>
      </c>
      <c r="K139" s="84" t="s">
        <v>59</v>
      </c>
      <c r="L139" s="187" t="s">
        <v>2641</v>
      </c>
      <c r="M139" s="280">
        <v>0</v>
      </c>
      <c r="N139" s="280">
        <v>0</v>
      </c>
      <c r="O139" s="280">
        <v>0.11627900000000001</v>
      </c>
      <c r="P139" s="280">
        <v>0.17241399999999998</v>
      </c>
      <c r="Q139" s="285">
        <v>9.3567300000000006E-2</v>
      </c>
      <c r="R139" s="282">
        <v>26</v>
      </c>
      <c r="S139" s="282">
        <v>108</v>
      </c>
      <c r="T139" s="282">
        <v>85</v>
      </c>
      <c r="U139" s="282">
        <v>115</v>
      </c>
      <c r="V139" s="286">
        <v>170</v>
      </c>
      <c r="W139" s="280">
        <v>7.9351000000000005E-3</v>
      </c>
      <c r="X139" s="280">
        <v>7.3040000000000006E-3</v>
      </c>
      <c r="Y139" s="280">
        <v>8.0078000000000007E-3</v>
      </c>
      <c r="Z139" s="280">
        <v>0.14278299999999999</v>
      </c>
      <c r="AA139" s="280">
        <v>0.18304400000000001</v>
      </c>
      <c r="AB139" s="280">
        <v>0.17339400000000002</v>
      </c>
      <c r="AC139" s="280">
        <v>0.12692700000000001</v>
      </c>
      <c r="AD139" s="285">
        <v>0.12117000000000001</v>
      </c>
      <c r="AE139" s="282">
        <v>5796</v>
      </c>
      <c r="AF139" s="282">
        <v>9172</v>
      </c>
      <c r="AG139" s="282">
        <v>6118</v>
      </c>
      <c r="AH139" s="282">
        <v>5798</v>
      </c>
      <c r="AI139" s="282">
        <v>1037</v>
      </c>
      <c r="AJ139" s="282">
        <v>3938</v>
      </c>
      <c r="AK139" s="282">
        <v>8626</v>
      </c>
      <c r="AL139" s="286">
        <v>3556</v>
      </c>
      <c r="AT139" s="187"/>
    </row>
    <row r="140" spans="1:46" ht="15" customHeight="1" x14ac:dyDescent="0.15">
      <c r="A140" s="284" t="s">
        <v>917</v>
      </c>
      <c r="B140" s="284" t="s">
        <v>30</v>
      </c>
      <c r="C140" s="284" t="s">
        <v>119</v>
      </c>
      <c r="D140" s="84" t="s">
        <v>119</v>
      </c>
      <c r="E140" s="84" t="s">
        <v>2642</v>
      </c>
      <c r="F140" s="84" t="s">
        <v>38</v>
      </c>
      <c r="G140" s="84">
        <v>16</v>
      </c>
      <c r="H140" s="84">
        <v>4500408</v>
      </c>
      <c r="I140" s="84">
        <v>4500408</v>
      </c>
      <c r="J140" s="84" t="s">
        <v>46</v>
      </c>
      <c r="K140" s="84" t="s">
        <v>39</v>
      </c>
      <c r="L140" s="187" t="s">
        <v>2643</v>
      </c>
      <c r="M140" s="280">
        <v>0</v>
      </c>
      <c r="N140" s="280">
        <v>1.06952E-2</v>
      </c>
      <c r="O140" s="280">
        <v>9.7826099999999999E-2</v>
      </c>
      <c r="P140" s="280">
        <v>0</v>
      </c>
      <c r="Q140" s="285">
        <v>4.6728999999999998E-3</v>
      </c>
      <c r="R140" s="282">
        <v>19</v>
      </c>
      <c r="S140" s="282">
        <v>186</v>
      </c>
      <c r="T140" s="282">
        <v>91</v>
      </c>
      <c r="U140" s="282">
        <v>96</v>
      </c>
      <c r="V140" s="286">
        <v>213</v>
      </c>
      <c r="W140" s="280">
        <v>7.7759999999999993E-4</v>
      </c>
      <c r="X140" s="280">
        <v>2.5873000000000003E-3</v>
      </c>
      <c r="Y140" s="280">
        <v>1.1007E-3</v>
      </c>
      <c r="Z140" s="280">
        <v>0.14697299999999999</v>
      </c>
      <c r="AA140" s="280">
        <v>2.2292999999999997E-2</v>
      </c>
      <c r="AB140" s="280">
        <v>9.3899999999999995E-4</v>
      </c>
      <c r="AC140" s="280">
        <v>7.5870000000000006E-4</v>
      </c>
      <c r="AD140" s="285">
        <v>0</v>
      </c>
      <c r="AE140" s="282">
        <v>1285</v>
      </c>
      <c r="AF140" s="282">
        <v>772</v>
      </c>
      <c r="AG140" s="282">
        <v>1816</v>
      </c>
      <c r="AH140" s="282">
        <v>3088</v>
      </c>
      <c r="AI140" s="282">
        <v>313</v>
      </c>
      <c r="AJ140" s="282">
        <v>1064</v>
      </c>
      <c r="AK140" s="282">
        <v>3953</v>
      </c>
      <c r="AL140" s="286">
        <v>1458</v>
      </c>
      <c r="AT140" s="187"/>
    </row>
    <row r="141" spans="1:46" ht="15" customHeight="1" x14ac:dyDescent="0.15">
      <c r="A141" s="284" t="s">
        <v>33</v>
      </c>
      <c r="B141" s="284" t="s">
        <v>33</v>
      </c>
      <c r="C141" s="284" t="s">
        <v>119</v>
      </c>
      <c r="D141" s="84" t="s">
        <v>119</v>
      </c>
      <c r="E141" s="84" t="s">
        <v>2644</v>
      </c>
      <c r="F141" s="84" t="s">
        <v>38</v>
      </c>
      <c r="G141" s="84">
        <v>16</v>
      </c>
      <c r="H141" s="84">
        <v>15133867</v>
      </c>
      <c r="I141" s="84">
        <v>15133867</v>
      </c>
      <c r="J141" s="84" t="s">
        <v>39</v>
      </c>
      <c r="K141" s="84" t="s">
        <v>40</v>
      </c>
      <c r="L141" s="187" t="s">
        <v>2645</v>
      </c>
      <c r="M141" s="280">
        <v>0</v>
      </c>
      <c r="N141" s="280">
        <v>0</v>
      </c>
      <c r="O141" s="280">
        <v>0</v>
      </c>
      <c r="P141" s="280">
        <v>0</v>
      </c>
      <c r="Q141" s="285">
        <v>0.22368400000000002</v>
      </c>
      <c r="R141" s="282">
        <v>12</v>
      </c>
      <c r="S141" s="282">
        <v>94</v>
      </c>
      <c r="T141" s="282">
        <v>45</v>
      </c>
      <c r="U141" s="282">
        <v>58</v>
      </c>
      <c r="V141" s="286">
        <v>75</v>
      </c>
      <c r="W141" s="280">
        <v>4.5490000000000005E-4</v>
      </c>
      <c r="X141" s="280">
        <v>7.5300000000000009E-4</v>
      </c>
      <c r="Y141" s="280">
        <v>7.8770000000000012E-4</v>
      </c>
      <c r="Z141" s="280">
        <v>1.0170999999999999E-3</v>
      </c>
      <c r="AA141" s="280">
        <v>0</v>
      </c>
      <c r="AB141" s="280">
        <v>1.2059E-3</v>
      </c>
      <c r="AC141" s="280">
        <v>0.22716999999999998</v>
      </c>
      <c r="AD141" s="285">
        <v>5.1239999999999999E-4</v>
      </c>
      <c r="AE141" s="282">
        <v>4396</v>
      </c>
      <c r="AF141" s="282">
        <v>3983</v>
      </c>
      <c r="AG141" s="282">
        <v>5077</v>
      </c>
      <c r="AH141" s="282">
        <v>4915</v>
      </c>
      <c r="AI141" s="282">
        <v>947</v>
      </c>
      <c r="AJ141" s="282">
        <v>3316</v>
      </c>
      <c r="AK141" s="282">
        <v>7544</v>
      </c>
      <c r="AL141" s="286">
        <v>3902</v>
      </c>
      <c r="AT141" s="187"/>
    </row>
    <row r="142" spans="1:46" ht="15" customHeight="1" x14ac:dyDescent="0.15">
      <c r="A142" s="284" t="s">
        <v>1179</v>
      </c>
      <c r="B142" s="284" t="s">
        <v>2406</v>
      </c>
      <c r="C142" s="284" t="s">
        <v>119</v>
      </c>
      <c r="D142" s="84" t="s">
        <v>119</v>
      </c>
      <c r="E142" s="84" t="s">
        <v>2646</v>
      </c>
      <c r="F142" s="84" t="s">
        <v>38</v>
      </c>
      <c r="G142" s="84">
        <v>16</v>
      </c>
      <c r="H142" s="84">
        <v>31487416</v>
      </c>
      <c r="I142" s="84">
        <v>31487416</v>
      </c>
      <c r="J142" s="84" t="s">
        <v>39</v>
      </c>
      <c r="K142" s="84" t="s">
        <v>40</v>
      </c>
      <c r="L142" s="187" t="s">
        <v>2647</v>
      </c>
      <c r="M142" s="280">
        <v>0</v>
      </c>
      <c r="N142" s="280">
        <v>0</v>
      </c>
      <c r="O142" s="280">
        <v>0.12307700000000001</v>
      </c>
      <c r="P142" s="280">
        <v>0.188889</v>
      </c>
      <c r="Q142" s="285">
        <v>0.144231</v>
      </c>
      <c r="R142" s="282">
        <v>23</v>
      </c>
      <c r="S142" s="282">
        <v>93</v>
      </c>
      <c r="T142" s="282">
        <v>64</v>
      </c>
      <c r="U142" s="282">
        <v>89</v>
      </c>
      <c r="V142" s="286">
        <v>103</v>
      </c>
      <c r="W142" s="280">
        <v>4.7659999999999998E-4</v>
      </c>
      <c r="X142" s="280">
        <v>5.643E-4</v>
      </c>
      <c r="Y142" s="280">
        <v>0</v>
      </c>
      <c r="Z142" s="280">
        <v>0.12939399999999998</v>
      </c>
      <c r="AA142" s="280">
        <v>0.15373599999999998</v>
      </c>
      <c r="AB142" s="280">
        <v>0.17177100000000001</v>
      </c>
      <c r="AC142" s="280">
        <v>0.16794100000000001</v>
      </c>
      <c r="AD142" s="285">
        <v>3.2258099999999998E-2</v>
      </c>
      <c r="AE142" s="282">
        <v>2097</v>
      </c>
      <c r="AF142" s="282">
        <v>5315</v>
      </c>
      <c r="AG142" s="282">
        <v>2467</v>
      </c>
      <c r="AH142" s="282">
        <v>3384</v>
      </c>
      <c r="AI142" s="282">
        <v>695</v>
      </c>
      <c r="AJ142" s="282">
        <v>1501</v>
      </c>
      <c r="AK142" s="282">
        <v>4709</v>
      </c>
      <c r="AL142" s="286">
        <v>712</v>
      </c>
      <c r="AT142" s="187"/>
    </row>
    <row r="143" spans="1:46" ht="15" customHeight="1" x14ac:dyDescent="0.15">
      <c r="A143" s="284" t="s">
        <v>2753</v>
      </c>
      <c r="B143" s="284" t="s">
        <v>2756</v>
      </c>
      <c r="C143" s="284" t="s">
        <v>119</v>
      </c>
      <c r="D143" s="84" t="s">
        <v>119</v>
      </c>
      <c r="E143" s="84" t="s">
        <v>2648</v>
      </c>
      <c r="F143" s="84" t="s">
        <v>38</v>
      </c>
      <c r="G143" s="84">
        <v>16</v>
      </c>
      <c r="H143" s="84">
        <v>58318522</v>
      </c>
      <c r="I143" s="84">
        <v>58318522</v>
      </c>
      <c r="J143" s="84" t="s">
        <v>40</v>
      </c>
      <c r="K143" s="84" t="s">
        <v>46</v>
      </c>
      <c r="L143" s="187" t="s">
        <v>2649</v>
      </c>
      <c r="M143" s="280">
        <v>0</v>
      </c>
      <c r="N143" s="280">
        <v>0.25640999999999997</v>
      </c>
      <c r="O143" s="280">
        <v>0.68</v>
      </c>
      <c r="P143" s="280">
        <v>0.64705900000000005</v>
      </c>
      <c r="Q143" s="285">
        <v>0.64814800000000006</v>
      </c>
      <c r="R143" s="282">
        <v>20</v>
      </c>
      <c r="S143" s="282">
        <v>38</v>
      </c>
      <c r="T143" s="282">
        <v>24</v>
      </c>
      <c r="U143" s="282">
        <v>33</v>
      </c>
      <c r="V143" s="286">
        <v>53</v>
      </c>
      <c r="W143" s="280">
        <v>0.53349400000000002</v>
      </c>
      <c r="X143" s="280">
        <v>0.43617699999999998</v>
      </c>
      <c r="Y143" s="280">
        <v>0.45760499999999998</v>
      </c>
      <c r="Z143" s="280">
        <v>0.72474100000000008</v>
      </c>
      <c r="AA143" s="280">
        <v>0.59942399999999996</v>
      </c>
      <c r="AB143" s="280">
        <v>0.583395</v>
      </c>
      <c r="AC143" s="280">
        <v>0.57028400000000001</v>
      </c>
      <c r="AD143" s="285">
        <v>0.367261</v>
      </c>
      <c r="AE143" s="282">
        <v>2895</v>
      </c>
      <c r="AF143" s="282">
        <v>6705</v>
      </c>
      <c r="AG143" s="282">
        <v>4634</v>
      </c>
      <c r="AH143" s="282">
        <v>1256</v>
      </c>
      <c r="AI143" s="282">
        <v>693</v>
      </c>
      <c r="AJ143" s="282">
        <v>2721</v>
      </c>
      <c r="AK143" s="282">
        <v>4367</v>
      </c>
      <c r="AL143" s="286">
        <v>3084</v>
      </c>
      <c r="AT143" s="187"/>
    </row>
    <row r="144" spans="1:46" ht="15" customHeight="1" x14ac:dyDescent="0.15">
      <c r="A144" s="284" t="s">
        <v>30</v>
      </c>
      <c r="B144" s="284" t="s">
        <v>30</v>
      </c>
      <c r="C144" s="284" t="s">
        <v>119</v>
      </c>
      <c r="D144" s="84" t="s">
        <v>119</v>
      </c>
      <c r="E144" s="84" t="s">
        <v>2650</v>
      </c>
      <c r="F144" s="84" t="s">
        <v>38</v>
      </c>
      <c r="G144" s="84">
        <v>16</v>
      </c>
      <c r="H144" s="84">
        <v>67324833</v>
      </c>
      <c r="I144" s="84">
        <v>67324833</v>
      </c>
      <c r="J144" s="84" t="s">
        <v>40</v>
      </c>
      <c r="K144" s="84" t="s">
        <v>39</v>
      </c>
      <c r="L144" s="187" t="s">
        <v>2651</v>
      </c>
      <c r="M144" s="280">
        <v>0</v>
      </c>
      <c r="N144" s="280">
        <v>0</v>
      </c>
      <c r="O144" s="280">
        <v>0.36170200000000002</v>
      </c>
      <c r="P144" s="280">
        <v>0</v>
      </c>
      <c r="Q144" s="285">
        <v>0</v>
      </c>
      <c r="R144" s="282">
        <v>19</v>
      </c>
      <c r="S144" s="282">
        <v>76</v>
      </c>
      <c r="T144" s="282">
        <v>46</v>
      </c>
      <c r="U144" s="282">
        <v>76</v>
      </c>
      <c r="V144" s="286">
        <v>82</v>
      </c>
      <c r="W144" s="280">
        <v>1.8115999999999998E-3</v>
      </c>
      <c r="X144" s="280">
        <v>0</v>
      </c>
      <c r="Y144" s="280">
        <v>0</v>
      </c>
      <c r="Z144" s="280">
        <v>0.23783799999999999</v>
      </c>
      <c r="AA144" s="280">
        <v>6.2240999999999998E-3</v>
      </c>
      <c r="AB144" s="280">
        <v>9.234E-4</v>
      </c>
      <c r="AC144" s="280">
        <v>4.4659999999999996E-4</v>
      </c>
      <c r="AD144" s="285">
        <v>0</v>
      </c>
      <c r="AE144" s="282">
        <v>1103</v>
      </c>
      <c r="AF144" s="282">
        <v>2941</v>
      </c>
      <c r="AG144" s="282">
        <v>1878</v>
      </c>
      <c r="AH144" s="282">
        <v>739</v>
      </c>
      <c r="AI144" s="282">
        <v>481</v>
      </c>
      <c r="AJ144" s="282">
        <v>1082</v>
      </c>
      <c r="AK144" s="282">
        <v>2238</v>
      </c>
      <c r="AL144" s="286">
        <v>764</v>
      </c>
      <c r="AT144" s="187"/>
    </row>
    <row r="145" spans="1:46" ht="15" customHeight="1" x14ac:dyDescent="0.15">
      <c r="A145" s="284" t="s">
        <v>31</v>
      </c>
      <c r="B145" s="284" t="s">
        <v>269</v>
      </c>
      <c r="C145" s="284" t="s">
        <v>119</v>
      </c>
      <c r="D145" s="84" t="s">
        <v>119</v>
      </c>
      <c r="E145" s="84" t="s">
        <v>2652</v>
      </c>
      <c r="F145" s="84" t="s">
        <v>38</v>
      </c>
      <c r="G145" s="84">
        <v>16</v>
      </c>
      <c r="H145" s="84">
        <v>69752349</v>
      </c>
      <c r="I145" s="84">
        <v>69752349</v>
      </c>
      <c r="J145" s="84" t="s">
        <v>39</v>
      </c>
      <c r="K145" s="84" t="s">
        <v>40</v>
      </c>
      <c r="L145" s="187" t="s">
        <v>2653</v>
      </c>
      <c r="M145" s="280">
        <v>0</v>
      </c>
      <c r="N145" s="280">
        <v>0</v>
      </c>
      <c r="O145" s="280">
        <v>0</v>
      </c>
      <c r="P145" s="280">
        <v>0.3</v>
      </c>
      <c r="Q145" s="285">
        <v>0</v>
      </c>
      <c r="R145" s="282">
        <v>11</v>
      </c>
      <c r="S145" s="282">
        <v>63</v>
      </c>
      <c r="T145" s="282">
        <v>36</v>
      </c>
      <c r="U145" s="282">
        <v>49</v>
      </c>
      <c r="V145" s="286">
        <v>50</v>
      </c>
      <c r="W145" s="280">
        <v>4.838E-4</v>
      </c>
      <c r="X145" s="280">
        <v>0</v>
      </c>
      <c r="Y145" s="280">
        <v>0</v>
      </c>
      <c r="Z145" s="280">
        <v>2.521E-4</v>
      </c>
      <c r="AA145" s="280">
        <v>0.22680399999999998</v>
      </c>
      <c r="AB145" s="280">
        <v>0.23474</v>
      </c>
      <c r="AC145" s="280">
        <v>7.1089999999999999E-4</v>
      </c>
      <c r="AD145" s="285">
        <v>4.7574000000000002E-3</v>
      </c>
      <c r="AE145" s="282">
        <v>4133</v>
      </c>
      <c r="AF145" s="282">
        <v>5965</v>
      </c>
      <c r="AG145" s="282">
        <v>3675</v>
      </c>
      <c r="AH145" s="282">
        <v>3966</v>
      </c>
      <c r="AI145" s="282">
        <v>775</v>
      </c>
      <c r="AJ145" s="282">
        <v>2653</v>
      </c>
      <c r="AK145" s="282">
        <v>5626</v>
      </c>
      <c r="AL145" s="286">
        <v>2101</v>
      </c>
      <c r="AT145" s="187"/>
    </row>
    <row r="146" spans="1:46" ht="15" customHeight="1" x14ac:dyDescent="0.15">
      <c r="A146" s="284" t="s">
        <v>1179</v>
      </c>
      <c r="B146" s="284" t="s">
        <v>2273</v>
      </c>
      <c r="C146" s="284" t="s">
        <v>119</v>
      </c>
      <c r="D146" s="84" t="s">
        <v>119</v>
      </c>
      <c r="E146" s="84" t="s">
        <v>2654</v>
      </c>
      <c r="F146" s="84" t="s">
        <v>38</v>
      </c>
      <c r="G146" s="84">
        <v>16</v>
      </c>
      <c r="H146" s="84">
        <v>70710857</v>
      </c>
      <c r="I146" s="84">
        <v>70710857</v>
      </c>
      <c r="J146" s="84" t="s">
        <v>39</v>
      </c>
      <c r="K146" s="84" t="s">
        <v>59</v>
      </c>
      <c r="L146" s="187" t="s">
        <v>2655</v>
      </c>
      <c r="M146" s="280">
        <v>0</v>
      </c>
      <c r="N146" s="280">
        <v>0</v>
      </c>
      <c r="O146" s="280">
        <v>0.21052600000000002</v>
      </c>
      <c r="P146" s="280">
        <v>0.26086999999999999</v>
      </c>
      <c r="Q146" s="285">
        <v>0.30188700000000002</v>
      </c>
      <c r="R146" s="282">
        <v>14</v>
      </c>
      <c r="S146" s="282">
        <v>49</v>
      </c>
      <c r="T146" s="282">
        <v>37</v>
      </c>
      <c r="U146" s="282">
        <v>45</v>
      </c>
      <c r="V146" s="286">
        <v>52</v>
      </c>
      <c r="W146" s="280">
        <v>5.5095999999999999E-3</v>
      </c>
      <c r="X146" s="280">
        <v>6.3290999999999998E-3</v>
      </c>
      <c r="Y146" s="280">
        <v>1.3129099999999999E-2</v>
      </c>
      <c r="Z146" s="280">
        <v>0.244727</v>
      </c>
      <c r="AA146" s="280">
        <v>0.23682900000000001</v>
      </c>
      <c r="AB146" s="280">
        <v>0.29080300000000003</v>
      </c>
      <c r="AC146" s="280">
        <v>1.55148E-2</v>
      </c>
      <c r="AD146" s="285">
        <v>0</v>
      </c>
      <c r="AE146" s="282">
        <v>362</v>
      </c>
      <c r="AF146" s="282">
        <v>315</v>
      </c>
      <c r="AG146" s="282">
        <v>913</v>
      </c>
      <c r="AH146" s="282">
        <v>2749</v>
      </c>
      <c r="AI146" s="282">
        <v>3871</v>
      </c>
      <c r="AJ146" s="282">
        <v>1543</v>
      </c>
      <c r="AK146" s="282">
        <v>708</v>
      </c>
      <c r="AL146" s="286">
        <v>115</v>
      </c>
      <c r="AT146" s="187"/>
    </row>
    <row r="147" spans="1:46" ht="15" customHeight="1" x14ac:dyDescent="0.15">
      <c r="A147" s="284" t="s">
        <v>2376</v>
      </c>
      <c r="B147" s="284" t="s">
        <v>30</v>
      </c>
      <c r="C147" s="284" t="s">
        <v>119</v>
      </c>
      <c r="D147" s="84" t="s">
        <v>119</v>
      </c>
      <c r="E147" s="84" t="s">
        <v>2656</v>
      </c>
      <c r="F147" s="84" t="s">
        <v>38</v>
      </c>
      <c r="G147" s="84">
        <v>16</v>
      </c>
      <c r="H147" s="84">
        <v>77822607</v>
      </c>
      <c r="I147" s="84">
        <v>77822607</v>
      </c>
      <c r="J147" s="84" t="s">
        <v>40</v>
      </c>
      <c r="K147" s="84" t="s">
        <v>46</v>
      </c>
      <c r="L147" s="187" t="s">
        <v>2657</v>
      </c>
      <c r="M147" s="280">
        <v>0</v>
      </c>
      <c r="N147" s="280">
        <v>0</v>
      </c>
      <c r="O147" s="280">
        <v>0.23333300000000001</v>
      </c>
      <c r="P147" s="280">
        <v>0</v>
      </c>
      <c r="Q147" s="285">
        <v>1.1494299999999999E-2</v>
      </c>
      <c r="R147" s="282">
        <v>17</v>
      </c>
      <c r="S147" s="282">
        <v>83</v>
      </c>
      <c r="T147" s="282">
        <v>29</v>
      </c>
      <c r="U147" s="282">
        <v>59</v>
      </c>
      <c r="V147" s="286">
        <v>86</v>
      </c>
      <c r="W147" s="280">
        <v>9.5724E-3</v>
      </c>
      <c r="X147" s="280">
        <v>7.1986000000000003E-3</v>
      </c>
      <c r="Y147" s="280">
        <v>1.0286399999999999E-2</v>
      </c>
      <c r="Z147" s="280">
        <v>0.289993</v>
      </c>
      <c r="AA147" s="280">
        <v>1.51515E-2</v>
      </c>
      <c r="AB147" s="280">
        <v>8.3916000000000008E-3</v>
      </c>
      <c r="AC147" s="280">
        <v>5.3796E-3</v>
      </c>
      <c r="AD147" s="285">
        <v>2.6061000000000001E-3</v>
      </c>
      <c r="AE147" s="282">
        <v>3133</v>
      </c>
      <c r="AF147" s="282">
        <v>8334</v>
      </c>
      <c r="AG147" s="282">
        <v>4957</v>
      </c>
      <c r="AH147" s="282">
        <v>1368</v>
      </c>
      <c r="AI147" s="282">
        <v>659</v>
      </c>
      <c r="AJ147" s="282">
        <v>2859</v>
      </c>
      <c r="AK147" s="282">
        <v>5018</v>
      </c>
      <c r="AL147" s="286">
        <v>5371</v>
      </c>
      <c r="AT147" s="187"/>
    </row>
    <row r="148" spans="1:46" ht="15" customHeight="1" x14ac:dyDescent="0.15">
      <c r="A148" s="284" t="s">
        <v>30</v>
      </c>
      <c r="B148" s="284" t="s">
        <v>2376</v>
      </c>
      <c r="C148" s="284" t="s">
        <v>119</v>
      </c>
      <c r="D148" s="84" t="s">
        <v>119</v>
      </c>
      <c r="E148" s="84" t="s">
        <v>2658</v>
      </c>
      <c r="F148" s="84" t="s">
        <v>38</v>
      </c>
      <c r="G148" s="84">
        <v>16</v>
      </c>
      <c r="H148" s="84">
        <v>84695632</v>
      </c>
      <c r="I148" s="84">
        <v>84695632</v>
      </c>
      <c r="J148" s="84" t="s">
        <v>39</v>
      </c>
      <c r="K148" s="84" t="s">
        <v>59</v>
      </c>
      <c r="L148" s="187" t="s">
        <v>2659</v>
      </c>
      <c r="M148" s="280">
        <v>0</v>
      </c>
      <c r="N148" s="280">
        <v>0</v>
      </c>
      <c r="O148" s="280">
        <v>0.15</v>
      </c>
      <c r="P148" s="280">
        <v>0</v>
      </c>
      <c r="Q148" s="285">
        <v>0</v>
      </c>
      <c r="R148" s="282">
        <v>25</v>
      </c>
      <c r="S148" s="282">
        <v>94</v>
      </c>
      <c r="T148" s="282">
        <v>39</v>
      </c>
      <c r="U148" s="282">
        <v>67</v>
      </c>
      <c r="V148" s="286">
        <v>85</v>
      </c>
      <c r="W148" s="280">
        <v>1.4498E-3</v>
      </c>
      <c r="X148" s="280">
        <v>4.0816000000000003E-3</v>
      </c>
      <c r="Y148" s="280">
        <v>1.9092999999999998E-3</v>
      </c>
      <c r="Z148" s="280">
        <v>0.15255199999999999</v>
      </c>
      <c r="AA148" s="280">
        <v>3.5809000000000001E-3</v>
      </c>
      <c r="AB148" s="280">
        <v>6.0558000000000001E-3</v>
      </c>
      <c r="AC148" s="280">
        <v>1.0328599999999999E-2</v>
      </c>
      <c r="AD148" s="285">
        <v>7.0970000000000007E-4</v>
      </c>
      <c r="AE148" s="282">
        <v>2758</v>
      </c>
      <c r="AF148" s="282">
        <v>489</v>
      </c>
      <c r="AG148" s="282">
        <v>2094</v>
      </c>
      <c r="AH148" s="282">
        <v>5407</v>
      </c>
      <c r="AI148" s="282">
        <v>8656</v>
      </c>
      <c r="AJ148" s="282">
        <v>7595</v>
      </c>
      <c r="AK148" s="282">
        <v>1064</v>
      </c>
      <c r="AL148" s="286">
        <v>1408</v>
      </c>
      <c r="AT148" s="187"/>
    </row>
    <row r="149" spans="1:46" ht="15" customHeight="1" x14ac:dyDescent="0.15">
      <c r="A149" s="284" t="s">
        <v>30</v>
      </c>
      <c r="B149" s="284" t="s">
        <v>30</v>
      </c>
      <c r="C149" s="284" t="s">
        <v>119</v>
      </c>
      <c r="D149" s="84" t="s">
        <v>119</v>
      </c>
      <c r="E149" s="84" t="s">
        <v>2660</v>
      </c>
      <c r="F149" s="84" t="s">
        <v>38</v>
      </c>
      <c r="G149" s="84">
        <v>17</v>
      </c>
      <c r="H149" s="84">
        <v>4876900</v>
      </c>
      <c r="I149" s="84">
        <v>4876900</v>
      </c>
      <c r="J149" s="84" t="s">
        <v>40</v>
      </c>
      <c r="K149" s="84" t="s">
        <v>39</v>
      </c>
      <c r="L149" s="187" t="s">
        <v>2661</v>
      </c>
      <c r="M149" s="280">
        <v>0</v>
      </c>
      <c r="N149" s="280">
        <v>0</v>
      </c>
      <c r="O149" s="280">
        <v>0.222222</v>
      </c>
      <c r="P149" s="280">
        <v>0</v>
      </c>
      <c r="Q149" s="285">
        <v>0</v>
      </c>
      <c r="R149" s="282">
        <v>12</v>
      </c>
      <c r="S149" s="282">
        <v>60</v>
      </c>
      <c r="T149" s="282">
        <v>53</v>
      </c>
      <c r="U149" s="282">
        <v>64</v>
      </c>
      <c r="V149" s="286">
        <v>43</v>
      </c>
      <c r="W149" s="280">
        <v>2.7720000000000002E-4</v>
      </c>
      <c r="X149" s="280">
        <v>0</v>
      </c>
      <c r="Y149" s="280">
        <v>2.3599999999999999E-4</v>
      </c>
      <c r="Z149" s="280">
        <v>0.21086200000000002</v>
      </c>
      <c r="AA149" s="280">
        <v>8.049000000000001E-4</v>
      </c>
      <c r="AB149" s="280">
        <v>5.8020000000000001E-4</v>
      </c>
      <c r="AC149" s="280">
        <v>0</v>
      </c>
      <c r="AD149" s="285">
        <v>6.9200000000000002E-4</v>
      </c>
      <c r="AE149" s="282">
        <v>3606</v>
      </c>
      <c r="AF149" s="282">
        <v>565</v>
      </c>
      <c r="AG149" s="282">
        <v>4237</v>
      </c>
      <c r="AH149" s="282">
        <v>7677</v>
      </c>
      <c r="AI149" s="282">
        <v>11180</v>
      </c>
      <c r="AJ149" s="282">
        <v>5170</v>
      </c>
      <c r="AK149" s="282">
        <v>1615</v>
      </c>
      <c r="AL149" s="286">
        <v>2889</v>
      </c>
      <c r="AT149" s="187"/>
    </row>
    <row r="150" spans="1:46" ht="15" customHeight="1" x14ac:dyDescent="0.15">
      <c r="A150" s="284" t="s">
        <v>31</v>
      </c>
      <c r="B150" s="284" t="s">
        <v>269</v>
      </c>
      <c r="C150" s="284" t="s">
        <v>119</v>
      </c>
      <c r="D150" s="84" t="s">
        <v>119</v>
      </c>
      <c r="E150" s="84" t="s">
        <v>2662</v>
      </c>
      <c r="F150" s="84" t="s">
        <v>103</v>
      </c>
      <c r="G150" s="84">
        <v>17</v>
      </c>
      <c r="H150" s="84">
        <v>7762002</v>
      </c>
      <c r="I150" s="84">
        <v>7762002</v>
      </c>
      <c r="J150" s="84" t="s">
        <v>39</v>
      </c>
      <c r="K150" s="84" t="s">
        <v>59</v>
      </c>
      <c r="L150" s="187" t="s">
        <v>2663</v>
      </c>
      <c r="M150" s="280">
        <v>0</v>
      </c>
      <c r="N150" s="280">
        <v>0</v>
      </c>
      <c r="O150" s="280">
        <v>0</v>
      </c>
      <c r="P150" s="280">
        <v>0.368421</v>
      </c>
      <c r="Q150" s="285">
        <v>0</v>
      </c>
      <c r="R150" s="282">
        <v>16</v>
      </c>
      <c r="S150" s="282">
        <v>12</v>
      </c>
      <c r="T150" s="282">
        <v>15</v>
      </c>
      <c r="U150" s="282">
        <v>18</v>
      </c>
      <c r="V150" s="286">
        <v>13</v>
      </c>
      <c r="W150" s="280">
        <v>1.6584E-3</v>
      </c>
      <c r="X150" s="280">
        <v>3.6070999999999998E-3</v>
      </c>
      <c r="Y150" s="280">
        <v>4.9004000000000001E-3</v>
      </c>
      <c r="Z150" s="280">
        <v>2.5464999999999997E-3</v>
      </c>
      <c r="AA150" s="280">
        <v>0.33064500000000002</v>
      </c>
      <c r="AB150" s="280">
        <v>0.292379</v>
      </c>
      <c r="AC150" s="280">
        <v>5.7211999999999992E-3</v>
      </c>
      <c r="AD150" s="285">
        <v>1.5935999999999999E-3</v>
      </c>
      <c r="AE150" s="282">
        <v>3617</v>
      </c>
      <c r="AF150" s="282">
        <v>3603</v>
      </c>
      <c r="AG150" s="282">
        <v>3060</v>
      </c>
      <c r="AH150" s="282">
        <v>3926</v>
      </c>
      <c r="AI150" s="282">
        <v>867</v>
      </c>
      <c r="AJ150" s="282">
        <v>2164</v>
      </c>
      <c r="AK150" s="282">
        <v>5767</v>
      </c>
      <c r="AL150" s="286">
        <v>2509</v>
      </c>
      <c r="AT150" s="187"/>
    </row>
    <row r="151" spans="1:46" ht="15" customHeight="1" x14ac:dyDescent="0.15">
      <c r="A151" s="284" t="s">
        <v>2753</v>
      </c>
      <c r="B151" s="284" t="s">
        <v>2756</v>
      </c>
      <c r="C151" s="284" t="s">
        <v>119</v>
      </c>
      <c r="D151" s="84" t="s">
        <v>119</v>
      </c>
      <c r="E151" s="84" t="s">
        <v>2664</v>
      </c>
      <c r="F151" s="84" t="s">
        <v>38</v>
      </c>
      <c r="G151" s="84">
        <v>17</v>
      </c>
      <c r="H151" s="84">
        <v>8051031</v>
      </c>
      <c r="I151" s="84">
        <v>8051031</v>
      </c>
      <c r="J151" s="84" t="s">
        <v>39</v>
      </c>
      <c r="K151" s="84" t="s">
        <v>59</v>
      </c>
      <c r="L151" s="187" t="s">
        <v>2665</v>
      </c>
      <c r="M151" s="280">
        <v>0</v>
      </c>
      <c r="N151" s="280">
        <v>0.31428600000000001</v>
      </c>
      <c r="O151" s="280">
        <v>0.19642900000000002</v>
      </c>
      <c r="P151" s="280">
        <v>8.5365900000000008E-2</v>
      </c>
      <c r="Q151" s="285">
        <v>0.282051</v>
      </c>
      <c r="R151" s="282">
        <v>26</v>
      </c>
      <c r="S151" s="282">
        <v>104</v>
      </c>
      <c r="T151" s="282">
        <v>55</v>
      </c>
      <c r="U151" s="282">
        <v>81</v>
      </c>
      <c r="V151" s="286">
        <v>77</v>
      </c>
      <c r="W151" s="280">
        <v>0.46030900000000002</v>
      </c>
      <c r="X151" s="280">
        <v>0.30069000000000001</v>
      </c>
      <c r="Y151" s="280">
        <v>0.370479</v>
      </c>
      <c r="Z151" s="280">
        <v>0.24679999999999999</v>
      </c>
      <c r="AA151" s="280">
        <v>0.18237100000000001</v>
      </c>
      <c r="AB151" s="280">
        <v>0.14332800000000001</v>
      </c>
      <c r="AC151" s="280">
        <v>0.25479499999999999</v>
      </c>
      <c r="AD151" s="285">
        <v>0.317797</v>
      </c>
      <c r="AE151" s="282">
        <v>1813</v>
      </c>
      <c r="AF151" s="282">
        <v>1449</v>
      </c>
      <c r="AG151" s="282">
        <v>2045</v>
      </c>
      <c r="AH151" s="282">
        <v>2499</v>
      </c>
      <c r="AI151" s="282">
        <v>328</v>
      </c>
      <c r="AJ151" s="282">
        <v>1213</v>
      </c>
      <c r="AK151" s="282">
        <v>3492</v>
      </c>
      <c r="AL151" s="286">
        <v>707</v>
      </c>
      <c r="AT151" s="187"/>
    </row>
    <row r="152" spans="1:46" ht="15" customHeight="1" x14ac:dyDescent="0.15">
      <c r="A152" s="284" t="s">
        <v>2753</v>
      </c>
      <c r="B152" s="284" t="s">
        <v>2736</v>
      </c>
      <c r="C152" s="284" t="s">
        <v>119</v>
      </c>
      <c r="D152" s="84" t="s">
        <v>119</v>
      </c>
      <c r="E152" s="84" t="s">
        <v>2737</v>
      </c>
      <c r="F152" s="84" t="s">
        <v>38</v>
      </c>
      <c r="G152" s="84">
        <v>17</v>
      </c>
      <c r="H152" s="84">
        <v>10360850</v>
      </c>
      <c r="I152" s="84">
        <v>10360850</v>
      </c>
      <c r="J152" s="84" t="s">
        <v>39</v>
      </c>
      <c r="K152" s="84" t="s">
        <v>59</v>
      </c>
      <c r="L152" s="187" t="s">
        <v>2738</v>
      </c>
      <c r="M152" s="280">
        <v>0</v>
      </c>
      <c r="N152" s="280">
        <v>0.54545500000000002</v>
      </c>
      <c r="O152" s="280">
        <v>0.57142899999999996</v>
      </c>
      <c r="P152" s="280">
        <v>0.75757599999999992</v>
      </c>
      <c r="Q152" s="285">
        <v>0.69230800000000003</v>
      </c>
      <c r="R152" s="282">
        <v>14</v>
      </c>
      <c r="S152" s="282">
        <v>21</v>
      </c>
      <c r="T152" s="282">
        <v>20</v>
      </c>
      <c r="U152" s="282">
        <v>32</v>
      </c>
      <c r="V152" s="286">
        <v>12</v>
      </c>
      <c r="W152" s="280">
        <v>0.45930900000000002</v>
      </c>
      <c r="X152" s="280">
        <v>0.69318200000000008</v>
      </c>
      <c r="Y152" s="280">
        <v>0.69754099999999997</v>
      </c>
      <c r="Z152" s="280">
        <v>0.66600399999999993</v>
      </c>
      <c r="AA152" s="280">
        <v>0.81778200000000001</v>
      </c>
      <c r="AB152" s="280">
        <v>0.85741699999999998</v>
      </c>
      <c r="AC152" s="280">
        <v>0.66492099999999998</v>
      </c>
      <c r="AD152" s="285">
        <v>0.17252400000000001</v>
      </c>
      <c r="AE152" s="282">
        <v>2518</v>
      </c>
      <c r="AF152" s="282">
        <v>87</v>
      </c>
      <c r="AG152" s="282">
        <v>1219</v>
      </c>
      <c r="AH152" s="282">
        <v>3520</v>
      </c>
      <c r="AI152" s="282">
        <v>5915</v>
      </c>
      <c r="AJ152" s="282">
        <v>3120</v>
      </c>
      <c r="AK152" s="282">
        <v>190</v>
      </c>
      <c r="AL152" s="286">
        <v>625</v>
      </c>
      <c r="AT152" s="187"/>
    </row>
    <row r="153" spans="1:46" ht="15" customHeight="1" x14ac:dyDescent="0.15">
      <c r="A153" s="284" t="s">
        <v>2753</v>
      </c>
      <c r="B153" s="284" t="s">
        <v>2736</v>
      </c>
      <c r="C153" s="284" t="s">
        <v>119</v>
      </c>
      <c r="D153" s="116" t="s">
        <v>119</v>
      </c>
      <c r="E153" s="116" t="s">
        <v>2737</v>
      </c>
      <c r="F153" s="116" t="s">
        <v>38</v>
      </c>
      <c r="G153" s="116">
        <v>17</v>
      </c>
      <c r="H153" s="116">
        <v>10363295</v>
      </c>
      <c r="I153" s="116">
        <v>10363295</v>
      </c>
      <c r="J153" s="116" t="s">
        <v>39</v>
      </c>
      <c r="K153" s="116" t="s">
        <v>59</v>
      </c>
      <c r="L153" s="187" t="s">
        <v>2739</v>
      </c>
      <c r="M153" s="287">
        <v>0</v>
      </c>
      <c r="N153" s="287">
        <v>0.54838700000000007</v>
      </c>
      <c r="O153" s="287">
        <v>0.38888899999999998</v>
      </c>
      <c r="P153" s="287">
        <v>0.56521700000000008</v>
      </c>
      <c r="Q153" s="285">
        <v>0.625</v>
      </c>
      <c r="R153" s="196">
        <v>15</v>
      </c>
      <c r="S153" s="196">
        <v>30</v>
      </c>
      <c r="T153" s="196">
        <v>17</v>
      </c>
      <c r="U153" s="196">
        <v>22</v>
      </c>
      <c r="V153" s="286">
        <v>23</v>
      </c>
      <c r="W153" s="287">
        <v>0.50348100000000007</v>
      </c>
      <c r="X153" s="287">
        <v>0.60896799999999995</v>
      </c>
      <c r="Y153" s="287">
        <v>0.7</v>
      </c>
      <c r="Z153" s="287">
        <v>0.660829</v>
      </c>
      <c r="AA153" s="287">
        <v>0.81849300000000003</v>
      </c>
      <c r="AB153" s="287">
        <v>0.82504199999999994</v>
      </c>
      <c r="AC153" s="287">
        <v>0.70597100000000002</v>
      </c>
      <c r="AD153" s="285">
        <v>0.30323600000000001</v>
      </c>
      <c r="AE153" s="196">
        <v>3590</v>
      </c>
      <c r="AF153" s="196">
        <v>4303</v>
      </c>
      <c r="AG153" s="196">
        <v>3239</v>
      </c>
      <c r="AH153" s="196">
        <v>3425</v>
      </c>
      <c r="AI153" s="196">
        <v>583</v>
      </c>
      <c r="AJ153" s="196">
        <v>2371</v>
      </c>
      <c r="AK153" s="196">
        <v>3985</v>
      </c>
      <c r="AL153" s="286">
        <v>1328</v>
      </c>
      <c r="AM153" s="116"/>
      <c r="AN153" s="116"/>
      <c r="AO153" s="116"/>
      <c r="AP153" s="116"/>
      <c r="AQ153" s="116"/>
      <c r="AR153" s="116"/>
      <c r="AS153" s="116"/>
      <c r="AT153" s="187"/>
    </row>
    <row r="154" spans="1:46" ht="15" customHeight="1" x14ac:dyDescent="0.15">
      <c r="A154" s="284" t="s">
        <v>2753</v>
      </c>
      <c r="B154" s="284" t="s">
        <v>2756</v>
      </c>
      <c r="C154" s="284" t="s">
        <v>119</v>
      </c>
      <c r="D154" s="84" t="s">
        <v>119</v>
      </c>
      <c r="E154" s="84" t="s">
        <v>2666</v>
      </c>
      <c r="F154" s="84" t="s">
        <v>38</v>
      </c>
      <c r="G154" s="84">
        <v>17</v>
      </c>
      <c r="H154" s="84">
        <v>26925964</v>
      </c>
      <c r="I154" s="84">
        <v>26925964</v>
      </c>
      <c r="J154" s="84" t="s">
        <v>59</v>
      </c>
      <c r="K154" s="84" t="s">
        <v>39</v>
      </c>
      <c r="L154" s="187" t="s">
        <v>2667</v>
      </c>
      <c r="M154" s="280">
        <v>0</v>
      </c>
      <c r="N154" s="280">
        <v>0.57142899999999996</v>
      </c>
      <c r="O154" s="280">
        <v>0.272727</v>
      </c>
      <c r="P154" s="280">
        <v>0.29729700000000003</v>
      </c>
      <c r="Q154" s="285">
        <v>0.57142899999999996</v>
      </c>
      <c r="R154" s="282">
        <v>11</v>
      </c>
      <c r="S154" s="282">
        <v>20</v>
      </c>
      <c r="T154" s="282">
        <v>10</v>
      </c>
      <c r="U154" s="282">
        <v>36</v>
      </c>
      <c r="V154" s="286">
        <v>13</v>
      </c>
      <c r="W154" s="280">
        <v>0.47553699999999999</v>
      </c>
      <c r="X154" s="280">
        <v>0.44256799999999996</v>
      </c>
      <c r="Y154" s="280">
        <v>0.43457400000000002</v>
      </c>
      <c r="Z154" s="280">
        <v>0.49329300000000004</v>
      </c>
      <c r="AA154" s="280">
        <v>0.31646299999999999</v>
      </c>
      <c r="AB154" s="280">
        <v>0.33707999999999999</v>
      </c>
      <c r="AC154" s="280">
        <v>0.45990200000000003</v>
      </c>
      <c r="AD154" s="285">
        <v>0.34750900000000001</v>
      </c>
      <c r="AE154" s="282">
        <v>4373</v>
      </c>
      <c r="AF154" s="282">
        <v>591</v>
      </c>
      <c r="AG154" s="282">
        <v>5639</v>
      </c>
      <c r="AH154" s="282">
        <v>8497</v>
      </c>
      <c r="AI154" s="282">
        <v>12269</v>
      </c>
      <c r="AJ154" s="282">
        <v>6493</v>
      </c>
      <c r="AK154" s="282">
        <v>1832</v>
      </c>
      <c r="AL154" s="286">
        <v>4114</v>
      </c>
      <c r="AT154" s="187"/>
    </row>
    <row r="155" spans="1:46" ht="15" customHeight="1" x14ac:dyDescent="0.15">
      <c r="A155" s="284" t="s">
        <v>2753</v>
      </c>
      <c r="B155" s="284" t="s">
        <v>2756</v>
      </c>
      <c r="C155" s="284" t="s">
        <v>119</v>
      </c>
      <c r="D155" s="84" t="s">
        <v>119</v>
      </c>
      <c r="E155" s="84" t="s">
        <v>2668</v>
      </c>
      <c r="F155" s="84" t="s">
        <v>38</v>
      </c>
      <c r="G155" s="84">
        <v>17</v>
      </c>
      <c r="H155" s="84">
        <v>39274161</v>
      </c>
      <c r="I155" s="84">
        <v>39274161</v>
      </c>
      <c r="J155" s="84" t="s">
        <v>59</v>
      </c>
      <c r="K155" s="84" t="s">
        <v>39</v>
      </c>
      <c r="L155" s="187" t="s">
        <v>2669</v>
      </c>
      <c r="M155" s="280">
        <v>0</v>
      </c>
      <c r="N155" s="280">
        <v>0.13325300000000001</v>
      </c>
      <c r="O155" s="280">
        <v>1.57068E-2</v>
      </c>
      <c r="P155" s="280">
        <v>1.0050300000000002E-2</v>
      </c>
      <c r="Q155" s="285">
        <v>0.149059</v>
      </c>
      <c r="R155" s="282">
        <v>36</v>
      </c>
      <c r="S155" s="282">
        <v>832</v>
      </c>
      <c r="T155" s="282">
        <v>190</v>
      </c>
      <c r="U155" s="282">
        <v>198</v>
      </c>
      <c r="V155" s="286">
        <v>2602</v>
      </c>
      <c r="W155" s="280">
        <v>0.159414</v>
      </c>
      <c r="X155" s="280">
        <v>5.1646200000000003E-2</v>
      </c>
      <c r="Y155" s="280">
        <v>0.12920199999999998</v>
      </c>
      <c r="Z155" s="280">
        <v>0.19109699999999999</v>
      </c>
      <c r="AA155" s="280">
        <v>0.204874</v>
      </c>
      <c r="AB155" s="280">
        <v>0.20050999999999999</v>
      </c>
      <c r="AC155" s="280">
        <v>7.3291899999999993E-2</v>
      </c>
      <c r="AD155" s="285">
        <v>0.151892</v>
      </c>
      <c r="AE155" s="282">
        <v>4365</v>
      </c>
      <c r="AF155" s="282">
        <v>1548</v>
      </c>
      <c r="AG155" s="282">
        <v>5711</v>
      </c>
      <c r="AH155" s="282">
        <v>3144</v>
      </c>
      <c r="AI155" s="282">
        <v>4841</v>
      </c>
      <c r="AJ155" s="282">
        <v>5879</v>
      </c>
      <c r="AK155" s="282">
        <v>4024</v>
      </c>
      <c r="AL155" s="286">
        <v>5865</v>
      </c>
      <c r="AT155" s="187"/>
    </row>
    <row r="156" spans="1:46" ht="15" customHeight="1" x14ac:dyDescent="0.15">
      <c r="A156" s="284" t="s">
        <v>1179</v>
      </c>
      <c r="B156" s="284" t="s">
        <v>2406</v>
      </c>
      <c r="C156" s="284" t="s">
        <v>119</v>
      </c>
      <c r="D156" s="84" t="s">
        <v>119</v>
      </c>
      <c r="E156" s="84" t="s">
        <v>2670</v>
      </c>
      <c r="F156" s="84" t="s">
        <v>38</v>
      </c>
      <c r="G156" s="84">
        <v>17</v>
      </c>
      <c r="H156" s="84">
        <v>43364616</v>
      </c>
      <c r="I156" s="84">
        <v>43364616</v>
      </c>
      <c r="J156" s="84" t="s">
        <v>39</v>
      </c>
      <c r="K156" s="84" t="s">
        <v>40</v>
      </c>
      <c r="L156" s="187" t="s">
        <v>2671</v>
      </c>
      <c r="M156" s="280">
        <v>0</v>
      </c>
      <c r="N156" s="280">
        <v>0</v>
      </c>
      <c r="O156" s="280">
        <v>0.214286</v>
      </c>
      <c r="P156" s="280">
        <v>0.30952400000000002</v>
      </c>
      <c r="Q156" s="285">
        <v>0.23255800000000001</v>
      </c>
      <c r="R156" s="282">
        <v>18</v>
      </c>
      <c r="S156" s="282">
        <v>65</v>
      </c>
      <c r="T156" s="282">
        <v>27</v>
      </c>
      <c r="U156" s="282">
        <v>41</v>
      </c>
      <c r="V156" s="286">
        <v>42</v>
      </c>
      <c r="W156" s="280">
        <v>5.1570000000000001E-4</v>
      </c>
      <c r="X156" s="280">
        <v>1.0217E-3</v>
      </c>
      <c r="Y156" s="280">
        <v>1.1788E-3</v>
      </c>
      <c r="Z156" s="280">
        <v>0.27532000000000001</v>
      </c>
      <c r="AA156" s="280">
        <v>0.37758400000000003</v>
      </c>
      <c r="AB156" s="280">
        <v>0.41584499999999996</v>
      </c>
      <c r="AC156" s="280">
        <v>0.32234200000000002</v>
      </c>
      <c r="AD156" s="285">
        <v>8.8553900000000005E-2</v>
      </c>
      <c r="AE156" s="282">
        <v>5816</v>
      </c>
      <c r="AF156" s="282">
        <v>7829</v>
      </c>
      <c r="AG156" s="282">
        <v>5089</v>
      </c>
      <c r="AH156" s="282">
        <v>4768</v>
      </c>
      <c r="AI156" s="282">
        <v>918</v>
      </c>
      <c r="AJ156" s="282">
        <v>3243</v>
      </c>
      <c r="AK156" s="282">
        <v>7156</v>
      </c>
      <c r="AL156" s="286">
        <v>4245</v>
      </c>
      <c r="AT156" s="187"/>
    </row>
    <row r="157" spans="1:46" ht="15" customHeight="1" x14ac:dyDescent="0.15">
      <c r="A157" s="284" t="s">
        <v>31</v>
      </c>
      <c r="B157" s="284" t="s">
        <v>269</v>
      </c>
      <c r="C157" s="284" t="s">
        <v>119</v>
      </c>
      <c r="D157" s="84" t="s">
        <v>119</v>
      </c>
      <c r="E157" s="84" t="s">
        <v>2672</v>
      </c>
      <c r="F157" s="84" t="s">
        <v>38</v>
      </c>
      <c r="G157" s="84">
        <v>17</v>
      </c>
      <c r="H157" s="84">
        <v>48153727</v>
      </c>
      <c r="I157" s="84">
        <v>48153727</v>
      </c>
      <c r="J157" s="84" t="s">
        <v>39</v>
      </c>
      <c r="K157" s="84" t="s">
        <v>40</v>
      </c>
      <c r="L157" s="187" t="s">
        <v>2673</v>
      </c>
      <c r="M157" s="280">
        <v>0</v>
      </c>
      <c r="N157" s="280">
        <v>0</v>
      </c>
      <c r="O157" s="280">
        <v>0</v>
      </c>
      <c r="P157" s="280">
        <v>0.25925899999999996</v>
      </c>
      <c r="Q157" s="285">
        <v>0</v>
      </c>
      <c r="R157" s="282">
        <v>13</v>
      </c>
      <c r="S157" s="282">
        <v>73</v>
      </c>
      <c r="T157" s="282">
        <v>65</v>
      </c>
      <c r="U157" s="282">
        <v>80</v>
      </c>
      <c r="V157" s="286">
        <v>66</v>
      </c>
      <c r="W157" s="280">
        <v>1.6979999999999998E-4</v>
      </c>
      <c r="X157" s="280">
        <v>2.1129999999999999E-4</v>
      </c>
      <c r="Y157" s="280">
        <v>5.5020000000000004E-4</v>
      </c>
      <c r="Z157" s="280">
        <v>2.0109999999999998E-4</v>
      </c>
      <c r="AA157" s="280">
        <v>0.26360700000000004</v>
      </c>
      <c r="AB157" s="280">
        <v>0.26067000000000001</v>
      </c>
      <c r="AC157" s="280">
        <v>5.5029999999999999E-4</v>
      </c>
      <c r="AD157" s="285">
        <v>1.8909999999999999E-4</v>
      </c>
      <c r="AE157" s="282">
        <v>5890</v>
      </c>
      <c r="AF157" s="282">
        <v>9466</v>
      </c>
      <c r="AG157" s="282">
        <v>5452</v>
      </c>
      <c r="AH157" s="282">
        <v>4971</v>
      </c>
      <c r="AI157" s="282">
        <v>1524</v>
      </c>
      <c r="AJ157" s="282">
        <v>4146</v>
      </c>
      <c r="AK157" s="282">
        <v>7268</v>
      </c>
      <c r="AL157" s="286">
        <v>5288</v>
      </c>
      <c r="AT157" s="187"/>
    </row>
    <row r="158" spans="1:46" ht="15" customHeight="1" x14ac:dyDescent="0.15">
      <c r="A158" s="284" t="s">
        <v>1179</v>
      </c>
      <c r="B158" s="284" t="s">
        <v>2406</v>
      </c>
      <c r="C158" s="284" t="s">
        <v>119</v>
      </c>
      <c r="D158" s="84" t="s">
        <v>119</v>
      </c>
      <c r="E158" s="84" t="s">
        <v>2674</v>
      </c>
      <c r="F158" s="84" t="s">
        <v>38</v>
      </c>
      <c r="G158" s="84">
        <v>17</v>
      </c>
      <c r="H158" s="84">
        <v>72948423</v>
      </c>
      <c r="I158" s="84">
        <v>72948423</v>
      </c>
      <c r="J158" s="84" t="s">
        <v>39</v>
      </c>
      <c r="K158" s="84" t="s">
        <v>40</v>
      </c>
      <c r="L158" s="187" t="s">
        <v>2675</v>
      </c>
      <c r="M158" s="280">
        <v>0</v>
      </c>
      <c r="N158" s="280">
        <v>0</v>
      </c>
      <c r="O158" s="280">
        <v>0.1</v>
      </c>
      <c r="P158" s="280">
        <v>0.111111</v>
      </c>
      <c r="Q158" s="285">
        <v>0.17800999999999997</v>
      </c>
      <c r="R158" s="282">
        <v>14</v>
      </c>
      <c r="S158" s="282">
        <v>120</v>
      </c>
      <c r="T158" s="282">
        <v>59</v>
      </c>
      <c r="U158" s="282">
        <v>98</v>
      </c>
      <c r="V158" s="286">
        <v>190</v>
      </c>
      <c r="W158" s="280">
        <v>1.2315E-3</v>
      </c>
      <c r="X158" s="280">
        <v>3.6900000000000001E-3</v>
      </c>
      <c r="Y158" s="280">
        <v>6.8610000000000003E-4</v>
      </c>
      <c r="Z158" s="280">
        <v>0.18410199999999999</v>
      </c>
      <c r="AA158" s="280">
        <v>0.233658</v>
      </c>
      <c r="AB158" s="280">
        <v>0.20247299999999999</v>
      </c>
      <c r="AC158" s="280">
        <v>3.4438799999999999E-2</v>
      </c>
      <c r="AD158" s="285">
        <v>0.12590099999999999</v>
      </c>
      <c r="AE158" s="282">
        <v>3247</v>
      </c>
      <c r="AF158" s="282">
        <v>270</v>
      </c>
      <c r="AG158" s="282">
        <v>2914</v>
      </c>
      <c r="AH158" s="282">
        <v>8000</v>
      </c>
      <c r="AI158" s="282">
        <v>11075</v>
      </c>
      <c r="AJ158" s="282">
        <v>4123</v>
      </c>
      <c r="AK158" s="282">
        <v>783</v>
      </c>
      <c r="AL158" s="286">
        <v>2914</v>
      </c>
      <c r="AT158" s="187"/>
    </row>
    <row r="159" spans="1:46" ht="15" customHeight="1" x14ac:dyDescent="0.15">
      <c r="A159" s="284" t="s">
        <v>31</v>
      </c>
      <c r="B159" s="284" t="s">
        <v>1372</v>
      </c>
      <c r="C159" s="284" t="s">
        <v>119</v>
      </c>
      <c r="D159" s="84" t="s">
        <v>119</v>
      </c>
      <c r="E159" s="84" t="s">
        <v>2676</v>
      </c>
      <c r="F159" s="84" t="s">
        <v>38</v>
      </c>
      <c r="G159" s="84">
        <v>17</v>
      </c>
      <c r="H159" s="84">
        <v>73559503</v>
      </c>
      <c r="I159" s="84">
        <v>73559503</v>
      </c>
      <c r="J159" s="84" t="s">
        <v>46</v>
      </c>
      <c r="K159" s="84" t="s">
        <v>39</v>
      </c>
      <c r="L159" s="187" t="s">
        <v>2677</v>
      </c>
      <c r="M159" s="280">
        <v>0</v>
      </c>
      <c r="N159" s="280">
        <v>0</v>
      </c>
      <c r="O159" s="280">
        <v>0</v>
      </c>
      <c r="P159" s="280">
        <v>0.188525</v>
      </c>
      <c r="Q159" s="285">
        <v>0</v>
      </c>
      <c r="R159" s="282">
        <v>17</v>
      </c>
      <c r="S159" s="282">
        <v>191</v>
      </c>
      <c r="T159" s="282">
        <v>93</v>
      </c>
      <c r="U159" s="282">
        <v>121</v>
      </c>
      <c r="V159" s="286">
        <v>225</v>
      </c>
      <c r="W159" s="280">
        <v>2.1482000000000003E-3</v>
      </c>
      <c r="X159" s="280">
        <v>0</v>
      </c>
      <c r="Y159" s="280">
        <v>2.0712999999999999E-3</v>
      </c>
      <c r="Z159" s="280">
        <v>1.3599E-3</v>
      </c>
      <c r="AA159" s="280">
        <v>0.16600699999999999</v>
      </c>
      <c r="AB159" s="280">
        <v>0.16353699999999999</v>
      </c>
      <c r="AC159" s="280">
        <v>1.3740499999999999E-2</v>
      </c>
      <c r="AD159" s="285">
        <v>1.7836E-3</v>
      </c>
      <c r="AE159" s="282">
        <v>2792</v>
      </c>
      <c r="AF159" s="282">
        <v>250</v>
      </c>
      <c r="AG159" s="282">
        <v>2413</v>
      </c>
      <c r="AH159" s="282">
        <v>6617</v>
      </c>
      <c r="AI159" s="282">
        <v>8836</v>
      </c>
      <c r="AJ159" s="282">
        <v>3833</v>
      </c>
      <c r="AK159" s="282">
        <v>654</v>
      </c>
      <c r="AL159" s="286">
        <v>1681</v>
      </c>
      <c r="AT159" s="187"/>
    </row>
    <row r="160" spans="1:46" ht="15" customHeight="1" x14ac:dyDescent="0.15">
      <c r="A160" s="284" t="s">
        <v>30</v>
      </c>
      <c r="B160" s="284" t="s">
        <v>30</v>
      </c>
      <c r="C160" s="284" t="s">
        <v>119</v>
      </c>
      <c r="D160" s="84" t="s">
        <v>119</v>
      </c>
      <c r="E160" s="84" t="s">
        <v>2678</v>
      </c>
      <c r="F160" s="84" t="s">
        <v>38</v>
      </c>
      <c r="G160" s="84">
        <v>17</v>
      </c>
      <c r="H160" s="84">
        <v>73780915</v>
      </c>
      <c r="I160" s="84">
        <v>73780915</v>
      </c>
      <c r="J160" s="84" t="s">
        <v>40</v>
      </c>
      <c r="K160" s="84" t="s">
        <v>39</v>
      </c>
      <c r="L160" s="187" t="s">
        <v>2679</v>
      </c>
      <c r="M160" s="280">
        <v>0</v>
      </c>
      <c r="N160" s="280">
        <v>0</v>
      </c>
      <c r="O160" s="280">
        <v>0.15942000000000001</v>
      </c>
      <c r="P160" s="280">
        <v>0</v>
      </c>
      <c r="Q160" s="285">
        <v>0</v>
      </c>
      <c r="R160" s="282">
        <v>55</v>
      </c>
      <c r="S160" s="282">
        <v>105</v>
      </c>
      <c r="T160" s="282">
        <v>68</v>
      </c>
      <c r="U160" s="282">
        <v>92</v>
      </c>
      <c r="V160" s="286">
        <v>171</v>
      </c>
      <c r="W160" s="280">
        <v>1.5106E-3</v>
      </c>
      <c r="X160" s="280">
        <v>7.6520000000000006E-4</v>
      </c>
      <c r="Y160" s="280">
        <v>2.1120000000000001E-4</v>
      </c>
      <c r="Z160" s="280">
        <v>0.119201</v>
      </c>
      <c r="AA160" s="280">
        <v>2.5413000000000002E-3</v>
      </c>
      <c r="AB160" s="280">
        <v>3.6400000000000001E-4</v>
      </c>
      <c r="AC160" s="280">
        <v>3.946E-4</v>
      </c>
      <c r="AD160" s="285">
        <v>0</v>
      </c>
      <c r="AE160" s="282">
        <v>2647</v>
      </c>
      <c r="AF160" s="282">
        <v>6533</v>
      </c>
      <c r="AG160" s="282">
        <v>4734</v>
      </c>
      <c r="AH160" s="282">
        <v>1400</v>
      </c>
      <c r="AI160" s="282">
        <v>786</v>
      </c>
      <c r="AJ160" s="282">
        <v>2746</v>
      </c>
      <c r="AK160" s="282">
        <v>5068</v>
      </c>
      <c r="AL160" s="286">
        <v>2581</v>
      </c>
      <c r="AT160" s="187"/>
    </row>
    <row r="161" spans="1:46" ht="15" customHeight="1" x14ac:dyDescent="0.15">
      <c r="A161" s="284" t="s">
        <v>1179</v>
      </c>
      <c r="B161" s="284" t="s">
        <v>2406</v>
      </c>
      <c r="C161" s="284" t="s">
        <v>119</v>
      </c>
      <c r="D161" s="84" t="s">
        <v>119</v>
      </c>
      <c r="E161" s="84" t="s">
        <v>2680</v>
      </c>
      <c r="F161" s="84" t="s">
        <v>38</v>
      </c>
      <c r="G161" s="84">
        <v>17</v>
      </c>
      <c r="H161" s="84">
        <v>74018025</v>
      </c>
      <c r="I161" s="84">
        <v>74018025</v>
      </c>
      <c r="J161" s="84" t="s">
        <v>39</v>
      </c>
      <c r="K161" s="84" t="s">
        <v>59</v>
      </c>
      <c r="L161" s="187" t="s">
        <v>2681</v>
      </c>
      <c r="M161" s="280">
        <v>0</v>
      </c>
      <c r="N161" s="280">
        <v>0</v>
      </c>
      <c r="O161" s="280">
        <v>0.13114800000000001</v>
      </c>
      <c r="P161" s="280">
        <v>0.17391300000000001</v>
      </c>
      <c r="Q161" s="285">
        <v>0.144654</v>
      </c>
      <c r="R161" s="282">
        <v>16</v>
      </c>
      <c r="S161" s="282">
        <v>115</v>
      </c>
      <c r="T161" s="282">
        <v>60</v>
      </c>
      <c r="U161" s="282">
        <v>91</v>
      </c>
      <c r="V161" s="286">
        <v>158</v>
      </c>
      <c r="W161" s="280">
        <v>3.9909000000000003E-3</v>
      </c>
      <c r="X161" s="280">
        <v>0</v>
      </c>
      <c r="Y161" s="280">
        <v>5.6455000000000003E-3</v>
      </c>
      <c r="Z161" s="280">
        <v>0.11446400000000001</v>
      </c>
      <c r="AA161" s="280">
        <v>0.17527300000000001</v>
      </c>
      <c r="AB161" s="280">
        <v>0.188356</v>
      </c>
      <c r="AC161" s="280">
        <v>4.8387099999999995E-2</v>
      </c>
      <c r="AD161" s="285">
        <v>7.08588E-2</v>
      </c>
      <c r="AE161" s="282">
        <v>1753</v>
      </c>
      <c r="AF161" s="282">
        <v>75</v>
      </c>
      <c r="AG161" s="282">
        <v>2656</v>
      </c>
      <c r="AH161" s="282">
        <v>7058</v>
      </c>
      <c r="AI161" s="282">
        <v>9527</v>
      </c>
      <c r="AJ161" s="282">
        <v>2335</v>
      </c>
      <c r="AK161" s="282">
        <v>309</v>
      </c>
      <c r="AL161" s="286">
        <v>2130</v>
      </c>
      <c r="AT161" s="187"/>
    </row>
    <row r="162" spans="1:46" ht="15" customHeight="1" x14ac:dyDescent="0.15">
      <c r="A162" s="284" t="s">
        <v>2753</v>
      </c>
      <c r="B162" s="284" t="s">
        <v>2756</v>
      </c>
      <c r="C162" s="284" t="s">
        <v>119</v>
      </c>
      <c r="D162" s="84" t="s">
        <v>119</v>
      </c>
      <c r="E162" s="84" t="s">
        <v>2682</v>
      </c>
      <c r="F162" s="84" t="s">
        <v>38</v>
      </c>
      <c r="G162" s="84">
        <v>17</v>
      </c>
      <c r="H162" s="84">
        <v>79916842</v>
      </c>
      <c r="I162" s="84">
        <v>79916842</v>
      </c>
      <c r="J162" s="84" t="s">
        <v>39</v>
      </c>
      <c r="K162" s="84" t="s">
        <v>59</v>
      </c>
      <c r="L162" s="187" t="s">
        <v>2683</v>
      </c>
      <c r="M162" s="280">
        <v>0</v>
      </c>
      <c r="N162" s="280">
        <v>0.275362</v>
      </c>
      <c r="O162" s="280">
        <v>0.290323</v>
      </c>
      <c r="P162" s="280">
        <v>0.41572999999999999</v>
      </c>
      <c r="Q162" s="285">
        <v>0.26666699999999999</v>
      </c>
      <c r="R162" s="282">
        <v>24</v>
      </c>
      <c r="S162" s="282">
        <v>68</v>
      </c>
      <c r="T162" s="282">
        <v>61</v>
      </c>
      <c r="U162" s="282">
        <v>88</v>
      </c>
      <c r="V162" s="286">
        <v>119</v>
      </c>
      <c r="W162" s="280">
        <v>0.464453</v>
      </c>
      <c r="X162" s="280">
        <v>0.417464</v>
      </c>
      <c r="Y162" s="280">
        <v>0.40317500000000001</v>
      </c>
      <c r="Z162" s="280">
        <v>0.35772199999999998</v>
      </c>
      <c r="AA162" s="280">
        <v>0.38725499999999996</v>
      </c>
      <c r="AB162" s="280">
        <v>0.37768799999999997</v>
      </c>
      <c r="AC162" s="280">
        <v>0.23317499999999999</v>
      </c>
      <c r="AD162" s="285">
        <v>0.30138000000000004</v>
      </c>
      <c r="AE162" s="282">
        <v>2981</v>
      </c>
      <c r="AF162" s="282">
        <v>6481</v>
      </c>
      <c r="AG162" s="282">
        <v>3841</v>
      </c>
      <c r="AH162" s="282">
        <v>4195</v>
      </c>
      <c r="AI162" s="282">
        <v>815</v>
      </c>
      <c r="AJ162" s="282">
        <v>2464</v>
      </c>
      <c r="AK162" s="282">
        <v>6715</v>
      </c>
      <c r="AL162" s="286">
        <v>1376</v>
      </c>
      <c r="AT162" s="187"/>
    </row>
    <row r="163" spans="1:46" ht="15" customHeight="1" x14ac:dyDescent="0.15">
      <c r="A163" s="284" t="s">
        <v>30</v>
      </c>
      <c r="B163" s="284" t="s">
        <v>30</v>
      </c>
      <c r="C163" s="284" t="s">
        <v>119</v>
      </c>
      <c r="D163" s="84" t="s">
        <v>119</v>
      </c>
      <c r="E163" s="84" t="s">
        <v>2684</v>
      </c>
      <c r="F163" s="84" t="s">
        <v>38</v>
      </c>
      <c r="G163" s="84">
        <v>18</v>
      </c>
      <c r="H163" s="84">
        <v>43572124</v>
      </c>
      <c r="I163" s="84">
        <v>43572124</v>
      </c>
      <c r="J163" s="84" t="s">
        <v>39</v>
      </c>
      <c r="K163" s="84" t="s">
        <v>40</v>
      </c>
      <c r="L163" s="187" t="s">
        <v>2685</v>
      </c>
      <c r="M163" s="280">
        <v>0</v>
      </c>
      <c r="N163" s="280">
        <v>0</v>
      </c>
      <c r="O163" s="280">
        <v>0.296296</v>
      </c>
      <c r="P163" s="280">
        <v>0</v>
      </c>
      <c r="Q163" s="285">
        <v>0</v>
      </c>
      <c r="R163" s="282">
        <v>15</v>
      </c>
      <c r="S163" s="282">
        <v>41</v>
      </c>
      <c r="T163" s="282">
        <v>26</v>
      </c>
      <c r="U163" s="282">
        <v>29</v>
      </c>
      <c r="V163" s="286">
        <v>37</v>
      </c>
      <c r="W163" s="280">
        <v>0</v>
      </c>
      <c r="X163" s="280">
        <v>0</v>
      </c>
      <c r="Y163" s="280">
        <v>0</v>
      </c>
      <c r="Z163" s="280">
        <v>0.24756599999999998</v>
      </c>
      <c r="AA163" s="280">
        <v>4.4682999999999997E-3</v>
      </c>
      <c r="AB163" s="280">
        <v>1.9066E-3</v>
      </c>
      <c r="AC163" s="280">
        <v>6.1689999999999998E-4</v>
      </c>
      <c r="AD163" s="285">
        <v>1.077E-3</v>
      </c>
      <c r="AE163" s="282">
        <v>4213</v>
      </c>
      <c r="AF163" s="282">
        <v>4578</v>
      </c>
      <c r="AG163" s="282">
        <v>3317</v>
      </c>
      <c r="AH163" s="282">
        <v>4519</v>
      </c>
      <c r="AI163" s="282">
        <v>1118</v>
      </c>
      <c r="AJ163" s="282">
        <v>3146</v>
      </c>
      <c r="AK163" s="282">
        <v>4862</v>
      </c>
      <c r="AL163" s="286">
        <v>1856</v>
      </c>
      <c r="AT163" s="187"/>
    </row>
    <row r="164" spans="1:46" ht="15" customHeight="1" x14ac:dyDescent="0.15">
      <c r="A164" s="284" t="s">
        <v>1179</v>
      </c>
      <c r="B164" s="284" t="s">
        <v>2406</v>
      </c>
      <c r="C164" s="284" t="s">
        <v>119</v>
      </c>
      <c r="D164" s="84" t="s">
        <v>119</v>
      </c>
      <c r="E164" s="84" t="s">
        <v>2686</v>
      </c>
      <c r="F164" s="84" t="s">
        <v>38</v>
      </c>
      <c r="G164" s="84">
        <v>19</v>
      </c>
      <c r="H164" s="84">
        <v>16643552</v>
      </c>
      <c r="I164" s="84">
        <v>16643552</v>
      </c>
      <c r="J164" s="84" t="s">
        <v>39</v>
      </c>
      <c r="K164" s="84" t="s">
        <v>40</v>
      </c>
      <c r="L164" s="187" t="s">
        <v>2687</v>
      </c>
      <c r="M164" s="280">
        <v>0</v>
      </c>
      <c r="N164" s="280">
        <v>0</v>
      </c>
      <c r="O164" s="280">
        <v>0.3</v>
      </c>
      <c r="P164" s="280">
        <v>0.32608700000000002</v>
      </c>
      <c r="Q164" s="285">
        <v>0.34883699999999995</v>
      </c>
      <c r="R164" s="282">
        <v>12</v>
      </c>
      <c r="S164" s="282">
        <v>73</v>
      </c>
      <c r="T164" s="282">
        <v>29</v>
      </c>
      <c r="U164" s="282">
        <v>45</v>
      </c>
      <c r="V164" s="286">
        <v>42</v>
      </c>
      <c r="W164" s="280">
        <v>1.1562999999999999E-3</v>
      </c>
      <c r="X164" s="280">
        <v>9.7750000000000007E-4</v>
      </c>
      <c r="Y164" s="280">
        <v>2.0369999999999999E-4</v>
      </c>
      <c r="Z164" s="280">
        <v>0.27651100000000001</v>
      </c>
      <c r="AA164" s="280">
        <v>0.364921</v>
      </c>
      <c r="AB164" s="280">
        <v>0.40964599999999995</v>
      </c>
      <c r="AC164" s="280">
        <v>0.320824</v>
      </c>
      <c r="AD164" s="285">
        <v>0.22658799999999998</v>
      </c>
      <c r="AE164" s="282">
        <v>5188</v>
      </c>
      <c r="AF164" s="282">
        <v>10229</v>
      </c>
      <c r="AG164" s="282">
        <v>4909</v>
      </c>
      <c r="AH164" s="282">
        <v>4516</v>
      </c>
      <c r="AI164" s="282">
        <v>1202</v>
      </c>
      <c r="AJ164" s="282">
        <v>3275</v>
      </c>
      <c r="AK164" s="282">
        <v>6794</v>
      </c>
      <c r="AL164" s="286">
        <v>5114</v>
      </c>
      <c r="AT164" s="187"/>
    </row>
    <row r="165" spans="1:46" ht="15" customHeight="1" x14ac:dyDescent="0.15">
      <c r="A165" s="284" t="s">
        <v>30</v>
      </c>
      <c r="B165" s="284" t="s">
        <v>30</v>
      </c>
      <c r="C165" s="284" t="s">
        <v>119</v>
      </c>
      <c r="D165" s="84" t="s">
        <v>119</v>
      </c>
      <c r="E165" s="84" t="s">
        <v>2688</v>
      </c>
      <c r="F165" s="84" t="s">
        <v>38</v>
      </c>
      <c r="G165" s="84">
        <v>19</v>
      </c>
      <c r="H165" s="84">
        <v>36558879</v>
      </c>
      <c r="I165" s="84">
        <v>36558879</v>
      </c>
      <c r="J165" s="84" t="s">
        <v>40</v>
      </c>
      <c r="K165" s="84" t="s">
        <v>39</v>
      </c>
      <c r="L165" s="187" t="s">
        <v>2689</v>
      </c>
      <c r="M165" s="280">
        <v>0</v>
      </c>
      <c r="N165" s="280">
        <v>0</v>
      </c>
      <c r="O165" s="280">
        <v>0.217391</v>
      </c>
      <c r="P165" s="280">
        <v>0</v>
      </c>
      <c r="Q165" s="285">
        <v>0</v>
      </c>
      <c r="R165" s="282">
        <v>15</v>
      </c>
      <c r="S165" s="282">
        <v>95</v>
      </c>
      <c r="T165" s="282">
        <v>68</v>
      </c>
      <c r="U165" s="282">
        <v>87</v>
      </c>
      <c r="V165" s="286">
        <v>84</v>
      </c>
      <c r="W165" s="280">
        <v>1.9810000000000002E-4</v>
      </c>
      <c r="X165" s="280">
        <v>0</v>
      </c>
      <c r="Y165" s="280">
        <v>2.8469999999999998E-4</v>
      </c>
      <c r="Z165" s="280">
        <v>0.20047599999999999</v>
      </c>
      <c r="AA165" s="280">
        <v>1.1904000000000001E-3</v>
      </c>
      <c r="AB165" s="280">
        <v>1.0325E-3</v>
      </c>
      <c r="AC165" s="280">
        <v>1.9474E-3</v>
      </c>
      <c r="AD165" s="285">
        <v>5.0029999999999996E-4</v>
      </c>
      <c r="AE165" s="282">
        <v>5046</v>
      </c>
      <c r="AF165" s="282">
        <v>471</v>
      </c>
      <c r="AG165" s="282">
        <v>3512</v>
      </c>
      <c r="AH165" s="282">
        <v>7556</v>
      </c>
      <c r="AI165" s="282">
        <v>11760</v>
      </c>
      <c r="AJ165" s="282">
        <v>7747</v>
      </c>
      <c r="AK165" s="282">
        <v>1026</v>
      </c>
      <c r="AL165" s="286">
        <v>1998</v>
      </c>
      <c r="AT165" s="187"/>
    </row>
    <row r="166" spans="1:46" ht="15" customHeight="1" x14ac:dyDescent="0.15">
      <c r="A166" s="284" t="s">
        <v>767</v>
      </c>
      <c r="B166" s="284" t="s">
        <v>2756</v>
      </c>
      <c r="C166" s="284" t="s">
        <v>119</v>
      </c>
      <c r="D166" s="84" t="s">
        <v>119</v>
      </c>
      <c r="E166" s="84" t="s">
        <v>2690</v>
      </c>
      <c r="F166" s="84" t="s">
        <v>38</v>
      </c>
      <c r="G166" s="84">
        <v>19</v>
      </c>
      <c r="H166" s="84">
        <v>42509957</v>
      </c>
      <c r="I166" s="84">
        <v>42509957</v>
      </c>
      <c r="J166" s="84" t="s">
        <v>59</v>
      </c>
      <c r="K166" s="84" t="s">
        <v>46</v>
      </c>
      <c r="L166" s="187" t="s">
        <v>2691</v>
      </c>
      <c r="M166" s="280">
        <v>0</v>
      </c>
      <c r="N166" s="280">
        <v>8.0808099999999994E-2</v>
      </c>
      <c r="O166" s="280">
        <v>0.117647</v>
      </c>
      <c r="P166" s="280">
        <v>0.19819800000000001</v>
      </c>
      <c r="Q166" s="285">
        <v>9.8038999999999991E-3</v>
      </c>
      <c r="R166" s="282">
        <v>23</v>
      </c>
      <c r="S166" s="282">
        <v>98</v>
      </c>
      <c r="T166" s="282">
        <v>67</v>
      </c>
      <c r="U166" s="282">
        <v>110</v>
      </c>
      <c r="V166" s="286">
        <v>101</v>
      </c>
      <c r="W166" s="280">
        <v>1.7281100000000001E-2</v>
      </c>
      <c r="X166" s="280">
        <v>0.104031</v>
      </c>
      <c r="Y166" s="280">
        <v>0.11884499999999999</v>
      </c>
      <c r="Z166" s="280">
        <v>0.114467</v>
      </c>
      <c r="AA166" s="280">
        <v>0.19226500000000002</v>
      </c>
      <c r="AB166" s="280">
        <v>0.19291799999999998</v>
      </c>
      <c r="AC166" s="280">
        <v>2.5356900000000002E-2</v>
      </c>
      <c r="AD166" s="285">
        <v>8.9943300000000004E-2</v>
      </c>
      <c r="AE166" s="282">
        <v>3471</v>
      </c>
      <c r="AF166" s="282">
        <v>12303</v>
      </c>
      <c r="AG166" s="282">
        <v>5401</v>
      </c>
      <c r="AH166" s="282">
        <v>2681</v>
      </c>
      <c r="AI166" s="282">
        <v>904</v>
      </c>
      <c r="AJ166" s="282">
        <v>4602</v>
      </c>
      <c r="AK166" s="282">
        <v>5323</v>
      </c>
      <c r="AL166" s="286">
        <v>5647</v>
      </c>
      <c r="AT166" s="187"/>
    </row>
    <row r="167" spans="1:46" ht="15" customHeight="1" x14ac:dyDescent="0.15">
      <c r="A167" s="284" t="s">
        <v>31</v>
      </c>
      <c r="B167" s="284" t="s">
        <v>1372</v>
      </c>
      <c r="C167" s="284" t="s">
        <v>119</v>
      </c>
      <c r="D167" s="84" t="s">
        <v>119</v>
      </c>
      <c r="E167" s="84" t="s">
        <v>2692</v>
      </c>
      <c r="F167" s="84" t="s">
        <v>38</v>
      </c>
      <c r="G167" s="84">
        <v>19</v>
      </c>
      <c r="H167" s="84">
        <v>47910660</v>
      </c>
      <c r="I167" s="84">
        <v>47910660</v>
      </c>
      <c r="J167" s="84" t="s">
        <v>59</v>
      </c>
      <c r="K167" s="84" t="s">
        <v>39</v>
      </c>
      <c r="L167" s="187" t="s">
        <v>2693</v>
      </c>
      <c r="M167" s="280">
        <v>0</v>
      </c>
      <c r="N167" s="280">
        <v>0</v>
      </c>
      <c r="O167" s="280">
        <v>0</v>
      </c>
      <c r="P167" s="280">
        <v>0.22826099999999999</v>
      </c>
      <c r="Q167" s="285">
        <v>0</v>
      </c>
      <c r="R167" s="282">
        <v>12</v>
      </c>
      <c r="S167" s="282">
        <v>99</v>
      </c>
      <c r="T167" s="282">
        <v>58</v>
      </c>
      <c r="U167" s="282">
        <v>91</v>
      </c>
      <c r="V167" s="286">
        <v>117</v>
      </c>
      <c r="W167" s="280">
        <v>3.8760000000000001E-3</v>
      </c>
      <c r="X167" s="280">
        <v>0</v>
      </c>
      <c r="Y167" s="280">
        <v>1.4583999999999999E-3</v>
      </c>
      <c r="Z167" s="280">
        <v>3.2856999999999999E-3</v>
      </c>
      <c r="AA167" s="280">
        <v>0.21715699999999999</v>
      </c>
      <c r="AB167" s="280">
        <v>0.197959</v>
      </c>
      <c r="AC167" s="280">
        <v>3.7113399999999998E-2</v>
      </c>
      <c r="AD167" s="285">
        <v>4.7543999999999998E-3</v>
      </c>
      <c r="AE167" s="282">
        <v>2321</v>
      </c>
      <c r="AF167" s="282">
        <v>151</v>
      </c>
      <c r="AG167" s="282">
        <v>2056</v>
      </c>
      <c r="AH167" s="282">
        <v>6086</v>
      </c>
      <c r="AI167" s="282">
        <v>8730</v>
      </c>
      <c r="AJ167" s="282">
        <v>2449</v>
      </c>
      <c r="AK167" s="282">
        <v>484</v>
      </c>
      <c r="AL167" s="286">
        <v>1261</v>
      </c>
      <c r="AT167" s="187"/>
    </row>
    <row r="168" spans="1:46" ht="15" customHeight="1" x14ac:dyDescent="0.15">
      <c r="A168" s="284" t="s">
        <v>1179</v>
      </c>
      <c r="B168" s="284" t="s">
        <v>2406</v>
      </c>
      <c r="C168" s="284" t="s">
        <v>119</v>
      </c>
      <c r="D168" s="84" t="s">
        <v>119</v>
      </c>
      <c r="E168" s="84" t="s">
        <v>2694</v>
      </c>
      <c r="F168" s="84" t="s">
        <v>103</v>
      </c>
      <c r="G168" s="84">
        <v>19</v>
      </c>
      <c r="H168" s="84">
        <v>48626439</v>
      </c>
      <c r="I168" s="84">
        <v>48626439</v>
      </c>
      <c r="J168" s="84" t="s">
        <v>40</v>
      </c>
      <c r="K168" s="84" t="s">
        <v>39</v>
      </c>
      <c r="L168" s="187" t="s">
        <v>2695</v>
      </c>
      <c r="M168" s="280">
        <v>0</v>
      </c>
      <c r="N168" s="280">
        <v>0</v>
      </c>
      <c r="O168" s="280">
        <v>0.2</v>
      </c>
      <c r="P168" s="280">
        <v>0.25531900000000002</v>
      </c>
      <c r="Q168" s="285">
        <v>0.19444400000000001</v>
      </c>
      <c r="R168" s="282">
        <v>12</v>
      </c>
      <c r="S168" s="282">
        <v>27</v>
      </c>
      <c r="T168" s="282">
        <v>34</v>
      </c>
      <c r="U168" s="282">
        <v>46</v>
      </c>
      <c r="V168" s="286">
        <v>35</v>
      </c>
      <c r="W168" s="280">
        <v>1.7939E-3</v>
      </c>
      <c r="X168" s="280">
        <v>0</v>
      </c>
      <c r="Y168" s="280">
        <v>7.0180000000000004E-4</v>
      </c>
      <c r="Z168" s="280">
        <v>0.19270600000000002</v>
      </c>
      <c r="AA168" s="280">
        <v>0.20960599999999999</v>
      </c>
      <c r="AB168" s="280">
        <v>0.189861</v>
      </c>
      <c r="AC168" s="280">
        <v>0.2555</v>
      </c>
      <c r="AD168" s="285">
        <v>2.7685499999999998E-2</v>
      </c>
      <c r="AE168" s="282">
        <v>3901</v>
      </c>
      <c r="AF168" s="282">
        <v>488</v>
      </c>
      <c r="AG168" s="282">
        <v>4274</v>
      </c>
      <c r="AH168" s="282">
        <v>10035</v>
      </c>
      <c r="AI168" s="282">
        <v>14698</v>
      </c>
      <c r="AJ168" s="282">
        <v>6035</v>
      </c>
      <c r="AK168" s="282">
        <v>1408</v>
      </c>
      <c r="AL168" s="286">
        <v>3611</v>
      </c>
      <c r="AT168" s="187"/>
    </row>
    <row r="169" spans="1:46" ht="15" customHeight="1" x14ac:dyDescent="0.15">
      <c r="A169" s="284" t="s">
        <v>1179</v>
      </c>
      <c r="B169" s="284" t="s">
        <v>1296</v>
      </c>
      <c r="C169" s="284" t="s">
        <v>119</v>
      </c>
      <c r="D169" s="84" t="s">
        <v>119</v>
      </c>
      <c r="E169" s="84" t="s">
        <v>2696</v>
      </c>
      <c r="F169" s="84" t="s">
        <v>38</v>
      </c>
      <c r="G169" s="84">
        <v>19</v>
      </c>
      <c r="H169" s="84">
        <v>50962520</v>
      </c>
      <c r="I169" s="84">
        <v>50962520</v>
      </c>
      <c r="J169" s="84" t="s">
        <v>39</v>
      </c>
      <c r="K169" s="84" t="s">
        <v>40</v>
      </c>
      <c r="L169" s="187" t="s">
        <v>2697</v>
      </c>
      <c r="M169" s="280">
        <v>0</v>
      </c>
      <c r="N169" s="280">
        <v>0</v>
      </c>
      <c r="O169" s="280">
        <v>0.2</v>
      </c>
      <c r="P169" s="280">
        <v>0.19117599999999998</v>
      </c>
      <c r="Q169" s="285">
        <v>0.25</v>
      </c>
      <c r="R169" s="282">
        <v>36</v>
      </c>
      <c r="S169" s="282">
        <v>74</v>
      </c>
      <c r="T169" s="282">
        <v>44</v>
      </c>
      <c r="U169" s="282">
        <v>67</v>
      </c>
      <c r="V169" s="286">
        <v>75</v>
      </c>
      <c r="W169" s="280">
        <v>1.7974999999999998E-3</v>
      </c>
      <c r="X169" s="280">
        <v>2.2512000000000001E-3</v>
      </c>
      <c r="Y169" s="280">
        <v>1.7071E-3</v>
      </c>
      <c r="Z169" s="280">
        <v>0.158578</v>
      </c>
      <c r="AA169" s="280">
        <v>0.18049800000000002</v>
      </c>
      <c r="AB169" s="280">
        <v>0.144896</v>
      </c>
      <c r="AC169" s="280">
        <v>0.20557300000000001</v>
      </c>
      <c r="AD169" s="285">
        <v>3.3445000000000003E-3</v>
      </c>
      <c r="AE169" s="282">
        <v>3337</v>
      </c>
      <c r="AF169" s="282">
        <v>6218</v>
      </c>
      <c r="AG169" s="282">
        <v>2928</v>
      </c>
      <c r="AH169" s="282">
        <v>4388</v>
      </c>
      <c r="AI169" s="282">
        <v>963</v>
      </c>
      <c r="AJ169" s="282">
        <v>2311</v>
      </c>
      <c r="AK169" s="282">
        <v>5992</v>
      </c>
      <c r="AL169" s="286">
        <v>1793</v>
      </c>
      <c r="AT169" s="187"/>
    </row>
    <row r="170" spans="1:46" ht="15" customHeight="1" x14ac:dyDescent="0.15">
      <c r="A170" s="284" t="s">
        <v>2753</v>
      </c>
      <c r="B170" s="284" t="s">
        <v>2756</v>
      </c>
      <c r="C170" s="284" t="s">
        <v>119</v>
      </c>
      <c r="D170" s="84" t="s">
        <v>119</v>
      </c>
      <c r="E170" s="84" t="s">
        <v>2698</v>
      </c>
      <c r="F170" s="84" t="s">
        <v>38</v>
      </c>
      <c r="G170" s="84">
        <v>19</v>
      </c>
      <c r="H170" s="84">
        <v>50970967</v>
      </c>
      <c r="I170" s="84">
        <v>50970967</v>
      </c>
      <c r="J170" s="84" t="s">
        <v>39</v>
      </c>
      <c r="K170" s="84" t="s">
        <v>59</v>
      </c>
      <c r="L170" s="187" t="s">
        <v>2699</v>
      </c>
      <c r="M170" s="280">
        <v>0</v>
      </c>
      <c r="N170" s="280">
        <v>0.28000000000000003</v>
      </c>
      <c r="O170" s="280">
        <v>0.27118599999999998</v>
      </c>
      <c r="P170" s="280">
        <v>0.214286</v>
      </c>
      <c r="Q170" s="285">
        <v>0.12</v>
      </c>
      <c r="R170" s="282">
        <v>21</v>
      </c>
      <c r="S170" s="282">
        <v>74</v>
      </c>
      <c r="T170" s="282">
        <v>58</v>
      </c>
      <c r="U170" s="282">
        <v>83</v>
      </c>
      <c r="V170" s="286">
        <v>74</v>
      </c>
      <c r="W170" s="280">
        <v>0.48305799999999999</v>
      </c>
      <c r="X170" s="280">
        <v>0.413408</v>
      </c>
      <c r="Y170" s="280">
        <v>0.40935000000000005</v>
      </c>
      <c r="Z170" s="280">
        <v>0.34897500000000004</v>
      </c>
      <c r="AA170" s="280">
        <v>0.32911999999999997</v>
      </c>
      <c r="AB170" s="280">
        <v>0.30556699999999998</v>
      </c>
      <c r="AC170" s="280">
        <v>0.41876399999999997</v>
      </c>
      <c r="AD170" s="285">
        <v>0.23818899999999998</v>
      </c>
      <c r="AE170" s="282">
        <v>1150</v>
      </c>
      <c r="AF170" s="282">
        <v>357</v>
      </c>
      <c r="AG170" s="282">
        <v>1753</v>
      </c>
      <c r="AH170" s="282">
        <v>6392</v>
      </c>
      <c r="AI170" s="282">
        <v>8385</v>
      </c>
      <c r="AJ170" s="282">
        <v>2460</v>
      </c>
      <c r="AK170" s="282">
        <v>873</v>
      </c>
      <c r="AL170" s="286">
        <v>507</v>
      </c>
      <c r="AT170" s="187"/>
    </row>
    <row r="171" spans="1:46" ht="15" customHeight="1" x14ac:dyDescent="0.15">
      <c r="A171" s="284" t="s">
        <v>30</v>
      </c>
      <c r="B171" s="284" t="s">
        <v>30</v>
      </c>
      <c r="C171" s="284" t="s">
        <v>119</v>
      </c>
      <c r="D171" s="84" t="s">
        <v>119</v>
      </c>
      <c r="E171" s="84" t="s">
        <v>2700</v>
      </c>
      <c r="F171" s="84" t="s">
        <v>38</v>
      </c>
      <c r="G171" s="84">
        <v>19</v>
      </c>
      <c r="H171" s="84">
        <v>51293885</v>
      </c>
      <c r="I171" s="84">
        <v>51293885</v>
      </c>
      <c r="J171" s="84" t="s">
        <v>39</v>
      </c>
      <c r="K171" s="84" t="s">
        <v>40</v>
      </c>
      <c r="L171" s="187" t="s">
        <v>2701</v>
      </c>
      <c r="M171" s="280">
        <v>0</v>
      </c>
      <c r="N171" s="280">
        <v>0</v>
      </c>
      <c r="O171" s="280">
        <v>0.17857099999999998</v>
      </c>
      <c r="P171" s="280">
        <v>0</v>
      </c>
      <c r="Q171" s="285">
        <v>0</v>
      </c>
      <c r="R171" s="282">
        <v>14</v>
      </c>
      <c r="S171" s="282">
        <v>50</v>
      </c>
      <c r="T171" s="282">
        <v>27</v>
      </c>
      <c r="U171" s="282">
        <v>53</v>
      </c>
      <c r="V171" s="286">
        <v>54</v>
      </c>
      <c r="W171" s="280">
        <v>4.5359999999999997E-4</v>
      </c>
      <c r="X171" s="280">
        <v>4.2029999999999997E-4</v>
      </c>
      <c r="Y171" s="280">
        <v>0</v>
      </c>
      <c r="Z171" s="280">
        <v>0.18696599999999999</v>
      </c>
      <c r="AA171" s="280">
        <v>4.8342000000000003E-3</v>
      </c>
      <c r="AB171" s="280">
        <v>1.5110000000000002E-3</v>
      </c>
      <c r="AC171" s="280">
        <v>7.0129999999999997E-4</v>
      </c>
      <c r="AD171" s="285">
        <v>2.7829999999999999E-4</v>
      </c>
      <c r="AE171" s="282">
        <v>4408</v>
      </c>
      <c r="AF171" s="282">
        <v>9516</v>
      </c>
      <c r="AG171" s="282">
        <v>4308</v>
      </c>
      <c r="AH171" s="282">
        <v>4679</v>
      </c>
      <c r="AI171" s="282">
        <v>1447</v>
      </c>
      <c r="AJ171" s="282">
        <v>3308</v>
      </c>
      <c r="AK171" s="282">
        <v>7129</v>
      </c>
      <c r="AL171" s="286">
        <v>3592</v>
      </c>
      <c r="AT171" s="187"/>
    </row>
    <row r="172" spans="1:46" ht="15" customHeight="1" x14ac:dyDescent="0.15">
      <c r="A172" s="284" t="s">
        <v>30</v>
      </c>
      <c r="B172" s="284" t="s">
        <v>210</v>
      </c>
      <c r="C172" s="284" t="s">
        <v>119</v>
      </c>
      <c r="D172" s="84" t="s">
        <v>119</v>
      </c>
      <c r="E172" s="84" t="s">
        <v>2702</v>
      </c>
      <c r="F172" s="84" t="s">
        <v>38</v>
      </c>
      <c r="G172" s="84">
        <v>19</v>
      </c>
      <c r="H172" s="84">
        <v>51509843</v>
      </c>
      <c r="I172" s="84">
        <v>51509843</v>
      </c>
      <c r="J172" s="84" t="s">
        <v>59</v>
      </c>
      <c r="K172" s="84" t="s">
        <v>46</v>
      </c>
      <c r="L172" s="187" t="s">
        <v>2703</v>
      </c>
      <c r="M172" s="280">
        <v>0</v>
      </c>
      <c r="N172" s="280">
        <v>0</v>
      </c>
      <c r="O172" s="280">
        <v>0.152778</v>
      </c>
      <c r="P172" s="280">
        <v>0</v>
      </c>
      <c r="Q172" s="285">
        <v>0</v>
      </c>
      <c r="R172" s="282">
        <v>16</v>
      </c>
      <c r="S172" s="282">
        <v>78</v>
      </c>
      <c r="T172" s="282">
        <v>71</v>
      </c>
      <c r="U172" s="282">
        <v>103</v>
      </c>
      <c r="V172" s="286">
        <v>114</v>
      </c>
      <c r="W172" s="280">
        <v>3.792E-4</v>
      </c>
      <c r="X172" s="280">
        <v>2.5773000000000003E-3</v>
      </c>
      <c r="Y172" s="280">
        <v>3.947E-4</v>
      </c>
      <c r="Z172" s="280">
        <v>0.12712000000000001</v>
      </c>
      <c r="AA172" s="280">
        <v>5.6879999999999995E-4</v>
      </c>
      <c r="AB172" s="280">
        <v>1.5100000000000001E-4</v>
      </c>
      <c r="AC172" s="280">
        <v>2.4691000000000001E-3</v>
      </c>
      <c r="AD172" s="285">
        <v>1.65772E-2</v>
      </c>
      <c r="AE172" s="282">
        <v>5273</v>
      </c>
      <c r="AF172" s="282">
        <v>775</v>
      </c>
      <c r="AG172" s="282">
        <v>5066</v>
      </c>
      <c r="AH172" s="282">
        <v>10021</v>
      </c>
      <c r="AI172" s="282">
        <v>14064</v>
      </c>
      <c r="AJ172" s="282">
        <v>6622</v>
      </c>
      <c r="AK172" s="282">
        <v>1619</v>
      </c>
      <c r="AL172" s="286">
        <v>4282</v>
      </c>
      <c r="AT172" s="187"/>
    </row>
    <row r="173" spans="1:46" ht="15" customHeight="1" x14ac:dyDescent="0.15">
      <c r="A173" s="284" t="s">
        <v>2753</v>
      </c>
      <c r="B173" s="284" t="s">
        <v>2766</v>
      </c>
      <c r="C173" s="284" t="s">
        <v>119</v>
      </c>
      <c r="D173" s="84" t="s">
        <v>119</v>
      </c>
      <c r="E173" s="84" t="s">
        <v>2704</v>
      </c>
      <c r="F173" s="84" t="s">
        <v>38</v>
      </c>
      <c r="G173" s="84">
        <v>19</v>
      </c>
      <c r="H173" s="84">
        <v>54801936</v>
      </c>
      <c r="I173" s="84">
        <v>54801936</v>
      </c>
      <c r="J173" s="84" t="s">
        <v>39</v>
      </c>
      <c r="K173" s="84" t="s">
        <v>59</v>
      </c>
      <c r="L173" s="187" t="s">
        <v>2705</v>
      </c>
      <c r="M173" s="280">
        <v>0</v>
      </c>
      <c r="N173" s="280">
        <v>0.28571400000000002</v>
      </c>
      <c r="O173" s="280">
        <v>0.14893599999999999</v>
      </c>
      <c r="P173" s="280">
        <v>0.19565200000000002</v>
      </c>
      <c r="Q173" s="285">
        <v>0.214286</v>
      </c>
      <c r="R173" s="282">
        <v>19</v>
      </c>
      <c r="S173" s="282">
        <v>62</v>
      </c>
      <c r="T173" s="282">
        <v>46</v>
      </c>
      <c r="U173" s="282">
        <v>91</v>
      </c>
      <c r="V173" s="286">
        <v>69</v>
      </c>
      <c r="W173" s="280">
        <v>8.5366000000000001E-3</v>
      </c>
      <c r="X173" s="280">
        <v>7.0220000000000005E-3</v>
      </c>
      <c r="Y173" s="280">
        <v>1.57593E-2</v>
      </c>
      <c r="Z173" s="280">
        <v>8.0274999999999999E-3</v>
      </c>
      <c r="AA173" s="280">
        <v>1.3252099999999999E-2</v>
      </c>
      <c r="AB173" s="280">
        <v>1.2619100000000001E-2</v>
      </c>
      <c r="AC173" s="280">
        <v>1.7023299999999998E-2</v>
      </c>
      <c r="AD173" s="285">
        <v>2.1236000000000001E-2</v>
      </c>
      <c r="AE173" s="282">
        <v>4099</v>
      </c>
      <c r="AF173" s="282">
        <v>3132</v>
      </c>
      <c r="AG173" s="282">
        <v>3489</v>
      </c>
      <c r="AH173" s="282">
        <v>3487</v>
      </c>
      <c r="AI173" s="282">
        <v>3772</v>
      </c>
      <c r="AJ173" s="282">
        <v>3882</v>
      </c>
      <c r="AK173" s="282">
        <v>2055</v>
      </c>
      <c r="AL173" s="286">
        <v>3672</v>
      </c>
      <c r="AT173" s="187"/>
    </row>
    <row r="174" spans="1:46" ht="15" customHeight="1" x14ac:dyDescent="0.15">
      <c r="A174" s="284" t="s">
        <v>2753</v>
      </c>
      <c r="B174" s="284" t="s">
        <v>2756</v>
      </c>
      <c r="C174" s="284" t="s">
        <v>119</v>
      </c>
      <c r="D174" s="84" t="s">
        <v>119</v>
      </c>
      <c r="E174" s="116" t="s">
        <v>2706</v>
      </c>
      <c r="F174" s="116" t="s">
        <v>38</v>
      </c>
      <c r="G174" s="116">
        <v>19</v>
      </c>
      <c r="H174" s="116">
        <v>54845018</v>
      </c>
      <c r="I174" s="116">
        <v>54845018</v>
      </c>
      <c r="J174" s="116" t="s">
        <v>59</v>
      </c>
      <c r="K174" s="116" t="s">
        <v>39</v>
      </c>
      <c r="L174" s="187" t="s">
        <v>2707</v>
      </c>
      <c r="M174" s="287">
        <v>0</v>
      </c>
      <c r="N174" s="287">
        <v>0.15151500000000001</v>
      </c>
      <c r="O174" s="287">
        <v>0.16666699999999998</v>
      </c>
      <c r="P174" s="287">
        <v>0.21951200000000001</v>
      </c>
      <c r="Q174" s="285">
        <v>0.16129000000000002</v>
      </c>
      <c r="R174" s="196">
        <v>15</v>
      </c>
      <c r="S174" s="196">
        <v>32</v>
      </c>
      <c r="T174" s="196">
        <v>23</v>
      </c>
      <c r="U174" s="196">
        <v>40</v>
      </c>
      <c r="V174" s="286">
        <v>30</v>
      </c>
      <c r="W174" s="287">
        <v>0.328484</v>
      </c>
      <c r="X174" s="287">
        <v>0.40176299999999998</v>
      </c>
      <c r="Y174" s="287">
        <v>0.38972000000000001</v>
      </c>
      <c r="Z174" s="287">
        <v>0.41887099999999999</v>
      </c>
      <c r="AA174" s="287">
        <v>0.40991500000000003</v>
      </c>
      <c r="AB174" s="287">
        <v>0.37801600000000002</v>
      </c>
      <c r="AC174" s="287">
        <v>0.42190699999999998</v>
      </c>
      <c r="AD174" s="285">
        <v>0.32325699999999996</v>
      </c>
      <c r="AE174" s="196">
        <v>8867</v>
      </c>
      <c r="AF174" s="196">
        <v>6239</v>
      </c>
      <c r="AG174" s="196">
        <v>10563</v>
      </c>
      <c r="AH174" s="196">
        <v>7333</v>
      </c>
      <c r="AI174" s="196">
        <v>10972</v>
      </c>
      <c r="AJ174" s="196">
        <v>10152</v>
      </c>
      <c r="AK174" s="196">
        <v>8252</v>
      </c>
      <c r="AL174" s="286">
        <v>9063</v>
      </c>
      <c r="AM174" s="116"/>
      <c r="AN174" s="116"/>
      <c r="AO174" s="116"/>
      <c r="AP174" s="116"/>
      <c r="AQ174" s="116"/>
      <c r="AR174" s="116"/>
      <c r="AS174" s="116"/>
      <c r="AT174" s="187"/>
    </row>
    <row r="175" spans="1:46" ht="15" customHeight="1" x14ac:dyDescent="0.15">
      <c r="A175" s="284" t="s">
        <v>2753</v>
      </c>
      <c r="B175" s="284" t="s">
        <v>2756</v>
      </c>
      <c r="C175" s="284" t="s">
        <v>119</v>
      </c>
      <c r="D175" s="84" t="s">
        <v>119</v>
      </c>
      <c r="E175" s="84" t="s">
        <v>2706</v>
      </c>
      <c r="F175" s="84" t="s">
        <v>38</v>
      </c>
      <c r="G175" s="84">
        <v>19</v>
      </c>
      <c r="H175" s="84">
        <v>54845027</v>
      </c>
      <c r="I175" s="84">
        <v>54845027</v>
      </c>
      <c r="J175" s="84" t="s">
        <v>46</v>
      </c>
      <c r="K175" s="84" t="s">
        <v>59</v>
      </c>
      <c r="L175" s="187" t="s">
        <v>2708</v>
      </c>
      <c r="M175" s="280">
        <v>0</v>
      </c>
      <c r="N175" s="280">
        <v>0.17857099999999998</v>
      </c>
      <c r="O175" s="280">
        <v>0.19047599999999998</v>
      </c>
      <c r="P175" s="280">
        <v>0.263158</v>
      </c>
      <c r="Q175" s="285">
        <v>0.16129000000000002</v>
      </c>
      <c r="R175" s="282">
        <v>15</v>
      </c>
      <c r="S175" s="282">
        <v>27</v>
      </c>
      <c r="T175" s="282">
        <v>20</v>
      </c>
      <c r="U175" s="282">
        <v>37</v>
      </c>
      <c r="V175" s="286">
        <v>30</v>
      </c>
      <c r="W175" s="280">
        <v>0.33492199999999994</v>
      </c>
      <c r="X175" s="280">
        <v>0.41054499999999999</v>
      </c>
      <c r="Y175" s="280">
        <v>0.39573999999999998</v>
      </c>
      <c r="Z175" s="280">
        <v>0.43117899999999998</v>
      </c>
      <c r="AA175" s="280">
        <v>0.41969200000000001</v>
      </c>
      <c r="AB175" s="280">
        <v>0.386735</v>
      </c>
      <c r="AC175" s="280">
        <v>0.43189</v>
      </c>
      <c r="AD175" s="285">
        <v>0.32789600000000002</v>
      </c>
      <c r="AE175" s="282">
        <v>8813</v>
      </c>
      <c r="AF175" s="282">
        <v>6220</v>
      </c>
      <c r="AG175" s="282">
        <v>10516</v>
      </c>
      <c r="AH175" s="282">
        <v>7286</v>
      </c>
      <c r="AI175" s="282">
        <v>10907</v>
      </c>
      <c r="AJ175" s="282">
        <v>10086</v>
      </c>
      <c r="AK175" s="282">
        <v>8221</v>
      </c>
      <c r="AL175" s="286">
        <v>9011</v>
      </c>
      <c r="AT175" s="187"/>
    </row>
    <row r="176" spans="1:46" ht="15" customHeight="1" x14ac:dyDescent="0.15">
      <c r="A176" s="284" t="s">
        <v>1313</v>
      </c>
      <c r="B176" s="284" t="s">
        <v>33</v>
      </c>
      <c r="C176" s="284" t="s">
        <v>119</v>
      </c>
      <c r="D176" s="84" t="s">
        <v>119</v>
      </c>
      <c r="E176" s="84" t="s">
        <v>381</v>
      </c>
      <c r="F176" s="84" t="s">
        <v>38</v>
      </c>
      <c r="G176" s="84">
        <v>20</v>
      </c>
      <c r="H176" s="84">
        <v>16360274</v>
      </c>
      <c r="I176" s="84">
        <v>16360274</v>
      </c>
      <c r="J176" s="84" t="s">
        <v>39</v>
      </c>
      <c r="K176" s="84" t="s">
        <v>40</v>
      </c>
      <c r="L176" s="187" t="s">
        <v>2709</v>
      </c>
      <c r="M176" s="280">
        <v>0</v>
      </c>
      <c r="N176" s="280">
        <v>0</v>
      </c>
      <c r="O176" s="280">
        <v>0</v>
      </c>
      <c r="P176" s="280">
        <v>1.2500000000000001E-2</v>
      </c>
      <c r="Q176" s="285">
        <v>0.154639</v>
      </c>
      <c r="R176" s="282">
        <v>19</v>
      </c>
      <c r="S176" s="282">
        <v>46</v>
      </c>
      <c r="T176" s="282">
        <v>66</v>
      </c>
      <c r="U176" s="282">
        <v>79</v>
      </c>
      <c r="V176" s="286">
        <v>96</v>
      </c>
      <c r="W176" s="280">
        <v>2.4840000000000002E-4</v>
      </c>
      <c r="X176" s="280">
        <v>0</v>
      </c>
      <c r="Y176" s="280">
        <v>0</v>
      </c>
      <c r="Z176" s="280">
        <v>2.387E-4</v>
      </c>
      <c r="AA176" s="280">
        <v>0</v>
      </c>
      <c r="AB176" s="280">
        <v>7.8589999999999997E-4</v>
      </c>
      <c r="AC176" s="280">
        <v>0.10728799999999999</v>
      </c>
      <c r="AD176" s="285">
        <v>0</v>
      </c>
      <c r="AE176" s="282">
        <v>4024</v>
      </c>
      <c r="AF176" s="282">
        <v>6635</v>
      </c>
      <c r="AG176" s="282">
        <v>3758</v>
      </c>
      <c r="AH176" s="282">
        <v>4189</v>
      </c>
      <c r="AI176" s="282">
        <v>1192</v>
      </c>
      <c r="AJ176" s="282">
        <v>2544</v>
      </c>
      <c r="AK176" s="282">
        <v>5666</v>
      </c>
      <c r="AL176" s="286">
        <v>3277</v>
      </c>
      <c r="AT176" s="187"/>
    </row>
    <row r="177" spans="1:46" ht="15" customHeight="1" x14ac:dyDescent="0.15">
      <c r="A177" s="284" t="s">
        <v>30</v>
      </c>
      <c r="B177" s="284" t="s">
        <v>2767</v>
      </c>
      <c r="C177" s="284" t="s">
        <v>119</v>
      </c>
      <c r="D177" s="84" t="s">
        <v>119</v>
      </c>
      <c r="E177" s="84" t="s">
        <v>2710</v>
      </c>
      <c r="F177" s="84" t="s">
        <v>38</v>
      </c>
      <c r="G177" s="84">
        <v>20</v>
      </c>
      <c r="H177" s="84">
        <v>25460848</v>
      </c>
      <c r="I177" s="84">
        <v>25460848</v>
      </c>
      <c r="J177" s="84" t="s">
        <v>39</v>
      </c>
      <c r="K177" s="84" t="s">
        <v>59</v>
      </c>
      <c r="L177" s="187" t="s">
        <v>2711</v>
      </c>
      <c r="M177" s="280">
        <v>0</v>
      </c>
      <c r="N177" s="280">
        <v>0</v>
      </c>
      <c r="O177" s="280">
        <v>0.12</v>
      </c>
      <c r="P177" s="280">
        <v>0</v>
      </c>
      <c r="Q177" s="285">
        <v>0</v>
      </c>
      <c r="R177" s="282">
        <v>13</v>
      </c>
      <c r="S177" s="282">
        <v>50</v>
      </c>
      <c r="T177" s="282">
        <v>24</v>
      </c>
      <c r="U177" s="282">
        <v>22</v>
      </c>
      <c r="V177" s="286">
        <v>51</v>
      </c>
      <c r="W177" s="280">
        <v>9.9191000000000001E-3</v>
      </c>
      <c r="X177" s="280">
        <v>1.2461100000000001E-2</v>
      </c>
      <c r="Y177" s="280">
        <v>1.2345699999999999E-2</v>
      </c>
      <c r="Z177" s="280">
        <v>0.20666299999999999</v>
      </c>
      <c r="AA177" s="280">
        <v>4.4986999999999996E-3</v>
      </c>
      <c r="AB177" s="280">
        <v>3.7913000000000001E-3</v>
      </c>
      <c r="AC177" s="280">
        <v>1.22699E-2</v>
      </c>
      <c r="AD177" s="285">
        <v>2.1383000000000001E-3</v>
      </c>
      <c r="AE177" s="282">
        <v>3830</v>
      </c>
      <c r="AF177" s="282">
        <v>641</v>
      </c>
      <c r="AG177" s="282">
        <v>4778</v>
      </c>
      <c r="AH177" s="282">
        <v>9304</v>
      </c>
      <c r="AI177" s="282">
        <v>13114</v>
      </c>
      <c r="AJ177" s="282">
        <v>5538</v>
      </c>
      <c r="AK177" s="282">
        <v>1629</v>
      </c>
      <c r="AL177" s="286">
        <v>2805</v>
      </c>
      <c r="AT177" s="187"/>
    </row>
    <row r="178" spans="1:46" ht="15" customHeight="1" x14ac:dyDescent="0.15">
      <c r="A178" s="284" t="s">
        <v>1313</v>
      </c>
      <c r="B178" s="284" t="s">
        <v>1569</v>
      </c>
      <c r="C178" s="284" t="s">
        <v>119</v>
      </c>
      <c r="D178" s="84" t="s">
        <v>119</v>
      </c>
      <c r="E178" s="84" t="s">
        <v>2712</v>
      </c>
      <c r="F178" s="84" t="s">
        <v>38</v>
      </c>
      <c r="G178" s="84">
        <v>20</v>
      </c>
      <c r="H178" s="84">
        <v>45204250</v>
      </c>
      <c r="I178" s="84">
        <v>45204250</v>
      </c>
      <c r="J178" s="84" t="s">
        <v>40</v>
      </c>
      <c r="K178" s="84" t="s">
        <v>46</v>
      </c>
      <c r="L178" s="187" t="s">
        <v>2713</v>
      </c>
      <c r="M178" s="280">
        <v>0</v>
      </c>
      <c r="N178" s="280">
        <v>0</v>
      </c>
      <c r="O178" s="280">
        <v>0</v>
      </c>
      <c r="P178" s="280">
        <v>0.174757</v>
      </c>
      <c r="Q178" s="285">
        <v>0.10563399999999999</v>
      </c>
      <c r="R178" s="282">
        <v>13</v>
      </c>
      <c r="S178" s="282">
        <v>75</v>
      </c>
      <c r="T178" s="282">
        <v>62</v>
      </c>
      <c r="U178" s="282">
        <v>102</v>
      </c>
      <c r="V178" s="286">
        <v>141</v>
      </c>
      <c r="W178" s="280">
        <v>4.5816700000000002E-2</v>
      </c>
      <c r="X178" s="280">
        <v>1.0183E-3</v>
      </c>
      <c r="Y178" s="280">
        <v>5.3428E-3</v>
      </c>
      <c r="Z178" s="280">
        <v>0</v>
      </c>
      <c r="AA178" s="280">
        <v>0.1875</v>
      </c>
      <c r="AB178" s="280">
        <v>0.101331</v>
      </c>
      <c r="AC178" s="280">
        <v>5.0041000000000002E-2</v>
      </c>
      <c r="AD178" s="285">
        <v>8.5973000000000004E-3</v>
      </c>
      <c r="AE178" s="282">
        <v>501</v>
      </c>
      <c r="AF178" s="282">
        <v>981</v>
      </c>
      <c r="AG178" s="282">
        <v>1122</v>
      </c>
      <c r="AH178" s="282">
        <v>425</v>
      </c>
      <c r="AI178" s="282">
        <v>239</v>
      </c>
      <c r="AJ178" s="282">
        <v>976</v>
      </c>
      <c r="AK178" s="282">
        <v>1218</v>
      </c>
      <c r="AL178" s="286">
        <v>2209</v>
      </c>
      <c r="AT178" s="187"/>
    </row>
    <row r="179" spans="1:46" ht="15" customHeight="1" x14ac:dyDescent="0.15">
      <c r="A179" s="284" t="s">
        <v>2753</v>
      </c>
      <c r="B179" s="284" t="s">
        <v>2756</v>
      </c>
      <c r="C179" s="284" t="s">
        <v>119</v>
      </c>
      <c r="D179" s="84" t="s">
        <v>119</v>
      </c>
      <c r="E179" s="84" t="s">
        <v>2714</v>
      </c>
      <c r="F179" s="84" t="s">
        <v>38</v>
      </c>
      <c r="G179" s="84">
        <v>20</v>
      </c>
      <c r="H179" s="84">
        <v>48156236</v>
      </c>
      <c r="I179" s="84">
        <v>48156236</v>
      </c>
      <c r="J179" s="84" t="s">
        <v>39</v>
      </c>
      <c r="K179" s="84" t="s">
        <v>59</v>
      </c>
      <c r="L179" s="187" t="s">
        <v>2715</v>
      </c>
      <c r="M179" s="280">
        <v>0</v>
      </c>
      <c r="N179" s="280">
        <v>0.64779900000000001</v>
      </c>
      <c r="O179" s="280">
        <v>0.75257700000000005</v>
      </c>
      <c r="P179" s="280">
        <v>0.74796700000000005</v>
      </c>
      <c r="Q179" s="285">
        <v>0.71373999999999993</v>
      </c>
      <c r="R179" s="282">
        <v>12</v>
      </c>
      <c r="S179" s="282">
        <v>158</v>
      </c>
      <c r="T179" s="282">
        <v>96</v>
      </c>
      <c r="U179" s="282">
        <v>122</v>
      </c>
      <c r="V179" s="286">
        <v>261</v>
      </c>
      <c r="W179" s="280">
        <v>0.53728299999999996</v>
      </c>
      <c r="X179" s="280">
        <v>0.65008500000000002</v>
      </c>
      <c r="Y179" s="280">
        <v>0.70528199999999996</v>
      </c>
      <c r="Z179" s="280">
        <v>0.71730099999999997</v>
      </c>
      <c r="AA179" s="280">
        <v>0.65643799999999997</v>
      </c>
      <c r="AB179" s="280">
        <v>0.68791999999999998</v>
      </c>
      <c r="AC179" s="280">
        <v>0.74853800000000004</v>
      </c>
      <c r="AD179" s="285">
        <v>0.39448800000000001</v>
      </c>
      <c r="AE179" s="282">
        <v>3459</v>
      </c>
      <c r="AF179" s="282">
        <v>8864</v>
      </c>
      <c r="AG179" s="282">
        <v>4013</v>
      </c>
      <c r="AH179" s="282">
        <v>4831</v>
      </c>
      <c r="AI179" s="282">
        <v>1498</v>
      </c>
      <c r="AJ179" s="282">
        <v>3716</v>
      </c>
      <c r="AK179" s="282">
        <v>7352</v>
      </c>
      <c r="AL179" s="286">
        <v>2539</v>
      </c>
      <c r="AT179" s="187"/>
    </row>
    <row r="180" spans="1:46" ht="15" customHeight="1" x14ac:dyDescent="0.15">
      <c r="A180" s="284" t="s">
        <v>2753</v>
      </c>
      <c r="B180" s="284" t="s">
        <v>2756</v>
      </c>
      <c r="C180" s="284" t="s">
        <v>119</v>
      </c>
      <c r="D180" s="84" t="s">
        <v>119</v>
      </c>
      <c r="E180" s="84" t="s">
        <v>2716</v>
      </c>
      <c r="F180" s="84" t="s">
        <v>38</v>
      </c>
      <c r="G180" s="84">
        <v>21</v>
      </c>
      <c r="H180" s="84">
        <v>45846544</v>
      </c>
      <c r="I180" s="84">
        <v>45846544</v>
      </c>
      <c r="J180" s="84" t="s">
        <v>39</v>
      </c>
      <c r="K180" s="84" t="s">
        <v>59</v>
      </c>
      <c r="L180" s="187" t="s">
        <v>2717</v>
      </c>
      <c r="M180" s="280">
        <v>0</v>
      </c>
      <c r="N180" s="280">
        <v>0.26865699999999998</v>
      </c>
      <c r="O180" s="280">
        <v>0.10256399999999999</v>
      </c>
      <c r="P180" s="280">
        <v>7.9365100000000008E-2</v>
      </c>
      <c r="Q180" s="285">
        <v>6.3157900000000003E-2</v>
      </c>
      <c r="R180" s="282">
        <v>16</v>
      </c>
      <c r="S180" s="282">
        <v>66</v>
      </c>
      <c r="T180" s="282">
        <v>38</v>
      </c>
      <c r="U180" s="282">
        <v>62</v>
      </c>
      <c r="V180" s="286">
        <v>94</v>
      </c>
      <c r="W180" s="280">
        <v>0.481265</v>
      </c>
      <c r="X180" s="280">
        <v>0.28827700000000001</v>
      </c>
      <c r="Y180" s="280">
        <v>0.232653</v>
      </c>
      <c r="Z180" s="280">
        <v>0.22954799999999997</v>
      </c>
      <c r="AA180" s="280">
        <v>0.118171</v>
      </c>
      <c r="AB180" s="280">
        <v>9.9791600000000008E-2</v>
      </c>
      <c r="AC180" s="280">
        <v>0.112512</v>
      </c>
      <c r="AD180" s="285">
        <v>0.19306100000000001</v>
      </c>
      <c r="AE180" s="282">
        <v>4456</v>
      </c>
      <c r="AF180" s="282">
        <v>5407</v>
      </c>
      <c r="AG180" s="282">
        <v>3919</v>
      </c>
      <c r="AH180" s="282">
        <v>4094</v>
      </c>
      <c r="AI180" s="282">
        <v>1683</v>
      </c>
      <c r="AJ180" s="282">
        <v>3837</v>
      </c>
      <c r="AK180" s="282">
        <v>6345</v>
      </c>
      <c r="AL180" s="286">
        <v>2910</v>
      </c>
      <c r="AT180" s="187"/>
    </row>
    <row r="181" spans="1:46" ht="15" customHeight="1" x14ac:dyDescent="0.15">
      <c r="A181" s="284" t="s">
        <v>1313</v>
      </c>
      <c r="B181" s="284" t="s">
        <v>2759</v>
      </c>
      <c r="C181" s="284" t="s">
        <v>119</v>
      </c>
      <c r="D181" s="84" t="s">
        <v>119</v>
      </c>
      <c r="E181" s="84" t="s">
        <v>2718</v>
      </c>
      <c r="F181" s="84" t="s">
        <v>38</v>
      </c>
      <c r="G181" s="84">
        <v>22</v>
      </c>
      <c r="H181" s="84">
        <v>22869948</v>
      </c>
      <c r="I181" s="84">
        <v>22869948</v>
      </c>
      <c r="J181" s="84" t="s">
        <v>39</v>
      </c>
      <c r="K181" s="84" t="s">
        <v>59</v>
      </c>
      <c r="L181" s="187" t="s">
        <v>2719</v>
      </c>
      <c r="M181" s="280">
        <v>0</v>
      </c>
      <c r="N181" s="280">
        <v>0</v>
      </c>
      <c r="O181" s="280">
        <v>0</v>
      </c>
      <c r="P181" s="280">
        <v>0.31818200000000002</v>
      </c>
      <c r="Q181" s="285">
        <v>0.22580600000000001</v>
      </c>
      <c r="R181" s="282">
        <v>12</v>
      </c>
      <c r="S181" s="282">
        <v>45</v>
      </c>
      <c r="T181" s="282">
        <v>21</v>
      </c>
      <c r="U181" s="282">
        <v>21</v>
      </c>
      <c r="V181" s="286">
        <v>30</v>
      </c>
      <c r="W181" s="280">
        <v>5.8365999999999999E-3</v>
      </c>
      <c r="X181" s="280">
        <v>3.2258099999999998E-2</v>
      </c>
      <c r="Y181" s="280">
        <v>3.0418299999999999E-2</v>
      </c>
      <c r="Z181" s="280">
        <v>0</v>
      </c>
      <c r="AA181" s="280">
        <v>0.15384600000000001</v>
      </c>
      <c r="AB181" s="280">
        <v>0.154034</v>
      </c>
      <c r="AC181" s="280">
        <v>5.6337999999999999E-2</v>
      </c>
      <c r="AD181" s="285">
        <v>0</v>
      </c>
      <c r="AE181" s="282">
        <v>513</v>
      </c>
      <c r="AF181" s="282">
        <v>61</v>
      </c>
      <c r="AG181" s="282">
        <v>262</v>
      </c>
      <c r="AH181" s="282">
        <v>345</v>
      </c>
      <c r="AI181" s="282">
        <v>77</v>
      </c>
      <c r="AJ181" s="282">
        <v>408</v>
      </c>
      <c r="AK181" s="282">
        <v>141</v>
      </c>
      <c r="AL181" s="286">
        <v>349</v>
      </c>
      <c r="AT181" s="187"/>
    </row>
    <row r="182" spans="1:46" ht="15" customHeight="1" x14ac:dyDescent="0.15">
      <c r="A182" s="284" t="s">
        <v>31</v>
      </c>
      <c r="B182" s="284" t="s">
        <v>2399</v>
      </c>
      <c r="C182" s="284" t="s">
        <v>119</v>
      </c>
      <c r="D182" s="84" t="s">
        <v>119</v>
      </c>
      <c r="E182" s="84" t="s">
        <v>2720</v>
      </c>
      <c r="F182" s="84" t="s">
        <v>38</v>
      </c>
      <c r="G182" s="84">
        <v>22</v>
      </c>
      <c r="H182" s="84">
        <v>36886113</v>
      </c>
      <c r="I182" s="84">
        <v>36886113</v>
      </c>
      <c r="J182" s="84" t="s">
        <v>40</v>
      </c>
      <c r="K182" s="84" t="s">
        <v>46</v>
      </c>
      <c r="L182" s="187" t="s">
        <v>2721</v>
      </c>
      <c r="M182" s="280">
        <v>0</v>
      </c>
      <c r="N182" s="280">
        <v>0</v>
      </c>
      <c r="O182" s="280">
        <v>0</v>
      </c>
      <c r="P182" s="280">
        <v>0.192771</v>
      </c>
      <c r="Q182" s="285">
        <v>0</v>
      </c>
      <c r="R182" s="282">
        <v>20</v>
      </c>
      <c r="S182" s="282">
        <v>81</v>
      </c>
      <c r="T182" s="282">
        <v>51</v>
      </c>
      <c r="U182" s="282">
        <v>82</v>
      </c>
      <c r="V182" s="286">
        <v>134</v>
      </c>
      <c r="W182" s="280">
        <v>7.8207999999999993E-3</v>
      </c>
      <c r="X182" s="280">
        <v>8.7282000000000002E-3</v>
      </c>
      <c r="Y182" s="280">
        <v>3.1229000000000001E-3</v>
      </c>
      <c r="Z182" s="280">
        <v>4.1219000000000004E-3</v>
      </c>
      <c r="AA182" s="280">
        <v>0.193663</v>
      </c>
      <c r="AB182" s="280">
        <v>4.5003399999999999E-2</v>
      </c>
      <c r="AC182" s="280">
        <v>1.8199699999999999E-2</v>
      </c>
      <c r="AD182" s="285">
        <v>3.68939E-2</v>
      </c>
      <c r="AE182" s="282">
        <v>2812</v>
      </c>
      <c r="AF182" s="282">
        <v>801</v>
      </c>
      <c r="AG182" s="282">
        <v>4482</v>
      </c>
      <c r="AH182" s="282">
        <v>9218</v>
      </c>
      <c r="AI182" s="282">
        <v>12970</v>
      </c>
      <c r="AJ182" s="282">
        <v>5843</v>
      </c>
      <c r="AK182" s="282">
        <v>2032</v>
      </c>
      <c r="AL182" s="286">
        <v>2845</v>
      </c>
      <c r="AT182" s="187"/>
    </row>
    <row r="183" spans="1:46" ht="15" customHeight="1" x14ac:dyDescent="0.15">
      <c r="A183" s="284" t="s">
        <v>2753</v>
      </c>
      <c r="B183" s="284" t="s">
        <v>2756</v>
      </c>
      <c r="C183" s="284" t="s">
        <v>119</v>
      </c>
      <c r="D183" s="84" t="s">
        <v>119</v>
      </c>
      <c r="E183" s="84" t="s">
        <v>2722</v>
      </c>
      <c r="F183" s="84" t="s">
        <v>38</v>
      </c>
      <c r="G183" s="84">
        <v>23</v>
      </c>
      <c r="H183" s="84">
        <v>14027247</v>
      </c>
      <c r="I183" s="84">
        <v>14027247</v>
      </c>
      <c r="J183" s="84" t="s">
        <v>39</v>
      </c>
      <c r="K183" s="84" t="s">
        <v>59</v>
      </c>
      <c r="L183" s="187" t="s">
        <v>2723</v>
      </c>
      <c r="M183" s="280">
        <v>0</v>
      </c>
      <c r="N183" s="280">
        <v>0.34814799999999996</v>
      </c>
      <c r="O183" s="280">
        <v>0.214286</v>
      </c>
      <c r="P183" s="280">
        <v>0.13913</v>
      </c>
      <c r="Q183" s="285">
        <v>0.26027400000000001</v>
      </c>
      <c r="R183" s="282">
        <v>14</v>
      </c>
      <c r="S183" s="282">
        <v>134</v>
      </c>
      <c r="T183" s="282">
        <v>69</v>
      </c>
      <c r="U183" s="282">
        <v>114</v>
      </c>
      <c r="V183" s="286">
        <v>145</v>
      </c>
      <c r="W183" s="280">
        <v>0.43680100000000005</v>
      </c>
      <c r="X183" s="280">
        <v>0.34587299999999999</v>
      </c>
      <c r="Y183" s="280">
        <v>0.39489600000000002</v>
      </c>
      <c r="Z183" s="280">
        <v>0.32559300000000002</v>
      </c>
      <c r="AA183" s="280">
        <v>0.247783</v>
      </c>
      <c r="AB183" s="280">
        <v>0.219193</v>
      </c>
      <c r="AC183" s="280">
        <v>0.38875199999999999</v>
      </c>
      <c r="AD183" s="285">
        <v>0.14429999999999998</v>
      </c>
      <c r="AE183" s="282">
        <v>5363</v>
      </c>
      <c r="AF183" s="282">
        <v>956</v>
      </c>
      <c r="AG183" s="282">
        <v>4309</v>
      </c>
      <c r="AH183" s="282">
        <v>8181</v>
      </c>
      <c r="AI183" s="282">
        <v>12288</v>
      </c>
      <c r="AJ183" s="282">
        <v>9461</v>
      </c>
      <c r="AK183" s="282">
        <v>2026</v>
      </c>
      <c r="AL183" s="286">
        <v>3069</v>
      </c>
      <c r="AT183" s="187"/>
    </row>
    <row r="184" spans="1:46" ht="15" customHeight="1" x14ac:dyDescent="0.15">
      <c r="A184" s="284" t="s">
        <v>2753</v>
      </c>
      <c r="B184" s="284" t="s">
        <v>2756</v>
      </c>
      <c r="C184" s="284" t="s">
        <v>119</v>
      </c>
      <c r="D184" s="84" t="s">
        <v>119</v>
      </c>
      <c r="E184" s="84" t="s">
        <v>2724</v>
      </c>
      <c r="F184" s="84" t="s">
        <v>103</v>
      </c>
      <c r="G184" s="84">
        <v>23</v>
      </c>
      <c r="H184" s="84">
        <v>19387332</v>
      </c>
      <c r="I184" s="84">
        <v>19387332</v>
      </c>
      <c r="J184" s="84" t="s">
        <v>40</v>
      </c>
      <c r="K184" s="84" t="s">
        <v>46</v>
      </c>
      <c r="L184" s="187" t="s">
        <v>2725</v>
      </c>
      <c r="M184" s="280">
        <v>0</v>
      </c>
      <c r="N184" s="280">
        <v>0.45744699999999999</v>
      </c>
      <c r="O184" s="280">
        <v>0.66</v>
      </c>
      <c r="P184" s="280">
        <v>0.768293</v>
      </c>
      <c r="Q184" s="285">
        <v>0.66</v>
      </c>
      <c r="R184" s="282">
        <v>15</v>
      </c>
      <c r="S184" s="282">
        <v>93</v>
      </c>
      <c r="T184" s="282">
        <v>49</v>
      </c>
      <c r="U184" s="282">
        <v>81</v>
      </c>
      <c r="V184" s="286">
        <v>99</v>
      </c>
      <c r="W184" s="280">
        <v>0.54261099999999995</v>
      </c>
      <c r="X184" s="280">
        <v>0.55454500000000007</v>
      </c>
      <c r="Y184" s="280">
        <v>0.57118499999999994</v>
      </c>
      <c r="Z184" s="280">
        <v>0.64427499999999993</v>
      </c>
      <c r="AA184" s="280">
        <v>0.71545300000000001</v>
      </c>
      <c r="AB184" s="280">
        <v>0.71678600000000003</v>
      </c>
      <c r="AC184" s="280">
        <v>0.57142899999999996</v>
      </c>
      <c r="AD184" s="285">
        <v>0.43237499999999995</v>
      </c>
      <c r="AE184" s="282">
        <v>6265</v>
      </c>
      <c r="AF184" s="282">
        <v>439</v>
      </c>
      <c r="AG184" s="282">
        <v>4108</v>
      </c>
      <c r="AH184" s="282">
        <v>8008</v>
      </c>
      <c r="AI184" s="282">
        <v>12120</v>
      </c>
      <c r="AJ184" s="282">
        <v>8685</v>
      </c>
      <c r="AK184" s="282">
        <v>1070</v>
      </c>
      <c r="AL184" s="286">
        <v>3304</v>
      </c>
      <c r="AT184" s="187"/>
    </row>
    <row r="185" spans="1:46" ht="15" customHeight="1" x14ac:dyDescent="0.15">
      <c r="A185" s="284" t="s">
        <v>2753</v>
      </c>
      <c r="B185" s="284" t="s">
        <v>2756</v>
      </c>
      <c r="C185" s="284" t="s">
        <v>119</v>
      </c>
      <c r="D185" s="84" t="s">
        <v>119</v>
      </c>
      <c r="E185" s="84" t="s">
        <v>2726</v>
      </c>
      <c r="F185" s="84" t="s">
        <v>38</v>
      </c>
      <c r="G185" s="84">
        <v>23</v>
      </c>
      <c r="H185" s="84">
        <v>47426102</v>
      </c>
      <c r="I185" s="84">
        <v>47426102</v>
      </c>
      <c r="J185" s="84" t="s">
        <v>39</v>
      </c>
      <c r="K185" s="84" t="s">
        <v>40</v>
      </c>
      <c r="L185" s="187" t="s">
        <v>2727</v>
      </c>
      <c r="M185" s="280">
        <v>0</v>
      </c>
      <c r="N185" s="280">
        <v>0.31068000000000001</v>
      </c>
      <c r="O185" s="280">
        <v>0.5</v>
      </c>
      <c r="P185" s="280">
        <v>0.37349400000000005</v>
      </c>
      <c r="Q185" s="285">
        <v>0.35164800000000002</v>
      </c>
      <c r="R185" s="282">
        <v>14</v>
      </c>
      <c r="S185" s="282">
        <v>102</v>
      </c>
      <c r="T185" s="282">
        <v>45</v>
      </c>
      <c r="U185" s="282">
        <v>82</v>
      </c>
      <c r="V185" s="286">
        <v>90</v>
      </c>
      <c r="W185" s="280">
        <v>0.44439799999999996</v>
      </c>
      <c r="X185" s="280">
        <v>0.37398400000000004</v>
      </c>
      <c r="Y185" s="280">
        <v>0.43371899999999997</v>
      </c>
      <c r="Z185" s="280">
        <v>0.45268200000000003</v>
      </c>
      <c r="AA185" s="280">
        <v>0.36672899999999997</v>
      </c>
      <c r="AB185" s="280">
        <v>0.29428599999999999</v>
      </c>
      <c r="AC185" s="280">
        <v>0.38450699999999999</v>
      </c>
      <c r="AD185" s="285">
        <v>0.18276100000000001</v>
      </c>
      <c r="AE185" s="282">
        <v>2382</v>
      </c>
      <c r="AF185" s="282">
        <v>245</v>
      </c>
      <c r="AG185" s="282">
        <v>2247</v>
      </c>
      <c r="AH185" s="282">
        <v>3560</v>
      </c>
      <c r="AI185" s="282">
        <v>5908</v>
      </c>
      <c r="AJ185" s="282">
        <v>2799</v>
      </c>
      <c r="AK185" s="282">
        <v>709</v>
      </c>
      <c r="AL185" s="286">
        <v>1252</v>
      </c>
      <c r="AT185" s="187"/>
    </row>
    <row r="186" spans="1:46" ht="15" customHeight="1" x14ac:dyDescent="0.15">
      <c r="A186" s="284" t="s">
        <v>1313</v>
      </c>
      <c r="B186" s="284" t="s">
        <v>1372</v>
      </c>
      <c r="C186" s="284" t="s">
        <v>119</v>
      </c>
      <c r="D186" s="84" t="s">
        <v>119</v>
      </c>
      <c r="E186" s="84" t="s">
        <v>2728</v>
      </c>
      <c r="F186" s="84" t="s">
        <v>38</v>
      </c>
      <c r="G186" s="84">
        <v>23</v>
      </c>
      <c r="H186" s="84">
        <v>69353978</v>
      </c>
      <c r="I186" s="84">
        <v>69353978</v>
      </c>
      <c r="J186" s="84" t="s">
        <v>59</v>
      </c>
      <c r="K186" s="84" t="s">
        <v>40</v>
      </c>
      <c r="L186" s="187" t="s">
        <v>2729</v>
      </c>
      <c r="M186" s="280">
        <v>0</v>
      </c>
      <c r="N186" s="280">
        <v>0</v>
      </c>
      <c r="O186" s="280">
        <v>0</v>
      </c>
      <c r="P186" s="280">
        <v>8.6956500000000006E-2</v>
      </c>
      <c r="Q186" s="285">
        <v>0.137931</v>
      </c>
      <c r="R186" s="282">
        <v>14</v>
      </c>
      <c r="S186" s="282">
        <v>28</v>
      </c>
      <c r="T186" s="282">
        <v>16</v>
      </c>
      <c r="U186" s="282">
        <v>22</v>
      </c>
      <c r="V186" s="286">
        <v>28</v>
      </c>
      <c r="W186" s="280">
        <v>1.2438E-3</v>
      </c>
      <c r="X186" s="280">
        <v>2.1276999999999997E-3</v>
      </c>
      <c r="Y186" s="280">
        <v>1.5551999999999999E-3</v>
      </c>
      <c r="Z186" s="280">
        <v>2.3752999999999999E-3</v>
      </c>
      <c r="AA186" s="280">
        <v>0.218884</v>
      </c>
      <c r="AB186" s="280">
        <v>0.15215799999999999</v>
      </c>
      <c r="AC186" s="280">
        <v>0.217391</v>
      </c>
      <c r="AD186" s="285">
        <v>2.3310000000000002E-3</v>
      </c>
      <c r="AE186" s="282">
        <v>803</v>
      </c>
      <c r="AF186" s="282">
        <v>469</v>
      </c>
      <c r="AG186" s="282">
        <v>642</v>
      </c>
      <c r="AH186" s="282">
        <v>841</v>
      </c>
      <c r="AI186" s="282">
        <v>232</v>
      </c>
      <c r="AJ186" s="282">
        <v>1366</v>
      </c>
      <c r="AK186" s="282">
        <v>436</v>
      </c>
      <c r="AL186" s="286">
        <v>428</v>
      </c>
      <c r="AT186" s="187"/>
    </row>
    <row r="187" spans="1:46" ht="15" customHeight="1" x14ac:dyDescent="0.15">
      <c r="A187" s="284" t="s">
        <v>30</v>
      </c>
      <c r="B187" s="284" t="s">
        <v>30</v>
      </c>
      <c r="C187" s="284" t="s">
        <v>119</v>
      </c>
      <c r="D187" s="84" t="s">
        <v>119</v>
      </c>
      <c r="E187" s="84" t="s">
        <v>2730</v>
      </c>
      <c r="F187" s="84" t="s">
        <v>38</v>
      </c>
      <c r="G187" s="84">
        <v>23</v>
      </c>
      <c r="H187" s="84">
        <v>70683783</v>
      </c>
      <c r="I187" s="84">
        <v>70683783</v>
      </c>
      <c r="J187" s="84" t="s">
        <v>40</v>
      </c>
      <c r="K187" s="84" t="s">
        <v>39</v>
      </c>
      <c r="L187" s="187" t="s">
        <v>2731</v>
      </c>
      <c r="M187" s="280">
        <v>0</v>
      </c>
      <c r="N187" s="280">
        <v>0</v>
      </c>
      <c r="O187" s="280">
        <v>0.101449</v>
      </c>
      <c r="P187" s="280">
        <v>0</v>
      </c>
      <c r="Q187" s="285">
        <v>0</v>
      </c>
      <c r="R187" s="282">
        <v>19</v>
      </c>
      <c r="S187" s="282">
        <v>105</v>
      </c>
      <c r="T187" s="282">
        <v>68</v>
      </c>
      <c r="U187" s="282">
        <v>84</v>
      </c>
      <c r="V187" s="286">
        <v>126</v>
      </c>
      <c r="W187" s="280">
        <v>1.8097E-3</v>
      </c>
      <c r="X187" s="280">
        <v>1.8767E-3</v>
      </c>
      <c r="Y187" s="280">
        <v>3.0002000000000002E-3</v>
      </c>
      <c r="Z187" s="280">
        <v>0.28827700000000001</v>
      </c>
      <c r="AA187" s="280">
        <v>8.2547000000000002E-3</v>
      </c>
      <c r="AB187" s="280">
        <v>3.0632999999999997E-3</v>
      </c>
      <c r="AC187" s="280">
        <v>1.5696E-3</v>
      </c>
      <c r="AD187" s="285">
        <v>2.4535999999999998E-3</v>
      </c>
      <c r="AE187" s="282">
        <v>3867</v>
      </c>
      <c r="AF187" s="282">
        <v>3729</v>
      </c>
      <c r="AG187" s="282">
        <v>4332</v>
      </c>
      <c r="AH187" s="282">
        <v>3957</v>
      </c>
      <c r="AI187" s="282">
        <v>847</v>
      </c>
      <c r="AJ187" s="282">
        <v>2937</v>
      </c>
      <c r="AK187" s="282">
        <v>6370</v>
      </c>
      <c r="AL187" s="286">
        <v>2852</v>
      </c>
      <c r="AT187" s="187"/>
    </row>
    <row r="188" spans="1:46" ht="15" customHeight="1" x14ac:dyDescent="0.15">
      <c r="A188" s="284" t="s">
        <v>1179</v>
      </c>
      <c r="B188" s="284" t="s">
        <v>1386</v>
      </c>
      <c r="C188" s="284" t="s">
        <v>119</v>
      </c>
      <c r="D188" s="84" t="s">
        <v>119</v>
      </c>
      <c r="E188" s="84" t="s">
        <v>2732</v>
      </c>
      <c r="F188" s="84" t="s">
        <v>38</v>
      </c>
      <c r="G188" s="84">
        <v>23</v>
      </c>
      <c r="H188" s="84">
        <v>79973156</v>
      </c>
      <c r="I188" s="84">
        <v>79973156</v>
      </c>
      <c r="J188" s="84" t="s">
        <v>40</v>
      </c>
      <c r="K188" s="84" t="s">
        <v>46</v>
      </c>
      <c r="L188" s="187" t="s">
        <v>2733</v>
      </c>
      <c r="M188" s="280">
        <v>0</v>
      </c>
      <c r="N188" s="280">
        <v>0</v>
      </c>
      <c r="O188" s="280">
        <v>0.1</v>
      </c>
      <c r="P188" s="280">
        <v>0.236842</v>
      </c>
      <c r="Q188" s="285">
        <v>0.2</v>
      </c>
      <c r="R188" s="282">
        <v>11</v>
      </c>
      <c r="S188" s="282">
        <v>66</v>
      </c>
      <c r="T188" s="282">
        <v>29</v>
      </c>
      <c r="U188" s="282">
        <v>37</v>
      </c>
      <c r="V188" s="286">
        <v>49</v>
      </c>
      <c r="W188" s="280">
        <v>1.2168099999999999E-2</v>
      </c>
      <c r="X188" s="280">
        <v>2.9603000000000003E-3</v>
      </c>
      <c r="Y188" s="280">
        <v>6.3102000000000002E-3</v>
      </c>
      <c r="Z188" s="280">
        <v>0.13419200000000001</v>
      </c>
      <c r="AA188" s="280">
        <v>0.271588</v>
      </c>
      <c r="AB188" s="280">
        <v>0.28637299999999999</v>
      </c>
      <c r="AC188" s="280">
        <v>0.18542999999999998</v>
      </c>
      <c r="AD188" s="285">
        <v>1.2970000000000002E-3</v>
      </c>
      <c r="AE188" s="282">
        <v>1807</v>
      </c>
      <c r="AF188" s="282">
        <v>6755</v>
      </c>
      <c r="AG188" s="282">
        <v>3010</v>
      </c>
      <c r="AH188" s="282">
        <v>2406</v>
      </c>
      <c r="AI188" s="282">
        <v>717</v>
      </c>
      <c r="AJ188" s="282">
        <v>3470</v>
      </c>
      <c r="AK188" s="282">
        <v>3321</v>
      </c>
      <c r="AL188" s="286">
        <v>1541</v>
      </c>
      <c r="AT188" s="187"/>
    </row>
    <row r="189" spans="1:46" ht="15" customHeight="1" thickBot="1" x14ac:dyDescent="0.2">
      <c r="A189" s="288" t="s">
        <v>30</v>
      </c>
      <c r="B189" s="288" t="s">
        <v>2760</v>
      </c>
      <c r="C189" s="288" t="s">
        <v>119</v>
      </c>
      <c r="D189" s="208" t="s">
        <v>119</v>
      </c>
      <c r="E189" s="209" t="s">
        <v>2734</v>
      </c>
      <c r="F189" s="209" t="s">
        <v>38</v>
      </c>
      <c r="G189" s="209">
        <v>23</v>
      </c>
      <c r="H189" s="209">
        <v>129042659</v>
      </c>
      <c r="I189" s="209">
        <v>129042659</v>
      </c>
      <c r="J189" s="209" t="s">
        <v>40</v>
      </c>
      <c r="K189" s="209" t="s">
        <v>46</v>
      </c>
      <c r="L189" s="205" t="s">
        <v>2735</v>
      </c>
      <c r="M189" s="289">
        <v>0</v>
      </c>
      <c r="N189" s="289">
        <v>0</v>
      </c>
      <c r="O189" s="289">
        <v>0.21621600000000002</v>
      </c>
      <c r="P189" s="289">
        <v>0</v>
      </c>
      <c r="Q189" s="290">
        <v>0</v>
      </c>
      <c r="R189" s="291">
        <v>17</v>
      </c>
      <c r="S189" s="291">
        <v>88</v>
      </c>
      <c r="T189" s="291">
        <v>36</v>
      </c>
      <c r="U189" s="291">
        <v>33</v>
      </c>
      <c r="V189" s="292">
        <v>54</v>
      </c>
      <c r="W189" s="289">
        <v>9.7601000000000007E-3</v>
      </c>
      <c r="X189" s="289">
        <v>8.5324000000000007E-3</v>
      </c>
      <c r="Y189" s="289">
        <v>1.0589299999999999E-2</v>
      </c>
      <c r="Z189" s="289">
        <v>0.176177</v>
      </c>
      <c r="AA189" s="289">
        <v>3.3547E-3</v>
      </c>
      <c r="AB189" s="289">
        <v>4.2620000000000002E-3</v>
      </c>
      <c r="AC189" s="289">
        <v>1.44686E-2</v>
      </c>
      <c r="AD189" s="290">
        <v>2.6157999999999997E-3</v>
      </c>
      <c r="AE189" s="291">
        <v>4917</v>
      </c>
      <c r="AF189" s="291">
        <v>585</v>
      </c>
      <c r="AG189" s="291">
        <v>6515</v>
      </c>
      <c r="AH189" s="291">
        <v>9217</v>
      </c>
      <c r="AI189" s="291">
        <v>13115</v>
      </c>
      <c r="AJ189" s="291">
        <v>7038</v>
      </c>
      <c r="AK189" s="291">
        <v>1796</v>
      </c>
      <c r="AL189" s="292">
        <v>5351</v>
      </c>
      <c r="AM189" s="208"/>
      <c r="AN189" s="209"/>
      <c r="AO189" s="209"/>
      <c r="AP189" s="209"/>
      <c r="AQ189" s="209"/>
      <c r="AR189" s="209"/>
      <c r="AS189" s="209"/>
      <c r="AT189" s="205"/>
    </row>
  </sheetData>
  <autoFilter ref="A2:AT2">
    <sortState ref="A3:AT189">
      <sortCondition ref="G2:G189"/>
    </sortState>
  </autoFilter>
  <mergeCells count="6">
    <mergeCell ref="AM1:AT1"/>
    <mergeCell ref="A1:C1"/>
    <mergeCell ref="D1:L1"/>
    <mergeCell ref="M1:V1"/>
    <mergeCell ref="W1:AD1"/>
    <mergeCell ref="AE1:AL1"/>
  </mergeCells>
  <conditionalFormatting sqref="M1:Q1048576">
    <cfRule type="colorScale" priority="4">
      <colorScale>
        <cfvo type="min"/>
        <cfvo type="max"/>
        <color theme="0"/>
        <color theme="4"/>
      </colorScale>
    </cfRule>
  </conditionalFormatting>
  <conditionalFormatting sqref="R1:V1048576">
    <cfRule type="colorScale" priority="3">
      <colorScale>
        <cfvo type="min"/>
        <cfvo type="max"/>
        <color theme="0"/>
        <color rgb="FFFFFF00"/>
      </colorScale>
    </cfRule>
  </conditionalFormatting>
  <conditionalFormatting sqref="W1:AD1048576">
    <cfRule type="colorScale" priority="2">
      <colorScale>
        <cfvo type="min"/>
        <cfvo type="max"/>
        <color theme="0"/>
        <color theme="4"/>
      </colorScale>
    </cfRule>
  </conditionalFormatting>
  <conditionalFormatting sqref="AE1:AL1048576">
    <cfRule type="colorScale" priority="1">
      <colorScale>
        <cfvo type="min"/>
        <cfvo type="max"/>
        <color theme="0"/>
        <color rgb="FFFFFF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Patient #1_69</vt:lpstr>
      <vt:lpstr>Patient #2_57</vt:lpstr>
      <vt:lpstr>Patient #3_92</vt:lpstr>
      <vt:lpstr>Patient #4_71</vt:lpstr>
      <vt:lpstr>Patient #5_87</vt:lpstr>
      <vt:lpstr>Patient #6_91</vt:lpstr>
      <vt:lpstr>Patient #7_67</vt:lpstr>
      <vt:lpstr>Patient #8_82</vt:lpstr>
      <vt:lpstr>Patient #9_68</vt:lpstr>
      <vt:lpstr>Patient #10_80</vt:lpstr>
    </vt:vector>
  </TitlesOfParts>
  <Company>Institut Jules Bordet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Brown</dc:creator>
  <cp:lastModifiedBy>David Brown</cp:lastModifiedBy>
  <dcterms:created xsi:type="dcterms:W3CDTF">2015-09-01T23:35:29Z</dcterms:created>
  <dcterms:modified xsi:type="dcterms:W3CDTF">2017-01-11T09:08:04Z</dcterms:modified>
</cp:coreProperties>
</file>