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autoCompressPictures="0" defaultThemeVersion="124226"/>
  <bookViews>
    <workbookView xWindow="0" yWindow="0" windowWidth="23256" windowHeight="13176"/>
  </bookViews>
  <sheets>
    <sheet name="XIC Summary" sheetId="2" r:id="rId1"/>
    <sheet name="Silk - XIC" sheetId="3" r:id="rId2"/>
    <sheet name="Venom - XIC" sheetId="1" r:id="rId3"/>
    <sheet name="Toxins - Spectral Count" sheetId="4" r:id="rId4"/>
  </sheets>
  <definedNames>
    <definedName name="_xlnm._FilterDatabase" localSheetId="2" hidden="1">'Venom - XIC'!$A$2:$S$2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" i="3" l="1"/>
  <c r="G3" i="3"/>
  <c r="H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E3" i="3"/>
  <c r="D6" i="3"/>
  <c r="E6" i="3"/>
  <c r="E7" i="3"/>
  <c r="D7" i="3"/>
  <c r="E5" i="3"/>
  <c r="E42" i="3"/>
  <c r="D42" i="3"/>
  <c r="E26" i="3"/>
  <c r="D26" i="3"/>
  <c r="E22" i="3"/>
  <c r="D22" i="3"/>
  <c r="E18" i="3"/>
  <c r="D18" i="3"/>
  <c r="E14" i="3"/>
  <c r="D14" i="3"/>
  <c r="E41" i="3"/>
  <c r="D41" i="3"/>
  <c r="E37" i="3"/>
  <c r="D37" i="3"/>
  <c r="E33" i="3"/>
  <c r="D33" i="3"/>
  <c r="E29" i="3"/>
  <c r="D29" i="3"/>
  <c r="E25" i="3"/>
  <c r="D25" i="3"/>
  <c r="E21" i="3"/>
  <c r="D21" i="3"/>
  <c r="E17" i="3"/>
  <c r="D17" i="3"/>
  <c r="E13" i="3"/>
  <c r="D13" i="3"/>
  <c r="E9" i="3"/>
  <c r="D9" i="3"/>
  <c r="E34" i="3"/>
  <c r="D34" i="3"/>
  <c r="E10" i="3"/>
  <c r="D10" i="3"/>
  <c r="E40" i="3"/>
  <c r="D40" i="3"/>
  <c r="D36" i="3"/>
  <c r="E36" i="3"/>
  <c r="E32" i="3"/>
  <c r="D32" i="3"/>
  <c r="D28" i="3"/>
  <c r="E28" i="3"/>
  <c r="E24" i="3"/>
  <c r="D24" i="3"/>
  <c r="D20" i="3"/>
  <c r="E20" i="3"/>
  <c r="D16" i="3"/>
  <c r="E16" i="3"/>
  <c r="D12" i="3"/>
  <c r="E12" i="3"/>
  <c r="D8" i="3"/>
  <c r="E8" i="3"/>
  <c r="E38" i="3"/>
  <c r="D38" i="3"/>
  <c r="E30" i="3"/>
  <c r="D30" i="3"/>
  <c r="D3" i="3"/>
  <c r="E43" i="3"/>
  <c r="D43" i="3"/>
  <c r="E39" i="3"/>
  <c r="D39" i="3"/>
  <c r="E35" i="3"/>
  <c r="D35" i="3"/>
  <c r="E31" i="3"/>
  <c r="D31" i="3"/>
  <c r="E27" i="3"/>
  <c r="D27" i="3"/>
  <c r="E23" i="3"/>
  <c r="D23" i="3"/>
  <c r="E19" i="3"/>
  <c r="D19" i="3"/>
  <c r="E15" i="3"/>
  <c r="D15" i="3"/>
  <c r="E11" i="3"/>
  <c r="D11" i="3"/>
  <c r="D4" i="3"/>
  <c r="D5" i="3"/>
  <c r="E4" i="3"/>
  <c r="D3" i="1"/>
  <c r="E3" i="1"/>
  <c r="D4" i="1"/>
  <c r="F4" i="1"/>
  <c r="D5" i="1"/>
  <c r="F5" i="1"/>
  <c r="D8" i="1"/>
  <c r="F8" i="1"/>
  <c r="D9" i="1"/>
  <c r="F9" i="1"/>
  <c r="D7" i="1"/>
  <c r="F7" i="1"/>
  <c r="D10" i="1"/>
  <c r="F10" i="1"/>
  <c r="D12" i="1"/>
  <c r="F12" i="1"/>
  <c r="D14" i="1"/>
  <c r="F14" i="1"/>
  <c r="D15" i="1"/>
  <c r="D6" i="1"/>
  <c r="F6" i="1"/>
  <c r="D13" i="1"/>
  <c r="F13" i="1"/>
  <c r="D16" i="1"/>
  <c r="E16" i="1"/>
  <c r="D11" i="1"/>
  <c r="F11" i="1"/>
  <c r="D17" i="1"/>
  <c r="E17" i="1"/>
  <c r="D18" i="1"/>
  <c r="E18" i="1"/>
  <c r="D19" i="1"/>
  <c r="E19" i="1"/>
  <c r="D20" i="1"/>
  <c r="E20" i="1"/>
  <c r="D21" i="1"/>
  <c r="E21" i="1"/>
  <c r="D22" i="1"/>
  <c r="E22" i="1"/>
  <c r="D23" i="1"/>
  <c r="E23" i="1"/>
  <c r="D24" i="1"/>
  <c r="E24" i="1"/>
  <c r="D25" i="1"/>
  <c r="E25" i="1"/>
  <c r="D26" i="1"/>
  <c r="E26" i="1"/>
  <c r="D27" i="1"/>
  <c r="E27" i="1"/>
  <c r="D28" i="1"/>
  <c r="E28" i="1"/>
  <c r="D29" i="1"/>
  <c r="E29" i="1"/>
  <c r="D30" i="1"/>
  <c r="E30" i="1"/>
  <c r="D31" i="1"/>
  <c r="E31" i="1"/>
  <c r="D32" i="1"/>
  <c r="E32" i="1"/>
  <c r="D33" i="1"/>
  <c r="E33" i="1"/>
  <c r="D34" i="1"/>
  <c r="E34" i="1"/>
  <c r="D35" i="1"/>
  <c r="E35" i="1"/>
  <c r="D36" i="1"/>
  <c r="E36" i="1"/>
  <c r="D37" i="1"/>
  <c r="E37" i="1"/>
  <c r="D38" i="1"/>
  <c r="E38" i="1"/>
  <c r="D39" i="1"/>
  <c r="E39" i="1"/>
  <c r="D40" i="1"/>
  <c r="E40" i="1"/>
  <c r="D41" i="1"/>
  <c r="E41" i="1"/>
  <c r="D42" i="1"/>
  <c r="E42" i="1"/>
  <c r="D43" i="1"/>
  <c r="E43" i="1"/>
  <c r="D44" i="1"/>
  <c r="E44" i="1"/>
  <c r="D45" i="1"/>
  <c r="E45" i="1"/>
  <c r="D46" i="1"/>
  <c r="E46" i="1"/>
  <c r="D47" i="1"/>
  <c r="E47" i="1"/>
  <c r="D48" i="1"/>
  <c r="E48" i="1"/>
  <c r="D49" i="1"/>
  <c r="E49" i="1"/>
  <c r="D50" i="1"/>
  <c r="E50" i="1"/>
  <c r="D51" i="1"/>
  <c r="E51" i="1"/>
  <c r="D52" i="1"/>
  <c r="E52" i="1"/>
  <c r="D53" i="1"/>
  <c r="E53" i="1"/>
  <c r="D54" i="1"/>
  <c r="E54" i="1"/>
  <c r="D55" i="1"/>
  <c r="E55" i="1"/>
  <c r="D56" i="1"/>
  <c r="E56" i="1"/>
  <c r="D57" i="1"/>
  <c r="E57" i="1"/>
  <c r="D58" i="1"/>
  <c r="E58" i="1"/>
  <c r="D59" i="1"/>
  <c r="E59" i="1"/>
  <c r="D60" i="1"/>
  <c r="E60" i="1"/>
  <c r="D61" i="1"/>
  <c r="E61" i="1"/>
  <c r="D62" i="1"/>
  <c r="E62" i="1"/>
  <c r="D63" i="1"/>
  <c r="E63" i="1"/>
  <c r="D64" i="1"/>
  <c r="E64" i="1"/>
  <c r="D65" i="1"/>
  <c r="E65" i="1"/>
  <c r="D66" i="1"/>
  <c r="E66" i="1"/>
  <c r="D67" i="1"/>
  <c r="E67" i="1"/>
  <c r="D68" i="1"/>
  <c r="E68" i="1"/>
  <c r="D69" i="1"/>
  <c r="E69" i="1"/>
  <c r="D70" i="1"/>
  <c r="E70" i="1"/>
  <c r="D71" i="1"/>
  <c r="E71" i="1"/>
  <c r="D72" i="1"/>
  <c r="E72" i="1"/>
  <c r="D73" i="1"/>
  <c r="E73" i="1"/>
  <c r="D74" i="1"/>
  <c r="E74" i="1"/>
  <c r="D75" i="1"/>
  <c r="E75" i="1"/>
  <c r="D76" i="1"/>
  <c r="E76" i="1"/>
  <c r="D77" i="1"/>
  <c r="E77" i="1"/>
  <c r="D78" i="1"/>
  <c r="E78" i="1"/>
  <c r="D79" i="1"/>
  <c r="E79" i="1"/>
  <c r="D80" i="1"/>
  <c r="E80" i="1"/>
  <c r="D81" i="1"/>
  <c r="E81" i="1"/>
  <c r="D82" i="1"/>
  <c r="E82" i="1"/>
  <c r="D83" i="1"/>
  <c r="E83" i="1"/>
  <c r="D84" i="1"/>
  <c r="E84" i="1"/>
  <c r="D85" i="1"/>
  <c r="E85" i="1"/>
  <c r="D86" i="1"/>
  <c r="E86" i="1"/>
  <c r="D87" i="1"/>
  <c r="E87" i="1"/>
  <c r="D88" i="1"/>
  <c r="E88" i="1"/>
  <c r="D89" i="1"/>
  <c r="E89" i="1"/>
  <c r="D90" i="1"/>
  <c r="E90" i="1"/>
  <c r="D91" i="1"/>
  <c r="E91" i="1"/>
  <c r="D92" i="1"/>
  <c r="E92" i="1"/>
  <c r="D93" i="1"/>
  <c r="E93" i="1"/>
  <c r="D94" i="1"/>
  <c r="E94" i="1"/>
  <c r="D95" i="1"/>
  <c r="E95" i="1"/>
  <c r="D96" i="1"/>
  <c r="E96" i="1"/>
  <c r="D97" i="1"/>
  <c r="E97" i="1"/>
  <c r="D98" i="1"/>
  <c r="E98" i="1"/>
  <c r="D99" i="1"/>
  <c r="E99" i="1"/>
  <c r="D100" i="1"/>
  <c r="E100" i="1"/>
  <c r="D101" i="1"/>
  <c r="E101" i="1"/>
  <c r="D102" i="1"/>
  <c r="E102" i="1"/>
  <c r="D103" i="1"/>
  <c r="E103" i="1"/>
  <c r="D104" i="1"/>
  <c r="E104" i="1"/>
  <c r="D105" i="1"/>
  <c r="E105" i="1"/>
  <c r="D106" i="1"/>
  <c r="E106" i="1"/>
  <c r="D107" i="1"/>
  <c r="E107" i="1"/>
  <c r="D108" i="1"/>
  <c r="E108" i="1"/>
  <c r="D109" i="1"/>
  <c r="E109" i="1"/>
  <c r="D110" i="1"/>
  <c r="E110" i="1"/>
  <c r="D111" i="1"/>
  <c r="E111" i="1"/>
  <c r="D112" i="1"/>
  <c r="E112" i="1"/>
  <c r="D113" i="1"/>
  <c r="E113" i="1"/>
  <c r="D114" i="1"/>
  <c r="E114" i="1"/>
  <c r="D115" i="1"/>
  <c r="E115" i="1"/>
  <c r="D116" i="1"/>
  <c r="E116" i="1"/>
  <c r="D117" i="1"/>
  <c r="E117" i="1"/>
  <c r="D118" i="1"/>
  <c r="E118" i="1"/>
  <c r="D119" i="1"/>
  <c r="E119" i="1"/>
  <c r="D120" i="1"/>
  <c r="E120" i="1"/>
  <c r="D121" i="1"/>
  <c r="E121" i="1"/>
  <c r="D122" i="1"/>
  <c r="E122" i="1"/>
  <c r="D123" i="1"/>
  <c r="E123" i="1"/>
  <c r="D124" i="1"/>
  <c r="E124" i="1"/>
  <c r="D125" i="1"/>
  <c r="E125" i="1"/>
  <c r="D126" i="1"/>
  <c r="E126" i="1"/>
  <c r="D127" i="1"/>
  <c r="E127" i="1"/>
  <c r="D128" i="1"/>
  <c r="E128" i="1"/>
  <c r="D129" i="1"/>
  <c r="E129" i="1"/>
  <c r="D130" i="1"/>
  <c r="E130" i="1"/>
  <c r="D131" i="1"/>
  <c r="E131" i="1"/>
  <c r="D132" i="1"/>
  <c r="E132" i="1"/>
  <c r="D133" i="1"/>
  <c r="E133" i="1"/>
  <c r="D134" i="1"/>
  <c r="E134" i="1"/>
  <c r="D135" i="1"/>
  <c r="E135" i="1"/>
  <c r="D136" i="1"/>
  <c r="E136" i="1"/>
  <c r="D137" i="1"/>
  <c r="E137" i="1"/>
  <c r="D138" i="1"/>
  <c r="E138" i="1"/>
  <c r="D139" i="1"/>
  <c r="E139" i="1"/>
  <c r="D140" i="1"/>
  <c r="E140" i="1"/>
  <c r="D141" i="1"/>
  <c r="E141" i="1"/>
  <c r="D142" i="1"/>
  <c r="E142" i="1"/>
  <c r="F3" i="1"/>
  <c r="E4" i="1"/>
  <c r="E11" i="1"/>
  <c r="E15" i="1"/>
  <c r="F15" i="1"/>
  <c r="F138" i="1"/>
  <c r="F122" i="1"/>
  <c r="F106" i="1"/>
  <c r="F90" i="1"/>
  <c r="F62" i="1"/>
  <c r="F46" i="1"/>
  <c r="F140" i="1"/>
  <c r="F132" i="1"/>
  <c r="F139" i="1"/>
  <c r="F135" i="1"/>
  <c r="F131" i="1"/>
  <c r="F127" i="1"/>
  <c r="F123" i="1"/>
  <c r="F119" i="1"/>
  <c r="F115" i="1"/>
  <c r="F111" i="1"/>
  <c r="F107" i="1"/>
  <c r="F103" i="1"/>
  <c r="F99" i="1"/>
  <c r="F95" i="1"/>
  <c r="F91" i="1"/>
  <c r="F87" i="1"/>
  <c r="F83" i="1"/>
  <c r="F79" i="1"/>
  <c r="F75" i="1"/>
  <c r="F71" i="1"/>
  <c r="F67" i="1"/>
  <c r="F63" i="1"/>
  <c r="F59" i="1"/>
  <c r="F55" i="1"/>
  <c r="F51" i="1"/>
  <c r="F47" i="1"/>
  <c r="F43" i="1"/>
  <c r="F39" i="1"/>
  <c r="F35" i="1"/>
  <c r="F31" i="1"/>
  <c r="F27" i="1"/>
  <c r="F23" i="1"/>
  <c r="F19" i="1"/>
  <c r="F16" i="1"/>
  <c r="F142" i="1"/>
  <c r="F126" i="1"/>
  <c r="F110" i="1"/>
  <c r="F94" i="1"/>
  <c r="F78" i="1"/>
  <c r="F66" i="1"/>
  <c r="F50" i="1"/>
  <c r="F34" i="1"/>
  <c r="F26" i="1"/>
  <c r="F18" i="1"/>
  <c r="F130" i="1"/>
  <c r="F114" i="1"/>
  <c r="F98" i="1"/>
  <c r="F82" i="1"/>
  <c r="F70" i="1"/>
  <c r="F54" i="1"/>
  <c r="F38" i="1"/>
  <c r="F30" i="1"/>
  <c r="F22" i="1"/>
  <c r="F141" i="1"/>
  <c r="F137" i="1"/>
  <c r="F133" i="1"/>
  <c r="F129" i="1"/>
  <c r="F125" i="1"/>
  <c r="F121" i="1"/>
  <c r="F117" i="1"/>
  <c r="F113" i="1"/>
  <c r="F109" i="1"/>
  <c r="F105" i="1"/>
  <c r="F101" i="1"/>
  <c r="F97" i="1"/>
  <c r="F93" i="1"/>
  <c r="F89" i="1"/>
  <c r="F85" i="1"/>
  <c r="F81" i="1"/>
  <c r="F77" i="1"/>
  <c r="F73" i="1"/>
  <c r="F69" i="1"/>
  <c r="F65" i="1"/>
  <c r="F61" i="1"/>
  <c r="F57" i="1"/>
  <c r="F53" i="1"/>
  <c r="F49" i="1"/>
  <c r="F45" i="1"/>
  <c r="F41" i="1"/>
  <c r="F37" i="1"/>
  <c r="F33" i="1"/>
  <c r="F29" i="1"/>
  <c r="F25" i="1"/>
  <c r="F21" i="1"/>
  <c r="F17" i="1"/>
  <c r="F134" i="1"/>
  <c r="F118" i="1"/>
  <c r="F102" i="1"/>
  <c r="F86" i="1"/>
  <c r="F74" i="1"/>
  <c r="F58" i="1"/>
  <c r="F42" i="1"/>
  <c r="F136" i="1"/>
  <c r="F128" i="1"/>
  <c r="F124" i="1"/>
  <c r="F120" i="1"/>
  <c r="F116" i="1"/>
  <c r="F112" i="1"/>
  <c r="F108" i="1"/>
  <c r="F104" i="1"/>
  <c r="F100" i="1"/>
  <c r="F96" i="1"/>
  <c r="F92" i="1"/>
  <c r="F88" i="1"/>
  <c r="F84" i="1"/>
  <c r="F80" i="1"/>
  <c r="F76" i="1"/>
  <c r="F72" i="1"/>
  <c r="F68" i="1"/>
  <c r="F64" i="1"/>
  <c r="F60" i="1"/>
  <c r="F56" i="1"/>
  <c r="F52" i="1"/>
  <c r="F48" i="1"/>
  <c r="F44" i="1"/>
  <c r="F40" i="1"/>
  <c r="F36" i="1"/>
  <c r="F32" i="1"/>
  <c r="F28" i="1"/>
  <c r="F24" i="1"/>
  <c r="F20" i="1"/>
  <c r="E5" i="1"/>
  <c r="E8" i="1"/>
  <c r="E9" i="1"/>
  <c r="E7" i="1"/>
  <c r="E10" i="1"/>
  <c r="E12" i="1"/>
  <c r="E14" i="1"/>
  <c r="E6" i="1"/>
  <c r="E13" i="1"/>
  <c r="I3" i="1"/>
  <c r="R4" i="1"/>
  <c r="R5" i="1"/>
  <c r="R8" i="1"/>
  <c r="R9" i="1"/>
  <c r="R7" i="1"/>
  <c r="R10" i="1"/>
  <c r="R12" i="1"/>
  <c r="R14" i="1"/>
  <c r="R15" i="1"/>
  <c r="R6" i="1"/>
  <c r="R13" i="1"/>
  <c r="R11" i="1"/>
  <c r="R17" i="1"/>
  <c r="R18" i="1"/>
  <c r="R19" i="1"/>
  <c r="R23" i="1"/>
  <c r="R29" i="1"/>
  <c r="R30" i="1"/>
  <c r="O4" i="1"/>
  <c r="O5" i="1"/>
  <c r="O8" i="1"/>
  <c r="O9" i="1"/>
  <c r="O7" i="1"/>
  <c r="O10" i="1"/>
  <c r="O12" i="1"/>
  <c r="O14" i="1"/>
  <c r="O15" i="1"/>
  <c r="O6" i="1"/>
  <c r="O13" i="1"/>
  <c r="O16" i="1"/>
  <c r="O11" i="1"/>
  <c r="O17" i="1"/>
  <c r="O29" i="1"/>
  <c r="L4" i="1"/>
  <c r="L5" i="1"/>
  <c r="L8" i="1"/>
  <c r="L9" i="1"/>
  <c r="L7" i="1"/>
  <c r="L10" i="1"/>
  <c r="L12" i="1"/>
  <c r="L14" i="1"/>
  <c r="L15" i="1"/>
  <c r="L6" i="1"/>
  <c r="L13" i="1"/>
  <c r="L16" i="1"/>
  <c r="L11" i="1"/>
  <c r="L18" i="1"/>
  <c r="L19" i="1"/>
  <c r="L20" i="1"/>
  <c r="L21" i="1"/>
  <c r="L22" i="1"/>
  <c r="L23" i="1"/>
  <c r="L24" i="1"/>
  <c r="I4" i="1"/>
  <c r="I5" i="1"/>
  <c r="I8" i="1"/>
  <c r="I9" i="1"/>
  <c r="I7" i="1"/>
  <c r="I10" i="1"/>
  <c r="I12" i="1"/>
  <c r="I14" i="1"/>
  <c r="I15" i="1"/>
  <c r="I6" i="1"/>
  <c r="I13" i="1"/>
  <c r="R3" i="1"/>
  <c r="O3" i="1"/>
  <c r="L3" i="1"/>
</calcChain>
</file>

<file path=xl/sharedStrings.xml><?xml version="1.0" encoding="utf-8"?>
<sst xmlns="http://schemas.openxmlformats.org/spreadsheetml/2006/main" count="497" uniqueCount="368">
  <si>
    <t>Accession Nr</t>
  </si>
  <si>
    <t>Name</t>
  </si>
  <si>
    <t>Mass kDa</t>
  </si>
  <si>
    <t># Peptides</t>
  </si>
  <si>
    <t>Avg. Intensity</t>
  </si>
  <si>
    <t>L70_T1/1_Tarantula_V_fr2</t>
  </si>
  <si>
    <t>L11049_T1/1_Tarantula_WB_fr3</t>
  </si>
  <si>
    <t>L5526_T1/1_Tarantula_WB_fr3</t>
  </si>
  <si>
    <t>L6968_T1/1_Tarantula_V_fr5</t>
  </si>
  <si>
    <t>L10939_T1/1_Tarantula_WB_fr2</t>
  </si>
  <si>
    <t>L32627_T1/1_Tarantula_WB_fr6</t>
  </si>
  <si>
    <t>L5_T1/1_Tarantula_S_fr4</t>
  </si>
  <si>
    <t>L969_T1/1_Tarantula_V_fr1</t>
  </si>
  <si>
    <t>L171_T1/1_Tarantula_S_fr3</t>
  </si>
  <si>
    <t>L10179_T1/1_Tarantula_WB_fr2</t>
  </si>
  <si>
    <t>L28657_T1/1_Tarantula_WB_fr1</t>
  </si>
  <si>
    <t>L8227_T1/4_Tarantula_WB_fr3</t>
  </si>
  <si>
    <t>L2568_T1/2_Tarantula_WB_fr1</t>
  </si>
  <si>
    <t>L23455_T1/1_Tarantula_WB_fr3</t>
  </si>
  <si>
    <t>L271_T1/1_Tarantula_WB_fr1</t>
  </si>
  <si>
    <t>L2441_T1/1_Tarantula_V_fr2</t>
  </si>
  <si>
    <t>L2327_T2/3_Tarantula_WB_fr6</t>
  </si>
  <si>
    <t>L331_T2/3_Tarantula_V_fr1</t>
  </si>
  <si>
    <t>L24731_T1/1_Tarantula_WB_fr2</t>
  </si>
  <si>
    <t>L12426_T1/1_Tarantula_WB_fr5</t>
  </si>
  <si>
    <t>L6348_T1/3_Tarantula_WB_fr3</t>
  </si>
  <si>
    <t>L889_T1/6_Tarantula_WB_fr3</t>
  </si>
  <si>
    <t>L4731_T1/1_Tarantula_WB_fr1</t>
  </si>
  <si>
    <t>L285_T1/1_Tarantula_S_fr6</t>
  </si>
  <si>
    <t>L4046_T1/2_Tarantula_WB_fr3</t>
  </si>
  <si>
    <t>L145_T1/1_Tarantula_V_fr2</t>
  </si>
  <si>
    <t>L16769_T1/1_Tarantula_S_fr1</t>
  </si>
  <si>
    <t>L7530_T1/3_Tarantula_WB_fr1</t>
  </si>
  <si>
    <t>L156_T1/2_Tarantula_V_fr2</t>
  </si>
  <si>
    <t>L2307_T1/1_Tarantula_V_fr6</t>
  </si>
  <si>
    <t>L67_T1/2_Tarantula_V_fr5</t>
  </si>
  <si>
    <t>L42464_T1/1_Tarantula_WB_fr6</t>
  </si>
  <si>
    <t>L61810_T1/1_Tarantula_WB_fr6</t>
  </si>
  <si>
    <t>L7785_T1/1_Tarantula_WB_fr1</t>
  </si>
  <si>
    <t>L8743_T1/2_Tarantula_WB_fr6</t>
  </si>
  <si>
    <t>L45268_T1/1_Tarantula_WB_fr5</t>
  </si>
  <si>
    <t>L463_T1/1_Tarantula_S_fr2</t>
  </si>
  <si>
    <t>L39126_T1/1_Tarantula_WB_fr1</t>
  </si>
  <si>
    <t>L242_T1/3_Tarantula_V_fr3</t>
  </si>
  <si>
    <t>L872_T1/2_Tarantula_WB_fr5</t>
  </si>
  <si>
    <t>L242_T2/3_Tarantula_V_fr3</t>
  </si>
  <si>
    <t>L2916_T1/1_Tarantula_WB_fr5</t>
  </si>
  <si>
    <t>L4395_T2/4_Tarantula_WB_fr1</t>
  </si>
  <si>
    <t>L1701_T1/2_Tarantula_WB_fr6</t>
  </si>
  <si>
    <t>L1998_T1/1_Tarantula_WB_fr4</t>
  </si>
  <si>
    <t>L780_T1/2_Tarantula_WB_fr3</t>
  </si>
  <si>
    <t>L1232_T1/1_Tarantula_V_fr1</t>
  </si>
  <si>
    <t>L1952_T1/1_Tarantula_V_fr2</t>
  </si>
  <si>
    <t>L1251_T1/1_Tarantula_V_fr5</t>
  </si>
  <si>
    <t>L8207_T1/1_Tarantula_V_fr6</t>
  </si>
  <si>
    <t>L7286_T1/1_Tarantula_V_fr1</t>
  </si>
  <si>
    <t>L15704_T1/1_Tarantula_WB_fr6</t>
  </si>
  <si>
    <t>L4465_T1/1_Tarantula_V_fr5</t>
  </si>
  <si>
    <t>L3511_T1/1_Tarantula_WB_fr6</t>
  </si>
  <si>
    <t>L2285_T1/1_Tarantula_V_fr4</t>
  </si>
  <si>
    <t>L2972_T1/1_Tarantula_V_fr3</t>
  </si>
  <si>
    <t>L1221_T1/1_Tarantula_V_fr1</t>
  </si>
  <si>
    <t>L14148_T1/1_Tarantula_WB_fr6</t>
  </si>
  <si>
    <t>L23064_T1/1_Tarantula_WB_fr2</t>
  </si>
  <si>
    <t>L1056_T1/1_Tarantula_V_fr1</t>
  </si>
  <si>
    <t>L2345_T1/2_Tarantula_V_fr5</t>
  </si>
  <si>
    <t>L28301_T1/1_Tarantula_WB_fr1</t>
  </si>
  <si>
    <t>L34883_T1/1_Tarantula_WB_fr1</t>
  </si>
  <si>
    <t>L37346_T1/1_Tarantula_WB_fr3</t>
  </si>
  <si>
    <t>L4243_T1/1_Tarantula_V_fr2</t>
  </si>
  <si>
    <t>L59326_T1/1_Tarantula_WB_fr2</t>
  </si>
  <si>
    <t>L6967_T2/3_Tarantula_WB_fr4</t>
  </si>
  <si>
    <t>L7756_T1/1_Tarantula_S_fr1</t>
  </si>
  <si>
    <t>L3508_T2/9_Tarantula_WB_fr2</t>
  </si>
  <si>
    <t>L55682_T1/1_Tarantula_WB_fr2</t>
  </si>
  <si>
    <t>L28065_T1/1_Tarantula_WB_fr2</t>
  </si>
  <si>
    <t>L363_T1/1_Tarantula_V_fr5</t>
  </si>
  <si>
    <t>L361_T1/1_Tarantula_V_fr1</t>
  </si>
  <si>
    <t>L8708_T1/2_Tarantula_WB_fr1</t>
  </si>
  <si>
    <t>L46_T1/1_Tarantula_WB_fr2</t>
  </si>
  <si>
    <t>L100_T1/1_Tarantula_V_fr6</t>
  </si>
  <si>
    <t>L2905_T1/1_Tarantula_V_fr4</t>
  </si>
  <si>
    <t>L14829_T1/2_Tarantula_WB_fr3</t>
  </si>
  <si>
    <t>L3629_T1/3_Tarantula_WB_fr4</t>
  </si>
  <si>
    <t>L8054_T1/1_Tarantula_V_fr1</t>
  </si>
  <si>
    <t>L16245_T1/2_Tarantula_WB_fr3</t>
  </si>
  <si>
    <t>L7398_T2/6_Tarantula_WB_fr4</t>
  </si>
  <si>
    <t>L562_T1/1_Tarantula_V_fr6</t>
  </si>
  <si>
    <t>L14605_T1/1_Tarantula_WB_fr4</t>
  </si>
  <si>
    <t>L31729_T1/1_Tarantula_WB_fr2</t>
  </si>
  <si>
    <t>L1941_T1/1_Tarantula_S_fr3</t>
  </si>
  <si>
    <t>L7760_T1/1_Tarantula_WB_fr2</t>
  </si>
  <si>
    <t>L19_T3/3_Tarantula_V_fr2</t>
  </si>
  <si>
    <t>L22730_T1/2_Tarantula_WB_fr4</t>
  </si>
  <si>
    <t>L4301_T1/1_Tarantula_V_fr2</t>
  </si>
  <si>
    <t>L33_T2/2_Tarantula_V_fr3</t>
  </si>
  <si>
    <t>L3144_T1/1_Tarantula_S_fr2</t>
  </si>
  <si>
    <t>L195_T1/1_Tarantula_S_fr1</t>
  </si>
  <si>
    <t>L4533_T1/4_Tarantula_WB_fr3</t>
  </si>
  <si>
    <t>L1400_T3/4_Tarantula_WB_fr3</t>
  </si>
  <si>
    <t>L333_T1/2_Tarantula_WB_fr5</t>
  </si>
  <si>
    <t>L149_T1/1_Tarantula_V_fr2</t>
  </si>
  <si>
    <t>L12572_T1/2_Tarantula_WB_fr1</t>
  </si>
  <si>
    <t>L4436_T1/2_Tarantula_WB_fr2</t>
  </si>
  <si>
    <t>L1932_T3/4_Tarantula_WB_fr3</t>
  </si>
  <si>
    <t>L1930_T1/1_Tarantula_V_fr1</t>
  </si>
  <si>
    <t>L424_T1/1_Tarantula_WB_fr4</t>
  </si>
  <si>
    <t>L1096_T1/4_Tarantula_V_fr4</t>
  </si>
  <si>
    <t>L212_T4/9_Tarantula_WB_fr4</t>
  </si>
  <si>
    <t>L4435_T1/1_Tarantula_V_fr5</t>
  </si>
  <si>
    <t>L178_T1/1_Tarantula_V_fr3</t>
  </si>
  <si>
    <t>L209_T1/2_Tarantula_V_fr6</t>
  </si>
  <si>
    <t>L898_T1/1_Tarantula_S_fr4</t>
  </si>
  <si>
    <t>L91_T1/1_Tarantula_S_fr5</t>
  </si>
  <si>
    <t>L3210_T1/2_Tarantula_WB_fr2</t>
  </si>
  <si>
    <t>L6882_T1/1_Tarantula_V_fr2</t>
  </si>
  <si>
    <t>L12631_T1/2_Tarantula_WB_fr3</t>
  </si>
  <si>
    <t>L8364_T1/1_Tarantula_WB_fr4</t>
  </si>
  <si>
    <t>L16612_T1/1_Tarantula_WB_fr2</t>
  </si>
  <si>
    <t>L5675_T1/2_Tarantula_WB_fr2</t>
  </si>
  <si>
    <t>L263_T1/2_Tarantula_WB_fr5</t>
  </si>
  <si>
    <t>L12618_T1/1_Tarantula_WB_fr2</t>
  </si>
  <si>
    <t>L523_T1/1_Tarantula_S_fr4</t>
  </si>
  <si>
    <t>L18356_T1/1_Tarantula_WB_fr5</t>
  </si>
  <si>
    <t>L51215_T1/1_Tarantula_WB_fr6</t>
  </si>
  <si>
    <t>L452_T1/1_Tarantula_V_fr1</t>
  </si>
  <si>
    <t>L17599_T1/1_Tarantula_WB_fr5</t>
  </si>
  <si>
    <t>L1347_T1/3_Tarantula_WB_fr3</t>
  </si>
  <si>
    <t>L440_T1/1_Tarantula_V_fr6</t>
  </si>
  <si>
    <t>L17665_T1/1_Tarantula_WB_fr5</t>
  </si>
  <si>
    <t>L65428_T1/1_Tarantula_WB_fr2</t>
  </si>
  <si>
    <t>L3374_T1/1_Tarantula_WB_fr1</t>
  </si>
  <si>
    <t>L5479_T1/1_Tarantula_S_fr6</t>
  </si>
  <si>
    <t>L3961_T4/10_Tarantula_WB_fr2</t>
  </si>
  <si>
    <t>L2382_T1/2_Tarantula_WB_fr4</t>
  </si>
  <si>
    <t>L26136_T1/1_Tarantula_WB_fr5</t>
  </si>
  <si>
    <t>L531_T2/3_Tarantula_WB_fr2</t>
  </si>
  <si>
    <t>L71_T1/1_Tarantula_V_fr3</t>
  </si>
  <si>
    <t>L6186_T1/1_Tarantula_V_fr2</t>
  </si>
  <si>
    <t>L68_T2/4_Tarantula_WB_fr6</t>
  </si>
  <si>
    <t>L212_T9/9_Tarantula_WB_fr6</t>
  </si>
  <si>
    <t>L212_T8/9_Tarantula_WB_fr6</t>
  </si>
  <si>
    <t>L1212_T1/5_Tarantula_WB_fr2</t>
  </si>
  <si>
    <t>B1</t>
  </si>
  <si>
    <t>B2</t>
  </si>
  <si>
    <t>C1</t>
  </si>
  <si>
    <t>C2</t>
  </si>
  <si>
    <t>#</t>
  </si>
  <si>
    <t>Avg. %</t>
  </si>
  <si>
    <t>Std. Deviation</t>
  </si>
  <si>
    <t>XIC Intensity</t>
  </si>
  <si>
    <t>in-solution
%</t>
  </si>
  <si>
    <t>±</t>
  </si>
  <si>
    <t>Venom</t>
  </si>
  <si>
    <t>Venom hyaluronidase</t>
  </si>
  <si>
    <t>Silk</t>
  </si>
  <si>
    <t>L276_T1/1_Tarantula_S_fr2</t>
  </si>
  <si>
    <t>L18372_T1/2_Tarantula_WB_fr3</t>
  </si>
  <si>
    <t>L5924_T1/1_Tarantula_WB_fr2</t>
  </si>
  <si>
    <t>L3432_T4/5_Tarantula_WB_fr5</t>
  </si>
  <si>
    <t>L34643_T1/1_Tarantula_WB_fr3</t>
  </si>
  <si>
    <t>L1702_T1/5_Tarantula_WB_fr1</t>
  </si>
  <si>
    <t>L1702_T3/5_Tarantula_WB_fr1</t>
  </si>
  <si>
    <t>L7374_T1/1_Tarantula_WB_fr4</t>
  </si>
  <si>
    <t>L27927_T1/1_Tarantula_WB_fr3</t>
  </si>
  <si>
    <t>L15866_T1/2_Tarantula_WB_fr5</t>
  </si>
  <si>
    <t>L29143_T1/1_Tarantula_WB_fr2</t>
  </si>
  <si>
    <t>L26467_T1/2_Tarantula_WB_fr4</t>
  </si>
  <si>
    <t>L11864_T1/5_Tarantula_WB_fr1</t>
  </si>
  <si>
    <t>L11864_T4/5_Tarantula_WB_fr2</t>
  </si>
  <si>
    <t>L12738_T1/1_Tarantula_WB_fr2</t>
  </si>
  <si>
    <t>L15305_T1/1_Tarantula_WB_fr3</t>
  </si>
  <si>
    <t>L15764_T1/1_Tarantula_WB_fr3</t>
  </si>
  <si>
    <t>L22977_T1/1_Tarantula_WB_fr1</t>
  </si>
  <si>
    <t>L26313_T1/1_Tarantula_WB_fr6</t>
  </si>
  <si>
    <t>L31384_T1/1_Tarantula_WB_fr4</t>
  </si>
  <si>
    <t>L54260_T1/1_Tarantula_WB_fr3</t>
  </si>
  <si>
    <t>L56683_T1/1_Tarantula_WB_fr3</t>
  </si>
  <si>
    <t>L7792_T1/2_Tarantula_WB_fr1</t>
  </si>
  <si>
    <t>L8068_T1/1_Tarantula_WB_fr3</t>
  </si>
  <si>
    <t>L24860_T1/2_Tarantula_WB_fr3</t>
  </si>
  <si>
    <t>L7186_T1/2_Tarantula_WB_fr2</t>
  </si>
  <si>
    <t>L15359_T1/2_Tarantula_WB_fr4</t>
  </si>
  <si>
    <t>L4152_T1/1_Tarantula_V_fr2</t>
  </si>
  <si>
    <t>L15542_T1/3_Tarantula_WB_fr5</t>
  </si>
  <si>
    <t>L25587_T1/1_Tarantula_WB_fr4</t>
  </si>
  <si>
    <t>L12300_T2/2_Tarantula_WB_fr5</t>
  </si>
  <si>
    <t>L531_T1/3_Tarantula_WB_fr2</t>
  </si>
  <si>
    <t>L8118_T1/1_Tarantula_V_fr2</t>
  </si>
  <si>
    <t>L8994_T1/1_Tarantula_WB_fr5</t>
  </si>
  <si>
    <t>L23121_T1/1_Tarantula_WB_fr3</t>
  </si>
  <si>
    <t>13-1</t>
  </si>
  <si>
    <t>13-2</t>
  </si>
  <si>
    <t>13-3</t>
  </si>
  <si>
    <t>14-1</t>
  </si>
  <si>
    <t>14-2</t>
  </si>
  <si>
    <t>14-3</t>
  </si>
  <si>
    <t>17-1</t>
  </si>
  <si>
    <t>17-2</t>
  </si>
  <si>
    <t>17-3</t>
  </si>
  <si>
    <t>Significant Matches</t>
  </si>
  <si>
    <t>L8127_T1/1_Tarantula_S_fr2</t>
  </si>
  <si>
    <t>L42_T1/2_Tarantula_V_fr4</t>
  </si>
  <si>
    <t>L135_T1/1_Tarantula_V_fr5</t>
  </si>
  <si>
    <t>L6463_L1969_T1/1_Tarantula_V</t>
  </si>
  <si>
    <t>L308_T1/5_Tarantula_S_fr1</t>
  </si>
  <si>
    <t>ubiquitin C variant [Homo sapiens],gi|62089150|dbj|BAD93019.1|,0.0, 978</t>
  </si>
  <si>
    <t>L259_T1/1_Tarantula_S_fr4</t>
  </si>
  <si>
    <t>cytoplasmatic actin [Daphnia pulex],gi|321458072|gb|EFX69146.1|,0.0, 785</t>
  </si>
  <si>
    <t>translation elongation factor EF-1 alpha/Tu, putative [Ixodes scapularis],gi|241647495|ref|XP_002411147.1|,0.0, 895</t>
  </si>
  <si>
    <t>L11080_T1/1_Tarantula_S_fr1</t>
  </si>
  <si>
    <t>L499_T1/1_Tarantula_S_fr3</t>
  </si>
  <si>
    <t>TPA_exp: actin depolymerizing factor [Amblyomma variegatum],gi|325303826|tpg|DAA34587.1|,4e-79, 241</t>
  </si>
  <si>
    <t>Silk 1</t>
  </si>
  <si>
    <t>Silk 2</t>
  </si>
  <si>
    <t>Silk 3</t>
  </si>
  <si>
    <t>Avg.</t>
  </si>
  <si>
    <t>Nidogen-like venom protein</t>
  </si>
  <si>
    <t>PREDICTED: similar to alpha-galactosidase/alpha-n-acetylgalactosaminidase [Tribolium castaneum],gi|91080949|ref|XP_974398.1|,2e-180, 521</t>
  </si>
  <si>
    <t>AGAP003596-PA [Anopheles gambiae str. PEST],gi|333468819|gb|EAA08955.5|,6e-170, 504</t>
  </si>
  <si>
    <t>Niemann-Pick type C1 domain-containing protein, putative [Ixodes scapularis],gi|241647497|ref|XP_002411148.1|,4e-98, 331</t>
  </si>
  <si>
    <t>acyl-CoA synthetase long-chain family member 1 protein [Xenopus (Silurana) tropicalis],gi|55741888|ref|NP_001006830.1|,2e-136, 419</t>
  </si>
  <si>
    <t>Vitellogenin-1 [Haemaphysalis longicornis],gi|307933356|dbj|BAJ21514.1|,5e-57, 213</t>
  </si>
  <si>
    <t>Venom tyrosine-phophatase</t>
  </si>
  <si>
    <t>PREDICTED: SH3 and PX domains 2A-like [Saccoglossus kowalevskii],gi|291240204|ref|XP_002740010.1|,1e-28, 124</t>
  </si>
  <si>
    <t>PREDICTED: heme-binding protein 2-like [Amphimedon queenslandica],gi|340370234|ref|XP_003383651.1|,1e-19,92.0</t>
  </si>
  <si>
    <t>Genicutoxin-D1</t>
  </si>
  <si>
    <t>erythrocyte band 7 integral membrane protein, putative [Ixodes scapularis],gi|241171513|ref|XP_002410655.1|,3e-141, 410</t>
  </si>
  <si>
    <t>serine protease inhibitor 6 precursor [Bombyx mori],gi|160333383|ref|NP_001103823.1|,2e-77, 257</t>
  </si>
  <si>
    <t>PREDICTED: myosin heavy chain, non-muscle-like isoform 1 [Bombus terrestris],gi|340711721|ref|XP_003394419.1|,0.0,2907</t>
  </si>
  <si>
    <t>Venom metallocarboxypeptidase</t>
  </si>
  <si>
    <t>Genicutoxin-C1</t>
  </si>
  <si>
    <t>trans-golgi network integral membrane protein TGN38, putative [Ixodes scapularis],gi|241116718|ref|XP_002401572.1|,3e-19,97.8</t>
  </si>
  <si>
    <t>coiled-coil protein, putative [Ixodes scapularis],gi|241592440|ref|XP_002403976.1|,9e-137, 419</t>
  </si>
  <si>
    <t>EF-hand protein-like protein [Haplopelma schmidti],gi|197210423|gb|ACH48219.1|,8e-63, 199</t>
  </si>
  <si>
    <t>PREDICTED: prostatic acid phosphatase-like [Bombus terrestris],gi|340724684|ref|XP_003400711.1|,3e-76, 254</t>
  </si>
  <si>
    <t>palmitoyl-protein thioesterase 1 precursor [Danio rerio],gi|47086993|ref|NP_998504.1|,3e-126, 372</t>
  </si>
  <si>
    <t>heat shock protein, putative [Ixodes scapularis],gi|241153675|ref|XP_002407132.1|,0.0,1196</t>
  </si>
  <si>
    <t>AF350283_1 fibroin 3 [Plectreurys tristis],gi|13562018|gb|AAK30612.1|AF350283_1,6e-06,54.7</t>
  </si>
  <si>
    <t>cuticular protein, putative [Ixodes scapularis],gi|241265921|ref|XP_002406112.1|,1e-22,95.5</t>
  </si>
  <si>
    <t>secretory protein [Chilobrachys guangxiensis],gi|165906120|gb|ABY71752.1|,2e-17,83.6</t>
  </si>
  <si>
    <t>hypothetical protein [Latrodectus hesperus],gi|318087230|gb|ADV40207.1|,9e-06,51.6</t>
  </si>
  <si>
    <t>PREDICTED: hydroxyacid oxidase 1-like [Anolis carolinensis],gi|327261139|ref|XP_003215389.1|,8e-98, 306</t>
  </si>
  <si>
    <t>Phosphatidylinositol-specific phospholipase C X domain-containing protein 1 [Harpegnathos saltator],gi|307207209|gb|EFN84999.1|,3e-67, 233</t>
  </si>
  <si>
    <t>protease inhibitor [Anisakis simplex],gi|121308880|dbj|BAF43535.1|,1e-04,44.7</t>
  </si>
  <si>
    <t>EF-hand protein-like protein [Haplopelma schmidti],gi|197210423|gb|ACH48219.1|,6e-52, 170</t>
  </si>
  <si>
    <t>HCYD_EURCA RecName: Full=Hemocyanin D chain; Short=HcD,gi|17376946|sp|P02241.3|HCYD_EURCA,0.0,1275</t>
  </si>
  <si>
    <t>Spidroin 1b</t>
  </si>
  <si>
    <t>Spidroin 1a</t>
  </si>
  <si>
    <t>alpha-2-macroglobulin [Limulus sp.],gi|2073373|dbj|BAA19844.1|,0.0,1132</t>
  </si>
  <si>
    <t>PREDICTED: similar to junctophilin CG4405-PA [Tribolium castaneum],gi|91083821|ref|XP_973598.1|,6e-29, 119</t>
  </si>
  <si>
    <t>T7496_HADSP RecName: Full=U1-hexatoxin-Hsp201e; Short=U1-HXTX-Hsp201e; AltName: Full=Atracotoxin-Hs20f7496; Short=AcTx-Hs20f7496; Flags: Precursor,gi|74836516|sp|Q5D232.1|T7496_HADSP,1e-05,48.5</t>
  </si>
  <si>
    <t>alkyl hydroperoxide reductase, thiol specific antioxidant, putative [Ixodes scapularis],gi|241744740|ref|XP_002405466.1|,1e-110, 326</t>
  </si>
  <si>
    <t>PREDICTED: similar to CG5639 CG5639-PA [Tribolium castaneum],gi|91087471|ref|XP_967522.1|,4e-35, 154</t>
  </si>
  <si>
    <t>phosphatidylinositol transfer protein SEC14, putative [Ixodes scapularis],gi|241557238|ref|XP_002399880.1|,2e-30, 125</t>
  </si>
  <si>
    <t>putative N-methyl-l-tryptophan oxidase [alpha proteobacterium BAL199],gi|163792562|ref|ZP_02186539.1|,1e-56, 200</t>
  </si>
  <si>
    <t>galectin, putative [Ixodes scapularis],gi|241630493|ref|XP_002410170.1|,4e-10,61.6</t>
  </si>
  <si>
    <t>acetylcholinesterase, putative [Ixodes scapularis],gi|241256846|ref|XP_002404490.1|,4e-106, 335</t>
  </si>
  <si>
    <t>protein disulfide isomerase, putative [Ixodes scapularis],gi|241029459|ref|XP_002406442.1|,0.0, 710</t>
  </si>
  <si>
    <t>Venom argos</t>
  </si>
  <si>
    <t>HCYF_EURCA RecName: Full=Hemocyanin F chain; Short=HcF,gi|20138397|sp|Q9NFL5.3|HCYF_EURCA,0.0,1275</t>
  </si>
  <si>
    <t>aldehyde dehydrogenase, putative [Ixodes scapularis],gi|241836176|ref|XP_002415083.1|,0.0, 704</t>
  </si>
  <si>
    <t>hemelipoglycoprotein precursor, putative [Ixodes scapularis],gi|241671866|ref|XP_002411435.1|,2e-35, 145</t>
  </si>
  <si>
    <t>Vitellogenin-1 [Haemaphysalis longicornis],gi|307933356|dbj|BAJ21514.1|,1e-134, 447</t>
  </si>
  <si>
    <t>Vitellogenin-1 [Haemaphysalis longicornis],gi|307933356|dbj|BAJ21514.1|,0.0, 585</t>
  </si>
  <si>
    <t>putative toxin [Pelinobius muticus],gi|294653189|gb|ADF28502.1|,1e-13,70.9</t>
  </si>
  <si>
    <t>Genicutoxin-B1</t>
  </si>
  <si>
    <t>kunitz-like protein [Ornithodoros parkeri],gi|149287072|gb|ABR23435.1|,7e-50, 167</t>
  </si>
  <si>
    <t>PREDICTED: similar to AGAP006347-PA [Tribolium castaneum],gi|189233823|ref|XP_971780.2|,2e-26, 111</t>
  </si>
  <si>
    <t>probable hemoglobin and hemoglobin-haptoglobin-binding protein 1 precursor [Haemophilus influenzae 10810],gi|301169430|emb|CBW29030.1|,7e-04,46.2</t>
  </si>
  <si>
    <t>PREDICTED: carboxypeptidase D [Xenopus (Silurana) tropicalis],gi|301620147|ref|XP_002939449.1|,9e-49, 176</t>
  </si>
  <si>
    <t>transaldolase [Latrodectus hesperus],gi|318087132|gb|ADV40158.1|,3e-176, 500</t>
  </si>
  <si>
    <t>Venom carbonic anhydrase</t>
  </si>
  <si>
    <t>glycosyl-phosphatidylinositol-linked carbonic anhydrase [Carcinus maenas],gi|161367859|gb|ABX71209.1|,2e-45, 164</t>
  </si>
  <si>
    <t>CD63 antigen [Camponotus floridanus],gi|307183139|gb|EFN70056.1|,4e-64, 209</t>
  </si>
  <si>
    <t>A Chain A, Crystal Structure Of The C183sC217S MUTANT OF HUMAN CA VII IN COMPLEX With Acetazolamide,gi|325053906|pdb|3ML5|A,2e-46, 167</t>
  </si>
  <si>
    <t>methyltransferase like 5 [Rattus norvegicus],gi|187960035|ref|NP_001107653.1|,3e-90, 274</t>
  </si>
  <si>
    <t>A Chain A, Self-Assembly Of Spider Silk Proteins Is Controlled By A Ph- Relay,gi|295982414|pdb|3LR6|A,1e-10,62.0</t>
  </si>
  <si>
    <t>angiotensin I converting enzyme (peptidyl-dipeptidase A) 1, isoform CRA_g [Homo sapiens],gi|119614723|gb|EAW94317.1|,5e-51, 172</t>
  </si>
  <si>
    <t>PREDICTED: uncharacterized protein CG3556-like isoform 1 [Bombus terrestris],gi|340727074|ref|XP_003401876.1|,4e-35, 145</t>
  </si>
  <si>
    <t>selenium dependent salivary glutathione peroxidase [Ixodes scapularis],gi|67083759|gb|AAY66814.1|,3e-55, 182</t>
  </si>
  <si>
    <t>cathepsin B precursor [Araneus ventricosus],gi|31872149|gb|AAP59456.1|,1e-52, 179</t>
  </si>
  <si>
    <t>PREDICTED: 40S ribosomal protein S6-like [Anolis carolinensis],gi|327263697|ref|XP_003216654.1|,9e-142, 408</t>
  </si>
  <si>
    <t>Glucose dehydrogenase [acceptor] [Camponotus floridanus],gi|307185097|gb|EFN71295.1|,6e-105, 338</t>
  </si>
  <si>
    <t>PREDICTED: lysosomal alpha-mannosidase-like [Apis mellifera],gi|328787887|ref|XP_624628.3|,1e-97, 327</t>
  </si>
  <si>
    <t>dystroglycan [Haplopelma schmidti],gi|197210361|gb|ACH48188.1|,1e-82, 257</t>
  </si>
  <si>
    <t>PREDICTED: endoplasmic reticulum aminopeptidase 2-like [Acyrthosiphon pisum],gi|328703032|ref|XP_003242073.1|,6e-92, 300</t>
  </si>
  <si>
    <t>PREDICTED: palmitoyl-protein thioesterase 1 [Macaca mulatta],gi|297278369|ref|XP_002801540.1|,3e-48, 165</t>
  </si>
  <si>
    <t>hypothetical protein IscW_ISCW010718 [Ixodes scapularis],gi|241720076|ref|XP_002404051.1|,2e-11,68.6</t>
  </si>
  <si>
    <t>HCYA_EURCA RecName: Full=Hemocyanin A chain; Short=HcA,gi|122792|sp|P14750.3|HCYA_EURCA,0.0, 996</t>
  </si>
  <si>
    <t>JZT73_CHIJI RecName: Full=U35-theraphotoxin-Cj1a; Short=U35-TRTX-Cj1a; AltName: Full=Jingzhaotoxin-73; Short=JZTX-73; Flags: Precursor,gi|306755768|sp|B1P1J4.1|JZT73_CHIJI,2e-21,92.4</t>
  </si>
  <si>
    <t>acetylcholinesterase, putative [Ixodes scapularis],gi|241002088|ref|XP_002404877.1|,3e-111, 348</t>
  </si>
  <si>
    <t>putative CRISP3: cysteine-rich secretory protein [Latrodectus hesperus],gi|318087068|gb|ADV40125.1|,1e-68, 229</t>
  </si>
  <si>
    <t>RAS-related protein, putative [Ixodes scapularis],gi|241999568|ref|XP_002434427.1|,1e-134, 387</t>
  </si>
  <si>
    <t>PREDICTED: similar to CG5639 CG5639-PA [Tribolium castaneum],gi|91087471|ref|XP_967522.1|,2e-65, 230</t>
  </si>
  <si>
    <t>Venom pancreatic-like triacylglycerol lipase</t>
  </si>
  <si>
    <t>Venom serine protease inhibitor</t>
  </si>
  <si>
    <t>serine protease, putative [Ixodes scapularis],gi|241117508|ref|XP_002401932.1|,3e-89, 295</t>
  </si>
  <si>
    <t>thioredoxin peroxidase [Ixodes scapularis],gi|67083289|gb|AAY66580.1|,3e-143, 412</t>
  </si>
  <si>
    <t>Spidroin 2a</t>
  </si>
  <si>
    <t>Spidroin 4</t>
  </si>
  <si>
    <t>multidrug resistance-associated protein 1 [Culex quinquefasciatus],gi|170052086|ref|XP_001862062.1|,0.0,1222</t>
  </si>
  <si>
    <t>cheerio, isoform I [Drosophila melanogaster],gi|320542951|ref|NP_001189238.1|,8e-10,72.4</t>
  </si>
  <si>
    <t>PREDICTED: pantetheinase-like [Anolis carolinensis],gi|327277185|ref|XP_003223346.1|,3e-79, 268</t>
  </si>
  <si>
    <t>PREDICTED: lysosome-associated membrane glycoprotein 2-like [Meleagris gallopavo],gi|326924595|ref|XP_003208511.1|,1e-06,56.2</t>
  </si>
  <si>
    <t>aminopeptidase N-like protein [Tribolium castaneum],gi|270015121|gb|EFA11569.1|,3e-77, 263</t>
  </si>
  <si>
    <t>TPA_exp: heparan sulfate proteoglycan 2 [Danio rerio],gi|187763167|tpg|DAA06181.1|,0.0,1794</t>
  </si>
  <si>
    <t>eclosion hormone [Dermacentor variabilis],gi|186973129|gb|ACC99595.1|,9e-15,71.2</t>
  </si>
  <si>
    <t>Genicutoxin-A2</t>
  </si>
  <si>
    <t>RAS-related protein, putative [Ixodes scapularis],gi|241643394|ref|XP_002411061.1|,9e-136, 390</t>
  </si>
  <si>
    <t>limulus factor C precursor [Tachypleus tridentatus],gi|217399|dbj|BAA14316.1|,2e-89, 288</t>
  </si>
  <si>
    <t>Genicutoxin-F1</t>
  </si>
  <si>
    <t>HCYC_EURCA RecName: Full=Hemocyanin C chain; Short=HcC,gi|20138398|sp|Q9NFL6.3|HCYC_EURCA,0.0,1235</t>
  </si>
  <si>
    <t>PREDICTED: spermidine synthase-like [Anolis carolinensis],gi|327287238|ref|XP_003228336.1|,5e-123, 367</t>
  </si>
  <si>
    <t>proclotting enzyme precursor, putative [Ixodes scapularis],gi|241683202|ref|XP_002412732.1|,6e-49, 172</t>
  </si>
  <si>
    <t>alpha-D-galactosidase, putative [Ixodes scapularis],gi|241176422|ref|XP_002399573.1|,5e-173, 506</t>
  </si>
  <si>
    <t>hypothetical secreted protein [Hottentotta judaicus],gi|324497879|gb|ADY39588.1|,2e-06,53.1</t>
  </si>
  <si>
    <t>PREDICTED: similar to CG9911 CG9911-PA [Tribolium castaneum],gi|91092520|ref|XP_971182.1|,2e-160, 468</t>
  </si>
  <si>
    <t>secreted protein, putative [Ixodes scapularis],gi|241999986|ref|XP_002434636.1|,3e-07,55.1</t>
  </si>
  <si>
    <t>fasciclin, putative [Ixodes scapularis],gi|241104748|ref|XP_002409988.1|,4e-147, 462</t>
  </si>
  <si>
    <t>nidogen and related basement membrane protein [Haplopelma schmidti],gi|197210425|gb|ACH48220.1|,5e-09,57.0</t>
  </si>
  <si>
    <t>galectin-4 [Sus scrofa],gi|47522788|ref|NP_999146.1|,4e-44, 166</t>
  </si>
  <si>
    <t>PREDICTED: dyslexia-associated protein KIAA0319-like protein-like [Apis mellifera],gi|328783991|ref|XP_395372.3|,0.0, 753</t>
  </si>
  <si>
    <t>AGAP006478-PA [Anopheles gambiae str. PEST],gi|158295914|ref|XP_316518.4|,0.0, 532</t>
  </si>
  <si>
    <t>PREDICTED: similar to CG5639 CG5639-PA [Tribolium castaneum],gi|91087471|ref|XP_967522.1|,4e-61, 222</t>
  </si>
  <si>
    <t>Putative cysteine proteinase CG12163 [Harpegnathos saltator],gi|307200028|gb|EFN80374.1|,4e-151, 466</t>
  </si>
  <si>
    <t>transferrin [Mastotermes darwiniensis],gi|22597202|gb|AAN03488.1|,7e-08,58.2</t>
  </si>
  <si>
    <t>PREDICTED: similar to transferrin [Tribolium castaneum],gi|189242039|ref|XP_001808066.1|,5e-136, 426</t>
  </si>
  <si>
    <t>thioredoxin-1 [Mesobuthus cyprius],gi|51869021|emb|CAE54120.1|,5e-46, 155</t>
  </si>
  <si>
    <t>PREDICTED: adenine phosphoribosyltransferase-like [Nasonia vitripennis],gi|156545545|ref|XP_001604748.1|,4e-53, 177</t>
  </si>
  <si>
    <t>PREDICTED: lysosomal alpha-mannosidase-like [Anolis carolinensis],gi|327281032|ref|XP_003225254.1|,2e-43, 160</t>
  </si>
  <si>
    <t>Venom proprotein convertase</t>
  </si>
  <si>
    <t>secretory protein [Chilobrachys guangxiensis],gi|165906118|gb|ABY71751.1|,2e-119, 348</t>
  </si>
  <si>
    <t>PREDICTED: ephrin-B2-like [Acyrthosiphon pisum],gi|328714773|ref|XP_001942892.2|,7e-87, 274</t>
  </si>
  <si>
    <t>factor C [Carcinoscorpius rotundicauda],gi|913964|gb|AAB34362.1|,1e-15,79.3</t>
  </si>
  <si>
    <t>Genicutoxin-B2</t>
  </si>
  <si>
    <t>cystatin-like peptide [Chilobrachys guangxiensis],gi|165906102|gb|ABY71743.1|,2e-35, 129</t>
  </si>
  <si>
    <t>rCG30290, isoform CRA_b [Rattus norvegicus],gi|149049391|gb|EDM01845.1|,5e-09,57.0</t>
  </si>
  <si>
    <t>Vitellogenin-1 [Haemaphysalis longicornis],gi|307933356|dbj|BAJ21514.1|,9e-18,87.0</t>
  </si>
  <si>
    <t>PREDICTED: CD9 antigen-like [Acyrthosiphon pisum],gi|193613190|ref|XP_001944244.1|,6e-07,52.8</t>
  </si>
  <si>
    <t>AF467804_1 factor C precursor [Tachypleus tridentatus],gi|18542425|gb|AAL75577.1|AF467804_1,9e-21,95.5</t>
  </si>
  <si>
    <t>ACT4_ARTSX RecName: Full=Actin, clone 403; Flags: Precursor,gi|113255|sp|P18603.1|ACT4_ARTSX,0.0, 786</t>
  </si>
  <si>
    <t>PREDICTED: transketolase-like protein 2-like [Acyrthosiphon pisum],gi|328715019|ref|XP_001944790.2|,0.0, 904</t>
  </si>
  <si>
    <t>Na+/K+ ATPase, alpha subunit, putative [Ixodes scapularis],gi|241124081|ref|XP_002404061.1|,0.0,1716</t>
  </si>
  <si>
    <t>VA5_TITSE RecName: Full=Venom allergen 5; AltName: Full=Antigen 5,gi|193806572|sp|P85840.1|VA5_TITSE,0.002,41.6</t>
  </si>
  <si>
    <t>Spidroin 5</t>
  </si>
  <si>
    <t>hypothetical protein DAPPUDRAFT_316483 [Daphnia pulex],gi|321471793|gb|EFX82765.1|,2e-05,48.1</t>
  </si>
  <si>
    <t>EF-hand protein-like protein [Haplopelma schmidti],gi|197210423|gb|ACH48219.1|,4e-60, 192</t>
  </si>
  <si>
    <t>PREDICTED: similar to DNA excision repair protein ERCC-6-like (ATP-dependent helicase ERCC6-like) (PLK1-interacting checkpoint helicase) (Tumor antigen BJ-HCC-15) [Ciona intestinalis],gi|198434690|ref|XP_002126745.1|,0.006,42.7</t>
  </si>
  <si>
    <t>LFC_CARRO RecName: Full=Limulus clotting factor C; Short=FC; Contains: RecName: Full=Limulus clotting factor C heavy chain; Contains: RecName: Full=Limulus clotting factor C light chain; Contains: RecName: Full=Limulus clotting factor C chain A; Contains: RecName: Full=Limulus clotting factor C chain B; Flags: Precursor,gi|7387836|sp|Q26422.1|LFC_CARRO,1e-153, 470</t>
  </si>
  <si>
    <t>HCYG_EURCA RecName: Full=Hemocyanin G chain; Short=HcG,gi|20138396|sp|Q9NFL4.3|HCYG_EURCA,0.0,1254</t>
  </si>
  <si>
    <t>peptidoglycan recognition protein 2 [Sitophilus zeamais],gi|167444220|gb|ABZ80671.1|,7e-09,57.4</t>
  </si>
  <si>
    <t>Genicutoxin-A1</t>
  </si>
  <si>
    <t>Genicutoxin-E1</t>
  </si>
  <si>
    <t>PREDICTED: angiotensin-converting enzyme-like, partial [Acyrthosiphon pisum],gi|328723434|ref|XP_001949396.2|,2e-176, 523</t>
  </si>
  <si>
    <t>cysteine-rich venom protein [Culex quinquefasciatus],gi|170063052|ref|XP_001866936.1|,3e-08,55.1</t>
  </si>
  <si>
    <t>PREDICTED: metalloproteinase inhibitor 3-like [Bombus terrestris],gi|340729464|ref|XP_003403022.1|,2e-39, 145</t>
  </si>
  <si>
    <t>glycosyl-phosphatidylinositol-linked carbonic anhydrase [Carcinus maenas],gi|161367859|gb|ABX71209.1|,2e-69, 229</t>
  </si>
  <si>
    <t>fatty acid binding protein [Lycosa singoriensis],gi|161671312|gb|ABX75508.1|,3e-65, 204</t>
  </si>
  <si>
    <t>PREDICTED: dipeptidyl peptidase 1 [Callithrix jacchus],gi|296216857|ref|XP_002754752.1|,0.0, 536</t>
  </si>
  <si>
    <t>aldehyde dehydrogenase, putative [Ixodes scapularis],gi|241836176|ref|XP_002415083.1|,0.0, 751</t>
  </si>
  <si>
    <t>PREDICTED: ubiquitin carboxyl-terminal hydrolase 34-like [Bombus terrestris],gi|340713885|ref|XP_003395465.1|,0.0,1066</t>
  </si>
  <si>
    <t>glyceraldehyde 3-phosphate dehydrogenase, putative [Ixodes scapularis],gi|241999408|ref|XP_002434347.1|,0.0, 635</t>
  </si>
  <si>
    <t>AGAP011666-PA [Anopheles gambiae str. PEST],gi|158301083|ref|XP_320847.4|,0.001,46.6</t>
  </si>
  <si>
    <t>Membrane venom metalloendopeptidase-a</t>
  </si>
  <si>
    <t>Membrane venom metalloendopeptidase-b</t>
  </si>
  <si>
    <t>Putative cysteine-rich venom protease</t>
  </si>
  <si>
    <t>Supplementary Data 7. Protein quantifications related to tarantula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</si>
</sst>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4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mbria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8D8D8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0" fontId="22" fillId="0" borderId="0"/>
  </cellStyleXfs>
  <cellXfs count="58">
    <xf numFmtId="0" fontId="0" fillId="0" borderId="0" xfId="0"/>
    <xf numFmtId="0" fontId="0" fillId="33" borderId="0" xfId="0" applyFill="1"/>
    <xf numFmtId="0" fontId="0" fillId="0" borderId="11" xfId="0" applyBorder="1"/>
    <xf numFmtId="0" fontId="20" fillId="0" borderId="0" xfId="0" applyFont="1" applyFill="1"/>
    <xf numFmtId="0" fontId="0" fillId="0" borderId="0" xfId="0" applyFont="1"/>
    <xf numFmtId="164" fontId="20" fillId="0" borderId="0" xfId="0" applyNumberFormat="1" applyFont="1" applyFill="1" applyAlignment="1">
      <alignment horizontal="right"/>
    </xf>
    <xf numFmtId="165" fontId="20" fillId="0" borderId="0" xfId="0" applyNumberFormat="1" applyFont="1" applyFill="1" applyAlignment="1">
      <alignment horizontal="center"/>
    </xf>
    <xf numFmtId="164" fontId="20" fillId="0" borderId="0" xfId="0" applyNumberFormat="1" applyFont="1" applyFill="1" applyAlignment="1">
      <alignment horizontal="left"/>
    </xf>
    <xf numFmtId="164" fontId="20" fillId="0" borderId="0" xfId="0" applyNumberFormat="1" applyFont="1" applyFill="1"/>
    <xf numFmtId="2" fontId="20" fillId="0" borderId="0" xfId="0" applyNumberFormat="1" applyFont="1" applyFill="1" applyAlignment="1">
      <alignment horizontal="center"/>
    </xf>
    <xf numFmtId="2" fontId="20" fillId="0" borderId="0" xfId="0" applyNumberFormat="1" applyFont="1" applyFill="1" applyAlignment="1">
      <alignment horizontal="left"/>
    </xf>
    <xf numFmtId="0" fontId="20" fillId="0" borderId="0" xfId="0" applyFont="1" applyFill="1" applyAlignment="1">
      <alignment horizontal="center"/>
    </xf>
    <xf numFmtId="1" fontId="18" fillId="33" borderId="11" xfId="0" applyNumberFormat="1" applyFont="1" applyFill="1" applyBorder="1" applyAlignment="1">
      <alignment horizontal="center" wrapText="1"/>
    </xf>
    <xf numFmtId="164" fontId="18" fillId="33" borderId="0" xfId="0" applyNumberFormat="1" applyFont="1" applyFill="1" applyBorder="1" applyAlignment="1">
      <alignment horizontal="center"/>
    </xf>
    <xf numFmtId="2" fontId="18" fillId="33" borderId="0" xfId="0" applyNumberFormat="1" applyFont="1" applyFill="1" applyBorder="1" applyAlignment="1">
      <alignment horizontal="center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21" fillId="0" borderId="10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18" fillId="33" borderId="0" xfId="0" applyFont="1" applyFill="1" applyAlignment="1">
      <alignment horizontal="left" wrapText="1"/>
    </xf>
    <xf numFmtId="165" fontId="21" fillId="0" borderId="10" xfId="42" applyNumberFormat="1" applyFont="1" applyBorder="1" applyAlignment="1">
      <alignment horizontal="center" vertical="top" wrapText="1"/>
    </xf>
    <xf numFmtId="0" fontId="21" fillId="33" borderId="0" xfId="0" applyFont="1" applyFill="1"/>
    <xf numFmtId="0" fontId="21" fillId="0" borderId="0" xfId="0" applyFont="1"/>
    <xf numFmtId="0" fontId="21" fillId="0" borderId="0" xfId="0" applyFont="1" applyAlignment="1">
      <alignment wrapText="1"/>
    </xf>
    <xf numFmtId="0" fontId="21" fillId="0" borderId="11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11" xfId="0" applyFont="1" applyBorder="1"/>
    <xf numFmtId="2" fontId="21" fillId="0" borderId="10" xfId="0" applyNumberFormat="1" applyFont="1" applyBorder="1" applyAlignment="1">
      <alignment horizontal="center" vertical="top" wrapText="1"/>
    </xf>
    <xf numFmtId="2" fontId="0" fillId="0" borderId="0" xfId="0" applyNumberFormat="1"/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164" fontId="20" fillId="0" borderId="0" xfId="0" applyNumberFormat="1" applyFont="1" applyFill="1" applyAlignment="1">
      <alignment horizontal="center"/>
    </xf>
    <xf numFmtId="0" fontId="0" fillId="33" borderId="11" xfId="0" applyFill="1" applyBorder="1"/>
    <xf numFmtId="0" fontId="20" fillId="0" borderId="0" xfId="0" applyFont="1"/>
    <xf numFmtId="0" fontId="23" fillId="33" borderId="0" xfId="43" applyFont="1" applyFill="1" applyAlignment="1">
      <alignment horizontal="left" wrapText="1"/>
    </xf>
    <xf numFmtId="0" fontId="22" fillId="33" borderId="0" xfId="43" applyFill="1"/>
    <xf numFmtId="0" fontId="24" fillId="0" borderId="10" xfId="43" applyFont="1" applyBorder="1" applyAlignment="1">
      <alignment horizontal="left" vertical="top" wrapText="1"/>
    </xf>
    <xf numFmtId="0" fontId="22" fillId="0" borderId="0" xfId="43"/>
    <xf numFmtId="0" fontId="25" fillId="0" borderId="0" xfId="0" applyFont="1"/>
    <xf numFmtId="0" fontId="18" fillId="33" borderId="11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left" wrapText="1"/>
    </xf>
    <xf numFmtId="0" fontId="18" fillId="33" borderId="11" xfId="0" applyFont="1" applyFill="1" applyBorder="1" applyAlignment="1">
      <alignment horizontal="left" wrapText="1"/>
    </xf>
    <xf numFmtId="2" fontId="18" fillId="33" borderId="11" xfId="0" applyNumberFormat="1" applyFont="1" applyFill="1" applyBorder="1" applyAlignment="1">
      <alignment horizontal="center"/>
    </xf>
    <xf numFmtId="2" fontId="21" fillId="0" borderId="12" xfId="0" applyNumberFormat="1" applyFont="1" applyBorder="1" applyAlignment="1">
      <alignment horizontal="center" vertical="top" wrapText="1"/>
    </xf>
    <xf numFmtId="2" fontId="21" fillId="0" borderId="11" xfId="0" applyNumberFormat="1" applyFont="1" applyBorder="1" applyAlignment="1">
      <alignment horizontal="center"/>
    </xf>
    <xf numFmtId="2" fontId="21" fillId="0" borderId="11" xfId="0" applyNumberFormat="1" applyFont="1" applyBorder="1"/>
    <xf numFmtId="0" fontId="18" fillId="33" borderId="14" xfId="0" applyFont="1" applyFill="1" applyBorder="1" applyAlignment="1">
      <alignment horizontal="center" wrapText="1"/>
    </xf>
    <xf numFmtId="0" fontId="26" fillId="0" borderId="0" xfId="0" applyFont="1"/>
    <xf numFmtId="0" fontId="19" fillId="0" borderId="0" xfId="0" applyFont="1" applyFill="1" applyAlignment="1">
      <alignment horizontal="center"/>
    </xf>
    <xf numFmtId="1" fontId="20" fillId="0" borderId="0" xfId="0" applyNumberFormat="1" applyFont="1" applyFill="1" applyAlignment="1">
      <alignment horizontal="center" wrapText="1"/>
    </xf>
    <xf numFmtId="49" fontId="18" fillId="33" borderId="11" xfId="0" applyNumberFormat="1" applyFont="1" applyFill="1" applyBorder="1" applyAlignment="1">
      <alignment horizontal="center" wrapText="1"/>
    </xf>
    <xf numFmtId="49" fontId="18" fillId="33" borderId="0" xfId="0" applyNumberFormat="1" applyFont="1" applyFill="1" applyBorder="1" applyAlignment="1">
      <alignment horizontal="center" wrapText="1"/>
    </xf>
    <xf numFmtId="0" fontId="18" fillId="33" borderId="0" xfId="0" applyFont="1" applyFill="1" applyAlignment="1">
      <alignment horizontal="left" wrapText="1"/>
    </xf>
    <xf numFmtId="49" fontId="18" fillId="33" borderId="0" xfId="0" applyNumberFormat="1" applyFont="1" applyFill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54"/>
  <sheetViews>
    <sheetView tabSelected="1" workbookViewId="0">
      <selection activeCell="A2" sqref="A2:G2"/>
    </sheetView>
  </sheetViews>
  <sheetFormatPr defaultColWidth="8.88671875" defaultRowHeight="14.4" x14ac:dyDescent="0.3"/>
  <cols>
    <col min="1" max="1" width="5" style="3" customWidth="1"/>
    <col min="2" max="2" width="1.44140625" style="3" customWidth="1"/>
    <col min="3" max="3" width="34.33203125" style="3" customWidth="1"/>
    <col min="4" max="4" width="72.109375" style="3" customWidth="1"/>
    <col min="5" max="5" width="4.44140625" style="11" bestFit="1" customWidth="1"/>
    <col min="6" max="6" width="2" style="11" bestFit="1" customWidth="1"/>
    <col min="7" max="7" width="5.44140625" style="9" customWidth="1"/>
    <col min="8" max="8" width="5.44140625" style="3" customWidth="1"/>
    <col min="9" max="9" width="5" style="3" customWidth="1"/>
    <col min="10" max="10" width="1.44140625" style="3" customWidth="1"/>
    <col min="11" max="11" width="32.6640625" style="3" customWidth="1"/>
    <col min="12" max="12" width="17" style="3" customWidth="1"/>
    <col min="13" max="13" width="4.44140625" style="11" bestFit="1" customWidth="1"/>
    <col min="14" max="14" width="2" style="11" bestFit="1" customWidth="1"/>
    <col min="15" max="15" width="5.44140625" style="9" customWidth="1"/>
    <col min="16" max="16384" width="8.88671875" style="3"/>
  </cols>
  <sheetData>
    <row r="1" spans="1:15" ht="15.6" x14ac:dyDescent="0.3">
      <c r="A1" s="48" t="s">
        <v>367</v>
      </c>
    </row>
    <row r="2" spans="1:15" ht="18" x14ac:dyDescent="0.35">
      <c r="A2" s="49" t="s">
        <v>153</v>
      </c>
      <c r="B2" s="49"/>
      <c r="C2" s="49"/>
      <c r="D2" s="49"/>
      <c r="E2" s="49"/>
      <c r="F2" s="49"/>
      <c r="G2" s="49"/>
      <c r="I2" s="49" t="s">
        <v>155</v>
      </c>
      <c r="J2" s="49"/>
      <c r="K2" s="49"/>
      <c r="L2" s="49"/>
      <c r="M2" s="49"/>
      <c r="N2" s="49"/>
      <c r="O2" s="49"/>
    </row>
    <row r="3" spans="1:15" ht="28.5" customHeight="1" x14ac:dyDescent="0.25">
      <c r="E3" s="50" t="s">
        <v>151</v>
      </c>
      <c r="F3" s="50"/>
      <c r="G3" s="50"/>
      <c r="M3" s="50" t="s">
        <v>151</v>
      </c>
      <c r="N3" s="50"/>
      <c r="O3" s="50"/>
    </row>
    <row r="4" spans="1:15" ht="15" customHeight="1" x14ac:dyDescent="0.3">
      <c r="A4" s="3">
        <v>1</v>
      </c>
      <c r="C4" s="4" t="s">
        <v>90</v>
      </c>
      <c r="D4" s="4" t="s">
        <v>366</v>
      </c>
      <c r="E4" s="5">
        <v>90.074312891444677</v>
      </c>
      <c r="F4" s="32" t="s">
        <v>152</v>
      </c>
      <c r="G4" s="7">
        <v>3.6634363318293777</v>
      </c>
      <c r="H4" s="8"/>
      <c r="I4" s="3">
        <v>1</v>
      </c>
      <c r="K4" s="4" t="s">
        <v>162</v>
      </c>
      <c r="L4" s="4" t="s">
        <v>248</v>
      </c>
      <c r="M4" s="5">
        <v>64.91680758619141</v>
      </c>
      <c r="N4" s="32" t="s">
        <v>152</v>
      </c>
      <c r="O4" s="7">
        <v>6.3021507464514182</v>
      </c>
    </row>
    <row r="5" spans="1:15" x14ac:dyDescent="0.3">
      <c r="A5" s="3">
        <v>2</v>
      </c>
      <c r="C5" s="4" t="s">
        <v>35</v>
      </c>
      <c r="D5" s="4" t="s">
        <v>364</v>
      </c>
      <c r="E5" s="5">
        <v>4.1409712438763675</v>
      </c>
      <c r="F5" s="32" t="s">
        <v>152</v>
      </c>
      <c r="G5" s="7">
        <v>2.282400672430057</v>
      </c>
      <c r="I5" s="3">
        <v>2</v>
      </c>
      <c r="K5" s="4" t="s">
        <v>161</v>
      </c>
      <c r="L5" s="4" t="s">
        <v>247</v>
      </c>
      <c r="M5" s="5">
        <v>18.073429217485767</v>
      </c>
      <c r="N5" s="32" t="s">
        <v>152</v>
      </c>
      <c r="O5" s="7">
        <v>3.9773844933315914</v>
      </c>
    </row>
    <row r="6" spans="1:15" x14ac:dyDescent="0.3">
      <c r="A6" s="3">
        <v>3</v>
      </c>
      <c r="C6" s="4" t="s">
        <v>95</v>
      </c>
      <c r="D6" s="4" t="s">
        <v>295</v>
      </c>
      <c r="E6" s="5">
        <v>1.4877392549925053</v>
      </c>
      <c r="F6" s="32" t="s">
        <v>152</v>
      </c>
      <c r="G6" s="7">
        <v>0.16291425623783834</v>
      </c>
      <c r="I6" s="3">
        <v>3</v>
      </c>
      <c r="K6" s="4" t="s">
        <v>163</v>
      </c>
      <c r="L6" s="4" t="s">
        <v>345</v>
      </c>
      <c r="M6" s="5">
        <v>0.86049794834591609</v>
      </c>
      <c r="N6" s="32" t="s">
        <v>152</v>
      </c>
      <c r="O6" s="7">
        <v>0.67348358024298305</v>
      </c>
    </row>
    <row r="7" spans="1:15" x14ac:dyDescent="0.3">
      <c r="A7" s="3">
        <v>4</v>
      </c>
      <c r="C7" s="4" t="s">
        <v>43</v>
      </c>
      <c r="D7" s="4" t="s">
        <v>272</v>
      </c>
      <c r="E7" s="5">
        <v>1.2687784556381057</v>
      </c>
      <c r="F7" s="32" t="s">
        <v>152</v>
      </c>
      <c r="G7" s="7">
        <v>0.47441005909645839</v>
      </c>
      <c r="K7" s="4"/>
      <c r="L7" s="4"/>
      <c r="M7" s="5"/>
      <c r="N7" s="32"/>
      <c r="O7" s="7"/>
    </row>
    <row r="8" spans="1:15" x14ac:dyDescent="0.3">
      <c r="A8" s="3">
        <v>5</v>
      </c>
      <c r="C8" s="4" t="s">
        <v>204</v>
      </c>
      <c r="D8" s="4" t="s">
        <v>154</v>
      </c>
      <c r="E8" s="5">
        <v>0.81191623184419981</v>
      </c>
      <c r="F8" s="32" t="s">
        <v>152</v>
      </c>
      <c r="G8" s="7">
        <v>5.9404131784227585E-2</v>
      </c>
      <c r="K8" s="4"/>
      <c r="L8" s="4"/>
      <c r="M8" s="5"/>
      <c r="N8" s="32"/>
      <c r="O8" s="7"/>
    </row>
    <row r="9" spans="1:15" x14ac:dyDescent="0.3">
      <c r="A9" s="3">
        <v>6</v>
      </c>
      <c r="C9" s="4" t="s">
        <v>22</v>
      </c>
      <c r="D9" s="4" t="s">
        <v>296</v>
      </c>
      <c r="E9" s="5">
        <v>0.7233100694436142</v>
      </c>
      <c r="F9" s="32" t="s">
        <v>152</v>
      </c>
      <c r="G9" s="7">
        <v>0.18469086036409429</v>
      </c>
      <c r="K9" s="4"/>
      <c r="L9" s="4"/>
      <c r="M9" s="5"/>
      <c r="N9" s="32"/>
      <c r="O9" s="7"/>
    </row>
    <row r="10" spans="1:15" x14ac:dyDescent="0.3">
      <c r="A10" s="3">
        <v>7</v>
      </c>
      <c r="C10" s="4" t="s">
        <v>61</v>
      </c>
      <c r="D10" s="4" t="s">
        <v>223</v>
      </c>
      <c r="E10" s="5">
        <v>0.52883990834755723</v>
      </c>
      <c r="F10" s="32" t="s">
        <v>152</v>
      </c>
      <c r="G10" s="7">
        <v>0.30910355877309303</v>
      </c>
      <c r="K10" s="4"/>
      <c r="L10" s="4"/>
      <c r="M10" s="5"/>
      <c r="N10" s="32"/>
      <c r="O10" s="7"/>
    </row>
    <row r="11" spans="1:15" x14ac:dyDescent="0.3">
      <c r="A11" s="3">
        <v>8</v>
      </c>
      <c r="C11" s="4" t="s">
        <v>52</v>
      </c>
      <c r="D11" s="4" t="s">
        <v>259</v>
      </c>
      <c r="E11" s="5">
        <v>0.20530850420372224</v>
      </c>
      <c r="F11" s="32" t="s">
        <v>152</v>
      </c>
      <c r="G11" s="7">
        <v>0.15421105312135716</v>
      </c>
      <c r="K11" s="4"/>
      <c r="L11" s="4"/>
      <c r="M11" s="5"/>
      <c r="N11" s="6"/>
      <c r="O11" s="7"/>
    </row>
    <row r="12" spans="1:15" x14ac:dyDescent="0.3">
      <c r="A12" s="3">
        <v>9</v>
      </c>
      <c r="C12" s="4" t="s">
        <v>65</v>
      </c>
      <c r="D12" s="4" t="s">
        <v>269</v>
      </c>
      <c r="E12" s="5">
        <v>0.18472070702896104</v>
      </c>
      <c r="F12" s="32" t="s">
        <v>152</v>
      </c>
      <c r="G12" s="7">
        <v>0.11280726305310776</v>
      </c>
      <c r="K12" s="4"/>
      <c r="L12" s="4"/>
      <c r="M12" s="5"/>
      <c r="N12" s="6"/>
      <c r="O12" s="7"/>
    </row>
    <row r="13" spans="1:15" x14ac:dyDescent="0.3">
      <c r="A13" s="3">
        <v>10</v>
      </c>
      <c r="C13" s="4" t="s">
        <v>77</v>
      </c>
      <c r="D13" s="4" t="s">
        <v>365</v>
      </c>
      <c r="E13" s="5">
        <v>0.15513979724155744</v>
      </c>
      <c r="F13" s="32" t="s">
        <v>152</v>
      </c>
      <c r="G13" s="7">
        <v>2.3925823720076275E-2</v>
      </c>
      <c r="K13" s="34"/>
      <c r="L13" s="34"/>
      <c r="M13" s="5"/>
      <c r="N13" s="6"/>
      <c r="O13" s="7"/>
    </row>
    <row r="14" spans="1:15" x14ac:dyDescent="0.3">
      <c r="A14" s="3">
        <v>11</v>
      </c>
      <c r="C14" s="4" t="s">
        <v>80</v>
      </c>
      <c r="D14" s="4" t="s">
        <v>217</v>
      </c>
      <c r="E14" s="5">
        <v>0.14782487387480212</v>
      </c>
      <c r="F14" s="32" t="s">
        <v>152</v>
      </c>
      <c r="G14" s="7">
        <v>7.7049667374971709E-2</v>
      </c>
      <c r="K14" s="34"/>
      <c r="L14" s="34"/>
      <c r="M14" s="5"/>
      <c r="N14" s="6"/>
      <c r="O14" s="7"/>
    </row>
    <row r="15" spans="1:15" x14ac:dyDescent="0.3">
      <c r="A15" s="3">
        <v>12</v>
      </c>
      <c r="C15" s="4" t="s">
        <v>87</v>
      </c>
      <c r="D15" s="4" t="s">
        <v>331</v>
      </c>
      <c r="E15" s="5">
        <v>8.9821937586801889E-2</v>
      </c>
      <c r="F15" s="32" t="s">
        <v>152</v>
      </c>
      <c r="G15" s="7">
        <v>6.2649088346291987E-2</v>
      </c>
      <c r="K15" s="39"/>
      <c r="L15" s="39"/>
      <c r="M15" s="5"/>
      <c r="N15" s="6"/>
      <c r="O15" s="7"/>
    </row>
    <row r="16" spans="1:15" x14ac:dyDescent="0.3">
      <c r="A16" s="3">
        <v>13</v>
      </c>
      <c r="C16" s="4" t="s">
        <v>127</v>
      </c>
      <c r="D16" s="4" t="s">
        <v>230</v>
      </c>
      <c r="E16" s="5">
        <v>8.4093599948475428E-2</v>
      </c>
      <c r="F16" s="32" t="s">
        <v>152</v>
      </c>
      <c r="G16" s="7">
        <v>4.4821067267855924E-2</v>
      </c>
      <c r="K16" s="34"/>
      <c r="L16" s="34"/>
      <c r="M16" s="5"/>
      <c r="N16" s="6"/>
      <c r="O16" s="7"/>
    </row>
    <row r="17" spans="3:15" ht="15" x14ac:dyDescent="0.25">
      <c r="C17" s="4"/>
      <c r="D17" s="4"/>
      <c r="E17" s="5"/>
      <c r="F17" s="6"/>
      <c r="G17" s="10"/>
      <c r="K17" s="34"/>
      <c r="L17" s="34"/>
      <c r="M17" s="5"/>
      <c r="N17" s="6"/>
      <c r="O17" s="10"/>
    </row>
    <row r="18" spans="3:15" ht="15" x14ac:dyDescent="0.25">
      <c r="C18" s="4"/>
      <c r="D18" s="4"/>
      <c r="E18" s="5"/>
      <c r="F18" s="6"/>
      <c r="G18" s="10"/>
      <c r="K18" s="34"/>
      <c r="L18" s="34"/>
      <c r="M18" s="5"/>
      <c r="N18" s="6"/>
      <c r="O18" s="10"/>
    </row>
    <row r="19" spans="3:15" ht="15" x14ac:dyDescent="0.25">
      <c r="C19" s="4"/>
      <c r="D19" s="4"/>
      <c r="E19" s="5"/>
      <c r="F19" s="6"/>
      <c r="G19" s="10"/>
      <c r="K19" s="34"/>
      <c r="L19" s="34"/>
      <c r="M19" s="5"/>
      <c r="N19" s="6"/>
      <c r="O19" s="10"/>
    </row>
    <row r="20" spans="3:15" ht="15" x14ac:dyDescent="0.25">
      <c r="C20" s="4"/>
      <c r="D20" s="4"/>
      <c r="E20" s="5"/>
      <c r="F20" s="6"/>
      <c r="G20" s="10"/>
      <c r="K20" s="34"/>
      <c r="L20" s="34"/>
      <c r="M20" s="5"/>
      <c r="N20" s="6"/>
      <c r="O20" s="10"/>
    </row>
    <row r="21" spans="3:15" ht="15" x14ac:dyDescent="0.25">
      <c r="C21" s="4"/>
      <c r="D21" s="4"/>
      <c r="E21" s="5"/>
      <c r="F21" s="6"/>
      <c r="G21" s="10"/>
      <c r="K21" s="4"/>
      <c r="L21" s="4"/>
      <c r="M21" s="5"/>
      <c r="N21" s="6"/>
      <c r="O21" s="10"/>
    </row>
    <row r="22" spans="3:15" ht="15" x14ac:dyDescent="0.25">
      <c r="C22" s="4"/>
      <c r="D22" s="4"/>
      <c r="E22" s="5"/>
      <c r="F22" s="6"/>
      <c r="G22" s="10"/>
      <c r="K22" s="4"/>
      <c r="L22" s="4"/>
      <c r="M22" s="5"/>
      <c r="N22" s="6"/>
      <c r="O22" s="10"/>
    </row>
    <row r="23" spans="3:15" ht="15" x14ac:dyDescent="0.25">
      <c r="C23" s="4"/>
      <c r="D23" s="4"/>
      <c r="E23" s="5"/>
      <c r="F23" s="6"/>
      <c r="G23" s="10"/>
      <c r="K23" s="4"/>
      <c r="L23" s="4"/>
      <c r="M23" s="5"/>
      <c r="N23" s="6"/>
      <c r="O23" s="10"/>
    </row>
    <row r="24" spans="3:15" ht="15" x14ac:dyDescent="0.25">
      <c r="C24" s="4"/>
      <c r="D24" s="4"/>
      <c r="E24" s="5"/>
      <c r="F24" s="6"/>
      <c r="G24" s="10"/>
      <c r="K24" s="4"/>
      <c r="L24" s="4"/>
      <c r="M24" s="5"/>
      <c r="N24" s="6"/>
      <c r="O24" s="10"/>
    </row>
    <row r="25" spans="3:15" ht="15" x14ac:dyDescent="0.25">
      <c r="C25" s="4"/>
      <c r="D25" s="4"/>
      <c r="E25" s="5"/>
      <c r="F25" s="6"/>
      <c r="G25" s="10"/>
      <c r="K25" s="4"/>
      <c r="L25" s="4"/>
      <c r="M25" s="5"/>
      <c r="N25" s="6"/>
      <c r="O25" s="10"/>
    </row>
    <row r="26" spans="3:15" ht="15" x14ac:dyDescent="0.25">
      <c r="C26" s="4"/>
      <c r="D26" s="4"/>
      <c r="E26" s="5"/>
      <c r="F26" s="6"/>
      <c r="G26" s="10"/>
      <c r="K26" s="4"/>
      <c r="L26" s="4"/>
      <c r="M26" s="5"/>
      <c r="N26" s="6"/>
      <c r="O26" s="10"/>
    </row>
    <row r="27" spans="3:15" ht="15" x14ac:dyDescent="0.25">
      <c r="C27" s="4"/>
      <c r="D27" s="4"/>
      <c r="E27" s="5"/>
      <c r="F27" s="6"/>
      <c r="G27" s="10"/>
      <c r="K27" s="4"/>
      <c r="L27" s="4"/>
      <c r="M27" s="5"/>
      <c r="N27" s="6"/>
      <c r="O27" s="10"/>
    </row>
    <row r="28" spans="3:15" ht="15" x14ac:dyDescent="0.25">
      <c r="C28" s="4"/>
      <c r="D28" s="4"/>
      <c r="E28" s="5"/>
      <c r="F28" s="6"/>
      <c r="G28" s="10"/>
      <c r="K28" s="4"/>
      <c r="L28" s="4"/>
      <c r="M28" s="5"/>
      <c r="N28" s="6"/>
      <c r="O28" s="10"/>
    </row>
    <row r="29" spans="3:15" ht="15" x14ac:dyDescent="0.25">
      <c r="C29" s="4"/>
      <c r="D29" s="4"/>
      <c r="E29" s="5"/>
      <c r="F29" s="6"/>
      <c r="G29" s="10"/>
      <c r="K29" s="4"/>
      <c r="L29" s="4"/>
      <c r="M29" s="5"/>
      <c r="N29" s="6"/>
      <c r="O29" s="10"/>
    </row>
    <row r="30" spans="3:15" ht="15" x14ac:dyDescent="0.25">
      <c r="C30" s="4"/>
      <c r="D30" s="4"/>
      <c r="E30" s="5"/>
      <c r="F30" s="6"/>
      <c r="G30" s="10"/>
      <c r="K30" s="4"/>
      <c r="L30" s="4"/>
      <c r="M30" s="5"/>
      <c r="N30" s="6"/>
      <c r="O30" s="10"/>
    </row>
    <row r="31" spans="3:15" x14ac:dyDescent="0.3">
      <c r="C31" s="4"/>
      <c r="D31" s="4"/>
      <c r="E31" s="5"/>
      <c r="F31" s="6"/>
      <c r="G31" s="10"/>
      <c r="K31" s="4"/>
      <c r="L31" s="4"/>
      <c r="M31" s="5"/>
      <c r="N31" s="6"/>
      <c r="O31" s="10"/>
    </row>
    <row r="32" spans="3:15" x14ac:dyDescent="0.3">
      <c r="C32" s="4"/>
      <c r="D32" s="4"/>
      <c r="E32" s="5"/>
      <c r="F32" s="6"/>
      <c r="G32" s="10"/>
      <c r="K32" s="4"/>
      <c r="L32" s="4"/>
      <c r="M32" s="5"/>
      <c r="N32" s="6"/>
      <c r="O32" s="10"/>
    </row>
    <row r="33" spans="3:15" x14ac:dyDescent="0.3">
      <c r="C33" s="4"/>
      <c r="D33" s="4"/>
      <c r="E33" s="5"/>
      <c r="F33" s="6"/>
      <c r="G33" s="10"/>
      <c r="K33" s="4"/>
      <c r="L33" s="4"/>
      <c r="M33" s="5"/>
      <c r="N33" s="6"/>
      <c r="O33" s="10"/>
    </row>
    <row r="34" spans="3:15" x14ac:dyDescent="0.3">
      <c r="C34" s="4"/>
      <c r="D34" s="4"/>
      <c r="E34" s="5"/>
      <c r="F34" s="6"/>
      <c r="G34" s="10"/>
      <c r="K34" s="4"/>
      <c r="L34" s="4"/>
      <c r="M34" s="5"/>
      <c r="N34" s="6"/>
      <c r="O34" s="10"/>
    </row>
    <row r="35" spans="3:15" x14ac:dyDescent="0.3">
      <c r="C35" s="4"/>
      <c r="D35" s="4"/>
      <c r="E35" s="5"/>
      <c r="F35" s="6"/>
      <c r="G35" s="10"/>
      <c r="K35" s="4"/>
      <c r="L35" s="4"/>
      <c r="M35" s="5"/>
      <c r="N35" s="6"/>
      <c r="O35" s="10"/>
    </row>
    <row r="36" spans="3:15" x14ac:dyDescent="0.3">
      <c r="C36" s="4"/>
      <c r="D36" s="4"/>
      <c r="E36" s="5"/>
      <c r="F36" s="6"/>
      <c r="G36" s="10"/>
      <c r="K36" s="4"/>
      <c r="L36" s="4"/>
      <c r="M36" s="5"/>
      <c r="N36" s="6"/>
      <c r="O36" s="10"/>
    </row>
    <row r="37" spans="3:15" x14ac:dyDescent="0.3">
      <c r="C37" s="4"/>
      <c r="D37" s="4"/>
      <c r="E37" s="5"/>
      <c r="F37" s="6"/>
      <c r="G37" s="10"/>
      <c r="K37" s="4"/>
      <c r="L37" s="4"/>
      <c r="M37" s="5"/>
      <c r="N37" s="6"/>
      <c r="O37" s="10"/>
    </row>
    <row r="38" spans="3:15" x14ac:dyDescent="0.3">
      <c r="C38" s="4"/>
      <c r="D38" s="4"/>
      <c r="E38" s="5"/>
      <c r="F38" s="6"/>
      <c r="G38" s="10"/>
      <c r="K38" s="4"/>
      <c r="L38" s="4"/>
      <c r="M38" s="5"/>
      <c r="N38" s="6"/>
      <c r="O38" s="10"/>
    </row>
    <row r="39" spans="3:15" x14ac:dyDescent="0.3">
      <c r="C39" s="4"/>
      <c r="D39" s="4"/>
      <c r="E39" s="5"/>
      <c r="F39" s="6"/>
      <c r="G39" s="10"/>
      <c r="K39" s="4"/>
      <c r="L39" s="4"/>
      <c r="M39" s="5"/>
      <c r="N39" s="6"/>
      <c r="O39" s="10"/>
    </row>
    <row r="40" spans="3:15" x14ac:dyDescent="0.3">
      <c r="C40" s="4"/>
      <c r="D40" s="4"/>
      <c r="E40" s="5"/>
      <c r="F40" s="6"/>
      <c r="G40" s="10"/>
      <c r="K40" s="4"/>
      <c r="L40" s="4"/>
      <c r="M40" s="5"/>
      <c r="N40" s="6"/>
      <c r="O40" s="10"/>
    </row>
    <row r="41" spans="3:15" x14ac:dyDescent="0.3">
      <c r="C41" s="4"/>
      <c r="D41" s="4"/>
      <c r="E41" s="5"/>
      <c r="F41" s="6"/>
      <c r="G41" s="10"/>
      <c r="K41" s="4"/>
      <c r="L41" s="4"/>
      <c r="M41" s="5"/>
      <c r="N41" s="6"/>
      <c r="O41" s="10"/>
    </row>
    <row r="42" spans="3:15" x14ac:dyDescent="0.3">
      <c r="C42" s="4"/>
      <c r="D42" s="4"/>
      <c r="E42" s="5"/>
      <c r="F42" s="6"/>
      <c r="G42" s="10"/>
      <c r="K42" s="4"/>
      <c r="L42" s="4"/>
      <c r="M42" s="5"/>
      <c r="N42" s="6"/>
      <c r="O42" s="10"/>
    </row>
    <row r="43" spans="3:15" x14ac:dyDescent="0.3">
      <c r="C43" s="4"/>
      <c r="D43" s="4"/>
      <c r="E43" s="5"/>
      <c r="F43" s="6"/>
      <c r="G43" s="10"/>
      <c r="K43" s="4"/>
      <c r="L43" s="4"/>
      <c r="M43" s="5"/>
      <c r="N43" s="6"/>
      <c r="O43" s="10"/>
    </row>
    <row r="44" spans="3:15" x14ac:dyDescent="0.3">
      <c r="C44" s="4"/>
      <c r="D44" s="4"/>
      <c r="E44" s="5"/>
      <c r="F44" s="6"/>
      <c r="G44" s="10"/>
      <c r="K44" s="4"/>
      <c r="L44" s="4"/>
      <c r="M44" s="5"/>
      <c r="N44" s="6"/>
      <c r="O44" s="10"/>
    </row>
    <row r="45" spans="3:15" x14ac:dyDescent="0.3">
      <c r="E45" s="5"/>
      <c r="F45" s="6"/>
      <c r="G45" s="10"/>
      <c r="M45" s="5"/>
      <c r="N45" s="6"/>
      <c r="O45" s="10"/>
    </row>
    <row r="46" spans="3:15" x14ac:dyDescent="0.3">
      <c r="E46" s="5"/>
      <c r="F46" s="6"/>
      <c r="G46" s="10"/>
      <c r="M46" s="5"/>
      <c r="N46" s="6"/>
      <c r="O46" s="10"/>
    </row>
    <row r="47" spans="3:15" x14ac:dyDescent="0.3">
      <c r="E47" s="5"/>
      <c r="F47" s="6"/>
      <c r="G47" s="10"/>
      <c r="M47" s="5"/>
      <c r="N47" s="6"/>
      <c r="O47" s="10"/>
    </row>
    <row r="48" spans="3:15" x14ac:dyDescent="0.3">
      <c r="E48" s="5"/>
      <c r="F48" s="6"/>
      <c r="G48" s="10"/>
      <c r="M48" s="5"/>
      <c r="N48" s="6"/>
      <c r="O48" s="10"/>
    </row>
    <row r="52" spans="5:15" x14ac:dyDescent="0.3">
      <c r="E52" s="3"/>
      <c r="F52" s="3"/>
      <c r="G52" s="3"/>
      <c r="M52" s="3"/>
      <c r="N52" s="3"/>
      <c r="O52" s="3"/>
    </row>
    <row r="53" spans="5:15" x14ac:dyDescent="0.3">
      <c r="E53" s="3"/>
      <c r="F53" s="3"/>
      <c r="G53" s="3"/>
      <c r="M53" s="3"/>
      <c r="N53" s="3"/>
      <c r="O53" s="3"/>
    </row>
    <row r="54" spans="5:15" x14ac:dyDescent="0.3">
      <c r="E54" s="3"/>
      <c r="F54" s="3"/>
      <c r="G54" s="3"/>
      <c r="M54" s="3"/>
      <c r="N54" s="3"/>
      <c r="O54" s="3"/>
    </row>
  </sheetData>
  <mergeCells count="4">
    <mergeCell ref="A2:G2"/>
    <mergeCell ref="E3:G3"/>
    <mergeCell ref="I2:O2"/>
    <mergeCell ref="M3:O3"/>
  </mergeCells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Z246"/>
  <sheetViews>
    <sheetView workbookViewId="0">
      <pane ySplit="2" topLeftCell="A3" activePane="bottomLeft" state="frozen"/>
      <selection pane="bottomLeft" sqref="A1:A2"/>
    </sheetView>
  </sheetViews>
  <sheetFormatPr defaultColWidth="8.88671875" defaultRowHeight="13.8" x14ac:dyDescent="0.3"/>
  <cols>
    <col min="1" max="1" width="27" style="23" bestFit="1" customWidth="1"/>
    <col min="2" max="2" width="65.33203125" style="23" customWidth="1"/>
    <col min="3" max="3" width="8.109375" style="23" bestFit="1" customWidth="1"/>
    <col min="4" max="4" width="6" style="46" bestFit="1" customWidth="1"/>
    <col min="5" max="5" width="11.88671875" style="31" bestFit="1" customWidth="1"/>
    <col min="6" max="6" width="9.44140625" style="46" bestFit="1" customWidth="1"/>
    <col min="7" max="7" width="9.44140625" style="31" bestFit="1" customWidth="1"/>
    <col min="8" max="8" width="11.88671875" style="23" bestFit="1" customWidth="1"/>
    <col min="9" max="9" width="9.109375" style="27" bestFit="1" customWidth="1"/>
    <col min="10" max="10" width="11.44140625" style="23" bestFit="1" customWidth="1"/>
    <col min="11" max="11" width="9.109375" style="27" bestFit="1" customWidth="1"/>
    <col min="12" max="12" width="11.44140625" style="23" bestFit="1" customWidth="1"/>
    <col min="13" max="13" width="9.109375" style="27" bestFit="1" customWidth="1"/>
    <col min="14" max="14" width="11.44140625" style="23" bestFit="1" customWidth="1"/>
    <col min="15" max="15" width="9.109375" style="27" bestFit="1" customWidth="1"/>
    <col min="16" max="16" width="11.44140625" style="23" bestFit="1" customWidth="1"/>
    <col min="17" max="17" width="9.109375" style="27" bestFit="1" customWidth="1"/>
    <col min="18" max="18" width="11.44140625" style="23" bestFit="1" customWidth="1"/>
    <col min="19" max="19" width="9.109375" style="27" bestFit="1" customWidth="1"/>
    <col min="20" max="20" width="11.44140625" style="23" bestFit="1" customWidth="1"/>
    <col min="21" max="21" width="9.109375" style="27" bestFit="1" customWidth="1"/>
    <col min="22" max="22" width="11.44140625" style="23" bestFit="1" customWidth="1"/>
    <col min="23" max="23" width="9.109375" style="27" bestFit="1" customWidth="1"/>
    <col min="24" max="24" width="11.44140625" style="23" bestFit="1" customWidth="1"/>
    <col min="25" max="25" width="9.109375" style="27" bestFit="1" customWidth="1"/>
    <col min="26" max="26" width="11.44140625" style="23" bestFit="1" customWidth="1"/>
    <col min="27" max="16384" width="8.88671875" style="23"/>
  </cols>
  <sheetData>
    <row r="1" spans="1:26" s="22" customFormat="1" ht="12.75" customHeight="1" x14ac:dyDescent="0.3">
      <c r="A1" s="53" t="s">
        <v>0</v>
      </c>
      <c r="B1" s="41"/>
      <c r="C1" s="53" t="s">
        <v>2</v>
      </c>
      <c r="D1" s="55" t="s">
        <v>150</v>
      </c>
      <c r="E1" s="56"/>
      <c r="F1" s="40" t="s">
        <v>213</v>
      </c>
      <c r="G1" s="40" t="s">
        <v>214</v>
      </c>
      <c r="H1" s="47" t="s">
        <v>215</v>
      </c>
      <c r="I1" s="54" t="s">
        <v>191</v>
      </c>
      <c r="J1" s="54"/>
      <c r="K1" s="51" t="s">
        <v>192</v>
      </c>
      <c r="L1" s="52"/>
      <c r="M1" s="51" t="s">
        <v>193</v>
      </c>
      <c r="N1" s="52"/>
      <c r="O1" s="51" t="s">
        <v>194</v>
      </c>
      <c r="P1" s="52"/>
      <c r="Q1" s="51" t="s">
        <v>195</v>
      </c>
      <c r="R1" s="52"/>
      <c r="S1" s="51" t="s">
        <v>196</v>
      </c>
      <c r="T1" s="52"/>
      <c r="U1" s="51" t="s">
        <v>197</v>
      </c>
      <c r="V1" s="52"/>
      <c r="W1" s="51" t="s">
        <v>198</v>
      </c>
      <c r="X1" s="52"/>
      <c r="Y1" s="51" t="s">
        <v>199</v>
      </c>
      <c r="Z1" s="52"/>
    </row>
    <row r="2" spans="1:26" s="22" customFormat="1" ht="27.6" x14ac:dyDescent="0.3">
      <c r="A2" s="53"/>
      <c r="B2" s="41" t="s">
        <v>1</v>
      </c>
      <c r="C2" s="53"/>
      <c r="D2" s="43" t="s">
        <v>148</v>
      </c>
      <c r="E2" s="14" t="s">
        <v>149</v>
      </c>
      <c r="F2" s="40" t="s">
        <v>216</v>
      </c>
      <c r="G2" s="40" t="s">
        <v>216</v>
      </c>
      <c r="H2" s="47" t="s">
        <v>216</v>
      </c>
      <c r="I2" s="42" t="s">
        <v>3</v>
      </c>
      <c r="J2" s="20" t="s">
        <v>4</v>
      </c>
      <c r="K2" s="42" t="s">
        <v>3</v>
      </c>
      <c r="L2" s="20" t="s">
        <v>4</v>
      </c>
      <c r="M2" s="42" t="s">
        <v>3</v>
      </c>
      <c r="N2" s="20" t="s">
        <v>4</v>
      </c>
      <c r="O2" s="42" t="s">
        <v>3</v>
      </c>
      <c r="P2" s="20" t="s">
        <v>4</v>
      </c>
      <c r="Q2" s="42" t="s">
        <v>3</v>
      </c>
      <c r="R2" s="20" t="s">
        <v>4</v>
      </c>
      <c r="S2" s="42" t="s">
        <v>3</v>
      </c>
      <c r="T2" s="20" t="s">
        <v>4</v>
      </c>
      <c r="U2" s="42" t="s">
        <v>3</v>
      </c>
      <c r="V2" s="20" t="s">
        <v>4</v>
      </c>
      <c r="W2" s="42" t="s">
        <v>3</v>
      </c>
      <c r="X2" s="20" t="s">
        <v>4</v>
      </c>
      <c r="Y2" s="42" t="s">
        <v>3</v>
      </c>
      <c r="Z2" s="20" t="s">
        <v>4</v>
      </c>
    </row>
    <row r="3" spans="1:26" ht="12.75" x14ac:dyDescent="0.2">
      <c r="A3" s="17" t="s">
        <v>162</v>
      </c>
      <c r="B3" s="17" t="s">
        <v>248</v>
      </c>
      <c r="C3" s="17">
        <v>38.558999999999997</v>
      </c>
      <c r="D3" s="44">
        <f>IF(COUNT(F3,G3,H3)&gt;2,SUM(F3/SUM($F$3:$F$56),G3/SUM($G$3:$G$56),H3/SUM($H$3:$H$56))/COUNT(F3,G3,H3)*100,"")</f>
        <v>64.91680758619141</v>
      </c>
      <c r="E3" s="28">
        <f>IF(COUNT(F3,G3,H3)&gt;2,_xlfn.STDEV.S(F3/SUM($F$3:$F$56),G3/SUM($G$3:$G$56),H3/SUM($H$3:$H$56))*100,"")</f>
        <v>6.3021507464514182</v>
      </c>
      <c r="F3" s="44">
        <f>IF(COUNT(J3,L3,N3)&gt;0,SUM(J3,L3,N3)/COUNT(J3,L3,N3),"")</f>
        <v>280932.14666666667</v>
      </c>
      <c r="G3" s="44">
        <f>IF(COUNT(P3,R3,T3)&gt;0,SUM(P3,R3,T3)/COUNT(P3,R3,T3),"")</f>
        <v>330387.29666666663</v>
      </c>
      <c r="H3" s="44">
        <f>IF(COUNT(V3,X3,Z3)&gt;0,SUM(V3,X3,Z3)/COUNT(V3,X3,Z3),"")</f>
        <v>563893.69666666666</v>
      </c>
      <c r="I3" s="18">
        <v>9</v>
      </c>
      <c r="J3" s="19">
        <v>272074.71999999997</v>
      </c>
      <c r="K3" s="18">
        <v>8</v>
      </c>
      <c r="L3" s="19">
        <v>276209.7</v>
      </c>
      <c r="M3" s="18">
        <v>9</v>
      </c>
      <c r="N3" s="19">
        <v>294512.02</v>
      </c>
      <c r="O3" s="18">
        <v>6</v>
      </c>
      <c r="P3" s="19">
        <v>343009.38</v>
      </c>
      <c r="Q3" s="18">
        <v>6</v>
      </c>
      <c r="R3" s="19">
        <v>324560.55</v>
      </c>
      <c r="S3" s="18">
        <v>7</v>
      </c>
      <c r="T3" s="19">
        <v>323591.96000000002</v>
      </c>
      <c r="U3" s="18">
        <v>5</v>
      </c>
      <c r="V3" s="19">
        <v>593939.72</v>
      </c>
      <c r="W3" s="18">
        <v>5</v>
      </c>
      <c r="X3" s="19">
        <v>572250.85</v>
      </c>
      <c r="Y3" s="18">
        <v>5</v>
      </c>
      <c r="Z3" s="19">
        <v>525490.52</v>
      </c>
    </row>
    <row r="4" spans="1:26" ht="12.75" x14ac:dyDescent="0.2">
      <c r="A4" s="17" t="s">
        <v>161</v>
      </c>
      <c r="B4" s="17" t="s">
        <v>247</v>
      </c>
      <c r="C4" s="17">
        <v>29.677</v>
      </c>
      <c r="D4" s="44">
        <f t="shared" ref="D4:D9" si="0">IF(COUNT(F4,G4,H4)&gt;2,SUM(F4/SUM($F$3:$F$56),G4/SUM($G$3:$G$56),H4/SUM($H$3:$H$56))/COUNT(F4,G4,H4)*100,"")</f>
        <v>18.073429217485767</v>
      </c>
      <c r="E4" s="28">
        <f t="shared" ref="E4:E43" si="1">IF(COUNT(F4,G4,H4)&gt;2,_xlfn.STDEV.S(F4/SUM($F$3:$F$56),G4/SUM($G$3:$G$56),H4/SUM($H$3:$H$56))*100,"")</f>
        <v>3.9773844933315914</v>
      </c>
      <c r="F4" s="44">
        <f t="shared" ref="F4:F43" si="2">IF(COUNT(J4,L4,N4)&gt;0,SUM(J4,L4,N4)/COUNT(J4,L4,N4),"")</f>
        <v>85638.846666666665</v>
      </c>
      <c r="G4" s="44">
        <f t="shared" ref="G4:G43" si="3">IF(COUNT(P4,R4,T4)&gt;0,SUM(P4,R4,T4)/COUNT(P4,R4,T4),"")</f>
        <v>97612.253333333341</v>
      </c>
      <c r="H4" s="44">
        <f t="shared" ref="H4:H43" si="4">IF(COUNT(V4,X4,Z4)&gt;0,SUM(V4,X4,Z4)/COUNT(V4,X4,Z4),"")</f>
        <v>129331.25666666665</v>
      </c>
      <c r="I4" s="18">
        <v>8</v>
      </c>
      <c r="J4" s="19">
        <v>82641.759999999995</v>
      </c>
      <c r="K4" s="18">
        <v>8</v>
      </c>
      <c r="L4" s="19">
        <v>91785.77</v>
      </c>
      <c r="M4" s="18">
        <v>10</v>
      </c>
      <c r="N4" s="19">
        <v>82489.009999999995</v>
      </c>
      <c r="O4" s="18">
        <v>5</v>
      </c>
      <c r="P4" s="19">
        <v>93683.15</v>
      </c>
      <c r="Q4" s="18">
        <v>4</v>
      </c>
      <c r="R4" s="19">
        <v>98882.51</v>
      </c>
      <c r="S4" s="18">
        <v>5</v>
      </c>
      <c r="T4" s="19">
        <v>100271.1</v>
      </c>
      <c r="U4" s="18">
        <v>6</v>
      </c>
      <c r="V4" s="19">
        <v>126759.3</v>
      </c>
      <c r="W4" s="18">
        <v>6</v>
      </c>
      <c r="X4" s="19">
        <v>136627.04999999999</v>
      </c>
      <c r="Y4" s="18">
        <v>6</v>
      </c>
      <c r="Z4" s="19">
        <v>124607.42</v>
      </c>
    </row>
    <row r="5" spans="1:26" ht="12.75" x14ac:dyDescent="0.2">
      <c r="A5" s="17" t="s">
        <v>163</v>
      </c>
      <c r="B5" s="17" t="s">
        <v>345</v>
      </c>
      <c r="C5" s="17">
        <v>57.484999999999999</v>
      </c>
      <c r="D5" s="44">
        <f t="shared" si="0"/>
        <v>0.86049794834591609</v>
      </c>
      <c r="E5" s="28">
        <f t="shared" si="1"/>
        <v>0.67348358024298305</v>
      </c>
      <c r="F5" s="44">
        <f>IF(COUNT(J5,L5,N5)&gt;0,SUM(J5,L5,N5)/COUNT(J5,L5,N5),"")</f>
        <v>2522.5950000000003</v>
      </c>
      <c r="G5" s="44">
        <f>IF(COUNT(P5,R5,T5)&gt;0,SUM(P5,R5,T5)/COUNT(P5,R5,T5),"")</f>
        <v>7509.8500000000013</v>
      </c>
      <c r="H5" s="44">
        <f t="shared" si="4"/>
        <v>3604.0833333333335</v>
      </c>
      <c r="I5" s="18">
        <v>2</v>
      </c>
      <c r="J5" s="19"/>
      <c r="K5" s="18">
        <v>3</v>
      </c>
      <c r="L5" s="19">
        <v>2452.5500000000002</v>
      </c>
      <c r="M5" s="18">
        <v>3</v>
      </c>
      <c r="N5" s="19">
        <v>2592.64</v>
      </c>
      <c r="O5" s="18">
        <v>4</v>
      </c>
      <c r="P5" s="19">
        <v>7110.2</v>
      </c>
      <c r="Q5" s="18">
        <v>3</v>
      </c>
      <c r="R5" s="19">
        <v>7564.18</v>
      </c>
      <c r="S5" s="18">
        <v>3</v>
      </c>
      <c r="T5" s="19">
        <v>7855.17</v>
      </c>
      <c r="U5" s="18">
        <v>3</v>
      </c>
      <c r="V5" s="19">
        <v>3721.63</v>
      </c>
      <c r="W5" s="18">
        <v>3</v>
      </c>
      <c r="X5" s="19">
        <v>3430.89</v>
      </c>
      <c r="Y5" s="18">
        <v>3</v>
      </c>
      <c r="Z5" s="19">
        <v>3659.73</v>
      </c>
    </row>
    <row r="6" spans="1:26" ht="12.75" x14ac:dyDescent="0.2">
      <c r="A6" s="17" t="s">
        <v>159</v>
      </c>
      <c r="B6" s="17" t="s">
        <v>299</v>
      </c>
      <c r="C6" s="17">
        <v>55.488</v>
      </c>
      <c r="D6" s="44" t="str">
        <f>IF(COUNT(F6,G6,H6)&gt;2,SUM(F6/SUM($F$3:$F$56),G6/SUM($G$3:$G$56),H6/SUM($H$3:$H$56))/COUNT(F6,G6,H6)*100,"")</f>
        <v/>
      </c>
      <c r="E6" s="28" t="str">
        <f t="shared" si="1"/>
        <v/>
      </c>
      <c r="F6" s="44">
        <f>IF(COUNT(J6,L6,N6)&gt;0,SUM(J6,L6,N6)/COUNT(J6,L6,N6),"")</f>
        <v>26501.460000000003</v>
      </c>
      <c r="G6" s="44" t="str">
        <f>IF(COUNT(P6,R6,T6)&gt;0,SUM(P6,R6,T6)/COUNT(P6,R6,T6),"")</f>
        <v/>
      </c>
      <c r="H6" s="44">
        <f t="shared" si="4"/>
        <v>252809.65333333332</v>
      </c>
      <c r="I6" s="18">
        <v>12</v>
      </c>
      <c r="J6" s="19">
        <v>27264.400000000001</v>
      </c>
      <c r="K6" s="18">
        <v>10</v>
      </c>
      <c r="L6" s="19">
        <v>28099.55</v>
      </c>
      <c r="M6" s="18">
        <v>11</v>
      </c>
      <c r="N6" s="19">
        <v>24140.43</v>
      </c>
      <c r="O6" s="18"/>
      <c r="P6" s="19"/>
      <c r="Q6" s="18"/>
      <c r="R6" s="19"/>
      <c r="S6" s="18"/>
      <c r="T6" s="19"/>
      <c r="U6" s="18">
        <v>9</v>
      </c>
      <c r="V6" s="19">
        <v>251996.45</v>
      </c>
      <c r="W6" s="18">
        <v>8</v>
      </c>
      <c r="X6" s="19">
        <v>256576.67</v>
      </c>
      <c r="Y6" s="18">
        <v>8</v>
      </c>
      <c r="Z6" s="19">
        <v>249855.84</v>
      </c>
    </row>
    <row r="7" spans="1:26" ht="12.75" x14ac:dyDescent="0.2">
      <c r="A7" s="17" t="s">
        <v>160</v>
      </c>
      <c r="B7" s="17" t="s">
        <v>300</v>
      </c>
      <c r="C7" s="17">
        <v>29.266999999999999</v>
      </c>
      <c r="D7" s="44" t="str">
        <f t="shared" si="0"/>
        <v/>
      </c>
      <c r="E7" s="28" t="str">
        <f t="shared" si="1"/>
        <v/>
      </c>
      <c r="F7" s="44">
        <f>IF(COUNT(J7,L7,N7)&gt;0,SUM(J7,L7,N7)/COUNT(J7,L7,N7),"")</f>
        <v>39901.633333333331</v>
      </c>
      <c r="G7" s="44">
        <f>IF(COUNT(P7,R7,T7)&gt;0,SUM(P7,R7,T7)/COUNT(P7,R7,T7),"")</f>
        <v>25196.035</v>
      </c>
      <c r="H7" s="44" t="str">
        <f t="shared" si="4"/>
        <v/>
      </c>
      <c r="I7" s="18">
        <v>8</v>
      </c>
      <c r="J7" s="19">
        <v>34536.300000000003</v>
      </c>
      <c r="K7" s="18">
        <v>8</v>
      </c>
      <c r="L7" s="19">
        <v>49104.97</v>
      </c>
      <c r="M7" s="18">
        <v>8</v>
      </c>
      <c r="N7" s="19">
        <v>36063.629999999997</v>
      </c>
      <c r="O7" s="18">
        <v>2</v>
      </c>
      <c r="P7" s="19"/>
      <c r="Q7" s="18">
        <v>3</v>
      </c>
      <c r="R7" s="19">
        <v>26609.06</v>
      </c>
      <c r="S7" s="18">
        <v>3</v>
      </c>
      <c r="T7" s="19">
        <v>23783.01</v>
      </c>
      <c r="U7" s="18">
        <v>2</v>
      </c>
      <c r="V7" s="19"/>
      <c r="W7" s="18">
        <v>2</v>
      </c>
      <c r="X7" s="19"/>
      <c r="Y7" s="18">
        <v>2</v>
      </c>
      <c r="Z7" s="19"/>
    </row>
    <row r="8" spans="1:26" ht="12.75" x14ac:dyDescent="0.2">
      <c r="A8" s="17" t="s">
        <v>190</v>
      </c>
      <c r="B8" s="17" t="s">
        <v>190</v>
      </c>
      <c r="C8" s="17">
        <v>26.076000000000001</v>
      </c>
      <c r="D8" s="44" t="str">
        <f t="shared" si="0"/>
        <v/>
      </c>
      <c r="E8" s="28" t="str">
        <f t="shared" si="1"/>
        <v/>
      </c>
      <c r="F8" s="44">
        <f>IF(COUNT(J8,L8,N8)&gt;0,SUM(J8,L8,N8)/COUNT(J8,L8,N8),"")</f>
        <v>5037.9466666666667</v>
      </c>
      <c r="G8" s="44" t="str">
        <f t="shared" si="3"/>
        <v/>
      </c>
      <c r="H8" s="44" t="str">
        <f t="shared" si="4"/>
        <v/>
      </c>
      <c r="I8" s="18">
        <v>4</v>
      </c>
      <c r="J8" s="19">
        <v>4856.1000000000004</v>
      </c>
      <c r="K8" s="18">
        <v>4</v>
      </c>
      <c r="L8" s="19">
        <v>5362.46</v>
      </c>
      <c r="M8" s="18">
        <v>3</v>
      </c>
      <c r="N8" s="19">
        <v>4895.28</v>
      </c>
      <c r="O8" s="18">
        <v>2</v>
      </c>
      <c r="P8" s="19"/>
      <c r="Q8" s="18">
        <v>2</v>
      </c>
      <c r="R8" s="19"/>
      <c r="S8" s="18">
        <v>2</v>
      </c>
      <c r="T8" s="19"/>
      <c r="U8" s="18">
        <v>2</v>
      </c>
      <c r="V8" s="19"/>
      <c r="W8" s="18">
        <v>2</v>
      </c>
      <c r="X8" s="19"/>
      <c r="Y8" s="18">
        <v>2</v>
      </c>
      <c r="Z8" s="19"/>
    </row>
    <row r="9" spans="1:26" ht="25.5" x14ac:dyDescent="0.2">
      <c r="A9" s="17" t="s">
        <v>182</v>
      </c>
      <c r="B9" s="17" t="s">
        <v>239</v>
      </c>
      <c r="C9" s="17">
        <v>19.579000000000001</v>
      </c>
      <c r="D9" s="44" t="str">
        <f t="shared" si="0"/>
        <v/>
      </c>
      <c r="E9" s="28" t="str">
        <f t="shared" si="1"/>
        <v/>
      </c>
      <c r="F9" s="44" t="str">
        <f t="shared" si="2"/>
        <v/>
      </c>
      <c r="G9" s="44" t="str">
        <f t="shared" si="3"/>
        <v/>
      </c>
      <c r="H9" s="44" t="str">
        <f t="shared" si="4"/>
        <v/>
      </c>
      <c r="I9" s="18">
        <v>1</v>
      </c>
      <c r="J9" s="19"/>
      <c r="K9" s="18">
        <v>1</v>
      </c>
      <c r="L9" s="19"/>
      <c r="M9" s="18">
        <v>1</v>
      </c>
      <c r="N9" s="19"/>
      <c r="O9" s="18">
        <v>2</v>
      </c>
      <c r="P9" s="19"/>
      <c r="Q9" s="18">
        <v>2</v>
      </c>
      <c r="R9" s="19"/>
      <c r="S9" s="18">
        <v>1</v>
      </c>
      <c r="T9" s="19"/>
      <c r="U9" s="18">
        <v>1</v>
      </c>
      <c r="V9" s="19"/>
      <c r="W9" s="18">
        <v>1</v>
      </c>
      <c r="X9" s="19"/>
      <c r="Y9" s="18">
        <v>1</v>
      </c>
      <c r="Z9" s="19"/>
    </row>
    <row r="10" spans="1:26" ht="12.75" x14ac:dyDescent="0.2">
      <c r="A10" s="17" t="s">
        <v>169</v>
      </c>
      <c r="B10" s="17" t="s">
        <v>169</v>
      </c>
      <c r="C10" s="17">
        <v>32.53</v>
      </c>
      <c r="D10" s="44" t="str">
        <f>IF(COUNT(F10,G10,H10)&gt;2,SUM(F10/SUM($F$3:$F$56),G10/SUM($G$3:$G$56),H10/SUM($H$3:$H$56))/COUNT(F10,G10,H10)*100,"")</f>
        <v/>
      </c>
      <c r="E10" s="28" t="str">
        <f t="shared" si="1"/>
        <v/>
      </c>
      <c r="F10" s="44" t="str">
        <f t="shared" si="2"/>
        <v/>
      </c>
      <c r="G10" s="44" t="str">
        <f t="shared" si="3"/>
        <v/>
      </c>
      <c r="H10" s="44" t="str">
        <f t="shared" si="4"/>
        <v/>
      </c>
      <c r="I10" s="18">
        <v>2</v>
      </c>
      <c r="J10" s="19"/>
      <c r="K10" s="18">
        <v>2</v>
      </c>
      <c r="L10" s="19"/>
      <c r="M10" s="18">
        <v>2</v>
      </c>
      <c r="N10" s="19"/>
      <c r="O10" s="18">
        <v>1</v>
      </c>
      <c r="P10" s="19"/>
      <c r="Q10" s="18">
        <v>1</v>
      </c>
      <c r="R10" s="19"/>
      <c r="S10" s="18">
        <v>1</v>
      </c>
      <c r="T10" s="19"/>
      <c r="U10" s="18">
        <v>1</v>
      </c>
      <c r="V10" s="19"/>
      <c r="W10" s="18">
        <v>1</v>
      </c>
      <c r="X10" s="19"/>
      <c r="Y10" s="18">
        <v>1</v>
      </c>
      <c r="Z10" s="19"/>
    </row>
    <row r="11" spans="1:26" ht="12.75" x14ac:dyDescent="0.2">
      <c r="A11" s="17" t="s">
        <v>175</v>
      </c>
      <c r="B11" s="17" t="s">
        <v>175</v>
      </c>
      <c r="C11" s="17">
        <v>12.367000000000001</v>
      </c>
      <c r="D11" s="44" t="str">
        <f t="shared" ref="D11:D43" si="5">IF(COUNT(F11,G11,H11)&gt;2,SUM(F11/SUM($F$3:$F$56),G11/SUM($G$3:$G$56),H11/SUM($H$3:$H$56))/COUNT(F11,G11,H11)*100,"")</f>
        <v/>
      </c>
      <c r="E11" s="28" t="str">
        <f t="shared" si="1"/>
        <v/>
      </c>
      <c r="F11" s="44" t="str">
        <f t="shared" si="2"/>
        <v/>
      </c>
      <c r="G11" s="44" t="str">
        <f t="shared" si="3"/>
        <v/>
      </c>
      <c r="H11" s="44" t="str">
        <f t="shared" si="4"/>
        <v/>
      </c>
      <c r="I11" s="18">
        <v>1</v>
      </c>
      <c r="J11" s="19"/>
      <c r="K11" s="18"/>
      <c r="L11" s="19"/>
      <c r="M11" s="18">
        <v>1</v>
      </c>
      <c r="N11" s="19"/>
      <c r="O11" s="18">
        <v>1</v>
      </c>
      <c r="P11" s="19"/>
      <c r="Q11" s="18">
        <v>1</v>
      </c>
      <c r="R11" s="19"/>
      <c r="S11" s="18">
        <v>1</v>
      </c>
      <c r="T11" s="19"/>
      <c r="U11" s="18"/>
      <c r="V11" s="19"/>
      <c r="W11" s="18"/>
      <c r="X11" s="19"/>
      <c r="Y11" s="18"/>
      <c r="Z11" s="19"/>
    </row>
    <row r="12" spans="1:26" ht="25.5" x14ac:dyDescent="0.2">
      <c r="A12" s="17" t="s">
        <v>184</v>
      </c>
      <c r="B12" s="17" t="s">
        <v>240</v>
      </c>
      <c r="C12" s="17">
        <v>16.684999999999999</v>
      </c>
      <c r="D12" s="44" t="str">
        <f t="shared" si="5"/>
        <v/>
      </c>
      <c r="E12" s="28" t="str">
        <f t="shared" si="1"/>
        <v/>
      </c>
      <c r="F12" s="44" t="str">
        <f t="shared" si="2"/>
        <v/>
      </c>
      <c r="G12" s="44" t="str">
        <f t="shared" si="3"/>
        <v/>
      </c>
      <c r="H12" s="44" t="str">
        <f t="shared" si="4"/>
        <v/>
      </c>
      <c r="I12" s="18">
        <v>1</v>
      </c>
      <c r="J12" s="19"/>
      <c r="K12" s="18">
        <v>1</v>
      </c>
      <c r="L12" s="19"/>
      <c r="M12" s="18">
        <v>1</v>
      </c>
      <c r="N12" s="19"/>
      <c r="O12" s="18"/>
      <c r="P12" s="19"/>
      <c r="Q12" s="18">
        <v>1</v>
      </c>
      <c r="R12" s="19"/>
      <c r="S12" s="18">
        <v>1</v>
      </c>
      <c r="T12" s="19"/>
      <c r="U12" s="18">
        <v>1</v>
      </c>
      <c r="V12" s="19"/>
      <c r="W12" s="18"/>
      <c r="X12" s="19"/>
      <c r="Y12" s="18"/>
      <c r="Z12" s="19"/>
    </row>
    <row r="13" spans="1:26" ht="25.5" x14ac:dyDescent="0.2">
      <c r="A13" s="17" t="s">
        <v>171</v>
      </c>
      <c r="B13" s="17" t="s">
        <v>238</v>
      </c>
      <c r="C13" s="17">
        <v>22.125</v>
      </c>
      <c r="D13" s="44" t="str">
        <f t="shared" si="5"/>
        <v/>
      </c>
      <c r="E13" s="28" t="str">
        <f t="shared" si="1"/>
        <v/>
      </c>
      <c r="F13" s="44" t="str">
        <f t="shared" si="2"/>
        <v/>
      </c>
      <c r="G13" s="44" t="str">
        <f t="shared" si="3"/>
        <v/>
      </c>
      <c r="H13" s="44" t="str">
        <f t="shared" si="4"/>
        <v/>
      </c>
      <c r="I13" s="18"/>
      <c r="J13" s="19"/>
      <c r="K13" s="18"/>
      <c r="L13" s="19"/>
      <c r="M13" s="18"/>
      <c r="N13" s="19"/>
      <c r="O13" s="18">
        <v>1</v>
      </c>
      <c r="P13" s="19"/>
      <c r="Q13" s="18">
        <v>1</v>
      </c>
      <c r="R13" s="19"/>
      <c r="S13" s="18">
        <v>1</v>
      </c>
      <c r="T13" s="19"/>
      <c r="U13" s="18"/>
      <c r="V13" s="19"/>
      <c r="W13" s="18"/>
      <c r="X13" s="19"/>
      <c r="Y13" s="18"/>
      <c r="Z13" s="19"/>
    </row>
    <row r="14" spans="1:26" ht="25.5" x14ac:dyDescent="0.2">
      <c r="A14" s="17" t="s">
        <v>181</v>
      </c>
      <c r="B14" s="17" t="s">
        <v>343</v>
      </c>
      <c r="C14" s="17">
        <v>114.526</v>
      </c>
      <c r="D14" s="44" t="str">
        <f t="shared" si="5"/>
        <v/>
      </c>
      <c r="E14" s="28" t="str">
        <f t="shared" si="1"/>
        <v/>
      </c>
      <c r="F14" s="44" t="str">
        <f t="shared" si="2"/>
        <v/>
      </c>
      <c r="G14" s="44" t="str">
        <f t="shared" si="3"/>
        <v/>
      </c>
      <c r="H14" s="44" t="str">
        <f t="shared" si="4"/>
        <v/>
      </c>
      <c r="I14" s="18"/>
      <c r="J14" s="19"/>
      <c r="K14" s="18"/>
      <c r="L14" s="19"/>
      <c r="M14" s="18"/>
      <c r="N14" s="19"/>
      <c r="O14" s="18">
        <v>1</v>
      </c>
      <c r="P14" s="19"/>
      <c r="Q14" s="18">
        <v>1</v>
      </c>
      <c r="R14" s="19"/>
      <c r="S14" s="18">
        <v>1</v>
      </c>
      <c r="T14" s="19"/>
      <c r="U14" s="18"/>
      <c r="V14" s="19"/>
      <c r="W14" s="18"/>
      <c r="X14" s="19"/>
      <c r="Y14" s="18"/>
      <c r="Z14" s="19"/>
    </row>
    <row r="15" spans="1:26" ht="25.5" x14ac:dyDescent="0.2">
      <c r="A15" s="17" t="s">
        <v>185</v>
      </c>
      <c r="B15" s="17" t="s">
        <v>277</v>
      </c>
      <c r="C15" s="17">
        <v>9.7910000000000004</v>
      </c>
      <c r="D15" s="44" t="str">
        <f t="shared" si="5"/>
        <v/>
      </c>
      <c r="E15" s="28" t="str">
        <f t="shared" si="1"/>
        <v/>
      </c>
      <c r="F15" s="44" t="str">
        <f t="shared" si="2"/>
        <v/>
      </c>
      <c r="G15" s="44" t="str">
        <f t="shared" si="3"/>
        <v/>
      </c>
      <c r="H15" s="44" t="str">
        <f t="shared" si="4"/>
        <v/>
      </c>
      <c r="I15" s="18"/>
      <c r="J15" s="19"/>
      <c r="K15" s="18"/>
      <c r="L15" s="19"/>
      <c r="M15" s="18"/>
      <c r="N15" s="19"/>
      <c r="O15" s="18">
        <v>1</v>
      </c>
      <c r="P15" s="19"/>
      <c r="Q15" s="18">
        <v>1</v>
      </c>
      <c r="R15" s="19"/>
      <c r="S15" s="18">
        <v>1</v>
      </c>
      <c r="T15" s="19"/>
      <c r="U15" s="18"/>
      <c r="V15" s="19"/>
      <c r="W15" s="18"/>
      <c r="X15" s="19"/>
      <c r="Y15" s="18"/>
      <c r="Z15" s="19"/>
    </row>
    <row r="16" spans="1:26" ht="25.5" x14ac:dyDescent="0.2">
      <c r="A16" s="17" t="s">
        <v>164</v>
      </c>
      <c r="B16" s="17" t="s">
        <v>283</v>
      </c>
      <c r="C16" s="17">
        <v>63.079000000000001</v>
      </c>
      <c r="D16" s="44" t="str">
        <f t="shared" si="5"/>
        <v/>
      </c>
      <c r="E16" s="28" t="str">
        <f t="shared" si="1"/>
        <v/>
      </c>
      <c r="F16" s="44" t="str">
        <f t="shared" si="2"/>
        <v/>
      </c>
      <c r="G16" s="44" t="str">
        <f t="shared" si="3"/>
        <v/>
      </c>
      <c r="H16" s="44" t="str">
        <f t="shared" si="4"/>
        <v/>
      </c>
      <c r="I16" s="18">
        <v>1</v>
      </c>
      <c r="J16" s="19"/>
      <c r="K16" s="18">
        <v>1</v>
      </c>
      <c r="L16" s="19"/>
      <c r="M16" s="18">
        <v>2</v>
      </c>
      <c r="N16" s="19"/>
      <c r="O16" s="18"/>
      <c r="P16" s="19"/>
      <c r="Q16" s="18"/>
      <c r="R16" s="19"/>
      <c r="S16" s="18"/>
      <c r="T16" s="19"/>
      <c r="U16" s="18">
        <v>2</v>
      </c>
      <c r="V16" s="19"/>
      <c r="W16" s="18">
        <v>2</v>
      </c>
      <c r="X16" s="19"/>
      <c r="Y16" s="18">
        <v>2</v>
      </c>
      <c r="Z16" s="19"/>
    </row>
    <row r="17" spans="1:26" ht="12.75" x14ac:dyDescent="0.2">
      <c r="A17" s="17" t="s">
        <v>167</v>
      </c>
      <c r="B17" s="17" t="s">
        <v>167</v>
      </c>
      <c r="C17" s="17">
        <v>31.145</v>
      </c>
      <c r="D17" s="44" t="str">
        <f t="shared" si="5"/>
        <v/>
      </c>
      <c r="E17" s="28" t="str">
        <f t="shared" si="1"/>
        <v/>
      </c>
      <c r="F17" s="44" t="str">
        <f t="shared" si="2"/>
        <v/>
      </c>
      <c r="G17" s="44" t="str">
        <f t="shared" si="3"/>
        <v/>
      </c>
      <c r="H17" s="44" t="str">
        <f t="shared" si="4"/>
        <v/>
      </c>
      <c r="I17" s="18">
        <v>1</v>
      </c>
      <c r="J17" s="19"/>
      <c r="K17" s="18">
        <v>1</v>
      </c>
      <c r="L17" s="19"/>
      <c r="M17" s="18">
        <v>1</v>
      </c>
      <c r="N17" s="19"/>
      <c r="O17" s="18"/>
      <c r="P17" s="19"/>
      <c r="Q17" s="18"/>
      <c r="R17" s="19"/>
      <c r="S17" s="18"/>
      <c r="T17" s="19"/>
      <c r="U17" s="18">
        <v>1</v>
      </c>
      <c r="V17" s="19"/>
      <c r="W17" s="18">
        <v>1</v>
      </c>
      <c r="X17" s="19"/>
      <c r="Y17" s="18">
        <v>1</v>
      </c>
      <c r="Z17" s="19"/>
    </row>
    <row r="18" spans="1:26" ht="12.75" x14ac:dyDescent="0.2">
      <c r="A18" s="17" t="s">
        <v>168</v>
      </c>
      <c r="B18" s="17" t="s">
        <v>168</v>
      </c>
      <c r="C18" s="17">
        <v>32.909999999999997</v>
      </c>
      <c r="D18" s="44" t="str">
        <f t="shared" si="5"/>
        <v/>
      </c>
      <c r="E18" s="28" t="str">
        <f t="shared" si="1"/>
        <v/>
      </c>
      <c r="F18" s="44" t="str">
        <f t="shared" si="2"/>
        <v/>
      </c>
      <c r="G18" s="44" t="str">
        <f t="shared" si="3"/>
        <v/>
      </c>
      <c r="H18" s="44" t="str">
        <f t="shared" si="4"/>
        <v/>
      </c>
      <c r="I18" s="18">
        <v>1</v>
      </c>
      <c r="J18" s="19"/>
      <c r="K18" s="18">
        <v>1</v>
      </c>
      <c r="L18" s="19"/>
      <c r="M18" s="18">
        <v>1</v>
      </c>
      <c r="N18" s="19"/>
      <c r="O18" s="18"/>
      <c r="P18" s="19"/>
      <c r="Q18" s="18"/>
      <c r="R18" s="19"/>
      <c r="S18" s="18"/>
      <c r="T18" s="19"/>
      <c r="U18" s="18">
        <v>1</v>
      </c>
      <c r="V18" s="19"/>
      <c r="W18" s="18">
        <v>1</v>
      </c>
      <c r="X18" s="19"/>
      <c r="Y18" s="18">
        <v>1</v>
      </c>
      <c r="Z18" s="19"/>
    </row>
    <row r="19" spans="1:26" ht="12.75" x14ac:dyDescent="0.2">
      <c r="A19" s="17" t="s">
        <v>176</v>
      </c>
      <c r="B19" s="17" t="s">
        <v>176</v>
      </c>
      <c r="C19" s="17">
        <v>33.448</v>
      </c>
      <c r="D19" s="44" t="str">
        <f t="shared" si="5"/>
        <v/>
      </c>
      <c r="E19" s="28" t="str">
        <f t="shared" si="1"/>
        <v/>
      </c>
      <c r="F19" s="44" t="str">
        <f t="shared" si="2"/>
        <v/>
      </c>
      <c r="G19" s="44" t="str">
        <f t="shared" si="3"/>
        <v/>
      </c>
      <c r="H19" s="44" t="str">
        <f t="shared" si="4"/>
        <v/>
      </c>
      <c r="I19" s="18">
        <v>1</v>
      </c>
      <c r="J19" s="19"/>
      <c r="K19" s="18">
        <v>1</v>
      </c>
      <c r="L19" s="19"/>
      <c r="M19" s="18">
        <v>1</v>
      </c>
      <c r="N19" s="19"/>
      <c r="O19" s="18"/>
      <c r="P19" s="19"/>
      <c r="Q19" s="18"/>
      <c r="R19" s="19"/>
      <c r="S19" s="18"/>
      <c r="T19" s="19"/>
      <c r="U19" s="18">
        <v>1</v>
      </c>
      <c r="V19" s="19"/>
      <c r="W19" s="18">
        <v>1</v>
      </c>
      <c r="X19" s="19"/>
      <c r="Y19" s="18"/>
      <c r="Z19" s="19"/>
    </row>
    <row r="20" spans="1:26" ht="25.5" x14ac:dyDescent="0.2">
      <c r="A20" s="17" t="s">
        <v>180</v>
      </c>
      <c r="B20" s="17" t="s">
        <v>276</v>
      </c>
      <c r="C20" s="17">
        <v>24.63</v>
      </c>
      <c r="D20" s="44" t="str">
        <f t="shared" si="5"/>
        <v/>
      </c>
      <c r="E20" s="28" t="str">
        <f t="shared" si="1"/>
        <v/>
      </c>
      <c r="F20" s="44" t="str">
        <f t="shared" si="2"/>
        <v/>
      </c>
      <c r="G20" s="44" t="str">
        <f t="shared" si="3"/>
        <v/>
      </c>
      <c r="H20" s="44" t="str">
        <f t="shared" si="4"/>
        <v/>
      </c>
      <c r="I20" s="18">
        <v>1</v>
      </c>
      <c r="J20" s="19"/>
      <c r="K20" s="18">
        <v>1</v>
      </c>
      <c r="L20" s="19"/>
      <c r="M20" s="18">
        <v>1</v>
      </c>
      <c r="N20" s="19"/>
      <c r="O20" s="18"/>
      <c r="P20" s="19"/>
      <c r="Q20" s="18"/>
      <c r="R20" s="19"/>
      <c r="S20" s="18"/>
      <c r="T20" s="19"/>
      <c r="U20" s="18">
        <v>1</v>
      </c>
      <c r="V20" s="19"/>
      <c r="W20" s="18">
        <v>1</v>
      </c>
      <c r="X20" s="19"/>
      <c r="Y20" s="18">
        <v>1</v>
      </c>
      <c r="Z20" s="19"/>
    </row>
    <row r="21" spans="1:26" ht="12.75" x14ac:dyDescent="0.2">
      <c r="A21" s="17" t="s">
        <v>205</v>
      </c>
      <c r="B21" s="17" t="s">
        <v>206</v>
      </c>
      <c r="C21" s="17">
        <v>4.62</v>
      </c>
      <c r="D21" s="44" t="str">
        <f t="shared" si="5"/>
        <v/>
      </c>
      <c r="E21" s="28" t="str">
        <f t="shared" si="1"/>
        <v/>
      </c>
      <c r="F21" s="44" t="str">
        <f t="shared" si="2"/>
        <v/>
      </c>
      <c r="G21" s="44" t="str">
        <f t="shared" si="3"/>
        <v/>
      </c>
      <c r="H21" s="44" t="str">
        <f t="shared" si="4"/>
        <v/>
      </c>
      <c r="I21" s="18">
        <v>1</v>
      </c>
      <c r="J21" s="19"/>
      <c r="K21" s="18">
        <v>1</v>
      </c>
      <c r="L21" s="19"/>
      <c r="M21" s="18">
        <v>1</v>
      </c>
      <c r="N21" s="19"/>
      <c r="O21" s="18"/>
      <c r="P21" s="19"/>
      <c r="Q21" s="18"/>
      <c r="R21" s="19"/>
      <c r="S21" s="18"/>
      <c r="T21" s="19"/>
      <c r="U21" s="18">
        <v>2</v>
      </c>
      <c r="V21" s="19"/>
      <c r="W21" s="18">
        <v>2</v>
      </c>
      <c r="X21" s="19"/>
      <c r="Y21" s="18">
        <v>2</v>
      </c>
      <c r="Z21" s="19"/>
    </row>
    <row r="22" spans="1:26" ht="25.5" x14ac:dyDescent="0.2">
      <c r="A22" s="17" t="s">
        <v>165</v>
      </c>
      <c r="B22" s="17" t="s">
        <v>242</v>
      </c>
      <c r="C22" s="17">
        <v>43.893000000000001</v>
      </c>
      <c r="D22" s="44" t="str">
        <f t="shared" si="5"/>
        <v/>
      </c>
      <c r="E22" s="28" t="str">
        <f t="shared" si="1"/>
        <v/>
      </c>
      <c r="F22" s="44" t="str">
        <f t="shared" si="2"/>
        <v/>
      </c>
      <c r="G22" s="44" t="str">
        <f t="shared" si="3"/>
        <v/>
      </c>
      <c r="H22" s="44">
        <f t="shared" si="4"/>
        <v>1818.17</v>
      </c>
      <c r="I22" s="18">
        <v>1</v>
      </c>
      <c r="J22" s="19"/>
      <c r="K22" s="18">
        <v>1</v>
      </c>
      <c r="L22" s="19"/>
      <c r="M22" s="18"/>
      <c r="N22" s="19"/>
      <c r="O22" s="18"/>
      <c r="P22" s="19"/>
      <c r="Q22" s="18"/>
      <c r="R22" s="19"/>
      <c r="S22" s="18"/>
      <c r="T22" s="19"/>
      <c r="U22" s="18">
        <v>4</v>
      </c>
      <c r="V22" s="19">
        <v>1818.17</v>
      </c>
      <c r="W22" s="18">
        <v>1</v>
      </c>
      <c r="X22" s="19"/>
      <c r="Y22" s="18">
        <v>1</v>
      </c>
      <c r="Z22" s="19"/>
    </row>
    <row r="23" spans="1:26" ht="25.5" x14ac:dyDescent="0.2">
      <c r="A23" s="17" t="s">
        <v>156</v>
      </c>
      <c r="B23" s="17" t="s">
        <v>282</v>
      </c>
      <c r="C23" s="17">
        <v>29.59</v>
      </c>
      <c r="D23" s="44" t="str">
        <f t="shared" si="5"/>
        <v/>
      </c>
      <c r="E23" s="28" t="str">
        <f t="shared" si="1"/>
        <v/>
      </c>
      <c r="F23" s="44" t="str">
        <f t="shared" si="2"/>
        <v/>
      </c>
      <c r="G23" s="44" t="str">
        <f t="shared" si="3"/>
        <v/>
      </c>
      <c r="H23" s="44" t="str">
        <f t="shared" si="4"/>
        <v/>
      </c>
      <c r="I23" s="18">
        <v>1</v>
      </c>
      <c r="J23" s="19"/>
      <c r="K23" s="18"/>
      <c r="L23" s="19"/>
      <c r="M23" s="18"/>
      <c r="N23" s="19"/>
      <c r="O23" s="18"/>
      <c r="P23" s="19"/>
      <c r="Q23" s="18"/>
      <c r="R23" s="19"/>
      <c r="S23" s="18"/>
      <c r="T23" s="19"/>
      <c r="U23" s="18"/>
      <c r="V23" s="19"/>
      <c r="W23" s="18"/>
      <c r="X23" s="19"/>
      <c r="Y23" s="18"/>
      <c r="Z23" s="19"/>
    </row>
    <row r="24" spans="1:26" ht="25.5" x14ac:dyDescent="0.2">
      <c r="A24" s="17" t="s">
        <v>5</v>
      </c>
      <c r="B24" s="17" t="s">
        <v>341</v>
      </c>
      <c r="C24" s="17">
        <v>42.606999999999999</v>
      </c>
      <c r="D24" s="44" t="str">
        <f t="shared" si="5"/>
        <v/>
      </c>
      <c r="E24" s="28" t="str">
        <f t="shared" si="1"/>
        <v/>
      </c>
      <c r="F24" s="44" t="str">
        <f t="shared" si="2"/>
        <v/>
      </c>
      <c r="G24" s="44" t="str">
        <f t="shared" si="3"/>
        <v/>
      </c>
      <c r="H24" s="44" t="str">
        <f t="shared" si="4"/>
        <v/>
      </c>
      <c r="I24" s="18"/>
      <c r="J24" s="19"/>
      <c r="K24" s="18">
        <v>1</v>
      </c>
      <c r="L24" s="19"/>
      <c r="M24" s="18"/>
      <c r="N24" s="19"/>
      <c r="O24" s="18"/>
      <c r="P24" s="19"/>
      <c r="Q24" s="18"/>
      <c r="R24" s="19"/>
      <c r="S24" s="18"/>
      <c r="T24" s="19"/>
      <c r="U24" s="18"/>
      <c r="V24" s="19"/>
      <c r="W24" s="18">
        <v>1</v>
      </c>
      <c r="X24" s="19"/>
      <c r="Y24" s="18"/>
      <c r="Z24" s="19"/>
    </row>
    <row r="25" spans="1:26" ht="25.5" x14ac:dyDescent="0.2">
      <c r="A25" s="17" t="s">
        <v>6</v>
      </c>
      <c r="B25" s="17" t="s">
        <v>221</v>
      </c>
      <c r="C25" s="17">
        <v>52.231000000000002</v>
      </c>
      <c r="D25" s="44" t="str">
        <f t="shared" si="5"/>
        <v/>
      </c>
      <c r="E25" s="28" t="str">
        <f t="shared" si="1"/>
        <v/>
      </c>
      <c r="F25" s="44" t="str">
        <f t="shared" si="2"/>
        <v/>
      </c>
      <c r="G25" s="44" t="str">
        <f t="shared" si="3"/>
        <v/>
      </c>
      <c r="H25" s="44" t="str">
        <f t="shared" si="4"/>
        <v/>
      </c>
      <c r="I25" s="18"/>
      <c r="J25" s="19"/>
      <c r="K25" s="18"/>
      <c r="L25" s="19"/>
      <c r="M25" s="18"/>
      <c r="N25" s="19"/>
      <c r="O25" s="18">
        <v>1</v>
      </c>
      <c r="P25" s="19"/>
      <c r="Q25" s="18"/>
      <c r="R25" s="19"/>
      <c r="S25" s="18"/>
      <c r="T25" s="19"/>
      <c r="U25" s="18"/>
      <c r="V25" s="19"/>
      <c r="W25" s="18"/>
      <c r="X25" s="19"/>
      <c r="Y25" s="18"/>
      <c r="Z25" s="19"/>
    </row>
    <row r="26" spans="1:26" ht="25.5" x14ac:dyDescent="0.2">
      <c r="A26" s="17" t="s">
        <v>157</v>
      </c>
      <c r="B26" s="17" t="s">
        <v>254</v>
      </c>
      <c r="C26" s="17">
        <v>34.884999999999998</v>
      </c>
      <c r="D26" s="44" t="str">
        <f t="shared" si="5"/>
        <v/>
      </c>
      <c r="E26" s="28" t="str">
        <f t="shared" si="1"/>
        <v/>
      </c>
      <c r="F26" s="44" t="str">
        <f t="shared" si="2"/>
        <v/>
      </c>
      <c r="G26" s="44" t="str">
        <f t="shared" si="3"/>
        <v/>
      </c>
      <c r="H26" s="44" t="str">
        <f t="shared" si="4"/>
        <v/>
      </c>
      <c r="I26" s="18"/>
      <c r="J26" s="19"/>
      <c r="K26" s="18"/>
      <c r="L26" s="19"/>
      <c r="M26" s="18"/>
      <c r="N26" s="19"/>
      <c r="O26" s="18"/>
      <c r="P26" s="19"/>
      <c r="Q26" s="18"/>
      <c r="R26" s="19"/>
      <c r="S26" s="18"/>
      <c r="T26" s="19"/>
      <c r="U26" s="18">
        <v>1</v>
      </c>
      <c r="V26" s="19"/>
      <c r="W26" s="18">
        <v>1</v>
      </c>
      <c r="X26" s="19"/>
      <c r="Y26" s="18">
        <v>1</v>
      </c>
      <c r="Z26" s="19"/>
    </row>
    <row r="27" spans="1:26" ht="12.75" x14ac:dyDescent="0.2">
      <c r="A27" s="17" t="s">
        <v>207</v>
      </c>
      <c r="B27" s="17" t="s">
        <v>208</v>
      </c>
      <c r="C27" s="17">
        <v>8.5980000000000008</v>
      </c>
      <c r="D27" s="44" t="str">
        <f t="shared" si="5"/>
        <v/>
      </c>
      <c r="E27" s="28" t="str">
        <f t="shared" si="1"/>
        <v/>
      </c>
      <c r="F27" s="44" t="str">
        <f t="shared" si="2"/>
        <v/>
      </c>
      <c r="G27" s="44" t="str">
        <f t="shared" si="3"/>
        <v/>
      </c>
      <c r="H27" s="44" t="str">
        <f t="shared" si="4"/>
        <v/>
      </c>
      <c r="I27" s="18">
        <v>1</v>
      </c>
      <c r="J27" s="19"/>
      <c r="K27" s="18"/>
      <c r="L27" s="19"/>
      <c r="M27" s="18"/>
      <c r="N27" s="19"/>
      <c r="O27" s="18">
        <v>1</v>
      </c>
      <c r="P27" s="19"/>
      <c r="Q27" s="18"/>
      <c r="R27" s="19"/>
      <c r="S27" s="18"/>
      <c r="T27" s="19"/>
      <c r="U27" s="18"/>
      <c r="V27" s="19"/>
      <c r="W27" s="18"/>
      <c r="X27" s="19"/>
      <c r="Y27" s="18"/>
      <c r="Z27" s="19"/>
    </row>
    <row r="28" spans="1:26" ht="27.6" x14ac:dyDescent="0.3">
      <c r="A28" s="17" t="s">
        <v>158</v>
      </c>
      <c r="B28" s="17" t="s">
        <v>333</v>
      </c>
      <c r="C28" s="17">
        <v>34.527999999999999</v>
      </c>
      <c r="D28" s="44" t="str">
        <f t="shared" si="5"/>
        <v/>
      </c>
      <c r="E28" s="28" t="str">
        <f t="shared" si="1"/>
        <v/>
      </c>
      <c r="F28" s="44" t="str">
        <f t="shared" si="2"/>
        <v/>
      </c>
      <c r="G28" s="44" t="str">
        <f t="shared" si="3"/>
        <v/>
      </c>
      <c r="H28" s="44" t="str">
        <f t="shared" si="4"/>
        <v/>
      </c>
      <c r="I28" s="18"/>
      <c r="J28" s="19"/>
      <c r="K28" s="18"/>
      <c r="L28" s="19"/>
      <c r="M28" s="18">
        <v>1</v>
      </c>
      <c r="N28" s="19"/>
      <c r="O28" s="18"/>
      <c r="P28" s="19"/>
      <c r="Q28" s="18"/>
      <c r="R28" s="19"/>
      <c r="S28" s="18"/>
      <c r="T28" s="19"/>
      <c r="U28" s="18"/>
      <c r="V28" s="19"/>
      <c r="W28" s="18"/>
      <c r="X28" s="19"/>
      <c r="Y28" s="18"/>
      <c r="Z28" s="19"/>
    </row>
    <row r="29" spans="1:26" ht="27.6" x14ac:dyDescent="0.3">
      <c r="A29" s="17" t="s">
        <v>166</v>
      </c>
      <c r="B29" s="17" t="s">
        <v>288</v>
      </c>
      <c r="C29" s="17">
        <v>42.283999999999999</v>
      </c>
      <c r="D29" s="44" t="str">
        <f t="shared" si="5"/>
        <v/>
      </c>
      <c r="E29" s="28" t="str">
        <f t="shared" si="1"/>
        <v/>
      </c>
      <c r="F29" s="44" t="str">
        <f t="shared" si="2"/>
        <v/>
      </c>
      <c r="G29" s="44" t="str">
        <f t="shared" si="3"/>
        <v/>
      </c>
      <c r="H29" s="44" t="str">
        <f t="shared" si="4"/>
        <v/>
      </c>
      <c r="I29" s="18"/>
      <c r="J29" s="19"/>
      <c r="K29" s="18"/>
      <c r="L29" s="19"/>
      <c r="M29" s="18"/>
      <c r="N29" s="19"/>
      <c r="O29" s="18"/>
      <c r="P29" s="19"/>
      <c r="Q29" s="18"/>
      <c r="R29" s="19"/>
      <c r="S29" s="18">
        <v>1</v>
      </c>
      <c r="T29" s="19"/>
      <c r="U29" s="18"/>
      <c r="V29" s="19"/>
      <c r="W29" s="18"/>
      <c r="X29" s="19"/>
      <c r="Y29" s="18"/>
      <c r="Z29" s="19"/>
    </row>
    <row r="30" spans="1:26" x14ac:dyDescent="0.3">
      <c r="A30" s="17" t="s">
        <v>170</v>
      </c>
      <c r="B30" s="17" t="s">
        <v>170</v>
      </c>
      <c r="C30" s="17">
        <v>8.3979999999999997</v>
      </c>
      <c r="D30" s="44" t="str">
        <f t="shared" si="5"/>
        <v/>
      </c>
      <c r="E30" s="28" t="str">
        <f t="shared" si="1"/>
        <v/>
      </c>
      <c r="F30" s="44" t="str">
        <f t="shared" si="2"/>
        <v/>
      </c>
      <c r="G30" s="44" t="str">
        <f t="shared" si="3"/>
        <v/>
      </c>
      <c r="H30" s="44" t="str">
        <f t="shared" si="4"/>
        <v/>
      </c>
      <c r="I30" s="18"/>
      <c r="J30" s="19"/>
      <c r="K30" s="18"/>
      <c r="L30" s="19"/>
      <c r="M30" s="18"/>
      <c r="N30" s="19"/>
      <c r="O30" s="18">
        <v>1</v>
      </c>
      <c r="P30" s="19"/>
      <c r="Q30" s="18"/>
      <c r="R30" s="19"/>
      <c r="S30" s="18">
        <v>1</v>
      </c>
      <c r="T30" s="19"/>
      <c r="U30" s="18">
        <v>1</v>
      </c>
      <c r="V30" s="19"/>
      <c r="W30" s="18">
        <v>1</v>
      </c>
      <c r="X30" s="19"/>
      <c r="Y30" s="18">
        <v>1</v>
      </c>
      <c r="Z30" s="19"/>
    </row>
    <row r="31" spans="1:26" x14ac:dyDescent="0.3">
      <c r="A31" s="17" t="s">
        <v>172</v>
      </c>
      <c r="B31" s="17" t="s">
        <v>172</v>
      </c>
      <c r="C31" s="17">
        <v>43.234999999999999</v>
      </c>
      <c r="D31" s="44" t="str">
        <f t="shared" si="5"/>
        <v/>
      </c>
      <c r="E31" s="28" t="str">
        <f t="shared" si="1"/>
        <v/>
      </c>
      <c r="F31" s="44" t="str">
        <f t="shared" si="2"/>
        <v/>
      </c>
      <c r="G31" s="44" t="str">
        <f t="shared" si="3"/>
        <v/>
      </c>
      <c r="H31" s="44" t="str">
        <f t="shared" si="4"/>
        <v/>
      </c>
      <c r="I31" s="18"/>
      <c r="J31" s="19"/>
      <c r="K31" s="18"/>
      <c r="L31" s="19"/>
      <c r="M31" s="18"/>
      <c r="N31" s="19"/>
      <c r="O31" s="18"/>
      <c r="P31" s="19"/>
      <c r="Q31" s="18"/>
      <c r="R31" s="19"/>
      <c r="S31" s="18"/>
      <c r="T31" s="19"/>
      <c r="U31" s="18">
        <v>1</v>
      </c>
      <c r="V31" s="19"/>
      <c r="W31" s="18">
        <v>1</v>
      </c>
      <c r="X31" s="19"/>
      <c r="Y31" s="18">
        <v>1</v>
      </c>
      <c r="Z31" s="19"/>
    </row>
    <row r="32" spans="1:26" x14ac:dyDescent="0.3">
      <c r="A32" s="17" t="s">
        <v>173</v>
      </c>
      <c r="B32" s="17" t="s">
        <v>173</v>
      </c>
      <c r="C32" s="17">
        <v>13.864000000000001</v>
      </c>
      <c r="D32" s="44" t="str">
        <f t="shared" si="5"/>
        <v/>
      </c>
      <c r="E32" s="28" t="str">
        <f t="shared" si="1"/>
        <v/>
      </c>
      <c r="F32" s="44" t="str">
        <f t="shared" si="2"/>
        <v/>
      </c>
      <c r="G32" s="44" t="str">
        <f t="shared" si="3"/>
        <v/>
      </c>
      <c r="H32" s="44" t="str">
        <f t="shared" si="4"/>
        <v/>
      </c>
      <c r="I32" s="18"/>
      <c r="J32" s="19"/>
      <c r="K32" s="18"/>
      <c r="L32" s="19"/>
      <c r="M32" s="18"/>
      <c r="N32" s="19"/>
      <c r="O32" s="18"/>
      <c r="P32" s="19"/>
      <c r="Q32" s="18"/>
      <c r="R32" s="19"/>
      <c r="S32" s="18"/>
      <c r="T32" s="19"/>
      <c r="U32" s="18">
        <v>1</v>
      </c>
      <c r="V32" s="19"/>
      <c r="W32" s="18"/>
      <c r="X32" s="19"/>
      <c r="Y32" s="18"/>
      <c r="Z32" s="19"/>
    </row>
    <row r="33" spans="1:26" x14ac:dyDescent="0.3">
      <c r="A33" s="17" t="s">
        <v>174</v>
      </c>
      <c r="B33" s="17" t="s">
        <v>174</v>
      </c>
      <c r="C33" s="17">
        <v>5.2859999999999996</v>
      </c>
      <c r="D33" s="44" t="str">
        <f t="shared" si="5"/>
        <v/>
      </c>
      <c r="E33" s="28" t="str">
        <f t="shared" si="1"/>
        <v/>
      </c>
      <c r="F33" s="44" t="str">
        <f t="shared" si="2"/>
        <v/>
      </c>
      <c r="G33" s="44" t="str">
        <f t="shared" si="3"/>
        <v/>
      </c>
      <c r="H33" s="44" t="str">
        <f t="shared" si="4"/>
        <v/>
      </c>
      <c r="I33" s="18">
        <v>1</v>
      </c>
      <c r="J33" s="19"/>
      <c r="K33" s="18"/>
      <c r="L33" s="19"/>
      <c r="M33" s="18"/>
      <c r="N33" s="19"/>
      <c r="O33" s="18"/>
      <c r="P33" s="19"/>
      <c r="Q33" s="18"/>
      <c r="R33" s="19"/>
      <c r="S33" s="18"/>
      <c r="T33" s="19"/>
      <c r="U33" s="18"/>
      <c r="V33" s="19"/>
      <c r="W33" s="18"/>
      <c r="X33" s="19"/>
      <c r="Y33" s="18"/>
      <c r="Z33" s="19"/>
    </row>
    <row r="34" spans="1:26" x14ac:dyDescent="0.3">
      <c r="A34" s="17" t="s">
        <v>66</v>
      </c>
      <c r="B34" s="17" t="s">
        <v>66</v>
      </c>
      <c r="C34" s="17">
        <v>16.782</v>
      </c>
      <c r="D34" s="44" t="str">
        <f t="shared" si="5"/>
        <v/>
      </c>
      <c r="E34" s="28" t="str">
        <f t="shared" si="1"/>
        <v/>
      </c>
      <c r="F34" s="44" t="str">
        <f t="shared" si="2"/>
        <v/>
      </c>
      <c r="G34" s="44" t="str">
        <f t="shared" si="3"/>
        <v/>
      </c>
      <c r="H34" s="44" t="str">
        <f t="shared" si="4"/>
        <v/>
      </c>
      <c r="I34" s="18"/>
      <c r="J34" s="19"/>
      <c r="K34" s="18"/>
      <c r="L34" s="19"/>
      <c r="M34" s="18"/>
      <c r="N34" s="19"/>
      <c r="O34" s="18"/>
      <c r="P34" s="19"/>
      <c r="Q34" s="18"/>
      <c r="R34" s="19"/>
      <c r="S34" s="18"/>
      <c r="T34" s="19"/>
      <c r="U34" s="18"/>
      <c r="V34" s="19"/>
      <c r="W34" s="18">
        <v>1</v>
      </c>
      <c r="X34" s="19"/>
      <c r="Y34" s="18"/>
      <c r="Z34" s="19"/>
    </row>
    <row r="35" spans="1:26" x14ac:dyDescent="0.3">
      <c r="A35" s="17" t="s">
        <v>177</v>
      </c>
      <c r="B35" s="17" t="s">
        <v>177</v>
      </c>
      <c r="C35" s="17">
        <v>10.933999999999999</v>
      </c>
      <c r="D35" s="44" t="str">
        <f t="shared" si="5"/>
        <v/>
      </c>
      <c r="E35" s="28" t="str">
        <f t="shared" si="1"/>
        <v/>
      </c>
      <c r="F35" s="44" t="str">
        <f t="shared" si="2"/>
        <v/>
      </c>
      <c r="G35" s="44" t="str">
        <f t="shared" si="3"/>
        <v/>
      </c>
      <c r="H35" s="44" t="str">
        <f t="shared" si="4"/>
        <v/>
      </c>
      <c r="I35" s="18"/>
      <c r="J35" s="19"/>
      <c r="K35" s="18"/>
      <c r="L35" s="19"/>
      <c r="M35" s="18"/>
      <c r="N35" s="19"/>
      <c r="O35" s="18"/>
      <c r="P35" s="19"/>
      <c r="Q35" s="18">
        <v>1</v>
      </c>
      <c r="R35" s="19"/>
      <c r="S35" s="18"/>
      <c r="T35" s="19"/>
      <c r="U35" s="18"/>
      <c r="V35" s="19"/>
      <c r="W35" s="18"/>
      <c r="X35" s="19"/>
      <c r="Y35" s="18"/>
      <c r="Z35" s="19"/>
    </row>
    <row r="36" spans="1:26" x14ac:dyDescent="0.3">
      <c r="A36" s="17" t="s">
        <v>178</v>
      </c>
      <c r="B36" s="17" t="s">
        <v>178</v>
      </c>
      <c r="C36" s="17">
        <v>28.312999999999999</v>
      </c>
      <c r="D36" s="44" t="str">
        <f t="shared" si="5"/>
        <v/>
      </c>
      <c r="E36" s="28" t="str">
        <f t="shared" si="1"/>
        <v/>
      </c>
      <c r="F36" s="44" t="str">
        <f t="shared" si="2"/>
        <v/>
      </c>
      <c r="G36" s="44" t="str">
        <f t="shared" si="3"/>
        <v/>
      </c>
      <c r="H36" s="44" t="str">
        <f t="shared" si="4"/>
        <v/>
      </c>
      <c r="I36" s="18"/>
      <c r="J36" s="19"/>
      <c r="K36" s="18"/>
      <c r="L36" s="19"/>
      <c r="M36" s="18"/>
      <c r="N36" s="19"/>
      <c r="O36" s="18"/>
      <c r="P36" s="19"/>
      <c r="Q36" s="18">
        <v>1</v>
      </c>
      <c r="R36" s="19"/>
      <c r="S36" s="18"/>
      <c r="T36" s="19"/>
      <c r="U36" s="18"/>
      <c r="V36" s="19"/>
      <c r="W36" s="18"/>
      <c r="X36" s="19"/>
      <c r="Y36" s="18"/>
      <c r="Z36" s="19"/>
    </row>
    <row r="37" spans="1:26" x14ac:dyDescent="0.3">
      <c r="A37" s="17" t="s">
        <v>179</v>
      </c>
      <c r="B37" s="17" t="s">
        <v>179</v>
      </c>
      <c r="C37" s="17">
        <v>12.455</v>
      </c>
      <c r="D37" s="44" t="str">
        <f t="shared" si="5"/>
        <v/>
      </c>
      <c r="E37" s="28" t="str">
        <f t="shared" si="1"/>
        <v/>
      </c>
      <c r="F37" s="44" t="str">
        <f t="shared" si="2"/>
        <v/>
      </c>
      <c r="G37" s="44" t="str">
        <f t="shared" si="3"/>
        <v/>
      </c>
      <c r="H37" s="44" t="str">
        <f t="shared" si="4"/>
        <v/>
      </c>
      <c r="I37" s="18"/>
      <c r="J37" s="19"/>
      <c r="K37" s="18"/>
      <c r="L37" s="19"/>
      <c r="M37" s="18"/>
      <c r="N37" s="19"/>
      <c r="O37" s="18"/>
      <c r="P37" s="19"/>
      <c r="Q37" s="18"/>
      <c r="R37" s="19"/>
      <c r="S37" s="18"/>
      <c r="T37" s="19"/>
      <c r="U37" s="18"/>
      <c r="V37" s="19"/>
      <c r="W37" s="18"/>
      <c r="X37" s="19"/>
      <c r="Y37" s="18">
        <v>1</v>
      </c>
      <c r="Z37" s="19"/>
    </row>
    <row r="38" spans="1:26" ht="27.6" x14ac:dyDescent="0.3">
      <c r="A38" s="17" t="s">
        <v>210</v>
      </c>
      <c r="B38" s="17" t="s">
        <v>209</v>
      </c>
      <c r="C38" s="17">
        <v>24.893000000000001</v>
      </c>
      <c r="D38" s="44" t="str">
        <f t="shared" si="5"/>
        <v/>
      </c>
      <c r="E38" s="28" t="str">
        <f t="shared" si="1"/>
        <v/>
      </c>
      <c r="F38" s="44" t="str">
        <f t="shared" si="2"/>
        <v/>
      </c>
      <c r="G38" s="44" t="str">
        <f t="shared" si="3"/>
        <v/>
      </c>
      <c r="H38" s="44" t="str">
        <f t="shared" si="4"/>
        <v/>
      </c>
      <c r="I38" s="18"/>
      <c r="J38" s="19"/>
      <c r="K38" s="18">
        <v>1</v>
      </c>
      <c r="L38" s="19"/>
      <c r="M38" s="18"/>
      <c r="N38" s="19"/>
      <c r="O38" s="18"/>
      <c r="P38" s="19"/>
      <c r="Q38" s="18"/>
      <c r="R38" s="19"/>
      <c r="S38" s="18"/>
      <c r="T38" s="19"/>
      <c r="U38" s="18"/>
      <c r="V38" s="19"/>
      <c r="W38" s="18"/>
      <c r="X38" s="19"/>
      <c r="Y38" s="18"/>
      <c r="Z38" s="19"/>
    </row>
    <row r="39" spans="1:26" x14ac:dyDescent="0.3">
      <c r="A39" s="17" t="s">
        <v>183</v>
      </c>
      <c r="B39" s="17" t="s">
        <v>183</v>
      </c>
      <c r="C39" s="17">
        <v>9.9969999999999999</v>
      </c>
      <c r="D39" s="44" t="str">
        <f t="shared" si="5"/>
        <v/>
      </c>
      <c r="E39" s="28" t="str">
        <f t="shared" si="1"/>
        <v/>
      </c>
      <c r="F39" s="44" t="str">
        <f t="shared" si="2"/>
        <v/>
      </c>
      <c r="G39" s="44" t="str">
        <f t="shared" si="3"/>
        <v/>
      </c>
      <c r="H39" s="44" t="str">
        <f t="shared" si="4"/>
        <v/>
      </c>
      <c r="I39" s="18"/>
      <c r="J39" s="19"/>
      <c r="K39" s="18"/>
      <c r="L39" s="19"/>
      <c r="M39" s="18"/>
      <c r="N39" s="19"/>
      <c r="O39" s="18"/>
      <c r="P39" s="19"/>
      <c r="Q39" s="18"/>
      <c r="R39" s="19"/>
      <c r="S39" s="18"/>
      <c r="T39" s="19"/>
      <c r="U39" s="18">
        <v>1</v>
      </c>
      <c r="V39" s="19"/>
      <c r="W39" s="18"/>
      <c r="X39" s="19"/>
      <c r="Y39" s="18">
        <v>1</v>
      </c>
      <c r="Z39" s="19"/>
    </row>
    <row r="40" spans="1:26" ht="27.6" x14ac:dyDescent="0.3">
      <c r="A40" s="17" t="s">
        <v>186</v>
      </c>
      <c r="B40" s="17" t="s">
        <v>224</v>
      </c>
      <c r="C40" s="17">
        <v>32.887999999999998</v>
      </c>
      <c r="D40" s="44" t="str">
        <f t="shared" si="5"/>
        <v/>
      </c>
      <c r="E40" s="28" t="str">
        <f t="shared" si="1"/>
        <v/>
      </c>
      <c r="F40" s="44" t="str">
        <f t="shared" si="2"/>
        <v/>
      </c>
      <c r="G40" s="44" t="str">
        <f t="shared" si="3"/>
        <v/>
      </c>
      <c r="H40" s="44" t="str">
        <f t="shared" si="4"/>
        <v/>
      </c>
      <c r="I40" s="18"/>
      <c r="J40" s="19"/>
      <c r="K40" s="18"/>
      <c r="L40" s="19"/>
      <c r="M40" s="18"/>
      <c r="N40" s="19"/>
      <c r="O40" s="18"/>
      <c r="P40" s="19"/>
      <c r="Q40" s="18"/>
      <c r="R40" s="19"/>
      <c r="S40" s="18">
        <v>1</v>
      </c>
      <c r="T40" s="19"/>
      <c r="U40" s="18"/>
      <c r="V40" s="19"/>
      <c r="W40" s="18"/>
      <c r="X40" s="19"/>
      <c r="Y40" s="18"/>
      <c r="Z40" s="19"/>
    </row>
    <row r="41" spans="1:26" ht="27.6" x14ac:dyDescent="0.3">
      <c r="A41" s="17" t="s">
        <v>187</v>
      </c>
      <c r="B41" s="17" t="s">
        <v>326</v>
      </c>
      <c r="C41" s="17">
        <v>14.185</v>
      </c>
      <c r="D41" s="44" t="str">
        <f t="shared" si="5"/>
        <v/>
      </c>
      <c r="E41" s="28" t="str">
        <f t="shared" si="1"/>
        <v/>
      </c>
      <c r="F41" s="44" t="str">
        <f t="shared" si="2"/>
        <v/>
      </c>
      <c r="G41" s="44" t="str">
        <f t="shared" si="3"/>
        <v/>
      </c>
      <c r="H41" s="44" t="str">
        <f t="shared" si="4"/>
        <v/>
      </c>
      <c r="I41" s="18"/>
      <c r="J41" s="19"/>
      <c r="K41" s="18"/>
      <c r="L41" s="19"/>
      <c r="M41" s="18"/>
      <c r="N41" s="19"/>
      <c r="O41" s="18"/>
      <c r="P41" s="19"/>
      <c r="Q41" s="18"/>
      <c r="R41" s="19"/>
      <c r="S41" s="18"/>
      <c r="T41" s="19"/>
      <c r="U41" s="18"/>
      <c r="V41" s="19"/>
      <c r="W41" s="18">
        <v>1</v>
      </c>
      <c r="X41" s="19"/>
      <c r="Y41" s="18"/>
      <c r="Z41" s="19"/>
    </row>
    <row r="42" spans="1:26" x14ac:dyDescent="0.3">
      <c r="A42" s="17" t="s">
        <v>188</v>
      </c>
      <c r="B42" s="17" t="s">
        <v>188</v>
      </c>
      <c r="C42" s="17">
        <v>7.8869999999999996</v>
      </c>
      <c r="D42" s="44" t="str">
        <f t="shared" si="5"/>
        <v/>
      </c>
      <c r="E42" s="28" t="str">
        <f t="shared" si="1"/>
        <v/>
      </c>
      <c r="F42" s="44" t="str">
        <f t="shared" si="2"/>
        <v/>
      </c>
      <c r="G42" s="44" t="str">
        <f t="shared" si="3"/>
        <v/>
      </c>
      <c r="H42" s="44" t="str">
        <f t="shared" si="4"/>
        <v/>
      </c>
      <c r="I42" s="18"/>
      <c r="J42" s="19"/>
      <c r="K42" s="18"/>
      <c r="L42" s="19"/>
      <c r="M42" s="18">
        <v>1</v>
      </c>
      <c r="N42" s="19"/>
      <c r="O42" s="18"/>
      <c r="P42" s="19"/>
      <c r="Q42" s="18"/>
      <c r="R42" s="19"/>
      <c r="S42" s="18"/>
      <c r="T42" s="19"/>
      <c r="U42" s="18"/>
      <c r="V42" s="19"/>
      <c r="W42" s="18"/>
      <c r="X42" s="19"/>
      <c r="Y42" s="18"/>
      <c r="Z42" s="19"/>
    </row>
    <row r="43" spans="1:26" ht="27.6" x14ac:dyDescent="0.3">
      <c r="A43" s="17" t="s">
        <v>189</v>
      </c>
      <c r="B43" s="17" t="s">
        <v>361</v>
      </c>
      <c r="C43" s="17">
        <v>145.25800000000001</v>
      </c>
      <c r="D43" s="44" t="str">
        <f t="shared" si="5"/>
        <v/>
      </c>
      <c r="E43" s="28" t="str">
        <f t="shared" si="1"/>
        <v/>
      </c>
      <c r="F43" s="44" t="str">
        <f t="shared" si="2"/>
        <v/>
      </c>
      <c r="G43" s="44" t="str">
        <f t="shared" si="3"/>
        <v/>
      </c>
      <c r="H43" s="44" t="str">
        <f t="shared" si="4"/>
        <v/>
      </c>
      <c r="I43" s="18"/>
      <c r="J43" s="19"/>
      <c r="K43" s="18">
        <v>1</v>
      </c>
      <c r="L43" s="19"/>
      <c r="M43" s="18"/>
      <c r="N43" s="19"/>
      <c r="O43" s="18">
        <v>1</v>
      </c>
      <c r="P43" s="19"/>
      <c r="Q43" s="18"/>
      <c r="R43" s="19"/>
      <c r="S43" s="18"/>
      <c r="T43" s="19"/>
      <c r="U43" s="18"/>
      <c r="V43" s="19"/>
      <c r="W43" s="18">
        <v>1</v>
      </c>
      <c r="X43" s="19"/>
      <c r="Y43" s="18"/>
      <c r="Z43" s="19"/>
    </row>
    <row r="44" spans="1:26" x14ac:dyDescent="0.3">
      <c r="A44" s="24"/>
      <c r="B44" s="24"/>
      <c r="D44" s="45"/>
      <c r="E44" s="30"/>
      <c r="F44" s="45"/>
      <c r="G44" s="30"/>
      <c r="H44" s="26"/>
      <c r="I44" s="25"/>
      <c r="J44" s="26"/>
      <c r="K44" s="25"/>
      <c r="L44" s="26"/>
      <c r="M44" s="25"/>
      <c r="N44" s="26"/>
      <c r="O44" s="25"/>
      <c r="P44" s="26"/>
      <c r="Q44" s="25"/>
      <c r="R44" s="26"/>
      <c r="S44" s="25"/>
      <c r="T44" s="26"/>
      <c r="U44" s="25"/>
      <c r="V44" s="26"/>
      <c r="W44" s="25"/>
      <c r="X44" s="26"/>
      <c r="Y44" s="25"/>
      <c r="Z44" s="26"/>
    </row>
    <row r="45" spans="1:26" x14ac:dyDescent="0.3">
      <c r="D45" s="45"/>
      <c r="E45" s="30"/>
      <c r="F45" s="45"/>
      <c r="G45" s="30"/>
      <c r="H45" s="26"/>
      <c r="I45" s="25"/>
      <c r="J45" s="26"/>
      <c r="K45" s="25"/>
      <c r="L45" s="26"/>
      <c r="M45" s="25"/>
      <c r="N45" s="26"/>
      <c r="O45" s="25"/>
      <c r="P45" s="26"/>
      <c r="Q45" s="25"/>
      <c r="R45" s="26"/>
      <c r="S45" s="25"/>
      <c r="T45" s="26"/>
      <c r="U45" s="25"/>
      <c r="V45" s="26"/>
      <c r="W45" s="25"/>
      <c r="X45" s="26"/>
      <c r="Y45" s="25"/>
      <c r="Z45" s="26"/>
    </row>
    <row r="46" spans="1:26" x14ac:dyDescent="0.3">
      <c r="D46" s="45"/>
      <c r="E46" s="30"/>
      <c r="F46" s="45"/>
      <c r="G46" s="30"/>
      <c r="H46" s="26"/>
      <c r="I46" s="25"/>
      <c r="J46" s="26"/>
      <c r="K46" s="25"/>
      <c r="L46" s="26"/>
      <c r="M46" s="25"/>
      <c r="N46" s="26"/>
      <c r="O46" s="25"/>
      <c r="P46" s="26"/>
      <c r="Q46" s="25"/>
      <c r="R46" s="26"/>
      <c r="S46" s="25"/>
      <c r="T46" s="26"/>
      <c r="U46" s="25"/>
      <c r="V46" s="26"/>
      <c r="W46" s="25"/>
      <c r="X46" s="26"/>
      <c r="Y46" s="25"/>
      <c r="Z46" s="26"/>
    </row>
    <row r="47" spans="1:26" x14ac:dyDescent="0.3">
      <c r="D47" s="45"/>
      <c r="E47" s="30"/>
      <c r="F47" s="45"/>
      <c r="G47" s="30"/>
      <c r="H47" s="26"/>
      <c r="I47" s="25"/>
      <c r="J47" s="26"/>
      <c r="K47" s="25"/>
      <c r="L47" s="26"/>
      <c r="M47" s="25"/>
      <c r="N47" s="26"/>
      <c r="O47" s="25"/>
      <c r="P47" s="26"/>
      <c r="Q47" s="25"/>
      <c r="R47" s="26"/>
      <c r="S47" s="25"/>
      <c r="T47" s="26"/>
      <c r="U47" s="25"/>
      <c r="V47" s="26"/>
      <c r="W47" s="25"/>
      <c r="X47" s="26"/>
      <c r="Y47" s="25"/>
      <c r="Z47" s="26"/>
    </row>
    <row r="48" spans="1:26" x14ac:dyDescent="0.3">
      <c r="D48" s="45"/>
      <c r="E48" s="30"/>
      <c r="F48" s="45"/>
      <c r="G48" s="30"/>
      <c r="H48" s="26"/>
      <c r="I48" s="25"/>
      <c r="J48" s="26"/>
      <c r="K48" s="25"/>
      <c r="L48" s="26"/>
      <c r="M48" s="25"/>
      <c r="N48" s="26"/>
      <c r="O48" s="25"/>
      <c r="P48" s="26"/>
      <c r="Q48" s="25"/>
      <c r="R48" s="26"/>
      <c r="S48" s="25"/>
      <c r="T48" s="26"/>
      <c r="U48" s="25"/>
      <c r="V48" s="26"/>
      <c r="W48" s="25"/>
      <c r="X48" s="26"/>
      <c r="Y48" s="25"/>
      <c r="Z48" s="26"/>
    </row>
    <row r="49" spans="4:26" x14ac:dyDescent="0.3">
      <c r="D49" s="45"/>
      <c r="E49" s="30"/>
      <c r="F49" s="45"/>
      <c r="G49" s="30"/>
      <c r="H49" s="26"/>
      <c r="I49" s="25"/>
      <c r="J49" s="26"/>
      <c r="K49" s="25"/>
      <c r="L49" s="26"/>
      <c r="M49" s="25"/>
      <c r="N49" s="26"/>
      <c r="O49" s="25"/>
      <c r="P49" s="26"/>
      <c r="Q49" s="25"/>
      <c r="R49" s="26"/>
      <c r="S49" s="25"/>
      <c r="T49" s="26"/>
      <c r="U49" s="25"/>
      <c r="V49" s="26"/>
      <c r="W49" s="25"/>
      <c r="X49" s="26"/>
      <c r="Y49" s="25"/>
      <c r="Z49" s="26"/>
    </row>
    <row r="50" spans="4:26" x14ac:dyDescent="0.3">
      <c r="D50" s="45"/>
      <c r="E50" s="30"/>
      <c r="F50" s="45"/>
      <c r="G50" s="30"/>
      <c r="H50" s="26"/>
      <c r="I50" s="25"/>
      <c r="J50" s="26"/>
      <c r="K50" s="25"/>
      <c r="L50" s="26"/>
      <c r="M50" s="25"/>
      <c r="N50" s="26"/>
      <c r="O50" s="25"/>
      <c r="P50" s="26"/>
      <c r="Q50" s="25"/>
      <c r="R50" s="26"/>
      <c r="S50" s="25"/>
      <c r="T50" s="26"/>
      <c r="U50" s="25"/>
      <c r="V50" s="26"/>
      <c r="W50" s="25"/>
      <c r="X50" s="26"/>
      <c r="Y50" s="25"/>
      <c r="Z50" s="26"/>
    </row>
    <row r="51" spans="4:26" x14ac:dyDescent="0.3">
      <c r="D51" s="45"/>
      <c r="E51" s="30"/>
      <c r="F51" s="45"/>
      <c r="G51" s="30"/>
      <c r="H51" s="26"/>
      <c r="I51" s="25"/>
      <c r="J51" s="26"/>
      <c r="K51" s="25"/>
      <c r="L51" s="26"/>
      <c r="M51" s="25"/>
      <c r="N51" s="26"/>
      <c r="O51" s="25"/>
      <c r="P51" s="26"/>
      <c r="Q51" s="25"/>
      <c r="R51" s="26"/>
      <c r="S51" s="25"/>
      <c r="T51" s="26"/>
      <c r="U51" s="25"/>
      <c r="V51" s="26"/>
      <c r="W51" s="25"/>
      <c r="X51" s="26"/>
      <c r="Y51" s="25"/>
      <c r="Z51" s="26"/>
    </row>
    <row r="52" spans="4:26" x14ac:dyDescent="0.3">
      <c r="D52" s="45"/>
      <c r="E52" s="30"/>
      <c r="F52" s="45"/>
      <c r="G52" s="30"/>
      <c r="H52" s="26"/>
      <c r="I52" s="25"/>
      <c r="J52" s="26"/>
      <c r="K52" s="25"/>
      <c r="L52" s="26"/>
      <c r="M52" s="25"/>
      <c r="N52" s="26"/>
      <c r="O52" s="25"/>
      <c r="P52" s="26"/>
      <c r="Q52" s="25"/>
      <c r="R52" s="26"/>
      <c r="S52" s="25"/>
      <c r="T52" s="26"/>
      <c r="U52" s="25"/>
      <c r="V52" s="26"/>
      <c r="W52" s="25"/>
      <c r="X52" s="26"/>
      <c r="Y52" s="25"/>
      <c r="Z52" s="26"/>
    </row>
    <row r="53" spans="4:26" x14ac:dyDescent="0.3">
      <c r="D53" s="45"/>
      <c r="E53" s="30"/>
      <c r="F53" s="45"/>
      <c r="G53" s="30"/>
      <c r="H53" s="26"/>
      <c r="I53" s="25"/>
      <c r="J53" s="26"/>
      <c r="K53" s="25"/>
      <c r="L53" s="26"/>
      <c r="M53" s="25"/>
      <c r="N53" s="26"/>
      <c r="O53" s="25"/>
      <c r="P53" s="26"/>
      <c r="Q53" s="25"/>
      <c r="R53" s="26"/>
      <c r="S53" s="25"/>
      <c r="T53" s="26"/>
      <c r="U53" s="25"/>
      <c r="V53" s="26"/>
      <c r="W53" s="25"/>
      <c r="X53" s="26"/>
      <c r="Y53" s="25"/>
      <c r="Z53" s="26"/>
    </row>
    <row r="54" spans="4:26" x14ac:dyDescent="0.3">
      <c r="D54" s="45"/>
      <c r="E54" s="30"/>
      <c r="F54" s="45"/>
      <c r="G54" s="30"/>
      <c r="H54" s="26"/>
      <c r="I54" s="25"/>
      <c r="J54" s="26"/>
      <c r="K54" s="25"/>
      <c r="L54" s="26"/>
      <c r="M54" s="25"/>
      <c r="N54" s="26"/>
      <c r="O54" s="25"/>
      <c r="P54" s="26"/>
      <c r="Q54" s="25"/>
      <c r="R54" s="26"/>
      <c r="S54" s="25"/>
      <c r="T54" s="26"/>
      <c r="U54" s="25"/>
      <c r="V54" s="26"/>
      <c r="W54" s="25"/>
      <c r="X54" s="26"/>
      <c r="Y54" s="25"/>
      <c r="Z54" s="26"/>
    </row>
    <row r="55" spans="4:26" x14ac:dyDescent="0.3">
      <c r="D55" s="45"/>
      <c r="E55" s="30"/>
      <c r="F55" s="45"/>
      <c r="G55" s="30"/>
      <c r="H55" s="26"/>
      <c r="I55" s="25"/>
      <c r="J55" s="26"/>
      <c r="K55" s="25"/>
      <c r="L55" s="26"/>
      <c r="M55" s="25"/>
      <c r="N55" s="26"/>
      <c r="O55" s="25"/>
      <c r="P55" s="26"/>
      <c r="Q55" s="25"/>
      <c r="R55" s="26"/>
      <c r="S55" s="25"/>
      <c r="T55" s="26"/>
      <c r="U55" s="25"/>
      <c r="V55" s="26"/>
      <c r="W55" s="25"/>
      <c r="X55" s="26"/>
      <c r="Y55" s="25"/>
      <c r="Z55" s="26"/>
    </row>
    <row r="56" spans="4:26" x14ac:dyDescent="0.3">
      <c r="D56" s="45"/>
      <c r="E56" s="30"/>
      <c r="F56" s="45"/>
      <c r="G56" s="30"/>
      <c r="H56" s="26"/>
      <c r="I56" s="25"/>
      <c r="J56" s="26"/>
      <c r="K56" s="25"/>
      <c r="L56" s="26"/>
      <c r="M56" s="25"/>
      <c r="N56" s="26"/>
      <c r="O56" s="25"/>
      <c r="P56" s="26"/>
      <c r="Q56" s="25"/>
      <c r="R56" s="26"/>
      <c r="S56" s="25"/>
      <c r="T56" s="26"/>
      <c r="U56" s="25"/>
      <c r="V56" s="26"/>
      <c r="W56" s="25"/>
      <c r="X56" s="26"/>
      <c r="Y56" s="25"/>
      <c r="Z56" s="26"/>
    </row>
    <row r="57" spans="4:26" x14ac:dyDescent="0.3">
      <c r="D57" s="45"/>
      <c r="E57" s="30"/>
      <c r="F57" s="45"/>
      <c r="G57" s="30"/>
      <c r="H57" s="26"/>
      <c r="I57" s="25"/>
      <c r="J57" s="26"/>
      <c r="K57" s="25"/>
      <c r="L57" s="26"/>
      <c r="M57" s="25"/>
      <c r="N57" s="26"/>
      <c r="O57" s="25"/>
      <c r="P57" s="26"/>
      <c r="Q57" s="25"/>
      <c r="R57" s="26"/>
      <c r="S57" s="25"/>
      <c r="T57" s="26"/>
      <c r="U57" s="25"/>
      <c r="V57" s="26"/>
      <c r="W57" s="25"/>
      <c r="X57" s="26"/>
      <c r="Y57" s="25"/>
      <c r="Z57" s="26"/>
    </row>
    <row r="58" spans="4:26" x14ac:dyDescent="0.3">
      <c r="D58" s="45"/>
      <c r="E58" s="30"/>
      <c r="F58" s="45"/>
      <c r="G58" s="30"/>
      <c r="H58" s="26"/>
      <c r="I58" s="25"/>
      <c r="J58" s="26"/>
      <c r="K58" s="25"/>
      <c r="L58" s="26"/>
      <c r="M58" s="25"/>
      <c r="N58" s="26"/>
      <c r="O58" s="25"/>
      <c r="P58" s="26"/>
      <c r="Q58" s="25"/>
      <c r="R58" s="26"/>
      <c r="S58" s="25"/>
      <c r="T58" s="26"/>
      <c r="U58" s="25"/>
      <c r="V58" s="26"/>
      <c r="W58" s="25"/>
      <c r="X58" s="26"/>
      <c r="Y58" s="25"/>
      <c r="Z58" s="26"/>
    </row>
    <row r="59" spans="4:26" x14ac:dyDescent="0.3">
      <c r="D59" s="45"/>
      <c r="E59" s="30"/>
      <c r="F59" s="45"/>
      <c r="G59" s="30"/>
      <c r="H59" s="26"/>
      <c r="I59" s="25"/>
      <c r="J59" s="26"/>
      <c r="K59" s="25"/>
      <c r="L59" s="26"/>
      <c r="M59" s="25"/>
      <c r="N59" s="26"/>
      <c r="O59" s="25"/>
      <c r="P59" s="26"/>
      <c r="Q59" s="25"/>
      <c r="R59" s="26"/>
      <c r="S59" s="25"/>
      <c r="T59" s="26"/>
      <c r="U59" s="25"/>
      <c r="V59" s="26"/>
      <c r="W59" s="25"/>
      <c r="X59" s="26"/>
      <c r="Y59" s="25"/>
      <c r="Z59" s="26"/>
    </row>
    <row r="60" spans="4:26" x14ac:dyDescent="0.3">
      <c r="D60" s="45"/>
      <c r="E60" s="30"/>
      <c r="F60" s="45"/>
      <c r="G60" s="30"/>
      <c r="H60" s="26"/>
      <c r="I60" s="25"/>
      <c r="J60" s="26"/>
      <c r="K60" s="25"/>
      <c r="L60" s="26"/>
      <c r="M60" s="25"/>
      <c r="N60" s="26"/>
      <c r="O60" s="25"/>
      <c r="P60" s="26"/>
      <c r="Q60" s="25"/>
      <c r="R60" s="26"/>
      <c r="S60" s="25"/>
      <c r="T60" s="26"/>
      <c r="U60" s="25"/>
      <c r="V60" s="26"/>
      <c r="W60" s="25"/>
      <c r="X60" s="26"/>
      <c r="Y60" s="25"/>
      <c r="Z60" s="26"/>
    </row>
    <row r="61" spans="4:26" x14ac:dyDescent="0.3">
      <c r="D61" s="45"/>
      <c r="E61" s="30"/>
      <c r="F61" s="45"/>
      <c r="G61" s="30"/>
      <c r="H61" s="26"/>
      <c r="I61" s="25"/>
      <c r="J61" s="26"/>
      <c r="K61" s="25"/>
      <c r="L61" s="26"/>
      <c r="M61" s="25"/>
      <c r="N61" s="26"/>
      <c r="O61" s="25"/>
      <c r="P61" s="26"/>
      <c r="Q61" s="25"/>
      <c r="R61" s="26"/>
      <c r="S61" s="25"/>
      <c r="T61" s="26"/>
      <c r="U61" s="25"/>
      <c r="V61" s="26"/>
      <c r="W61" s="25"/>
      <c r="X61" s="26"/>
      <c r="Y61" s="25"/>
      <c r="Z61" s="26"/>
    </row>
    <row r="62" spans="4:26" x14ac:dyDescent="0.3">
      <c r="D62" s="45"/>
      <c r="E62" s="30"/>
      <c r="F62" s="45"/>
      <c r="G62" s="30"/>
      <c r="H62" s="26"/>
      <c r="I62" s="25"/>
      <c r="J62" s="26"/>
      <c r="K62" s="25"/>
      <c r="L62" s="26"/>
      <c r="M62" s="25"/>
      <c r="N62" s="26"/>
      <c r="O62" s="25"/>
      <c r="P62" s="26"/>
      <c r="Q62" s="25"/>
      <c r="R62" s="26"/>
      <c r="S62" s="25"/>
      <c r="T62" s="26"/>
      <c r="U62" s="25"/>
      <c r="V62" s="26"/>
      <c r="W62" s="25"/>
      <c r="X62" s="26"/>
      <c r="Y62" s="25"/>
      <c r="Z62" s="26"/>
    </row>
    <row r="63" spans="4:26" x14ac:dyDescent="0.3">
      <c r="D63" s="45"/>
      <c r="E63" s="30"/>
      <c r="F63" s="45"/>
      <c r="G63" s="30"/>
      <c r="H63" s="26"/>
      <c r="I63" s="25"/>
      <c r="J63" s="26"/>
      <c r="K63" s="25"/>
      <c r="L63" s="26"/>
      <c r="M63" s="25"/>
      <c r="N63" s="26"/>
      <c r="O63" s="25"/>
      <c r="P63" s="26"/>
      <c r="Q63" s="25"/>
      <c r="R63" s="26"/>
      <c r="S63" s="25"/>
      <c r="T63" s="26"/>
      <c r="U63" s="25"/>
      <c r="V63" s="26"/>
      <c r="W63" s="25"/>
      <c r="X63" s="26"/>
      <c r="Y63" s="25"/>
      <c r="Z63" s="26"/>
    </row>
    <row r="64" spans="4:26" x14ac:dyDescent="0.3">
      <c r="D64" s="45"/>
      <c r="E64" s="30"/>
      <c r="F64" s="45"/>
      <c r="G64" s="30"/>
      <c r="H64" s="26"/>
      <c r="I64" s="25"/>
      <c r="J64" s="26"/>
      <c r="K64" s="25"/>
      <c r="L64" s="26"/>
      <c r="M64" s="25"/>
      <c r="N64" s="26"/>
      <c r="O64" s="25"/>
      <c r="P64" s="26"/>
      <c r="Q64" s="25"/>
      <c r="R64" s="26"/>
      <c r="S64" s="25"/>
      <c r="T64" s="26"/>
      <c r="U64" s="25"/>
      <c r="V64" s="26"/>
      <c r="W64" s="25"/>
      <c r="X64" s="26"/>
      <c r="Y64" s="25"/>
      <c r="Z64" s="26"/>
    </row>
    <row r="65" spans="4:26" x14ac:dyDescent="0.3">
      <c r="D65" s="45"/>
      <c r="E65" s="30"/>
      <c r="F65" s="45"/>
      <c r="G65" s="30"/>
      <c r="H65" s="26"/>
      <c r="I65" s="25"/>
      <c r="J65" s="26"/>
      <c r="K65" s="25"/>
      <c r="L65" s="26"/>
      <c r="M65" s="25"/>
      <c r="N65" s="26"/>
      <c r="O65" s="25"/>
      <c r="P65" s="26"/>
      <c r="Q65" s="25"/>
      <c r="R65" s="26"/>
      <c r="S65" s="25"/>
      <c r="T65" s="26"/>
      <c r="U65" s="25"/>
      <c r="V65" s="26"/>
      <c r="W65" s="25"/>
      <c r="X65" s="26"/>
      <c r="Y65" s="25"/>
      <c r="Z65" s="26"/>
    </row>
    <row r="66" spans="4:26" x14ac:dyDescent="0.3">
      <c r="D66" s="45"/>
      <c r="E66" s="30"/>
      <c r="F66" s="45"/>
      <c r="G66" s="30"/>
      <c r="H66" s="26"/>
      <c r="I66" s="25"/>
      <c r="J66" s="26"/>
      <c r="K66" s="25"/>
      <c r="L66" s="26"/>
      <c r="M66" s="25"/>
      <c r="N66" s="26"/>
      <c r="O66" s="25"/>
      <c r="P66" s="26"/>
      <c r="Q66" s="25"/>
      <c r="R66" s="26"/>
      <c r="S66" s="25"/>
      <c r="T66" s="26"/>
      <c r="U66" s="25"/>
      <c r="V66" s="26"/>
      <c r="W66" s="25"/>
      <c r="X66" s="26"/>
      <c r="Y66" s="25"/>
      <c r="Z66" s="26"/>
    </row>
    <row r="67" spans="4:26" x14ac:dyDescent="0.3">
      <c r="D67" s="45"/>
      <c r="E67" s="30"/>
      <c r="F67" s="45"/>
      <c r="G67" s="30"/>
      <c r="H67" s="26"/>
      <c r="I67" s="25"/>
      <c r="J67" s="26"/>
      <c r="K67" s="25"/>
      <c r="L67" s="26"/>
      <c r="M67" s="25"/>
      <c r="N67" s="26"/>
      <c r="O67" s="25"/>
      <c r="P67" s="26"/>
      <c r="Q67" s="25"/>
      <c r="R67" s="26"/>
      <c r="S67" s="25"/>
      <c r="T67" s="26"/>
      <c r="U67" s="25"/>
      <c r="V67" s="26"/>
      <c r="W67" s="25"/>
      <c r="X67" s="26"/>
      <c r="Y67" s="25"/>
      <c r="Z67" s="26"/>
    </row>
    <row r="68" spans="4:26" x14ac:dyDescent="0.3">
      <c r="D68" s="45"/>
      <c r="E68" s="30"/>
      <c r="F68" s="45"/>
      <c r="G68" s="30"/>
      <c r="H68" s="26"/>
      <c r="I68" s="25"/>
      <c r="J68" s="26"/>
      <c r="K68" s="25"/>
      <c r="L68" s="26"/>
      <c r="M68" s="25"/>
      <c r="N68" s="26"/>
      <c r="O68" s="25"/>
      <c r="P68" s="26"/>
      <c r="Q68" s="25"/>
      <c r="R68" s="26"/>
      <c r="S68" s="25"/>
      <c r="T68" s="26"/>
      <c r="U68" s="25"/>
      <c r="V68" s="26"/>
      <c r="W68" s="25"/>
      <c r="X68" s="26"/>
      <c r="Y68" s="25"/>
      <c r="Z68" s="26"/>
    </row>
    <row r="69" spans="4:26" x14ac:dyDescent="0.3">
      <c r="D69" s="45"/>
      <c r="E69" s="30"/>
      <c r="F69" s="45"/>
      <c r="G69" s="30"/>
      <c r="H69" s="26"/>
      <c r="I69" s="25"/>
      <c r="J69" s="26"/>
      <c r="K69" s="25"/>
      <c r="L69" s="26"/>
      <c r="M69" s="25"/>
      <c r="N69" s="26"/>
      <c r="O69" s="25"/>
      <c r="P69" s="26"/>
      <c r="Q69" s="25"/>
      <c r="R69" s="26"/>
      <c r="S69" s="25"/>
      <c r="T69" s="26"/>
      <c r="U69" s="25"/>
      <c r="V69" s="26"/>
      <c r="W69" s="25"/>
      <c r="X69" s="26"/>
      <c r="Y69" s="25"/>
      <c r="Z69" s="26"/>
    </row>
    <row r="70" spans="4:26" x14ac:dyDescent="0.3">
      <c r="D70" s="45"/>
      <c r="E70" s="30"/>
      <c r="F70" s="45"/>
      <c r="G70" s="30"/>
      <c r="H70" s="26"/>
      <c r="I70" s="25"/>
      <c r="J70" s="26"/>
      <c r="K70" s="25"/>
      <c r="L70" s="26"/>
      <c r="M70" s="25"/>
      <c r="N70" s="26"/>
      <c r="O70" s="25"/>
      <c r="P70" s="26"/>
      <c r="Q70" s="25"/>
      <c r="R70" s="26"/>
      <c r="S70" s="25"/>
      <c r="T70" s="26"/>
      <c r="U70" s="25"/>
      <c r="V70" s="26"/>
      <c r="W70" s="25"/>
      <c r="X70" s="26"/>
      <c r="Y70" s="25"/>
      <c r="Z70" s="26"/>
    </row>
    <row r="71" spans="4:26" x14ac:dyDescent="0.3">
      <c r="D71" s="45"/>
      <c r="E71" s="30"/>
      <c r="F71" s="45"/>
      <c r="G71" s="30"/>
      <c r="H71" s="26"/>
      <c r="I71" s="25"/>
      <c r="J71" s="26"/>
      <c r="K71" s="25"/>
      <c r="L71" s="26"/>
      <c r="M71" s="25"/>
      <c r="N71" s="26"/>
      <c r="O71" s="25"/>
      <c r="P71" s="26"/>
      <c r="Q71" s="25"/>
      <c r="R71" s="26"/>
      <c r="S71" s="25"/>
      <c r="T71" s="26"/>
      <c r="U71" s="25"/>
      <c r="V71" s="26"/>
      <c r="W71" s="25"/>
      <c r="X71" s="26"/>
      <c r="Y71" s="25"/>
      <c r="Z71" s="26"/>
    </row>
    <row r="72" spans="4:26" x14ac:dyDescent="0.3">
      <c r="D72" s="45"/>
      <c r="E72" s="30"/>
      <c r="F72" s="45"/>
      <c r="G72" s="30"/>
      <c r="H72" s="26"/>
      <c r="I72" s="25"/>
      <c r="J72" s="26"/>
      <c r="K72" s="25"/>
      <c r="L72" s="26"/>
      <c r="M72" s="25"/>
      <c r="N72" s="26"/>
      <c r="O72" s="25"/>
      <c r="P72" s="26"/>
      <c r="Q72" s="25"/>
      <c r="R72" s="26"/>
      <c r="S72" s="25"/>
      <c r="T72" s="26"/>
      <c r="U72" s="25"/>
      <c r="V72" s="26"/>
      <c r="W72" s="25"/>
      <c r="X72" s="26"/>
      <c r="Y72" s="25"/>
      <c r="Z72" s="26"/>
    </row>
    <row r="73" spans="4:26" x14ac:dyDescent="0.3">
      <c r="D73" s="45"/>
      <c r="E73" s="30"/>
      <c r="F73" s="45"/>
      <c r="G73" s="30"/>
      <c r="H73" s="26"/>
      <c r="I73" s="25"/>
      <c r="J73" s="26"/>
      <c r="K73" s="25"/>
      <c r="L73" s="26"/>
      <c r="M73" s="25"/>
      <c r="N73" s="26"/>
      <c r="O73" s="25"/>
      <c r="P73" s="26"/>
      <c r="Q73" s="25"/>
      <c r="R73" s="26"/>
      <c r="S73" s="25"/>
      <c r="T73" s="26"/>
      <c r="U73" s="25"/>
      <c r="V73" s="26"/>
      <c r="W73" s="25"/>
      <c r="X73" s="26"/>
      <c r="Y73" s="25"/>
      <c r="Z73" s="26"/>
    </row>
    <row r="74" spans="4:26" x14ac:dyDescent="0.3">
      <c r="D74" s="45"/>
      <c r="E74" s="30"/>
      <c r="F74" s="45"/>
      <c r="G74" s="30"/>
      <c r="H74" s="26"/>
      <c r="I74" s="25"/>
      <c r="J74" s="26"/>
      <c r="K74" s="25"/>
      <c r="L74" s="26"/>
      <c r="M74" s="25"/>
      <c r="N74" s="26"/>
      <c r="O74" s="25"/>
      <c r="P74" s="26"/>
      <c r="Q74" s="25"/>
      <c r="R74" s="26"/>
      <c r="S74" s="25"/>
      <c r="T74" s="26"/>
      <c r="U74" s="25"/>
      <c r="V74" s="26"/>
      <c r="W74" s="25"/>
      <c r="X74" s="26"/>
      <c r="Y74" s="25"/>
      <c r="Z74" s="26"/>
    </row>
    <row r="75" spans="4:26" x14ac:dyDescent="0.3">
      <c r="D75" s="45"/>
      <c r="E75" s="30"/>
      <c r="F75" s="45"/>
      <c r="G75" s="30"/>
      <c r="H75" s="26"/>
      <c r="I75" s="25"/>
      <c r="J75" s="26"/>
      <c r="K75" s="25"/>
      <c r="L75" s="26"/>
      <c r="M75" s="25"/>
      <c r="N75" s="26"/>
      <c r="O75" s="25"/>
      <c r="P75" s="26"/>
      <c r="Q75" s="25"/>
      <c r="R75" s="26"/>
      <c r="S75" s="25"/>
      <c r="T75" s="26"/>
      <c r="U75" s="25"/>
      <c r="V75" s="26"/>
      <c r="W75" s="25"/>
      <c r="X75" s="26"/>
      <c r="Y75" s="25"/>
      <c r="Z75" s="26"/>
    </row>
    <row r="76" spans="4:26" x14ac:dyDescent="0.3">
      <c r="D76" s="45"/>
      <c r="E76" s="30"/>
      <c r="F76" s="45"/>
      <c r="G76" s="30"/>
      <c r="H76" s="26"/>
      <c r="I76" s="25"/>
      <c r="J76" s="26"/>
      <c r="K76" s="25"/>
      <c r="L76" s="26"/>
      <c r="M76" s="25"/>
      <c r="N76" s="26"/>
      <c r="O76" s="25"/>
      <c r="P76" s="26"/>
      <c r="Q76" s="25"/>
      <c r="R76" s="26"/>
      <c r="S76" s="25"/>
      <c r="T76" s="26"/>
      <c r="U76" s="25"/>
      <c r="V76" s="26"/>
      <c r="W76" s="25"/>
      <c r="X76" s="26"/>
      <c r="Y76" s="25"/>
      <c r="Z76" s="26"/>
    </row>
    <row r="77" spans="4:26" x14ac:dyDescent="0.3">
      <c r="D77" s="45"/>
      <c r="E77" s="30"/>
      <c r="F77" s="45"/>
      <c r="G77" s="30"/>
      <c r="H77" s="26"/>
      <c r="I77" s="25"/>
      <c r="J77" s="26"/>
      <c r="K77" s="25"/>
      <c r="L77" s="26"/>
      <c r="M77" s="25"/>
      <c r="N77" s="26"/>
      <c r="O77" s="25"/>
      <c r="P77" s="26"/>
      <c r="Q77" s="25"/>
      <c r="R77" s="26"/>
      <c r="S77" s="25"/>
      <c r="T77" s="26"/>
      <c r="U77" s="25"/>
      <c r="V77" s="26"/>
      <c r="W77" s="25"/>
      <c r="X77" s="26"/>
      <c r="Y77" s="25"/>
      <c r="Z77" s="26"/>
    </row>
    <row r="78" spans="4:26" x14ac:dyDescent="0.3">
      <c r="D78" s="45"/>
      <c r="E78" s="30"/>
      <c r="F78" s="45"/>
      <c r="G78" s="30"/>
      <c r="H78" s="26"/>
      <c r="I78" s="25"/>
      <c r="J78" s="26"/>
      <c r="K78" s="25"/>
      <c r="L78" s="26"/>
      <c r="M78" s="25"/>
      <c r="N78" s="26"/>
      <c r="O78" s="25"/>
      <c r="P78" s="26"/>
      <c r="Q78" s="25"/>
      <c r="R78" s="26"/>
      <c r="S78" s="25"/>
      <c r="T78" s="26"/>
      <c r="U78" s="25"/>
      <c r="V78" s="26"/>
      <c r="W78" s="25"/>
      <c r="X78" s="26"/>
      <c r="Y78" s="25"/>
      <c r="Z78" s="26"/>
    </row>
    <row r="79" spans="4:26" x14ac:dyDescent="0.3">
      <c r="D79" s="45"/>
      <c r="E79" s="30"/>
      <c r="F79" s="45"/>
      <c r="G79" s="30"/>
      <c r="H79" s="26"/>
      <c r="I79" s="25"/>
      <c r="J79" s="26"/>
      <c r="K79" s="25"/>
      <c r="L79" s="26"/>
      <c r="M79" s="25"/>
      <c r="N79" s="26"/>
      <c r="O79" s="25"/>
      <c r="P79" s="26"/>
      <c r="Q79" s="25"/>
      <c r="R79" s="26"/>
      <c r="S79" s="25"/>
      <c r="T79" s="26"/>
      <c r="U79" s="25"/>
      <c r="V79" s="26"/>
      <c r="W79" s="25"/>
      <c r="X79" s="26"/>
      <c r="Y79" s="25"/>
      <c r="Z79" s="26"/>
    </row>
    <row r="80" spans="4:26" x14ac:dyDescent="0.3">
      <c r="D80" s="45"/>
      <c r="E80" s="30"/>
      <c r="F80" s="45"/>
      <c r="G80" s="30"/>
      <c r="H80" s="26"/>
      <c r="I80" s="25"/>
      <c r="J80" s="26"/>
      <c r="K80" s="25"/>
      <c r="L80" s="26"/>
      <c r="M80" s="25"/>
      <c r="N80" s="26"/>
      <c r="O80" s="25"/>
      <c r="P80" s="26"/>
      <c r="Q80" s="25"/>
      <c r="R80" s="26"/>
      <c r="S80" s="25"/>
      <c r="T80" s="26"/>
      <c r="U80" s="25"/>
      <c r="V80" s="26"/>
      <c r="W80" s="25"/>
      <c r="X80" s="26"/>
      <c r="Y80" s="25"/>
      <c r="Z80" s="26"/>
    </row>
    <row r="81" spans="4:26" x14ac:dyDescent="0.3">
      <c r="D81" s="45"/>
      <c r="E81" s="30"/>
      <c r="F81" s="45"/>
      <c r="G81" s="30"/>
      <c r="H81" s="26"/>
      <c r="I81" s="25"/>
      <c r="J81" s="26"/>
      <c r="K81" s="25"/>
      <c r="L81" s="26"/>
      <c r="M81" s="25"/>
      <c r="N81" s="26"/>
      <c r="O81" s="25"/>
      <c r="P81" s="26"/>
      <c r="Q81" s="25"/>
      <c r="R81" s="26"/>
      <c r="S81" s="25"/>
      <c r="T81" s="26"/>
      <c r="U81" s="25"/>
      <c r="V81" s="26"/>
      <c r="W81" s="25"/>
      <c r="X81" s="26"/>
      <c r="Y81" s="25"/>
      <c r="Z81" s="26"/>
    </row>
    <row r="82" spans="4:26" x14ac:dyDescent="0.3">
      <c r="D82" s="45"/>
      <c r="E82" s="30"/>
      <c r="F82" s="45"/>
      <c r="G82" s="30"/>
      <c r="H82" s="26"/>
      <c r="I82" s="25"/>
      <c r="J82" s="26"/>
      <c r="K82" s="25"/>
      <c r="L82" s="26"/>
      <c r="M82" s="25"/>
      <c r="N82" s="26"/>
      <c r="O82" s="25"/>
      <c r="P82" s="26"/>
      <c r="Q82" s="25"/>
      <c r="R82" s="26"/>
      <c r="S82" s="25"/>
      <c r="T82" s="26"/>
      <c r="U82" s="25"/>
      <c r="V82" s="26"/>
      <c r="W82" s="25"/>
      <c r="X82" s="26"/>
      <c r="Y82" s="25"/>
      <c r="Z82" s="26"/>
    </row>
    <row r="83" spans="4:26" x14ac:dyDescent="0.3">
      <c r="D83" s="45"/>
      <c r="E83" s="30"/>
      <c r="F83" s="45"/>
      <c r="G83" s="30"/>
      <c r="H83" s="26"/>
      <c r="I83" s="25"/>
      <c r="J83" s="26"/>
      <c r="K83" s="25"/>
      <c r="L83" s="26"/>
      <c r="M83" s="25"/>
      <c r="N83" s="26"/>
      <c r="O83" s="25"/>
      <c r="P83" s="26"/>
      <c r="Q83" s="25"/>
      <c r="R83" s="26"/>
      <c r="S83" s="25"/>
      <c r="T83" s="26"/>
      <c r="U83" s="25"/>
      <c r="V83" s="26"/>
      <c r="W83" s="25"/>
      <c r="X83" s="26"/>
      <c r="Y83" s="25"/>
      <c r="Z83" s="26"/>
    </row>
    <row r="84" spans="4:26" x14ac:dyDescent="0.3">
      <c r="D84" s="45"/>
      <c r="E84" s="30"/>
      <c r="F84" s="45"/>
      <c r="G84" s="30"/>
      <c r="H84" s="26"/>
      <c r="I84" s="25"/>
      <c r="J84" s="26"/>
      <c r="K84" s="25"/>
      <c r="L84" s="26"/>
      <c r="M84" s="25"/>
      <c r="N84" s="26"/>
      <c r="O84" s="25"/>
      <c r="P84" s="26"/>
      <c r="Q84" s="25"/>
      <c r="R84" s="26"/>
      <c r="S84" s="25"/>
      <c r="T84" s="26"/>
      <c r="U84" s="25"/>
      <c r="V84" s="26"/>
      <c r="W84" s="25"/>
      <c r="X84" s="26"/>
      <c r="Y84" s="25"/>
      <c r="Z84" s="26"/>
    </row>
    <row r="85" spans="4:26" x14ac:dyDescent="0.3">
      <c r="D85" s="45"/>
      <c r="E85" s="30"/>
      <c r="F85" s="45"/>
      <c r="G85" s="30"/>
      <c r="H85" s="26"/>
      <c r="I85" s="25"/>
      <c r="J85" s="26"/>
      <c r="K85" s="25"/>
      <c r="L85" s="26"/>
      <c r="M85" s="25"/>
      <c r="N85" s="26"/>
      <c r="O85" s="25"/>
      <c r="P85" s="26"/>
      <c r="Q85" s="25"/>
      <c r="R85" s="26"/>
      <c r="S85" s="25"/>
      <c r="T85" s="26"/>
      <c r="U85" s="25"/>
      <c r="V85" s="26"/>
      <c r="W85" s="25"/>
      <c r="X85" s="26"/>
      <c r="Y85" s="25"/>
      <c r="Z85" s="26"/>
    </row>
    <row r="86" spans="4:26" x14ac:dyDescent="0.3">
      <c r="D86" s="45"/>
      <c r="E86" s="30"/>
      <c r="F86" s="45"/>
      <c r="G86" s="30"/>
      <c r="H86" s="26"/>
      <c r="I86" s="25"/>
      <c r="J86" s="26"/>
      <c r="K86" s="25"/>
      <c r="L86" s="26"/>
      <c r="M86" s="25"/>
      <c r="N86" s="26"/>
      <c r="O86" s="25"/>
      <c r="P86" s="26"/>
      <c r="Q86" s="25"/>
      <c r="R86" s="26"/>
      <c r="S86" s="25"/>
      <c r="T86" s="26"/>
      <c r="U86" s="25"/>
      <c r="V86" s="26"/>
      <c r="W86" s="25"/>
      <c r="X86" s="26"/>
      <c r="Y86" s="25"/>
      <c r="Z86" s="26"/>
    </row>
    <row r="87" spans="4:26" x14ac:dyDescent="0.3">
      <c r="D87" s="45"/>
      <c r="E87" s="30"/>
      <c r="F87" s="45"/>
      <c r="G87" s="30"/>
      <c r="H87" s="26"/>
      <c r="I87" s="25"/>
      <c r="J87" s="26"/>
      <c r="K87" s="25"/>
      <c r="L87" s="26"/>
      <c r="M87" s="25"/>
      <c r="N87" s="26"/>
      <c r="O87" s="25"/>
      <c r="P87" s="26"/>
      <c r="Q87" s="25"/>
      <c r="R87" s="26"/>
      <c r="S87" s="25"/>
      <c r="T87" s="26"/>
      <c r="U87" s="25"/>
      <c r="V87" s="26"/>
      <c r="W87" s="25"/>
      <c r="X87" s="26"/>
      <c r="Y87" s="25"/>
      <c r="Z87" s="26"/>
    </row>
    <row r="88" spans="4:26" x14ac:dyDescent="0.3">
      <c r="D88" s="45"/>
      <c r="E88" s="30"/>
      <c r="F88" s="45"/>
      <c r="G88" s="30"/>
      <c r="H88" s="26"/>
      <c r="I88" s="25"/>
      <c r="J88" s="26"/>
      <c r="K88" s="25"/>
      <c r="L88" s="26"/>
      <c r="M88" s="25"/>
      <c r="N88" s="26"/>
      <c r="O88" s="25"/>
      <c r="P88" s="26"/>
      <c r="Q88" s="25"/>
      <c r="R88" s="26"/>
      <c r="S88" s="25"/>
      <c r="T88" s="26"/>
      <c r="U88" s="25"/>
      <c r="V88" s="26"/>
      <c r="W88" s="25"/>
      <c r="X88" s="26"/>
      <c r="Y88" s="25"/>
      <c r="Z88" s="26"/>
    </row>
    <row r="89" spans="4:26" x14ac:dyDescent="0.3">
      <c r="D89" s="45"/>
      <c r="E89" s="30"/>
      <c r="F89" s="45"/>
      <c r="G89" s="30"/>
      <c r="H89" s="26"/>
      <c r="I89" s="25"/>
      <c r="J89" s="26"/>
      <c r="K89" s="25"/>
      <c r="L89" s="26"/>
      <c r="M89" s="25"/>
      <c r="N89" s="26"/>
      <c r="O89" s="25"/>
      <c r="P89" s="26"/>
      <c r="Q89" s="25"/>
      <c r="R89" s="26"/>
      <c r="S89" s="25"/>
      <c r="T89" s="26"/>
      <c r="U89" s="25"/>
      <c r="V89" s="26"/>
      <c r="W89" s="25"/>
      <c r="X89" s="26"/>
      <c r="Y89" s="25"/>
      <c r="Z89" s="26"/>
    </row>
    <row r="90" spans="4:26" x14ac:dyDescent="0.3">
      <c r="D90" s="45"/>
      <c r="E90" s="30"/>
      <c r="F90" s="45"/>
      <c r="G90" s="30"/>
      <c r="H90" s="26"/>
      <c r="I90" s="25"/>
      <c r="J90" s="26"/>
      <c r="K90" s="25"/>
      <c r="L90" s="26"/>
      <c r="M90" s="25"/>
      <c r="N90" s="26"/>
      <c r="O90" s="25"/>
      <c r="P90" s="26"/>
      <c r="Q90" s="25"/>
      <c r="R90" s="26"/>
      <c r="S90" s="25"/>
      <c r="T90" s="26"/>
      <c r="U90" s="25"/>
      <c r="V90" s="26"/>
      <c r="W90" s="25"/>
      <c r="X90" s="26"/>
      <c r="Y90" s="25"/>
      <c r="Z90" s="26"/>
    </row>
    <row r="91" spans="4:26" x14ac:dyDescent="0.3">
      <c r="D91" s="45"/>
      <c r="E91" s="30"/>
      <c r="F91" s="45"/>
      <c r="G91" s="30"/>
      <c r="H91" s="26"/>
      <c r="I91" s="25"/>
      <c r="J91" s="26"/>
      <c r="K91" s="25"/>
      <c r="L91" s="26"/>
      <c r="M91" s="25"/>
      <c r="N91" s="26"/>
      <c r="O91" s="25"/>
      <c r="P91" s="26"/>
      <c r="Q91" s="25"/>
      <c r="R91" s="26"/>
      <c r="S91" s="25"/>
      <c r="T91" s="26"/>
      <c r="U91" s="25"/>
      <c r="V91" s="26"/>
      <c r="W91" s="25"/>
      <c r="X91" s="26"/>
      <c r="Y91" s="25"/>
      <c r="Z91" s="26"/>
    </row>
    <row r="92" spans="4:26" x14ac:dyDescent="0.3">
      <c r="D92" s="45"/>
      <c r="E92" s="30"/>
      <c r="F92" s="45"/>
      <c r="G92" s="30"/>
      <c r="H92" s="26"/>
      <c r="I92" s="25"/>
      <c r="J92" s="26"/>
      <c r="K92" s="25"/>
      <c r="L92" s="26"/>
      <c r="M92" s="25"/>
      <c r="N92" s="26"/>
      <c r="O92" s="25"/>
      <c r="P92" s="26"/>
      <c r="Q92" s="25"/>
      <c r="R92" s="26"/>
      <c r="S92" s="25"/>
      <c r="T92" s="26"/>
      <c r="U92" s="25"/>
      <c r="V92" s="26"/>
      <c r="W92" s="25"/>
      <c r="X92" s="26"/>
      <c r="Y92" s="25"/>
      <c r="Z92" s="26"/>
    </row>
    <row r="93" spans="4:26" x14ac:dyDescent="0.3">
      <c r="D93" s="45"/>
      <c r="E93" s="30"/>
      <c r="F93" s="45"/>
      <c r="G93" s="30"/>
      <c r="H93" s="26"/>
      <c r="I93" s="25"/>
      <c r="J93" s="26"/>
      <c r="K93" s="25"/>
      <c r="L93" s="26"/>
      <c r="M93" s="25"/>
      <c r="N93" s="26"/>
      <c r="O93" s="25"/>
      <c r="P93" s="26"/>
      <c r="Q93" s="25"/>
      <c r="R93" s="26"/>
      <c r="S93" s="25"/>
      <c r="T93" s="26"/>
      <c r="U93" s="25"/>
      <c r="V93" s="26"/>
      <c r="W93" s="25"/>
      <c r="X93" s="26"/>
      <c r="Y93" s="25"/>
      <c r="Z93" s="26"/>
    </row>
    <row r="94" spans="4:26" x14ac:dyDescent="0.3">
      <c r="D94" s="45"/>
      <c r="E94" s="30"/>
      <c r="F94" s="45"/>
      <c r="G94" s="30"/>
      <c r="H94" s="26"/>
      <c r="I94" s="25"/>
      <c r="J94" s="26"/>
      <c r="K94" s="25"/>
      <c r="L94" s="26"/>
      <c r="M94" s="25"/>
      <c r="N94" s="26"/>
      <c r="O94" s="25"/>
      <c r="P94" s="26"/>
      <c r="Q94" s="25"/>
      <c r="R94" s="26"/>
      <c r="S94" s="25"/>
      <c r="T94" s="26"/>
      <c r="U94" s="25"/>
      <c r="V94" s="26"/>
      <c r="W94" s="25"/>
      <c r="X94" s="26"/>
      <c r="Y94" s="25"/>
      <c r="Z94" s="26"/>
    </row>
    <row r="95" spans="4:26" x14ac:dyDescent="0.3">
      <c r="D95" s="45"/>
      <c r="E95" s="30"/>
      <c r="F95" s="45"/>
      <c r="G95" s="30"/>
      <c r="H95" s="26"/>
      <c r="I95" s="25"/>
      <c r="J95" s="26"/>
      <c r="K95" s="25"/>
      <c r="L95" s="26"/>
      <c r="M95" s="25"/>
      <c r="N95" s="26"/>
      <c r="O95" s="25"/>
      <c r="P95" s="26"/>
      <c r="Q95" s="25"/>
      <c r="R95" s="26"/>
      <c r="S95" s="25"/>
      <c r="T95" s="26"/>
      <c r="U95" s="25"/>
      <c r="V95" s="26"/>
      <c r="W95" s="25"/>
      <c r="X95" s="26"/>
      <c r="Y95" s="25"/>
      <c r="Z95" s="26"/>
    </row>
    <row r="96" spans="4:26" x14ac:dyDescent="0.3">
      <c r="D96" s="45"/>
      <c r="E96" s="30"/>
      <c r="F96" s="45"/>
      <c r="G96" s="30"/>
      <c r="H96" s="26"/>
      <c r="I96" s="25"/>
      <c r="J96" s="26"/>
      <c r="K96" s="25"/>
      <c r="L96" s="26"/>
      <c r="M96" s="25"/>
      <c r="N96" s="26"/>
      <c r="O96" s="25"/>
      <c r="P96" s="26"/>
      <c r="Q96" s="25"/>
      <c r="R96" s="26"/>
      <c r="S96" s="25"/>
      <c r="T96" s="26"/>
      <c r="U96" s="25"/>
      <c r="V96" s="26"/>
      <c r="W96" s="25"/>
      <c r="X96" s="26"/>
      <c r="Y96" s="25"/>
      <c r="Z96" s="26"/>
    </row>
    <row r="97" spans="4:26" x14ac:dyDescent="0.3">
      <c r="D97" s="45"/>
      <c r="E97" s="30"/>
      <c r="F97" s="45"/>
      <c r="G97" s="30"/>
      <c r="H97" s="26"/>
      <c r="I97" s="25"/>
      <c r="J97" s="26"/>
      <c r="K97" s="25"/>
      <c r="L97" s="26"/>
      <c r="M97" s="25"/>
      <c r="N97" s="26"/>
      <c r="O97" s="25"/>
      <c r="P97" s="26"/>
      <c r="Q97" s="25"/>
      <c r="R97" s="26"/>
      <c r="S97" s="25"/>
      <c r="T97" s="26"/>
      <c r="U97" s="25"/>
      <c r="V97" s="26"/>
      <c r="W97" s="25"/>
      <c r="X97" s="26"/>
      <c r="Y97" s="25"/>
      <c r="Z97" s="26"/>
    </row>
    <row r="98" spans="4:26" x14ac:dyDescent="0.3">
      <c r="D98" s="45"/>
      <c r="E98" s="30"/>
      <c r="F98" s="45"/>
      <c r="G98" s="30"/>
      <c r="H98" s="26"/>
      <c r="I98" s="25"/>
      <c r="J98" s="26"/>
      <c r="K98" s="25"/>
      <c r="L98" s="26"/>
      <c r="M98" s="25"/>
      <c r="N98" s="26"/>
      <c r="O98" s="25"/>
      <c r="P98" s="26"/>
      <c r="Q98" s="25"/>
      <c r="R98" s="26"/>
      <c r="S98" s="25"/>
      <c r="T98" s="26"/>
      <c r="U98" s="25"/>
      <c r="V98" s="26"/>
      <c r="W98" s="25"/>
      <c r="X98" s="26"/>
      <c r="Y98" s="25"/>
      <c r="Z98" s="26"/>
    </row>
    <row r="99" spans="4:26" x14ac:dyDescent="0.3">
      <c r="D99" s="45"/>
      <c r="E99" s="30"/>
      <c r="F99" s="45"/>
      <c r="G99" s="30"/>
      <c r="H99" s="26"/>
      <c r="I99" s="25"/>
      <c r="J99" s="26"/>
      <c r="K99" s="25"/>
      <c r="L99" s="26"/>
      <c r="M99" s="25"/>
      <c r="N99" s="26"/>
      <c r="O99" s="25"/>
      <c r="P99" s="26"/>
      <c r="Q99" s="25"/>
      <c r="R99" s="26"/>
      <c r="S99" s="25"/>
      <c r="T99" s="26"/>
      <c r="U99" s="25"/>
      <c r="V99" s="26"/>
      <c r="W99" s="25"/>
      <c r="X99" s="26"/>
      <c r="Y99" s="25"/>
      <c r="Z99" s="26"/>
    </row>
    <row r="100" spans="4:26" x14ac:dyDescent="0.3">
      <c r="D100" s="45"/>
      <c r="E100" s="30"/>
      <c r="F100" s="45"/>
      <c r="G100" s="30"/>
      <c r="H100" s="26"/>
      <c r="I100" s="25"/>
      <c r="J100" s="26"/>
      <c r="K100" s="25"/>
      <c r="L100" s="26"/>
      <c r="M100" s="25"/>
      <c r="N100" s="26"/>
      <c r="O100" s="25"/>
      <c r="P100" s="26"/>
      <c r="Q100" s="25"/>
      <c r="R100" s="26"/>
      <c r="S100" s="25"/>
      <c r="T100" s="26"/>
      <c r="U100" s="25"/>
      <c r="V100" s="26"/>
      <c r="W100" s="25"/>
      <c r="X100" s="26"/>
      <c r="Y100" s="25"/>
      <c r="Z100" s="26"/>
    </row>
    <row r="101" spans="4:26" x14ac:dyDescent="0.3">
      <c r="D101" s="45"/>
      <c r="E101" s="30"/>
      <c r="F101" s="45"/>
      <c r="G101" s="30"/>
      <c r="H101" s="26"/>
      <c r="I101" s="25"/>
      <c r="J101" s="26"/>
      <c r="K101" s="25"/>
      <c r="L101" s="26"/>
      <c r="M101" s="25"/>
      <c r="N101" s="26"/>
      <c r="O101" s="25"/>
      <c r="P101" s="26"/>
      <c r="Q101" s="25"/>
      <c r="R101" s="26"/>
      <c r="S101" s="25"/>
      <c r="T101" s="26"/>
      <c r="U101" s="25"/>
      <c r="V101" s="26"/>
      <c r="W101" s="25"/>
      <c r="X101" s="26"/>
      <c r="Y101" s="25"/>
      <c r="Z101" s="26"/>
    </row>
    <row r="102" spans="4:26" x14ac:dyDescent="0.3">
      <c r="D102" s="45"/>
      <c r="E102" s="30"/>
      <c r="F102" s="45"/>
      <c r="G102" s="30"/>
      <c r="H102" s="26"/>
      <c r="I102" s="25"/>
      <c r="J102" s="26"/>
      <c r="K102" s="25"/>
      <c r="L102" s="26"/>
      <c r="M102" s="25"/>
      <c r="N102" s="26"/>
      <c r="O102" s="25"/>
      <c r="P102" s="26"/>
      <c r="Q102" s="25"/>
      <c r="R102" s="26"/>
      <c r="S102" s="25"/>
      <c r="T102" s="26"/>
      <c r="U102" s="25"/>
      <c r="V102" s="26"/>
      <c r="W102" s="25"/>
      <c r="X102" s="26"/>
      <c r="Y102" s="25"/>
      <c r="Z102" s="26"/>
    </row>
    <row r="103" spans="4:26" x14ac:dyDescent="0.3">
      <c r="D103" s="45"/>
      <c r="E103" s="30"/>
      <c r="F103" s="45"/>
      <c r="G103" s="30"/>
      <c r="H103" s="26"/>
      <c r="I103" s="25"/>
      <c r="J103" s="26"/>
      <c r="K103" s="25"/>
      <c r="L103" s="26"/>
      <c r="M103" s="25"/>
      <c r="N103" s="26"/>
      <c r="O103" s="25"/>
      <c r="P103" s="26"/>
      <c r="Q103" s="25"/>
      <c r="R103" s="26"/>
      <c r="S103" s="25"/>
      <c r="T103" s="26"/>
      <c r="U103" s="25"/>
      <c r="V103" s="26"/>
      <c r="W103" s="25"/>
      <c r="X103" s="26"/>
      <c r="Y103" s="25"/>
      <c r="Z103" s="26"/>
    </row>
    <row r="104" spans="4:26" x14ac:dyDescent="0.3">
      <c r="D104" s="45"/>
      <c r="E104" s="30"/>
      <c r="F104" s="45"/>
      <c r="G104" s="30"/>
      <c r="H104" s="26"/>
      <c r="I104" s="25"/>
      <c r="J104" s="26"/>
      <c r="K104" s="25"/>
      <c r="L104" s="26"/>
      <c r="M104" s="25"/>
      <c r="N104" s="26"/>
      <c r="O104" s="25"/>
      <c r="P104" s="26"/>
      <c r="Q104" s="25"/>
      <c r="R104" s="26"/>
      <c r="S104" s="25"/>
      <c r="T104" s="26"/>
      <c r="U104" s="25"/>
      <c r="V104" s="26"/>
      <c r="W104" s="25"/>
      <c r="X104" s="26"/>
      <c r="Y104" s="25"/>
      <c r="Z104" s="26"/>
    </row>
    <row r="105" spans="4:26" x14ac:dyDescent="0.3">
      <c r="D105" s="45"/>
      <c r="E105" s="30"/>
      <c r="F105" s="45"/>
      <c r="G105" s="30"/>
      <c r="H105" s="26"/>
      <c r="I105" s="25"/>
      <c r="J105" s="26"/>
      <c r="K105" s="25"/>
      <c r="L105" s="26"/>
      <c r="M105" s="25"/>
      <c r="N105" s="26"/>
      <c r="O105" s="25"/>
      <c r="P105" s="26"/>
      <c r="Q105" s="25"/>
      <c r="R105" s="26"/>
      <c r="S105" s="25"/>
      <c r="T105" s="26"/>
      <c r="U105" s="25"/>
      <c r="V105" s="26"/>
      <c r="W105" s="25"/>
      <c r="X105" s="26"/>
      <c r="Y105" s="25"/>
      <c r="Z105" s="26"/>
    </row>
    <row r="106" spans="4:26" x14ac:dyDescent="0.3">
      <c r="D106" s="45"/>
      <c r="E106" s="30"/>
      <c r="F106" s="45"/>
      <c r="G106" s="30"/>
      <c r="H106" s="26"/>
      <c r="I106" s="25"/>
      <c r="J106" s="26"/>
      <c r="K106" s="25"/>
      <c r="L106" s="26"/>
      <c r="M106" s="25"/>
      <c r="N106" s="26"/>
      <c r="O106" s="25"/>
      <c r="P106" s="26"/>
      <c r="Q106" s="25"/>
      <c r="R106" s="26"/>
      <c r="S106" s="25"/>
      <c r="T106" s="26"/>
      <c r="U106" s="25"/>
      <c r="V106" s="26"/>
      <c r="W106" s="25"/>
      <c r="X106" s="26"/>
      <c r="Y106" s="25"/>
      <c r="Z106" s="26"/>
    </row>
    <row r="107" spans="4:26" x14ac:dyDescent="0.3">
      <c r="D107" s="45"/>
      <c r="E107" s="30"/>
      <c r="F107" s="45"/>
      <c r="G107" s="30"/>
      <c r="H107" s="26"/>
      <c r="I107" s="25"/>
      <c r="J107" s="26"/>
      <c r="K107" s="25"/>
      <c r="L107" s="26"/>
      <c r="M107" s="25"/>
      <c r="N107" s="26"/>
      <c r="O107" s="25"/>
      <c r="P107" s="26"/>
      <c r="Q107" s="25"/>
      <c r="R107" s="26"/>
      <c r="S107" s="25"/>
      <c r="T107" s="26"/>
      <c r="U107" s="25"/>
      <c r="V107" s="26"/>
      <c r="W107" s="25"/>
      <c r="X107" s="26"/>
      <c r="Y107" s="25"/>
      <c r="Z107" s="26"/>
    </row>
    <row r="108" spans="4:26" x14ac:dyDescent="0.3">
      <c r="D108" s="45"/>
      <c r="E108" s="30"/>
      <c r="F108" s="45"/>
      <c r="G108" s="30"/>
      <c r="H108" s="26"/>
      <c r="I108" s="25"/>
      <c r="J108" s="26"/>
      <c r="K108" s="25"/>
      <c r="L108" s="26"/>
      <c r="M108" s="25"/>
      <c r="N108" s="26"/>
      <c r="O108" s="25"/>
      <c r="P108" s="26"/>
      <c r="Q108" s="25"/>
      <c r="R108" s="26"/>
      <c r="S108" s="25"/>
      <c r="T108" s="26"/>
      <c r="U108" s="25"/>
      <c r="V108" s="26"/>
      <c r="W108" s="25"/>
      <c r="X108" s="26"/>
      <c r="Y108" s="25"/>
      <c r="Z108" s="26"/>
    </row>
    <row r="109" spans="4:26" x14ac:dyDescent="0.3">
      <c r="D109" s="45"/>
      <c r="E109" s="30"/>
      <c r="F109" s="45"/>
      <c r="G109" s="30"/>
      <c r="H109" s="26"/>
      <c r="I109" s="25"/>
      <c r="J109" s="26"/>
      <c r="K109" s="25"/>
      <c r="L109" s="26"/>
      <c r="M109" s="25"/>
      <c r="N109" s="26"/>
      <c r="O109" s="25"/>
      <c r="P109" s="26"/>
      <c r="Q109" s="25"/>
      <c r="R109" s="26"/>
      <c r="S109" s="25"/>
      <c r="T109" s="26"/>
      <c r="U109" s="25"/>
      <c r="V109" s="26"/>
      <c r="W109" s="25"/>
      <c r="X109" s="26"/>
      <c r="Y109" s="25"/>
      <c r="Z109" s="26"/>
    </row>
    <row r="110" spans="4:26" x14ac:dyDescent="0.3">
      <c r="D110" s="45"/>
      <c r="E110" s="30"/>
      <c r="F110" s="45"/>
      <c r="G110" s="30"/>
      <c r="H110" s="26"/>
      <c r="I110" s="25"/>
      <c r="J110" s="26"/>
      <c r="K110" s="25"/>
      <c r="L110" s="26"/>
      <c r="M110" s="25"/>
      <c r="N110" s="26"/>
      <c r="O110" s="25"/>
      <c r="P110" s="26"/>
      <c r="Q110" s="25"/>
      <c r="R110" s="26"/>
      <c r="S110" s="25"/>
      <c r="T110" s="26"/>
      <c r="U110" s="25"/>
      <c r="V110" s="26"/>
      <c r="W110" s="25"/>
      <c r="X110" s="26"/>
      <c r="Y110" s="25"/>
      <c r="Z110" s="26"/>
    </row>
    <row r="111" spans="4:26" x14ac:dyDescent="0.3">
      <c r="D111" s="45"/>
      <c r="E111" s="30"/>
      <c r="F111" s="45"/>
      <c r="G111" s="30"/>
      <c r="H111" s="26"/>
      <c r="I111" s="25"/>
      <c r="J111" s="26"/>
      <c r="K111" s="25"/>
      <c r="L111" s="26"/>
      <c r="M111" s="25"/>
      <c r="N111" s="26"/>
      <c r="O111" s="25"/>
      <c r="P111" s="26"/>
      <c r="Q111" s="25"/>
      <c r="R111" s="26"/>
      <c r="S111" s="25"/>
      <c r="T111" s="26"/>
      <c r="U111" s="25"/>
      <c r="V111" s="26"/>
      <c r="W111" s="25"/>
      <c r="X111" s="26"/>
      <c r="Y111" s="25"/>
      <c r="Z111" s="26"/>
    </row>
    <row r="112" spans="4:26" x14ac:dyDescent="0.3">
      <c r="D112" s="45"/>
      <c r="E112" s="30"/>
      <c r="F112" s="45"/>
      <c r="G112" s="30"/>
      <c r="H112" s="26"/>
      <c r="I112" s="25"/>
      <c r="J112" s="26"/>
      <c r="K112" s="25"/>
      <c r="L112" s="26"/>
      <c r="M112" s="25"/>
      <c r="N112" s="26"/>
      <c r="O112" s="25"/>
      <c r="P112" s="26"/>
      <c r="Q112" s="25"/>
      <c r="R112" s="26"/>
      <c r="S112" s="25"/>
      <c r="T112" s="26"/>
      <c r="U112" s="25"/>
      <c r="V112" s="26"/>
      <c r="W112" s="25"/>
      <c r="X112" s="26"/>
      <c r="Y112" s="25"/>
      <c r="Z112" s="26"/>
    </row>
    <row r="113" spans="4:26" x14ac:dyDescent="0.3">
      <c r="D113" s="45"/>
      <c r="E113" s="30"/>
      <c r="F113" s="45"/>
      <c r="G113" s="30"/>
      <c r="H113" s="26"/>
      <c r="I113" s="25"/>
      <c r="J113" s="26"/>
      <c r="K113" s="25"/>
      <c r="L113" s="26"/>
      <c r="M113" s="25"/>
      <c r="N113" s="26"/>
      <c r="O113" s="25"/>
      <c r="P113" s="26"/>
      <c r="Q113" s="25"/>
      <c r="R113" s="26"/>
      <c r="S113" s="25"/>
      <c r="T113" s="26"/>
      <c r="U113" s="25"/>
      <c r="V113" s="26"/>
      <c r="W113" s="25"/>
      <c r="X113" s="26"/>
      <c r="Y113" s="25"/>
      <c r="Z113" s="26"/>
    </row>
    <row r="114" spans="4:26" x14ac:dyDescent="0.3">
      <c r="D114" s="45"/>
      <c r="E114" s="30"/>
      <c r="F114" s="45"/>
      <c r="G114" s="30"/>
      <c r="H114" s="26"/>
      <c r="I114" s="25"/>
      <c r="J114" s="26"/>
      <c r="K114" s="25"/>
      <c r="L114" s="26"/>
      <c r="M114" s="25"/>
      <c r="N114" s="26"/>
      <c r="O114" s="25"/>
      <c r="P114" s="26"/>
      <c r="Q114" s="25"/>
      <c r="R114" s="26"/>
      <c r="S114" s="25"/>
      <c r="T114" s="26"/>
      <c r="U114" s="25"/>
      <c r="V114" s="26"/>
      <c r="W114" s="25"/>
      <c r="X114" s="26"/>
      <c r="Y114" s="25"/>
      <c r="Z114" s="26"/>
    </row>
    <row r="115" spans="4:26" x14ac:dyDescent="0.3">
      <c r="D115" s="45"/>
      <c r="E115" s="30"/>
      <c r="F115" s="45"/>
      <c r="G115" s="30"/>
      <c r="H115" s="26"/>
      <c r="I115" s="25"/>
      <c r="J115" s="26"/>
      <c r="K115" s="25"/>
      <c r="L115" s="26"/>
      <c r="M115" s="25"/>
      <c r="N115" s="26"/>
      <c r="O115" s="25"/>
      <c r="P115" s="26"/>
      <c r="Q115" s="25"/>
      <c r="R115" s="26"/>
      <c r="S115" s="25"/>
      <c r="T115" s="26"/>
      <c r="U115" s="25"/>
      <c r="V115" s="26"/>
      <c r="W115" s="25"/>
      <c r="X115" s="26"/>
      <c r="Y115" s="25"/>
      <c r="Z115" s="26"/>
    </row>
    <row r="116" spans="4:26" x14ac:dyDescent="0.3">
      <c r="D116" s="45"/>
      <c r="E116" s="30"/>
      <c r="F116" s="45"/>
      <c r="G116" s="30"/>
      <c r="H116" s="26"/>
      <c r="I116" s="25"/>
      <c r="J116" s="26"/>
      <c r="K116" s="25"/>
      <c r="L116" s="26"/>
      <c r="M116" s="25"/>
      <c r="N116" s="26"/>
      <c r="O116" s="25"/>
      <c r="P116" s="26"/>
      <c r="Q116" s="25"/>
      <c r="R116" s="26"/>
      <c r="S116" s="25"/>
      <c r="T116" s="26"/>
      <c r="U116" s="25"/>
      <c r="V116" s="26"/>
      <c r="W116" s="25"/>
      <c r="X116" s="26"/>
      <c r="Y116" s="25"/>
      <c r="Z116" s="26"/>
    </row>
    <row r="117" spans="4:26" x14ac:dyDescent="0.3">
      <c r="D117" s="45"/>
      <c r="E117" s="30"/>
      <c r="F117" s="45"/>
      <c r="G117" s="30"/>
      <c r="H117" s="26"/>
      <c r="I117" s="25"/>
      <c r="J117" s="26"/>
      <c r="K117" s="25"/>
      <c r="L117" s="26"/>
      <c r="M117" s="25"/>
      <c r="N117" s="26"/>
      <c r="O117" s="25"/>
      <c r="P117" s="26"/>
      <c r="Q117" s="25"/>
      <c r="R117" s="26"/>
      <c r="S117" s="25"/>
      <c r="T117" s="26"/>
      <c r="U117" s="25"/>
      <c r="V117" s="26"/>
      <c r="W117" s="25"/>
      <c r="X117" s="26"/>
      <c r="Y117" s="25"/>
      <c r="Z117" s="26"/>
    </row>
    <row r="118" spans="4:26" x14ac:dyDescent="0.3">
      <c r="D118" s="45"/>
      <c r="E118" s="30"/>
      <c r="F118" s="45"/>
      <c r="G118" s="30"/>
      <c r="H118" s="26"/>
      <c r="I118" s="25"/>
      <c r="J118" s="26"/>
      <c r="K118" s="25"/>
      <c r="L118" s="26"/>
      <c r="M118" s="25"/>
      <c r="N118" s="26"/>
      <c r="O118" s="25"/>
      <c r="P118" s="26"/>
      <c r="Q118" s="25"/>
      <c r="R118" s="26"/>
      <c r="S118" s="25"/>
      <c r="T118" s="26"/>
      <c r="U118" s="25"/>
      <c r="V118" s="26"/>
      <c r="W118" s="25"/>
      <c r="X118" s="26"/>
      <c r="Y118" s="25"/>
      <c r="Z118" s="26"/>
    </row>
    <row r="119" spans="4:26" x14ac:dyDescent="0.3">
      <c r="D119" s="45"/>
      <c r="E119" s="30"/>
      <c r="F119" s="45"/>
      <c r="G119" s="30"/>
      <c r="H119" s="26"/>
      <c r="I119" s="25"/>
      <c r="J119" s="26"/>
      <c r="K119" s="25"/>
      <c r="L119" s="26"/>
      <c r="M119" s="25"/>
      <c r="N119" s="26"/>
      <c r="O119" s="25"/>
      <c r="P119" s="26"/>
      <c r="Q119" s="25"/>
      <c r="R119" s="26"/>
      <c r="S119" s="25"/>
      <c r="T119" s="26"/>
      <c r="U119" s="25"/>
      <c r="V119" s="26"/>
      <c r="W119" s="25"/>
      <c r="X119" s="26"/>
      <c r="Y119" s="25"/>
      <c r="Z119" s="26"/>
    </row>
    <row r="120" spans="4:26" x14ac:dyDescent="0.3">
      <c r="D120" s="45"/>
      <c r="E120" s="30"/>
      <c r="F120" s="45"/>
      <c r="G120" s="30"/>
      <c r="H120" s="26"/>
      <c r="I120" s="25"/>
      <c r="J120" s="26"/>
      <c r="K120" s="25"/>
      <c r="L120" s="26"/>
      <c r="M120" s="25"/>
      <c r="N120" s="26"/>
      <c r="O120" s="25"/>
      <c r="P120" s="26"/>
      <c r="Q120" s="25"/>
      <c r="R120" s="26"/>
      <c r="S120" s="25"/>
      <c r="T120" s="26"/>
      <c r="U120" s="25"/>
      <c r="V120" s="26"/>
      <c r="W120" s="25"/>
      <c r="X120" s="26"/>
      <c r="Y120" s="25"/>
      <c r="Z120" s="26"/>
    </row>
    <row r="121" spans="4:26" x14ac:dyDescent="0.3">
      <c r="D121" s="45"/>
      <c r="E121" s="30"/>
      <c r="F121" s="45"/>
      <c r="G121" s="30"/>
      <c r="H121" s="26"/>
      <c r="I121" s="25"/>
      <c r="J121" s="26"/>
      <c r="K121" s="25"/>
      <c r="L121" s="26"/>
      <c r="M121" s="25"/>
      <c r="N121" s="26"/>
      <c r="O121" s="25"/>
      <c r="P121" s="26"/>
      <c r="Q121" s="25"/>
      <c r="R121" s="26"/>
      <c r="S121" s="25"/>
      <c r="T121" s="26"/>
      <c r="U121" s="25"/>
      <c r="V121" s="26"/>
      <c r="W121" s="25"/>
      <c r="X121" s="26"/>
      <c r="Y121" s="25"/>
      <c r="Z121" s="26"/>
    </row>
    <row r="122" spans="4:26" x14ac:dyDescent="0.3">
      <c r="D122" s="45"/>
      <c r="E122" s="30"/>
      <c r="F122" s="45"/>
      <c r="G122" s="30"/>
      <c r="H122" s="26"/>
      <c r="I122" s="25"/>
      <c r="J122" s="26"/>
      <c r="K122" s="25"/>
      <c r="L122" s="26"/>
      <c r="M122" s="25"/>
      <c r="N122" s="26"/>
      <c r="O122" s="25"/>
      <c r="P122" s="26"/>
      <c r="Q122" s="25"/>
      <c r="R122" s="26"/>
      <c r="S122" s="25"/>
      <c r="T122" s="26"/>
      <c r="U122" s="25"/>
      <c r="V122" s="26"/>
      <c r="W122" s="25"/>
      <c r="X122" s="26"/>
      <c r="Y122" s="25"/>
      <c r="Z122" s="26"/>
    </row>
    <row r="123" spans="4:26" x14ac:dyDescent="0.3">
      <c r="D123" s="45"/>
      <c r="E123" s="30"/>
      <c r="F123" s="45"/>
      <c r="G123" s="30"/>
      <c r="H123" s="26"/>
      <c r="I123" s="25"/>
      <c r="J123" s="26"/>
      <c r="K123" s="25"/>
      <c r="L123" s="26"/>
      <c r="M123" s="25"/>
      <c r="N123" s="26"/>
      <c r="O123" s="25"/>
      <c r="P123" s="26"/>
      <c r="Q123" s="25"/>
      <c r="R123" s="26"/>
      <c r="S123" s="25"/>
      <c r="T123" s="26"/>
      <c r="U123" s="25"/>
      <c r="V123" s="26"/>
      <c r="W123" s="25"/>
      <c r="X123" s="26"/>
      <c r="Y123" s="25"/>
      <c r="Z123" s="26"/>
    </row>
    <row r="124" spans="4:26" x14ac:dyDescent="0.3">
      <c r="D124" s="45"/>
      <c r="E124" s="30"/>
      <c r="F124" s="45"/>
      <c r="G124" s="30"/>
      <c r="H124" s="26"/>
      <c r="I124" s="25"/>
      <c r="J124" s="26"/>
      <c r="K124" s="25"/>
      <c r="L124" s="26"/>
      <c r="M124" s="25"/>
      <c r="N124" s="26"/>
      <c r="O124" s="25"/>
      <c r="P124" s="26"/>
      <c r="Q124" s="25"/>
      <c r="R124" s="26"/>
      <c r="S124" s="25"/>
      <c r="T124" s="26"/>
      <c r="U124" s="25"/>
      <c r="V124" s="26"/>
      <c r="W124" s="25"/>
      <c r="X124" s="26"/>
      <c r="Y124" s="25"/>
      <c r="Z124" s="26"/>
    </row>
    <row r="125" spans="4:26" x14ac:dyDescent="0.3">
      <c r="D125" s="45"/>
      <c r="E125" s="30"/>
      <c r="F125" s="45"/>
      <c r="G125" s="30"/>
      <c r="H125" s="26"/>
      <c r="I125" s="25"/>
      <c r="J125" s="26"/>
      <c r="K125" s="25"/>
      <c r="L125" s="26"/>
      <c r="M125" s="25"/>
      <c r="N125" s="26"/>
      <c r="O125" s="25"/>
      <c r="P125" s="26"/>
      <c r="Q125" s="25"/>
      <c r="R125" s="26"/>
      <c r="S125" s="25"/>
      <c r="T125" s="26"/>
      <c r="U125" s="25"/>
      <c r="V125" s="26"/>
      <c r="W125" s="25"/>
      <c r="X125" s="26"/>
      <c r="Y125" s="25"/>
      <c r="Z125" s="26"/>
    </row>
    <row r="126" spans="4:26" x14ac:dyDescent="0.3">
      <c r="D126" s="45"/>
      <c r="E126" s="30"/>
      <c r="F126" s="45"/>
      <c r="G126" s="30"/>
      <c r="H126" s="26"/>
      <c r="I126" s="25"/>
      <c r="J126" s="26"/>
      <c r="K126" s="25"/>
      <c r="L126" s="26"/>
      <c r="M126" s="25"/>
      <c r="N126" s="26"/>
      <c r="O126" s="25"/>
      <c r="P126" s="26"/>
      <c r="Q126" s="25"/>
      <c r="R126" s="26"/>
      <c r="S126" s="25"/>
      <c r="T126" s="26"/>
      <c r="U126" s="25"/>
      <c r="V126" s="26"/>
      <c r="W126" s="25"/>
      <c r="X126" s="26"/>
      <c r="Y126" s="25"/>
      <c r="Z126" s="26"/>
    </row>
    <row r="127" spans="4:26" x14ac:dyDescent="0.3">
      <c r="D127" s="45"/>
      <c r="E127" s="30"/>
      <c r="F127" s="45"/>
      <c r="G127" s="30"/>
      <c r="H127" s="26"/>
      <c r="I127" s="25"/>
      <c r="J127" s="26"/>
      <c r="K127" s="25"/>
      <c r="L127" s="26"/>
      <c r="M127" s="25"/>
      <c r="N127" s="26"/>
      <c r="O127" s="25"/>
      <c r="P127" s="26"/>
      <c r="Q127" s="25"/>
      <c r="R127" s="26"/>
      <c r="S127" s="25"/>
      <c r="T127" s="26"/>
      <c r="U127" s="25"/>
      <c r="V127" s="26"/>
      <c r="W127" s="25"/>
      <c r="X127" s="26"/>
      <c r="Y127" s="25"/>
      <c r="Z127" s="26"/>
    </row>
    <row r="128" spans="4:26" x14ac:dyDescent="0.3">
      <c r="D128" s="45"/>
      <c r="E128" s="30"/>
      <c r="F128" s="45"/>
      <c r="G128" s="30"/>
      <c r="H128" s="26"/>
      <c r="I128" s="25"/>
      <c r="J128" s="26"/>
      <c r="K128" s="25"/>
      <c r="L128" s="26"/>
      <c r="M128" s="25"/>
      <c r="N128" s="26"/>
      <c r="O128" s="25"/>
      <c r="P128" s="26"/>
      <c r="Q128" s="25"/>
      <c r="R128" s="26"/>
      <c r="S128" s="25"/>
      <c r="T128" s="26"/>
      <c r="U128" s="25"/>
      <c r="V128" s="26"/>
      <c r="W128" s="25"/>
      <c r="X128" s="26"/>
      <c r="Y128" s="25"/>
      <c r="Z128" s="26"/>
    </row>
    <row r="129" spans="4:26" x14ac:dyDescent="0.3">
      <c r="D129" s="45"/>
      <c r="E129" s="30"/>
      <c r="F129" s="45"/>
      <c r="G129" s="30"/>
      <c r="H129" s="26"/>
      <c r="I129" s="25"/>
      <c r="J129" s="26"/>
      <c r="K129" s="25"/>
      <c r="L129" s="26"/>
      <c r="M129" s="25"/>
      <c r="N129" s="26"/>
      <c r="O129" s="25"/>
      <c r="P129" s="26"/>
      <c r="Q129" s="25"/>
      <c r="R129" s="26"/>
      <c r="S129" s="25"/>
      <c r="T129" s="26"/>
      <c r="U129" s="25"/>
      <c r="V129" s="26"/>
      <c r="W129" s="25"/>
      <c r="X129" s="26"/>
      <c r="Y129" s="25"/>
      <c r="Z129" s="26"/>
    </row>
    <row r="130" spans="4:26" x14ac:dyDescent="0.3">
      <c r="D130" s="45"/>
      <c r="E130" s="30"/>
      <c r="F130" s="45"/>
      <c r="G130" s="30"/>
      <c r="H130" s="26"/>
      <c r="I130" s="25"/>
      <c r="J130" s="26"/>
      <c r="K130" s="25"/>
      <c r="L130" s="26"/>
      <c r="M130" s="25"/>
      <c r="N130" s="26"/>
      <c r="O130" s="25"/>
      <c r="P130" s="26"/>
      <c r="Q130" s="25"/>
      <c r="R130" s="26"/>
      <c r="S130" s="25"/>
      <c r="T130" s="26"/>
      <c r="U130" s="25"/>
      <c r="V130" s="26"/>
      <c r="W130" s="25"/>
      <c r="X130" s="26"/>
      <c r="Y130" s="25"/>
      <c r="Z130" s="26"/>
    </row>
    <row r="131" spans="4:26" x14ac:dyDescent="0.3">
      <c r="D131" s="45"/>
      <c r="E131" s="30"/>
      <c r="F131" s="45"/>
      <c r="G131" s="30"/>
      <c r="H131" s="26"/>
      <c r="I131" s="25"/>
      <c r="J131" s="26"/>
      <c r="K131" s="25"/>
      <c r="L131" s="26"/>
      <c r="M131" s="25"/>
      <c r="N131" s="26"/>
      <c r="O131" s="25"/>
      <c r="P131" s="26"/>
      <c r="Q131" s="25"/>
      <c r="R131" s="26"/>
      <c r="S131" s="25"/>
      <c r="T131" s="26"/>
      <c r="U131" s="25"/>
      <c r="V131" s="26"/>
      <c r="W131" s="25"/>
      <c r="X131" s="26"/>
      <c r="Y131" s="25"/>
      <c r="Z131" s="26"/>
    </row>
    <row r="132" spans="4:26" x14ac:dyDescent="0.3">
      <c r="D132" s="45"/>
      <c r="E132" s="30"/>
      <c r="F132" s="45"/>
      <c r="G132" s="30"/>
      <c r="H132" s="26"/>
      <c r="I132" s="25"/>
      <c r="J132" s="26"/>
      <c r="K132" s="25"/>
      <c r="L132" s="26"/>
      <c r="M132" s="25"/>
      <c r="N132" s="26"/>
      <c r="O132" s="25"/>
      <c r="P132" s="26"/>
      <c r="Q132" s="25"/>
      <c r="R132" s="26"/>
      <c r="S132" s="25"/>
      <c r="T132" s="26"/>
      <c r="U132" s="25"/>
      <c r="V132" s="26"/>
      <c r="W132" s="25"/>
      <c r="X132" s="26"/>
      <c r="Y132" s="25"/>
      <c r="Z132" s="26"/>
    </row>
    <row r="133" spans="4:26" x14ac:dyDescent="0.3">
      <c r="D133" s="45"/>
      <c r="E133" s="30"/>
      <c r="F133" s="45"/>
      <c r="G133" s="30"/>
      <c r="H133" s="26"/>
      <c r="I133" s="25"/>
      <c r="J133" s="26"/>
      <c r="K133" s="25"/>
      <c r="L133" s="26"/>
      <c r="M133" s="25"/>
      <c r="N133" s="26"/>
      <c r="O133" s="25"/>
      <c r="P133" s="26"/>
      <c r="Q133" s="25"/>
      <c r="R133" s="26"/>
      <c r="S133" s="25"/>
      <c r="T133" s="26"/>
      <c r="U133" s="25"/>
      <c r="V133" s="26"/>
      <c r="W133" s="25"/>
      <c r="X133" s="26"/>
      <c r="Y133" s="25"/>
      <c r="Z133" s="26"/>
    </row>
    <row r="134" spans="4:26" x14ac:dyDescent="0.3">
      <c r="D134" s="45"/>
      <c r="E134" s="30"/>
      <c r="F134" s="45"/>
      <c r="G134" s="30"/>
      <c r="H134" s="26"/>
      <c r="I134" s="25"/>
      <c r="J134" s="26"/>
      <c r="K134" s="25"/>
      <c r="L134" s="26"/>
      <c r="M134" s="25"/>
      <c r="N134" s="26"/>
      <c r="O134" s="25"/>
      <c r="P134" s="26"/>
      <c r="Q134" s="25"/>
      <c r="R134" s="26"/>
      <c r="S134" s="25"/>
      <c r="T134" s="26"/>
      <c r="U134" s="25"/>
      <c r="V134" s="26"/>
      <c r="W134" s="25"/>
      <c r="X134" s="26"/>
      <c r="Y134" s="25"/>
      <c r="Z134" s="26"/>
    </row>
    <row r="135" spans="4:26" x14ac:dyDescent="0.3">
      <c r="D135" s="45"/>
      <c r="E135" s="30"/>
      <c r="F135" s="45"/>
      <c r="G135" s="30"/>
      <c r="H135" s="26"/>
      <c r="I135" s="25"/>
      <c r="J135" s="26"/>
      <c r="K135" s="25"/>
      <c r="L135" s="26"/>
      <c r="M135" s="25"/>
      <c r="N135" s="26"/>
      <c r="O135" s="25"/>
      <c r="P135" s="26"/>
      <c r="Q135" s="25"/>
      <c r="R135" s="26"/>
      <c r="S135" s="25"/>
      <c r="T135" s="26"/>
      <c r="U135" s="25"/>
      <c r="V135" s="26"/>
      <c r="W135" s="25"/>
      <c r="X135" s="26"/>
      <c r="Y135" s="25"/>
      <c r="Z135" s="26"/>
    </row>
    <row r="136" spans="4:26" x14ac:dyDescent="0.3">
      <c r="D136" s="45"/>
      <c r="E136" s="30"/>
      <c r="F136" s="45"/>
      <c r="G136" s="30"/>
      <c r="H136" s="26"/>
      <c r="I136" s="25"/>
      <c r="J136" s="26"/>
      <c r="K136" s="25"/>
      <c r="L136" s="26"/>
      <c r="M136" s="25"/>
      <c r="N136" s="26"/>
      <c r="O136" s="25"/>
      <c r="P136" s="26"/>
      <c r="Q136" s="25"/>
      <c r="R136" s="26"/>
      <c r="S136" s="25"/>
      <c r="T136" s="26"/>
      <c r="U136" s="25"/>
      <c r="V136" s="26"/>
      <c r="W136" s="25"/>
      <c r="X136" s="26"/>
      <c r="Y136" s="25"/>
      <c r="Z136" s="26"/>
    </row>
    <row r="137" spans="4:26" x14ac:dyDescent="0.3">
      <c r="D137" s="45"/>
      <c r="E137" s="30"/>
      <c r="F137" s="45"/>
      <c r="G137" s="30"/>
      <c r="H137" s="26"/>
      <c r="I137" s="25"/>
      <c r="J137" s="26"/>
      <c r="K137" s="25"/>
      <c r="L137" s="26"/>
      <c r="M137" s="25"/>
      <c r="N137" s="26"/>
      <c r="O137" s="25"/>
      <c r="P137" s="26"/>
      <c r="Q137" s="25"/>
      <c r="R137" s="26"/>
      <c r="S137" s="25"/>
      <c r="T137" s="26"/>
      <c r="U137" s="25"/>
      <c r="V137" s="26"/>
      <c r="W137" s="25"/>
      <c r="X137" s="26"/>
      <c r="Y137" s="25"/>
      <c r="Z137" s="26"/>
    </row>
    <row r="138" spans="4:26" x14ac:dyDescent="0.3">
      <c r="D138" s="45"/>
      <c r="E138" s="30"/>
      <c r="F138" s="45"/>
      <c r="G138" s="30"/>
      <c r="H138" s="26"/>
      <c r="I138" s="25"/>
      <c r="J138" s="26"/>
      <c r="K138" s="25"/>
      <c r="L138" s="26"/>
      <c r="M138" s="25"/>
      <c r="N138" s="26"/>
      <c r="O138" s="25"/>
      <c r="P138" s="26"/>
      <c r="Q138" s="25"/>
      <c r="R138" s="26"/>
      <c r="S138" s="25"/>
      <c r="T138" s="26"/>
      <c r="U138" s="25"/>
      <c r="V138" s="26"/>
      <c r="W138" s="25"/>
      <c r="X138" s="26"/>
      <c r="Y138" s="25"/>
      <c r="Z138" s="26"/>
    </row>
    <row r="139" spans="4:26" x14ac:dyDescent="0.3">
      <c r="D139" s="45"/>
      <c r="E139" s="30"/>
      <c r="F139" s="45"/>
      <c r="G139" s="30"/>
      <c r="H139" s="26"/>
      <c r="I139" s="25"/>
      <c r="J139" s="26"/>
      <c r="K139" s="25"/>
      <c r="L139" s="26"/>
      <c r="M139" s="25"/>
      <c r="N139" s="26"/>
      <c r="O139" s="25"/>
      <c r="P139" s="26"/>
      <c r="Q139" s="25"/>
      <c r="R139" s="26"/>
      <c r="S139" s="25"/>
      <c r="T139" s="26"/>
      <c r="U139" s="25"/>
      <c r="V139" s="26"/>
      <c r="W139" s="25"/>
      <c r="X139" s="26"/>
      <c r="Y139" s="25"/>
      <c r="Z139" s="26"/>
    </row>
    <row r="140" spans="4:26" x14ac:dyDescent="0.3">
      <c r="D140" s="45"/>
      <c r="E140" s="30"/>
      <c r="F140" s="45"/>
      <c r="G140" s="30"/>
      <c r="H140" s="26"/>
      <c r="I140" s="25"/>
      <c r="J140" s="26"/>
      <c r="K140" s="25"/>
      <c r="L140" s="26"/>
      <c r="M140" s="25"/>
      <c r="N140" s="26"/>
      <c r="O140" s="25"/>
      <c r="P140" s="26"/>
      <c r="Q140" s="25"/>
      <c r="R140" s="26"/>
      <c r="S140" s="25"/>
      <c r="T140" s="26"/>
      <c r="U140" s="25"/>
      <c r="V140" s="26"/>
      <c r="W140" s="25"/>
      <c r="X140" s="26"/>
      <c r="Y140" s="25"/>
      <c r="Z140" s="26"/>
    </row>
    <row r="141" spans="4:26" x14ac:dyDescent="0.3">
      <c r="D141" s="45"/>
      <c r="E141" s="30"/>
      <c r="F141" s="45"/>
      <c r="G141" s="30"/>
      <c r="H141" s="26"/>
      <c r="I141" s="25"/>
      <c r="J141" s="26"/>
      <c r="K141" s="25"/>
      <c r="L141" s="26"/>
      <c r="M141" s="25"/>
      <c r="N141" s="26"/>
      <c r="O141" s="25"/>
      <c r="P141" s="26"/>
      <c r="Q141" s="25"/>
      <c r="R141" s="26"/>
      <c r="S141" s="25"/>
      <c r="T141" s="26"/>
      <c r="U141" s="25"/>
      <c r="V141" s="26"/>
      <c r="W141" s="25"/>
      <c r="X141" s="26"/>
      <c r="Y141" s="25"/>
      <c r="Z141" s="26"/>
    </row>
    <row r="142" spans="4:26" x14ac:dyDescent="0.3">
      <c r="D142" s="45"/>
      <c r="E142" s="30"/>
      <c r="F142" s="45"/>
      <c r="G142" s="30"/>
      <c r="H142" s="26"/>
      <c r="I142" s="25"/>
      <c r="J142" s="26"/>
      <c r="K142" s="25"/>
      <c r="L142" s="26"/>
      <c r="M142" s="25"/>
      <c r="N142" s="26"/>
      <c r="O142" s="25"/>
      <c r="P142" s="26"/>
      <c r="Q142" s="25"/>
      <c r="R142" s="26"/>
      <c r="S142" s="25"/>
      <c r="T142" s="26"/>
      <c r="U142" s="25"/>
      <c r="V142" s="26"/>
      <c r="W142" s="25"/>
      <c r="X142" s="26"/>
      <c r="Y142" s="25"/>
      <c r="Z142" s="26"/>
    </row>
    <row r="143" spans="4:26" x14ac:dyDescent="0.3">
      <c r="D143" s="45"/>
      <c r="E143" s="30"/>
      <c r="F143" s="45"/>
      <c r="G143" s="30"/>
      <c r="H143" s="26"/>
      <c r="I143" s="25"/>
      <c r="J143" s="26"/>
      <c r="K143" s="25"/>
      <c r="L143" s="26"/>
      <c r="M143" s="25"/>
      <c r="N143" s="26"/>
      <c r="O143" s="25"/>
      <c r="P143" s="26"/>
      <c r="Q143" s="25"/>
      <c r="R143" s="26"/>
      <c r="S143" s="25"/>
      <c r="T143" s="26"/>
      <c r="U143" s="25"/>
      <c r="V143" s="26"/>
      <c r="W143" s="25"/>
      <c r="X143" s="26"/>
      <c r="Y143" s="25"/>
      <c r="Z143" s="26"/>
    </row>
    <row r="144" spans="4:26" x14ac:dyDescent="0.3">
      <c r="D144" s="45"/>
      <c r="E144" s="30"/>
      <c r="F144" s="45"/>
      <c r="G144" s="30"/>
      <c r="H144" s="26"/>
      <c r="I144" s="25"/>
      <c r="J144" s="26"/>
      <c r="K144" s="25"/>
      <c r="L144" s="26"/>
      <c r="M144" s="25"/>
      <c r="N144" s="26"/>
      <c r="O144" s="25"/>
      <c r="P144" s="26"/>
      <c r="Q144" s="25"/>
      <c r="R144" s="26"/>
      <c r="S144" s="25"/>
      <c r="T144" s="26"/>
      <c r="U144" s="25"/>
      <c r="V144" s="26"/>
      <c r="W144" s="25"/>
      <c r="X144" s="26"/>
      <c r="Y144" s="25"/>
      <c r="Z144" s="26"/>
    </row>
    <row r="145" spans="4:26" x14ac:dyDescent="0.3">
      <c r="D145" s="45"/>
      <c r="E145" s="30"/>
      <c r="F145" s="45"/>
      <c r="G145" s="30"/>
      <c r="H145" s="26"/>
      <c r="I145" s="25"/>
      <c r="J145" s="26"/>
      <c r="K145" s="25"/>
      <c r="L145" s="26"/>
      <c r="M145" s="25"/>
      <c r="N145" s="26"/>
      <c r="O145" s="25"/>
      <c r="P145" s="26"/>
      <c r="Q145" s="25"/>
      <c r="R145" s="26"/>
      <c r="S145" s="25"/>
      <c r="T145" s="26"/>
      <c r="U145" s="25"/>
      <c r="V145" s="26"/>
      <c r="W145" s="25"/>
      <c r="X145" s="26"/>
      <c r="Y145" s="25"/>
      <c r="Z145" s="26"/>
    </row>
    <row r="146" spans="4:26" x14ac:dyDescent="0.3">
      <c r="D146" s="45"/>
      <c r="E146" s="30"/>
      <c r="F146" s="45"/>
      <c r="G146" s="30"/>
      <c r="H146" s="26"/>
      <c r="I146" s="25"/>
      <c r="J146" s="26"/>
      <c r="K146" s="25"/>
      <c r="L146" s="26"/>
      <c r="M146" s="25"/>
      <c r="N146" s="26"/>
      <c r="O146" s="25"/>
      <c r="P146" s="26"/>
      <c r="Q146" s="25"/>
      <c r="R146" s="26"/>
      <c r="S146" s="25"/>
      <c r="T146" s="26"/>
      <c r="U146" s="25"/>
      <c r="V146" s="26"/>
      <c r="W146" s="25"/>
      <c r="X146" s="26"/>
      <c r="Y146" s="25"/>
      <c r="Z146" s="26"/>
    </row>
    <row r="147" spans="4:26" x14ac:dyDescent="0.3">
      <c r="D147" s="45"/>
      <c r="E147" s="30"/>
      <c r="F147" s="45"/>
      <c r="G147" s="30"/>
      <c r="H147" s="26"/>
      <c r="I147" s="25"/>
      <c r="J147" s="26"/>
      <c r="K147" s="25"/>
      <c r="L147" s="26"/>
      <c r="M147" s="25"/>
      <c r="N147" s="26"/>
      <c r="O147" s="25"/>
      <c r="P147" s="26"/>
      <c r="Q147" s="25"/>
      <c r="R147" s="26"/>
      <c r="S147" s="25"/>
      <c r="T147" s="26"/>
      <c r="U147" s="25"/>
      <c r="V147" s="26"/>
      <c r="W147" s="25"/>
      <c r="X147" s="26"/>
      <c r="Y147" s="25"/>
      <c r="Z147" s="26"/>
    </row>
    <row r="148" spans="4:26" x14ac:dyDescent="0.3">
      <c r="D148" s="45"/>
      <c r="E148" s="30"/>
      <c r="F148" s="45"/>
      <c r="G148" s="30"/>
      <c r="H148" s="26"/>
      <c r="I148" s="25"/>
      <c r="J148" s="26"/>
      <c r="K148" s="25"/>
      <c r="L148" s="26"/>
      <c r="M148" s="25"/>
      <c r="N148" s="26"/>
      <c r="O148" s="25"/>
      <c r="P148" s="26"/>
      <c r="Q148" s="25"/>
      <c r="R148" s="26"/>
      <c r="S148" s="25"/>
      <c r="T148" s="26"/>
      <c r="U148" s="25"/>
      <c r="V148" s="26"/>
      <c r="W148" s="25"/>
      <c r="X148" s="26"/>
      <c r="Y148" s="25"/>
      <c r="Z148" s="26"/>
    </row>
    <row r="149" spans="4:26" x14ac:dyDescent="0.3">
      <c r="D149" s="45"/>
      <c r="E149" s="30"/>
      <c r="F149" s="45"/>
      <c r="G149" s="30"/>
      <c r="H149" s="26"/>
      <c r="I149" s="25"/>
      <c r="J149" s="26"/>
      <c r="K149" s="25"/>
      <c r="L149" s="26"/>
      <c r="M149" s="25"/>
      <c r="N149" s="26"/>
      <c r="O149" s="25"/>
      <c r="P149" s="26"/>
      <c r="Q149" s="25"/>
      <c r="R149" s="26"/>
      <c r="S149" s="25"/>
      <c r="T149" s="26"/>
      <c r="U149" s="25"/>
      <c r="V149" s="26"/>
      <c r="W149" s="25"/>
      <c r="X149" s="26"/>
      <c r="Y149" s="25"/>
      <c r="Z149" s="26"/>
    </row>
    <row r="150" spans="4:26" x14ac:dyDescent="0.3">
      <c r="D150" s="45"/>
      <c r="E150" s="30"/>
      <c r="F150" s="45"/>
      <c r="G150" s="30"/>
      <c r="H150" s="26"/>
      <c r="I150" s="25"/>
      <c r="J150" s="26"/>
      <c r="K150" s="25"/>
      <c r="L150" s="26"/>
      <c r="M150" s="25"/>
      <c r="N150" s="26"/>
      <c r="O150" s="25"/>
      <c r="P150" s="26"/>
      <c r="Q150" s="25"/>
      <c r="R150" s="26"/>
      <c r="S150" s="25"/>
      <c r="T150" s="26"/>
      <c r="U150" s="25"/>
      <c r="V150" s="26"/>
      <c r="W150" s="25"/>
      <c r="X150" s="26"/>
      <c r="Y150" s="25"/>
      <c r="Z150" s="26"/>
    </row>
    <row r="151" spans="4:26" x14ac:dyDescent="0.3">
      <c r="D151" s="45"/>
      <c r="E151" s="30"/>
      <c r="F151" s="45"/>
      <c r="G151" s="30"/>
      <c r="H151" s="26"/>
      <c r="I151" s="25"/>
      <c r="J151" s="26"/>
      <c r="K151" s="25"/>
      <c r="L151" s="26"/>
      <c r="M151" s="25"/>
      <c r="N151" s="26"/>
      <c r="O151" s="25"/>
      <c r="P151" s="26"/>
      <c r="Q151" s="25"/>
      <c r="R151" s="26"/>
      <c r="S151" s="25"/>
      <c r="T151" s="26"/>
      <c r="U151" s="25"/>
      <c r="V151" s="26"/>
      <c r="W151" s="25"/>
      <c r="X151" s="26"/>
      <c r="Y151" s="25"/>
      <c r="Z151" s="26"/>
    </row>
    <row r="152" spans="4:26" x14ac:dyDescent="0.3">
      <c r="D152" s="45"/>
      <c r="E152" s="30"/>
      <c r="F152" s="45"/>
      <c r="G152" s="30"/>
      <c r="H152" s="26"/>
      <c r="I152" s="25"/>
      <c r="J152" s="26"/>
      <c r="K152" s="25"/>
      <c r="L152" s="26"/>
      <c r="M152" s="25"/>
      <c r="N152" s="26"/>
      <c r="O152" s="25"/>
      <c r="P152" s="26"/>
      <c r="Q152" s="25"/>
      <c r="R152" s="26"/>
      <c r="S152" s="25"/>
      <c r="T152" s="26"/>
      <c r="U152" s="25"/>
      <c r="V152" s="26"/>
      <c r="W152" s="25"/>
      <c r="X152" s="26"/>
      <c r="Y152" s="25"/>
      <c r="Z152" s="26"/>
    </row>
    <row r="153" spans="4:26" x14ac:dyDescent="0.3">
      <c r="D153" s="45"/>
      <c r="E153" s="30"/>
      <c r="F153" s="45"/>
      <c r="G153" s="30"/>
      <c r="H153" s="26"/>
      <c r="I153" s="25"/>
      <c r="J153" s="26"/>
      <c r="K153" s="25"/>
      <c r="L153" s="26"/>
      <c r="M153" s="25"/>
      <c r="N153" s="26"/>
      <c r="O153" s="25"/>
      <c r="P153" s="26"/>
      <c r="Q153" s="25"/>
      <c r="R153" s="26"/>
      <c r="S153" s="25"/>
      <c r="T153" s="26"/>
      <c r="U153" s="25"/>
      <c r="V153" s="26"/>
      <c r="W153" s="25"/>
      <c r="X153" s="26"/>
      <c r="Y153" s="25"/>
      <c r="Z153" s="26"/>
    </row>
    <row r="154" spans="4:26" x14ac:dyDescent="0.3">
      <c r="D154" s="45"/>
      <c r="E154" s="30"/>
      <c r="F154" s="45"/>
      <c r="G154" s="30"/>
      <c r="H154" s="26"/>
      <c r="I154" s="25"/>
      <c r="J154" s="26"/>
      <c r="K154" s="25"/>
      <c r="L154" s="26"/>
      <c r="M154" s="25"/>
      <c r="N154" s="26"/>
      <c r="O154" s="25"/>
      <c r="P154" s="26"/>
      <c r="Q154" s="25"/>
      <c r="R154" s="26"/>
      <c r="S154" s="25"/>
      <c r="T154" s="26"/>
      <c r="U154" s="25"/>
      <c r="V154" s="26"/>
      <c r="W154" s="25"/>
      <c r="X154" s="26"/>
      <c r="Y154" s="25"/>
      <c r="Z154" s="26"/>
    </row>
    <row r="155" spans="4:26" x14ac:dyDescent="0.3">
      <c r="D155" s="45"/>
      <c r="E155" s="30"/>
      <c r="F155" s="45"/>
      <c r="G155" s="30"/>
      <c r="H155" s="26"/>
      <c r="I155" s="25"/>
      <c r="J155" s="26"/>
      <c r="K155" s="25"/>
      <c r="L155" s="26"/>
      <c r="M155" s="25"/>
      <c r="N155" s="26"/>
      <c r="O155" s="25"/>
      <c r="P155" s="26"/>
      <c r="Q155" s="25"/>
      <c r="R155" s="26"/>
      <c r="S155" s="25"/>
      <c r="T155" s="26"/>
      <c r="U155" s="25"/>
      <c r="V155" s="26"/>
      <c r="W155" s="25"/>
      <c r="X155" s="26"/>
      <c r="Y155" s="25"/>
      <c r="Z155" s="26"/>
    </row>
    <row r="156" spans="4:26" x14ac:dyDescent="0.3">
      <c r="D156" s="45"/>
      <c r="E156" s="30"/>
      <c r="F156" s="45"/>
      <c r="G156" s="30"/>
      <c r="H156" s="26"/>
      <c r="I156" s="25"/>
      <c r="J156" s="26"/>
      <c r="K156" s="25"/>
      <c r="L156" s="26"/>
      <c r="M156" s="25"/>
      <c r="N156" s="26"/>
      <c r="O156" s="25"/>
      <c r="P156" s="26"/>
      <c r="Q156" s="25"/>
      <c r="R156" s="26"/>
      <c r="S156" s="25"/>
      <c r="T156" s="26"/>
      <c r="U156" s="25"/>
      <c r="V156" s="26"/>
      <c r="W156" s="25"/>
      <c r="X156" s="26"/>
      <c r="Y156" s="25"/>
      <c r="Z156" s="26"/>
    </row>
    <row r="157" spans="4:26" x14ac:dyDescent="0.3">
      <c r="D157" s="45"/>
      <c r="E157" s="30"/>
      <c r="F157" s="45"/>
      <c r="G157" s="30"/>
      <c r="H157" s="26"/>
      <c r="I157" s="25"/>
      <c r="J157" s="26"/>
      <c r="K157" s="25"/>
      <c r="L157" s="26"/>
      <c r="M157" s="25"/>
      <c r="N157" s="26"/>
      <c r="O157" s="25"/>
      <c r="P157" s="26"/>
      <c r="Q157" s="25"/>
      <c r="R157" s="26"/>
      <c r="S157" s="25"/>
      <c r="T157" s="26"/>
      <c r="U157" s="25"/>
      <c r="V157" s="26"/>
      <c r="W157" s="25"/>
      <c r="X157" s="26"/>
      <c r="Y157" s="25"/>
      <c r="Z157" s="26"/>
    </row>
    <row r="158" spans="4:26" x14ac:dyDescent="0.3">
      <c r="D158" s="45"/>
      <c r="E158" s="30"/>
      <c r="F158" s="45"/>
      <c r="G158" s="30"/>
      <c r="H158" s="26"/>
      <c r="I158" s="25"/>
      <c r="J158" s="26"/>
      <c r="K158" s="25"/>
      <c r="L158" s="26"/>
      <c r="M158" s="25"/>
      <c r="N158" s="26"/>
      <c r="O158" s="25"/>
      <c r="P158" s="26"/>
      <c r="Q158" s="25"/>
      <c r="R158" s="26"/>
      <c r="S158" s="25"/>
      <c r="T158" s="26"/>
      <c r="U158" s="25"/>
      <c r="V158" s="26"/>
      <c r="W158" s="25"/>
      <c r="X158" s="26"/>
      <c r="Y158" s="25"/>
      <c r="Z158" s="26"/>
    </row>
    <row r="159" spans="4:26" x14ac:dyDescent="0.3">
      <c r="D159" s="45"/>
      <c r="E159" s="30"/>
      <c r="F159" s="45"/>
      <c r="G159" s="30"/>
      <c r="H159" s="26"/>
      <c r="I159" s="25"/>
      <c r="J159" s="26"/>
      <c r="K159" s="25"/>
      <c r="L159" s="26"/>
      <c r="M159" s="25"/>
      <c r="N159" s="26"/>
      <c r="O159" s="25"/>
      <c r="P159" s="26"/>
      <c r="Q159" s="25"/>
      <c r="R159" s="26"/>
      <c r="S159" s="25"/>
      <c r="T159" s="26"/>
      <c r="U159" s="25"/>
      <c r="V159" s="26"/>
      <c r="W159" s="25"/>
      <c r="X159" s="26"/>
      <c r="Y159" s="25"/>
      <c r="Z159" s="26"/>
    </row>
    <row r="160" spans="4:26" x14ac:dyDescent="0.3">
      <c r="D160" s="45"/>
      <c r="E160" s="30"/>
      <c r="F160" s="45"/>
      <c r="G160" s="30"/>
      <c r="H160" s="26"/>
      <c r="I160" s="25"/>
      <c r="J160" s="26"/>
      <c r="K160" s="25"/>
      <c r="L160" s="26"/>
      <c r="M160" s="25"/>
      <c r="N160" s="26"/>
      <c r="O160" s="25"/>
      <c r="P160" s="26"/>
      <c r="Q160" s="25"/>
      <c r="R160" s="26"/>
      <c r="S160" s="25"/>
      <c r="T160" s="26"/>
      <c r="U160" s="25"/>
      <c r="V160" s="26"/>
      <c r="W160" s="25"/>
      <c r="X160" s="26"/>
      <c r="Y160" s="25"/>
      <c r="Z160" s="26"/>
    </row>
    <row r="161" spans="4:26" x14ac:dyDescent="0.3">
      <c r="D161" s="45"/>
      <c r="E161" s="30"/>
      <c r="F161" s="45"/>
      <c r="G161" s="30"/>
      <c r="H161" s="26"/>
      <c r="I161" s="25"/>
      <c r="J161" s="26"/>
      <c r="K161" s="25"/>
      <c r="L161" s="26"/>
      <c r="M161" s="25"/>
      <c r="N161" s="26"/>
      <c r="O161" s="25"/>
      <c r="P161" s="26"/>
      <c r="Q161" s="25"/>
      <c r="R161" s="26"/>
      <c r="S161" s="25"/>
      <c r="T161" s="26"/>
      <c r="U161" s="25"/>
      <c r="V161" s="26"/>
      <c r="W161" s="25"/>
      <c r="X161" s="26"/>
      <c r="Y161" s="25"/>
      <c r="Z161" s="26"/>
    </row>
    <row r="162" spans="4:26" x14ac:dyDescent="0.3">
      <c r="D162" s="45"/>
      <c r="E162" s="30"/>
      <c r="F162" s="45"/>
      <c r="G162" s="30"/>
      <c r="H162" s="26"/>
      <c r="I162" s="25"/>
      <c r="J162" s="26"/>
      <c r="K162" s="25"/>
      <c r="L162" s="26"/>
      <c r="M162" s="25"/>
      <c r="N162" s="26"/>
      <c r="O162" s="25"/>
      <c r="P162" s="26"/>
      <c r="Q162" s="25"/>
      <c r="R162" s="26"/>
      <c r="S162" s="25"/>
      <c r="T162" s="26"/>
      <c r="U162" s="25"/>
      <c r="V162" s="26"/>
      <c r="W162" s="25"/>
      <c r="X162" s="26"/>
      <c r="Y162" s="25"/>
      <c r="Z162" s="26"/>
    </row>
    <row r="163" spans="4:26" x14ac:dyDescent="0.3">
      <c r="D163" s="45"/>
      <c r="E163" s="30"/>
      <c r="F163" s="45"/>
      <c r="G163" s="30"/>
      <c r="H163" s="26"/>
      <c r="I163" s="25"/>
      <c r="J163" s="26"/>
      <c r="K163" s="25"/>
      <c r="L163" s="26"/>
      <c r="M163" s="25"/>
      <c r="N163" s="26"/>
      <c r="O163" s="25"/>
      <c r="P163" s="26"/>
      <c r="Q163" s="25"/>
      <c r="R163" s="26"/>
      <c r="S163" s="25"/>
      <c r="T163" s="26"/>
      <c r="U163" s="25"/>
      <c r="V163" s="26"/>
      <c r="W163" s="25"/>
      <c r="X163" s="26"/>
      <c r="Y163" s="25"/>
      <c r="Z163" s="26"/>
    </row>
    <row r="164" spans="4:26" x14ac:dyDescent="0.3">
      <c r="D164" s="45"/>
      <c r="E164" s="30"/>
      <c r="F164" s="45"/>
      <c r="G164" s="30"/>
      <c r="H164" s="26"/>
      <c r="I164" s="25"/>
      <c r="J164" s="26"/>
      <c r="K164" s="25"/>
      <c r="L164" s="26"/>
      <c r="M164" s="25"/>
      <c r="N164" s="26"/>
      <c r="O164" s="25"/>
      <c r="P164" s="26"/>
      <c r="Q164" s="25"/>
      <c r="R164" s="26"/>
      <c r="S164" s="25"/>
      <c r="T164" s="26"/>
      <c r="U164" s="25"/>
      <c r="V164" s="26"/>
      <c r="W164" s="25"/>
      <c r="X164" s="26"/>
      <c r="Y164" s="25"/>
      <c r="Z164" s="26"/>
    </row>
    <row r="165" spans="4:26" x14ac:dyDescent="0.3">
      <c r="D165" s="45"/>
      <c r="E165" s="30"/>
      <c r="F165" s="45"/>
      <c r="G165" s="30"/>
      <c r="H165" s="26"/>
      <c r="I165" s="25"/>
      <c r="J165" s="26"/>
      <c r="K165" s="25"/>
      <c r="L165" s="26"/>
      <c r="M165" s="25"/>
      <c r="N165" s="26"/>
      <c r="O165" s="25"/>
      <c r="P165" s="26"/>
      <c r="Q165" s="25"/>
      <c r="R165" s="26"/>
      <c r="S165" s="25"/>
      <c r="T165" s="26"/>
      <c r="U165" s="25"/>
      <c r="V165" s="26"/>
      <c r="W165" s="25"/>
      <c r="X165" s="26"/>
      <c r="Y165" s="25"/>
      <c r="Z165" s="26"/>
    </row>
    <row r="166" spans="4:26" x14ac:dyDescent="0.3">
      <c r="D166" s="45"/>
      <c r="E166" s="30"/>
      <c r="F166" s="45"/>
      <c r="G166" s="30"/>
      <c r="H166" s="26"/>
      <c r="I166" s="25"/>
      <c r="J166" s="26"/>
      <c r="K166" s="25"/>
      <c r="L166" s="26"/>
      <c r="M166" s="25"/>
      <c r="N166" s="26"/>
      <c r="O166" s="25"/>
      <c r="P166" s="26"/>
      <c r="Q166" s="25"/>
      <c r="R166" s="26"/>
      <c r="S166" s="25"/>
      <c r="T166" s="26"/>
      <c r="U166" s="25"/>
      <c r="V166" s="26"/>
      <c r="W166" s="25"/>
      <c r="X166" s="26"/>
      <c r="Y166" s="25"/>
      <c r="Z166" s="26"/>
    </row>
    <row r="167" spans="4:26" x14ac:dyDescent="0.3">
      <c r="D167" s="45"/>
      <c r="E167" s="30"/>
      <c r="F167" s="45"/>
      <c r="G167" s="30"/>
      <c r="H167" s="26"/>
      <c r="I167" s="25"/>
      <c r="J167" s="26"/>
      <c r="K167" s="25"/>
      <c r="L167" s="26"/>
      <c r="M167" s="25"/>
      <c r="N167" s="26"/>
      <c r="O167" s="25"/>
      <c r="P167" s="26"/>
      <c r="Q167" s="25"/>
      <c r="R167" s="26"/>
      <c r="S167" s="25"/>
      <c r="T167" s="26"/>
      <c r="U167" s="25"/>
      <c r="V167" s="26"/>
      <c r="W167" s="25"/>
      <c r="X167" s="26"/>
      <c r="Y167" s="25"/>
      <c r="Z167" s="26"/>
    </row>
    <row r="168" spans="4:26" x14ac:dyDescent="0.3">
      <c r="D168" s="45"/>
      <c r="E168" s="30"/>
      <c r="F168" s="45"/>
      <c r="G168" s="30"/>
      <c r="H168" s="26"/>
      <c r="I168" s="25"/>
      <c r="J168" s="26"/>
      <c r="K168" s="25"/>
      <c r="L168" s="26"/>
      <c r="M168" s="25"/>
      <c r="N168" s="26"/>
      <c r="O168" s="25"/>
      <c r="P168" s="26"/>
      <c r="Q168" s="25"/>
      <c r="R168" s="26"/>
      <c r="S168" s="25"/>
      <c r="T168" s="26"/>
      <c r="U168" s="25"/>
      <c r="V168" s="26"/>
      <c r="W168" s="25"/>
      <c r="X168" s="26"/>
      <c r="Y168" s="25"/>
      <c r="Z168" s="26"/>
    </row>
    <row r="169" spans="4:26" x14ac:dyDescent="0.3">
      <c r="D169" s="45"/>
      <c r="E169" s="30"/>
      <c r="F169" s="45"/>
      <c r="G169" s="30"/>
      <c r="H169" s="26"/>
      <c r="I169" s="25"/>
      <c r="J169" s="26"/>
      <c r="K169" s="25"/>
      <c r="L169" s="26"/>
      <c r="M169" s="25"/>
      <c r="N169" s="26"/>
      <c r="O169" s="25"/>
      <c r="P169" s="26"/>
      <c r="Q169" s="25"/>
      <c r="R169" s="26"/>
      <c r="S169" s="25"/>
      <c r="T169" s="26"/>
      <c r="U169" s="25"/>
      <c r="V169" s="26"/>
      <c r="W169" s="25"/>
      <c r="X169" s="26"/>
      <c r="Y169" s="25"/>
      <c r="Z169" s="26"/>
    </row>
    <row r="170" spans="4:26" x14ac:dyDescent="0.3">
      <c r="D170" s="45"/>
      <c r="E170" s="30"/>
      <c r="F170" s="45"/>
      <c r="G170" s="30"/>
      <c r="H170" s="26"/>
      <c r="I170" s="25"/>
      <c r="J170" s="26"/>
      <c r="K170" s="25"/>
      <c r="L170" s="26"/>
      <c r="M170" s="25"/>
      <c r="N170" s="26"/>
      <c r="O170" s="25"/>
      <c r="P170" s="26"/>
      <c r="Q170" s="25"/>
      <c r="R170" s="26"/>
      <c r="S170" s="25"/>
      <c r="T170" s="26"/>
      <c r="U170" s="25"/>
      <c r="V170" s="26"/>
      <c r="W170" s="25"/>
      <c r="X170" s="26"/>
      <c r="Y170" s="25"/>
      <c r="Z170" s="26"/>
    </row>
    <row r="171" spans="4:26" x14ac:dyDescent="0.3">
      <c r="D171" s="45"/>
      <c r="E171" s="30"/>
      <c r="F171" s="45"/>
      <c r="G171" s="30"/>
      <c r="H171" s="26"/>
      <c r="I171" s="25"/>
      <c r="J171" s="26"/>
      <c r="K171" s="25"/>
      <c r="L171" s="26"/>
      <c r="M171" s="25"/>
      <c r="N171" s="26"/>
      <c r="O171" s="25"/>
      <c r="P171" s="26"/>
      <c r="Q171" s="25"/>
      <c r="R171" s="26"/>
      <c r="S171" s="25"/>
      <c r="T171" s="26"/>
      <c r="U171" s="25"/>
      <c r="V171" s="26"/>
      <c r="W171" s="25"/>
      <c r="X171" s="26"/>
      <c r="Y171" s="25"/>
      <c r="Z171" s="26"/>
    </row>
    <row r="172" spans="4:26" x14ac:dyDescent="0.3">
      <c r="D172" s="45"/>
      <c r="E172" s="30"/>
      <c r="F172" s="45"/>
      <c r="G172" s="30"/>
      <c r="H172" s="26"/>
      <c r="I172" s="25"/>
      <c r="J172" s="26"/>
      <c r="K172" s="25"/>
      <c r="L172" s="26"/>
      <c r="M172" s="25"/>
      <c r="N172" s="26"/>
      <c r="O172" s="25"/>
      <c r="P172" s="26"/>
      <c r="Q172" s="25"/>
      <c r="R172" s="26"/>
      <c r="S172" s="25"/>
      <c r="T172" s="26"/>
      <c r="U172" s="25"/>
      <c r="V172" s="26"/>
      <c r="W172" s="25"/>
      <c r="X172" s="26"/>
      <c r="Y172" s="25"/>
      <c r="Z172" s="26"/>
    </row>
    <row r="173" spans="4:26" x14ac:dyDescent="0.3">
      <c r="D173" s="45"/>
      <c r="E173" s="30"/>
      <c r="F173" s="45"/>
      <c r="G173" s="30"/>
      <c r="H173" s="26"/>
      <c r="I173" s="25"/>
      <c r="J173" s="26"/>
      <c r="K173" s="25"/>
      <c r="L173" s="26"/>
      <c r="M173" s="25"/>
      <c r="N173" s="26"/>
      <c r="O173" s="25"/>
      <c r="P173" s="26"/>
      <c r="Q173" s="25"/>
      <c r="R173" s="26"/>
      <c r="S173" s="25"/>
      <c r="T173" s="26"/>
      <c r="U173" s="25"/>
      <c r="V173" s="26"/>
      <c r="W173" s="25"/>
      <c r="X173" s="26"/>
      <c r="Y173" s="25"/>
      <c r="Z173" s="26"/>
    </row>
    <row r="174" spans="4:26" x14ac:dyDescent="0.3">
      <c r="D174" s="45"/>
      <c r="E174" s="30"/>
      <c r="F174" s="45"/>
      <c r="G174" s="30"/>
      <c r="H174" s="26"/>
      <c r="I174" s="25"/>
      <c r="J174" s="26"/>
      <c r="K174" s="25"/>
      <c r="L174" s="26"/>
      <c r="M174" s="25"/>
      <c r="N174" s="26"/>
      <c r="O174" s="25"/>
      <c r="P174" s="26"/>
      <c r="Q174" s="25"/>
      <c r="R174" s="26"/>
      <c r="S174" s="25"/>
      <c r="T174" s="26"/>
      <c r="U174" s="25"/>
      <c r="V174" s="26"/>
      <c r="W174" s="25"/>
      <c r="X174" s="26"/>
      <c r="Y174" s="25"/>
      <c r="Z174" s="26"/>
    </row>
    <row r="175" spans="4:26" x14ac:dyDescent="0.3">
      <c r="D175" s="45"/>
      <c r="E175" s="30"/>
      <c r="F175" s="45"/>
      <c r="G175" s="30"/>
      <c r="H175" s="26"/>
      <c r="I175" s="25"/>
      <c r="J175" s="26"/>
      <c r="K175" s="25"/>
      <c r="L175" s="26"/>
      <c r="M175" s="25"/>
      <c r="N175" s="26"/>
      <c r="O175" s="25"/>
      <c r="P175" s="26"/>
      <c r="Q175" s="25"/>
      <c r="R175" s="26"/>
      <c r="S175" s="25"/>
      <c r="T175" s="26"/>
      <c r="U175" s="25"/>
      <c r="V175" s="26"/>
      <c r="W175" s="25"/>
      <c r="X175" s="26"/>
      <c r="Y175" s="25"/>
      <c r="Z175" s="26"/>
    </row>
    <row r="176" spans="4:26" x14ac:dyDescent="0.3">
      <c r="D176" s="45"/>
      <c r="E176" s="30"/>
      <c r="F176" s="45"/>
      <c r="G176" s="30"/>
      <c r="H176" s="26"/>
      <c r="I176" s="25"/>
      <c r="J176" s="26"/>
      <c r="K176" s="25"/>
      <c r="L176" s="26"/>
      <c r="M176" s="25"/>
      <c r="N176" s="26"/>
      <c r="O176" s="25"/>
      <c r="P176" s="26"/>
      <c r="Q176" s="25"/>
      <c r="R176" s="26"/>
      <c r="S176" s="25"/>
      <c r="T176" s="26"/>
      <c r="U176" s="25"/>
      <c r="V176" s="26"/>
      <c r="W176" s="25"/>
      <c r="X176" s="26"/>
      <c r="Y176" s="25"/>
      <c r="Z176" s="26"/>
    </row>
    <row r="177" spans="4:26" x14ac:dyDescent="0.3">
      <c r="D177" s="45"/>
      <c r="E177" s="30"/>
      <c r="F177" s="45"/>
      <c r="G177" s="30"/>
      <c r="H177" s="26"/>
      <c r="I177" s="25"/>
      <c r="J177" s="26"/>
      <c r="K177" s="25"/>
      <c r="L177" s="26"/>
      <c r="M177" s="25"/>
      <c r="N177" s="26"/>
      <c r="O177" s="25"/>
      <c r="P177" s="26"/>
      <c r="Q177" s="25"/>
      <c r="R177" s="26"/>
      <c r="S177" s="25"/>
      <c r="T177" s="26"/>
      <c r="U177" s="25"/>
      <c r="V177" s="26"/>
      <c r="W177" s="25"/>
      <c r="X177" s="26"/>
      <c r="Y177" s="25"/>
      <c r="Z177" s="26"/>
    </row>
    <row r="178" spans="4:26" x14ac:dyDescent="0.3">
      <c r="D178" s="45"/>
      <c r="E178" s="30"/>
      <c r="F178" s="45"/>
      <c r="G178" s="30"/>
      <c r="H178" s="26"/>
      <c r="I178" s="25"/>
      <c r="J178" s="26"/>
      <c r="K178" s="25"/>
      <c r="L178" s="26"/>
      <c r="M178" s="25"/>
      <c r="N178" s="26"/>
      <c r="O178" s="25"/>
      <c r="P178" s="26"/>
      <c r="Q178" s="25"/>
      <c r="R178" s="26"/>
      <c r="S178" s="25"/>
      <c r="T178" s="26"/>
      <c r="U178" s="25"/>
      <c r="V178" s="26"/>
      <c r="W178" s="25"/>
      <c r="X178" s="26"/>
      <c r="Y178" s="25"/>
      <c r="Z178" s="26"/>
    </row>
    <row r="179" spans="4:26" x14ac:dyDescent="0.3">
      <c r="D179" s="45"/>
      <c r="E179" s="30"/>
      <c r="F179" s="45"/>
      <c r="G179" s="30"/>
      <c r="H179" s="26"/>
      <c r="I179" s="25"/>
      <c r="J179" s="26"/>
      <c r="K179" s="25"/>
      <c r="L179" s="26"/>
      <c r="M179" s="25"/>
      <c r="N179" s="26"/>
      <c r="O179" s="25"/>
      <c r="P179" s="26"/>
      <c r="Q179" s="25"/>
      <c r="R179" s="26"/>
      <c r="S179" s="25"/>
      <c r="T179" s="26"/>
      <c r="U179" s="25"/>
      <c r="V179" s="26"/>
      <c r="W179" s="25"/>
      <c r="X179" s="26"/>
      <c r="Y179" s="25"/>
      <c r="Z179" s="26"/>
    </row>
    <row r="180" spans="4:26" x14ac:dyDescent="0.3">
      <c r="D180" s="45"/>
      <c r="E180" s="30"/>
      <c r="F180" s="45"/>
      <c r="G180" s="30"/>
      <c r="H180" s="26"/>
      <c r="I180" s="25"/>
      <c r="J180" s="26"/>
      <c r="K180" s="25"/>
      <c r="L180" s="26"/>
      <c r="M180" s="25"/>
      <c r="N180" s="26"/>
      <c r="O180" s="25"/>
      <c r="P180" s="26"/>
      <c r="Q180" s="25"/>
      <c r="R180" s="26"/>
      <c r="S180" s="25"/>
      <c r="T180" s="26"/>
      <c r="U180" s="25"/>
      <c r="V180" s="26"/>
      <c r="W180" s="25"/>
      <c r="X180" s="26"/>
      <c r="Y180" s="25"/>
      <c r="Z180" s="26"/>
    </row>
    <row r="181" spans="4:26" x14ac:dyDescent="0.3">
      <c r="D181" s="45"/>
      <c r="E181" s="30"/>
      <c r="F181" s="45"/>
      <c r="G181" s="30"/>
      <c r="H181" s="26"/>
      <c r="I181" s="25"/>
      <c r="J181" s="26"/>
      <c r="K181" s="25"/>
      <c r="L181" s="26"/>
      <c r="M181" s="25"/>
      <c r="N181" s="26"/>
      <c r="O181" s="25"/>
      <c r="P181" s="26"/>
      <c r="Q181" s="25"/>
      <c r="R181" s="26"/>
      <c r="S181" s="25"/>
      <c r="T181" s="26"/>
      <c r="U181" s="25"/>
      <c r="V181" s="26"/>
      <c r="W181" s="25"/>
      <c r="X181" s="26"/>
      <c r="Y181" s="25"/>
      <c r="Z181" s="26"/>
    </row>
    <row r="182" spans="4:26" x14ac:dyDescent="0.3">
      <c r="D182" s="45"/>
      <c r="E182" s="30"/>
      <c r="F182" s="45"/>
      <c r="G182" s="30"/>
      <c r="H182" s="26"/>
      <c r="I182" s="25"/>
      <c r="J182" s="26"/>
      <c r="K182" s="25"/>
      <c r="L182" s="26"/>
      <c r="M182" s="25"/>
      <c r="N182" s="26"/>
      <c r="O182" s="25"/>
      <c r="P182" s="26"/>
      <c r="Q182" s="25"/>
      <c r="R182" s="26"/>
      <c r="S182" s="25"/>
      <c r="T182" s="26"/>
      <c r="U182" s="25"/>
      <c r="V182" s="26"/>
      <c r="W182" s="25"/>
      <c r="X182" s="26"/>
      <c r="Y182" s="25"/>
      <c r="Z182" s="26"/>
    </row>
    <row r="183" spans="4:26" x14ac:dyDescent="0.3">
      <c r="D183" s="45"/>
      <c r="E183" s="30"/>
      <c r="F183" s="45"/>
      <c r="G183" s="30"/>
      <c r="H183" s="26"/>
      <c r="I183" s="25"/>
      <c r="J183" s="26"/>
      <c r="K183" s="25"/>
      <c r="L183" s="26"/>
      <c r="M183" s="25"/>
      <c r="N183" s="26"/>
      <c r="O183" s="25"/>
      <c r="P183" s="26"/>
      <c r="Q183" s="25"/>
      <c r="R183" s="26"/>
      <c r="S183" s="25"/>
      <c r="T183" s="26"/>
      <c r="U183" s="25"/>
      <c r="V183" s="26"/>
      <c r="W183" s="25"/>
      <c r="X183" s="26"/>
      <c r="Y183" s="25"/>
      <c r="Z183" s="26"/>
    </row>
    <row r="184" spans="4:26" x14ac:dyDescent="0.3">
      <c r="D184" s="45"/>
      <c r="E184" s="30"/>
      <c r="F184" s="45"/>
      <c r="G184" s="30"/>
      <c r="H184" s="26"/>
      <c r="I184" s="25"/>
      <c r="J184" s="26"/>
      <c r="K184" s="25"/>
      <c r="L184" s="26"/>
      <c r="M184" s="25"/>
      <c r="N184" s="26"/>
      <c r="O184" s="25"/>
      <c r="P184" s="26"/>
      <c r="Q184" s="25"/>
      <c r="R184" s="26"/>
      <c r="S184" s="25"/>
      <c r="T184" s="26"/>
      <c r="U184" s="25"/>
      <c r="V184" s="26"/>
      <c r="W184" s="25"/>
      <c r="X184" s="26"/>
      <c r="Y184" s="25"/>
      <c r="Z184" s="26"/>
    </row>
    <row r="185" spans="4:26" x14ac:dyDescent="0.3">
      <c r="D185" s="45"/>
      <c r="E185" s="30"/>
      <c r="F185" s="45"/>
      <c r="G185" s="30"/>
      <c r="H185" s="26"/>
      <c r="I185" s="25"/>
      <c r="J185" s="26"/>
      <c r="K185" s="25"/>
      <c r="L185" s="26"/>
      <c r="M185" s="25"/>
      <c r="N185" s="26"/>
      <c r="O185" s="25"/>
      <c r="P185" s="26"/>
      <c r="Q185" s="25"/>
      <c r="R185" s="26"/>
      <c r="S185" s="25"/>
      <c r="T185" s="26"/>
      <c r="U185" s="25"/>
      <c r="V185" s="26"/>
      <c r="W185" s="25"/>
      <c r="X185" s="26"/>
      <c r="Y185" s="25"/>
      <c r="Z185" s="26"/>
    </row>
    <row r="186" spans="4:26" x14ac:dyDescent="0.3">
      <c r="D186" s="45"/>
      <c r="E186" s="30"/>
      <c r="F186" s="45"/>
      <c r="G186" s="30"/>
      <c r="H186" s="26"/>
      <c r="I186" s="25"/>
      <c r="J186" s="26"/>
      <c r="K186" s="25"/>
      <c r="L186" s="26"/>
      <c r="M186" s="25"/>
      <c r="N186" s="26"/>
      <c r="O186" s="25"/>
      <c r="P186" s="26"/>
      <c r="Q186" s="25"/>
      <c r="R186" s="26"/>
      <c r="S186" s="25"/>
      <c r="T186" s="26"/>
      <c r="U186" s="25"/>
      <c r="V186" s="26"/>
      <c r="W186" s="25"/>
      <c r="X186" s="26"/>
      <c r="Y186" s="25"/>
      <c r="Z186" s="26"/>
    </row>
    <row r="187" spans="4:26" x14ac:dyDescent="0.3">
      <c r="D187" s="45"/>
      <c r="E187" s="30"/>
      <c r="F187" s="45"/>
      <c r="G187" s="30"/>
      <c r="H187" s="26"/>
      <c r="I187" s="25"/>
      <c r="J187" s="26"/>
      <c r="K187" s="25"/>
      <c r="L187" s="26"/>
      <c r="M187" s="25"/>
      <c r="N187" s="26"/>
      <c r="O187" s="25"/>
      <c r="P187" s="26"/>
      <c r="Q187" s="25"/>
      <c r="R187" s="26"/>
      <c r="S187" s="25"/>
      <c r="T187" s="26"/>
      <c r="U187" s="25"/>
      <c r="V187" s="26"/>
      <c r="W187" s="25"/>
      <c r="X187" s="26"/>
      <c r="Y187" s="25"/>
      <c r="Z187" s="26"/>
    </row>
    <row r="188" spans="4:26" x14ac:dyDescent="0.3">
      <c r="D188" s="45"/>
      <c r="E188" s="30"/>
      <c r="F188" s="45"/>
      <c r="G188" s="30"/>
      <c r="H188" s="26"/>
      <c r="I188" s="25"/>
      <c r="J188" s="26"/>
      <c r="K188" s="25"/>
      <c r="L188" s="26"/>
      <c r="M188" s="25"/>
      <c r="N188" s="26"/>
      <c r="O188" s="25"/>
      <c r="P188" s="26"/>
      <c r="Q188" s="25"/>
      <c r="R188" s="26"/>
      <c r="S188" s="25"/>
      <c r="T188" s="26"/>
      <c r="U188" s="25"/>
      <c r="V188" s="26"/>
      <c r="W188" s="25"/>
      <c r="X188" s="26"/>
      <c r="Y188" s="25"/>
      <c r="Z188" s="26"/>
    </row>
    <row r="189" spans="4:26" x14ac:dyDescent="0.3">
      <c r="D189" s="45"/>
      <c r="E189" s="30"/>
      <c r="F189" s="45"/>
      <c r="G189" s="30"/>
      <c r="H189" s="26"/>
      <c r="I189" s="25"/>
      <c r="J189" s="26"/>
      <c r="K189" s="25"/>
      <c r="L189" s="26"/>
      <c r="M189" s="25"/>
      <c r="N189" s="26"/>
      <c r="O189" s="25"/>
      <c r="P189" s="26"/>
      <c r="Q189" s="25"/>
      <c r="R189" s="26"/>
      <c r="S189" s="25"/>
      <c r="T189" s="26"/>
      <c r="U189" s="25"/>
      <c r="V189" s="26"/>
      <c r="W189" s="25"/>
      <c r="X189" s="26"/>
      <c r="Y189" s="25"/>
      <c r="Z189" s="26"/>
    </row>
    <row r="190" spans="4:26" x14ac:dyDescent="0.3">
      <c r="D190" s="45"/>
      <c r="E190" s="30"/>
      <c r="F190" s="45"/>
      <c r="G190" s="30"/>
      <c r="H190" s="26"/>
      <c r="I190" s="25"/>
      <c r="J190" s="26"/>
      <c r="K190" s="25"/>
      <c r="L190" s="26"/>
      <c r="M190" s="25"/>
      <c r="N190" s="26"/>
      <c r="O190" s="25"/>
      <c r="P190" s="26"/>
      <c r="Q190" s="25"/>
      <c r="R190" s="26"/>
      <c r="S190" s="25"/>
      <c r="T190" s="26"/>
      <c r="U190" s="25"/>
      <c r="V190" s="26"/>
      <c r="W190" s="25"/>
      <c r="X190" s="26"/>
      <c r="Y190" s="25"/>
      <c r="Z190" s="26"/>
    </row>
    <row r="191" spans="4:26" x14ac:dyDescent="0.3">
      <c r="D191" s="45"/>
      <c r="E191" s="30"/>
      <c r="F191" s="45"/>
      <c r="G191" s="30"/>
      <c r="H191" s="26"/>
      <c r="I191" s="25"/>
      <c r="J191" s="26"/>
      <c r="K191" s="25"/>
      <c r="L191" s="26"/>
      <c r="M191" s="25"/>
      <c r="N191" s="26"/>
      <c r="O191" s="25"/>
      <c r="P191" s="26"/>
      <c r="Q191" s="25"/>
      <c r="R191" s="26"/>
      <c r="S191" s="25"/>
      <c r="T191" s="26"/>
      <c r="U191" s="25"/>
      <c r="V191" s="26"/>
      <c r="W191" s="25"/>
      <c r="X191" s="26"/>
      <c r="Y191" s="25"/>
      <c r="Z191" s="26"/>
    </row>
    <row r="192" spans="4:26" x14ac:dyDescent="0.3">
      <c r="D192" s="45"/>
      <c r="E192" s="30"/>
      <c r="F192" s="45"/>
      <c r="G192" s="30"/>
      <c r="H192" s="26"/>
      <c r="I192" s="25"/>
      <c r="J192" s="26"/>
      <c r="K192" s="25"/>
      <c r="L192" s="26"/>
      <c r="M192" s="25"/>
      <c r="N192" s="26"/>
      <c r="O192" s="25"/>
      <c r="P192" s="26"/>
      <c r="Q192" s="25"/>
      <c r="R192" s="26"/>
      <c r="S192" s="25"/>
      <c r="T192" s="26"/>
      <c r="U192" s="25"/>
      <c r="V192" s="26"/>
      <c r="W192" s="25"/>
      <c r="X192" s="26"/>
      <c r="Y192" s="25"/>
      <c r="Z192" s="26"/>
    </row>
    <row r="193" spans="4:26" x14ac:dyDescent="0.3">
      <c r="D193" s="45"/>
      <c r="E193" s="30"/>
      <c r="F193" s="45"/>
      <c r="G193" s="30"/>
      <c r="H193" s="26"/>
      <c r="I193" s="25"/>
      <c r="J193" s="26"/>
      <c r="K193" s="25"/>
      <c r="L193" s="26"/>
      <c r="M193" s="25"/>
      <c r="N193" s="26"/>
      <c r="O193" s="25"/>
      <c r="P193" s="26"/>
      <c r="Q193" s="25"/>
      <c r="R193" s="26"/>
      <c r="S193" s="25"/>
      <c r="T193" s="26"/>
      <c r="U193" s="25"/>
      <c r="V193" s="26"/>
      <c r="W193" s="25"/>
      <c r="X193" s="26"/>
      <c r="Y193" s="25"/>
      <c r="Z193" s="26"/>
    </row>
    <row r="194" spans="4:26" x14ac:dyDescent="0.3">
      <c r="D194" s="45"/>
      <c r="E194" s="30"/>
      <c r="F194" s="45"/>
      <c r="G194" s="30"/>
      <c r="H194" s="26"/>
      <c r="I194" s="25"/>
      <c r="J194" s="26"/>
      <c r="K194" s="25"/>
      <c r="L194" s="26"/>
      <c r="M194" s="25"/>
      <c r="N194" s="26"/>
      <c r="O194" s="25"/>
      <c r="P194" s="26"/>
      <c r="Q194" s="25"/>
      <c r="R194" s="26"/>
      <c r="S194" s="25"/>
      <c r="T194" s="26"/>
      <c r="U194" s="25"/>
      <c r="V194" s="26"/>
      <c r="W194" s="25"/>
      <c r="X194" s="26"/>
      <c r="Y194" s="25"/>
      <c r="Z194" s="26"/>
    </row>
    <row r="195" spans="4:26" x14ac:dyDescent="0.3">
      <c r="D195" s="45"/>
      <c r="E195" s="30"/>
      <c r="F195" s="45"/>
      <c r="G195" s="30"/>
      <c r="H195" s="26"/>
      <c r="I195" s="25"/>
      <c r="J195" s="26"/>
      <c r="K195" s="25"/>
      <c r="L195" s="26"/>
      <c r="M195" s="25"/>
      <c r="N195" s="26"/>
      <c r="O195" s="25"/>
      <c r="P195" s="26"/>
      <c r="Q195" s="25"/>
      <c r="R195" s="26"/>
      <c r="S195" s="25"/>
      <c r="T195" s="26"/>
      <c r="U195" s="25"/>
      <c r="V195" s="26"/>
      <c r="W195" s="25"/>
      <c r="X195" s="26"/>
      <c r="Y195" s="25"/>
      <c r="Z195" s="26"/>
    </row>
    <row r="196" spans="4:26" x14ac:dyDescent="0.3">
      <c r="D196" s="45"/>
      <c r="E196" s="30"/>
      <c r="F196" s="45"/>
      <c r="G196" s="30"/>
      <c r="H196" s="26"/>
      <c r="I196" s="25"/>
      <c r="J196" s="26"/>
      <c r="K196" s="25"/>
      <c r="L196" s="26"/>
      <c r="M196" s="25"/>
      <c r="N196" s="26"/>
      <c r="O196" s="25"/>
      <c r="P196" s="26"/>
      <c r="Q196" s="25"/>
      <c r="R196" s="26"/>
      <c r="S196" s="25"/>
      <c r="T196" s="26"/>
      <c r="U196" s="25"/>
      <c r="V196" s="26"/>
      <c r="W196" s="25"/>
      <c r="X196" s="26"/>
      <c r="Y196" s="25"/>
      <c r="Z196" s="26"/>
    </row>
    <row r="197" spans="4:26" x14ac:dyDescent="0.3">
      <c r="D197" s="45"/>
      <c r="E197" s="30"/>
      <c r="F197" s="45"/>
      <c r="G197" s="30"/>
      <c r="H197" s="26"/>
      <c r="I197" s="25"/>
      <c r="J197" s="26"/>
      <c r="K197" s="25"/>
      <c r="L197" s="26"/>
      <c r="M197" s="25"/>
      <c r="N197" s="26"/>
      <c r="O197" s="25"/>
      <c r="P197" s="26"/>
      <c r="Q197" s="25"/>
      <c r="R197" s="26"/>
      <c r="S197" s="25"/>
      <c r="T197" s="26"/>
      <c r="U197" s="25"/>
      <c r="V197" s="26"/>
      <c r="W197" s="25"/>
      <c r="X197" s="26"/>
      <c r="Y197" s="25"/>
      <c r="Z197" s="26"/>
    </row>
    <row r="198" spans="4:26" x14ac:dyDescent="0.3">
      <c r="D198" s="45"/>
      <c r="E198" s="30"/>
      <c r="F198" s="45"/>
      <c r="G198" s="30"/>
      <c r="H198" s="26"/>
      <c r="I198" s="25"/>
      <c r="J198" s="26"/>
      <c r="K198" s="25"/>
      <c r="L198" s="26"/>
      <c r="M198" s="25"/>
      <c r="N198" s="26"/>
      <c r="O198" s="25"/>
      <c r="P198" s="26"/>
      <c r="Q198" s="25"/>
      <c r="R198" s="26"/>
      <c r="S198" s="25"/>
      <c r="T198" s="26"/>
      <c r="U198" s="25"/>
      <c r="V198" s="26"/>
      <c r="W198" s="25"/>
      <c r="X198" s="26"/>
      <c r="Y198" s="25"/>
      <c r="Z198" s="26"/>
    </row>
    <row r="199" spans="4:26" x14ac:dyDescent="0.3">
      <c r="D199" s="45"/>
      <c r="E199" s="30"/>
      <c r="F199" s="45"/>
      <c r="G199" s="30"/>
      <c r="H199" s="26"/>
      <c r="I199" s="25"/>
      <c r="J199" s="26"/>
      <c r="K199" s="25"/>
      <c r="L199" s="26"/>
      <c r="M199" s="25"/>
      <c r="N199" s="26"/>
      <c r="O199" s="25"/>
      <c r="P199" s="26"/>
      <c r="Q199" s="25"/>
      <c r="R199" s="26"/>
      <c r="S199" s="25"/>
      <c r="T199" s="26"/>
      <c r="U199" s="25"/>
      <c r="V199" s="26"/>
      <c r="W199" s="25"/>
      <c r="X199" s="26"/>
      <c r="Y199" s="25"/>
      <c r="Z199" s="26"/>
    </row>
    <row r="200" spans="4:26" x14ac:dyDescent="0.3">
      <c r="D200" s="45"/>
      <c r="E200" s="30"/>
      <c r="F200" s="45"/>
      <c r="G200" s="30"/>
      <c r="H200" s="26"/>
      <c r="I200" s="25"/>
      <c r="J200" s="26"/>
      <c r="K200" s="25"/>
      <c r="L200" s="26"/>
      <c r="M200" s="25"/>
      <c r="N200" s="26"/>
      <c r="O200" s="25"/>
      <c r="P200" s="26"/>
      <c r="Q200" s="25"/>
      <c r="R200" s="26"/>
      <c r="S200" s="25"/>
      <c r="T200" s="26"/>
      <c r="U200" s="25"/>
      <c r="V200" s="26"/>
      <c r="W200" s="25"/>
      <c r="X200" s="26"/>
      <c r="Y200" s="25"/>
      <c r="Z200" s="26"/>
    </row>
    <row r="201" spans="4:26" x14ac:dyDescent="0.3">
      <c r="D201" s="45"/>
      <c r="E201" s="30"/>
      <c r="F201" s="45"/>
      <c r="G201" s="30"/>
      <c r="H201" s="26"/>
      <c r="I201" s="25"/>
      <c r="J201" s="26"/>
      <c r="K201" s="25"/>
      <c r="L201" s="26"/>
      <c r="M201" s="25"/>
      <c r="N201" s="26"/>
      <c r="O201" s="25"/>
      <c r="P201" s="26"/>
      <c r="Q201" s="25"/>
      <c r="R201" s="26"/>
      <c r="S201" s="25"/>
      <c r="T201" s="26"/>
      <c r="U201" s="25"/>
      <c r="V201" s="26"/>
      <c r="W201" s="25"/>
      <c r="X201" s="26"/>
      <c r="Y201" s="25"/>
      <c r="Z201" s="26"/>
    </row>
    <row r="202" spans="4:26" x14ac:dyDescent="0.3">
      <c r="D202" s="45"/>
      <c r="E202" s="30"/>
      <c r="F202" s="45"/>
      <c r="G202" s="30"/>
      <c r="H202" s="26"/>
      <c r="I202" s="25"/>
      <c r="J202" s="26"/>
      <c r="K202" s="25"/>
      <c r="L202" s="26"/>
      <c r="M202" s="25"/>
      <c r="N202" s="26"/>
      <c r="O202" s="25"/>
      <c r="P202" s="26"/>
      <c r="Q202" s="25"/>
      <c r="R202" s="26"/>
      <c r="S202" s="25"/>
      <c r="T202" s="26"/>
      <c r="U202" s="25"/>
      <c r="V202" s="26"/>
      <c r="W202" s="25"/>
      <c r="X202" s="26"/>
      <c r="Y202" s="25"/>
      <c r="Z202" s="26"/>
    </row>
    <row r="203" spans="4:26" x14ac:dyDescent="0.3">
      <c r="D203" s="45"/>
      <c r="E203" s="30"/>
      <c r="F203" s="45"/>
      <c r="G203" s="30"/>
      <c r="H203" s="26"/>
      <c r="I203" s="25"/>
      <c r="J203" s="26"/>
      <c r="K203" s="25"/>
      <c r="L203" s="26"/>
      <c r="M203" s="25"/>
      <c r="N203" s="26"/>
      <c r="O203" s="25"/>
      <c r="P203" s="26"/>
      <c r="Q203" s="25"/>
      <c r="R203" s="26"/>
      <c r="S203" s="25"/>
      <c r="T203" s="26"/>
      <c r="U203" s="25"/>
      <c r="V203" s="26"/>
      <c r="W203" s="25"/>
      <c r="X203" s="26"/>
      <c r="Y203" s="25"/>
      <c r="Z203" s="26"/>
    </row>
    <row r="204" spans="4:26" x14ac:dyDescent="0.3">
      <c r="D204" s="45"/>
      <c r="E204" s="30"/>
      <c r="F204" s="45"/>
      <c r="G204" s="30"/>
      <c r="H204" s="26"/>
      <c r="I204" s="25"/>
      <c r="J204" s="26"/>
      <c r="K204" s="25"/>
      <c r="L204" s="26"/>
      <c r="M204" s="25"/>
      <c r="N204" s="26"/>
      <c r="O204" s="25"/>
      <c r="P204" s="26"/>
      <c r="Q204" s="25"/>
      <c r="R204" s="26"/>
      <c r="S204" s="25"/>
      <c r="T204" s="26"/>
      <c r="U204" s="25"/>
      <c r="V204" s="26"/>
      <c r="W204" s="25"/>
      <c r="X204" s="26"/>
      <c r="Y204" s="25"/>
      <c r="Z204" s="26"/>
    </row>
    <row r="205" spans="4:26" x14ac:dyDescent="0.3">
      <c r="D205" s="45"/>
      <c r="E205" s="30"/>
      <c r="F205" s="45"/>
      <c r="G205" s="30"/>
      <c r="H205" s="26"/>
      <c r="I205" s="25"/>
      <c r="J205" s="26"/>
      <c r="K205" s="25"/>
      <c r="L205" s="26"/>
      <c r="M205" s="25"/>
      <c r="N205" s="26"/>
      <c r="O205" s="25"/>
      <c r="P205" s="26"/>
      <c r="Q205" s="25"/>
      <c r="R205" s="26"/>
      <c r="S205" s="25"/>
      <c r="T205" s="26"/>
      <c r="U205" s="25"/>
      <c r="V205" s="26"/>
      <c r="W205" s="25"/>
      <c r="X205" s="26"/>
      <c r="Y205" s="25"/>
      <c r="Z205" s="26"/>
    </row>
    <row r="206" spans="4:26" x14ac:dyDescent="0.3">
      <c r="D206" s="45"/>
      <c r="E206" s="30"/>
      <c r="F206" s="45"/>
      <c r="G206" s="30"/>
      <c r="H206" s="26"/>
      <c r="I206" s="25"/>
      <c r="J206" s="26"/>
      <c r="K206" s="25"/>
      <c r="L206" s="26"/>
      <c r="M206" s="25"/>
      <c r="N206" s="26"/>
      <c r="O206" s="25"/>
      <c r="P206" s="26"/>
      <c r="Q206" s="25"/>
      <c r="R206" s="26"/>
      <c r="S206" s="25"/>
      <c r="T206" s="26"/>
      <c r="U206" s="25"/>
      <c r="V206" s="26"/>
      <c r="W206" s="25"/>
      <c r="X206" s="26"/>
      <c r="Y206" s="25"/>
      <c r="Z206" s="26"/>
    </row>
    <row r="207" spans="4:26" x14ac:dyDescent="0.3">
      <c r="D207" s="45"/>
      <c r="E207" s="30"/>
      <c r="F207" s="45"/>
      <c r="G207" s="30"/>
      <c r="H207" s="26"/>
      <c r="I207" s="25"/>
      <c r="J207" s="26"/>
      <c r="K207" s="25"/>
      <c r="L207" s="26"/>
      <c r="M207" s="25"/>
      <c r="N207" s="26"/>
      <c r="O207" s="25"/>
      <c r="P207" s="26"/>
      <c r="Q207" s="25"/>
      <c r="R207" s="26"/>
      <c r="S207" s="25"/>
      <c r="T207" s="26"/>
      <c r="U207" s="25"/>
      <c r="V207" s="26"/>
      <c r="W207" s="25"/>
      <c r="X207" s="26"/>
      <c r="Y207" s="25"/>
      <c r="Z207" s="26"/>
    </row>
    <row r="208" spans="4:26" x14ac:dyDescent="0.3">
      <c r="D208" s="45"/>
      <c r="E208" s="30"/>
      <c r="F208" s="45"/>
      <c r="G208" s="30"/>
      <c r="H208" s="26"/>
      <c r="I208" s="25"/>
      <c r="J208" s="26"/>
      <c r="K208" s="25"/>
      <c r="L208" s="26"/>
      <c r="M208" s="25"/>
      <c r="N208" s="26"/>
      <c r="O208" s="25"/>
      <c r="P208" s="26"/>
      <c r="Q208" s="25"/>
      <c r="R208" s="26"/>
      <c r="S208" s="25"/>
      <c r="T208" s="26"/>
      <c r="U208" s="25"/>
      <c r="V208" s="26"/>
      <c r="W208" s="25"/>
      <c r="X208" s="26"/>
      <c r="Y208" s="25"/>
      <c r="Z208" s="26"/>
    </row>
    <row r="209" spans="4:26" x14ac:dyDescent="0.3">
      <c r="D209" s="45"/>
      <c r="E209" s="30"/>
      <c r="F209" s="45"/>
      <c r="G209" s="30"/>
      <c r="H209" s="26"/>
      <c r="I209" s="25"/>
      <c r="J209" s="26"/>
      <c r="K209" s="25"/>
      <c r="L209" s="26"/>
      <c r="M209" s="25"/>
      <c r="N209" s="26"/>
      <c r="O209" s="25"/>
      <c r="P209" s="26"/>
      <c r="Q209" s="25"/>
      <c r="R209" s="26"/>
      <c r="S209" s="25"/>
      <c r="T209" s="26"/>
      <c r="U209" s="25"/>
      <c r="V209" s="26"/>
      <c r="W209" s="25"/>
      <c r="X209" s="26"/>
      <c r="Y209" s="25"/>
      <c r="Z209" s="26"/>
    </row>
    <row r="210" spans="4:26" x14ac:dyDescent="0.3">
      <c r="D210" s="45"/>
      <c r="E210" s="30"/>
      <c r="F210" s="45"/>
      <c r="G210" s="30"/>
      <c r="H210" s="26"/>
      <c r="I210" s="25"/>
      <c r="J210" s="26"/>
      <c r="K210" s="25"/>
      <c r="L210" s="26"/>
      <c r="M210" s="25"/>
      <c r="N210" s="26"/>
      <c r="O210" s="25"/>
      <c r="P210" s="26"/>
      <c r="Q210" s="25"/>
      <c r="R210" s="26"/>
      <c r="S210" s="25"/>
      <c r="T210" s="26"/>
      <c r="U210" s="25"/>
      <c r="V210" s="26"/>
      <c r="W210" s="25"/>
      <c r="X210" s="26"/>
      <c r="Y210" s="25"/>
      <c r="Z210" s="26"/>
    </row>
    <row r="211" spans="4:26" x14ac:dyDescent="0.3">
      <c r="D211" s="45"/>
      <c r="E211" s="30"/>
      <c r="F211" s="45"/>
      <c r="G211" s="30"/>
      <c r="H211" s="26"/>
      <c r="I211" s="25"/>
      <c r="J211" s="26"/>
      <c r="K211" s="25"/>
      <c r="L211" s="26"/>
      <c r="M211" s="25"/>
      <c r="N211" s="26"/>
      <c r="O211" s="25"/>
      <c r="P211" s="26"/>
      <c r="Q211" s="25"/>
      <c r="R211" s="26"/>
      <c r="S211" s="25"/>
      <c r="T211" s="26"/>
      <c r="U211" s="25"/>
      <c r="V211" s="26"/>
      <c r="W211" s="25"/>
      <c r="X211" s="26"/>
      <c r="Y211" s="25"/>
      <c r="Z211" s="26"/>
    </row>
    <row r="212" spans="4:26" x14ac:dyDescent="0.3">
      <c r="D212" s="45"/>
      <c r="E212" s="30"/>
      <c r="F212" s="45"/>
      <c r="G212" s="30"/>
      <c r="H212" s="26"/>
      <c r="I212" s="25"/>
      <c r="J212" s="26"/>
      <c r="K212" s="25"/>
      <c r="L212" s="26"/>
      <c r="M212" s="25"/>
      <c r="N212" s="26"/>
      <c r="O212" s="25"/>
      <c r="P212" s="26"/>
      <c r="Q212" s="25"/>
      <c r="R212" s="26"/>
      <c r="S212" s="25"/>
      <c r="T212" s="26"/>
      <c r="U212" s="25"/>
      <c r="V212" s="26"/>
      <c r="W212" s="25"/>
      <c r="X212" s="26"/>
      <c r="Y212" s="25"/>
      <c r="Z212" s="26"/>
    </row>
    <row r="213" spans="4:26" x14ac:dyDescent="0.3">
      <c r="D213" s="45"/>
      <c r="E213" s="30"/>
      <c r="F213" s="45"/>
      <c r="G213" s="30"/>
      <c r="H213" s="26"/>
      <c r="I213" s="25"/>
      <c r="J213" s="26"/>
      <c r="K213" s="25"/>
      <c r="L213" s="26"/>
      <c r="M213" s="25"/>
      <c r="N213" s="26"/>
      <c r="O213" s="25"/>
      <c r="P213" s="26"/>
      <c r="Q213" s="25"/>
      <c r="R213" s="26"/>
      <c r="S213" s="25"/>
      <c r="T213" s="26"/>
      <c r="U213" s="25"/>
      <c r="V213" s="26"/>
      <c r="W213" s="25"/>
      <c r="X213" s="26"/>
      <c r="Y213" s="25"/>
      <c r="Z213" s="26"/>
    </row>
    <row r="214" spans="4:26" x14ac:dyDescent="0.3">
      <c r="D214" s="45"/>
      <c r="E214" s="30"/>
      <c r="F214" s="45"/>
      <c r="G214" s="30"/>
      <c r="H214" s="26"/>
      <c r="I214" s="25"/>
      <c r="J214" s="26"/>
      <c r="K214" s="25"/>
      <c r="L214" s="26"/>
      <c r="M214" s="25"/>
      <c r="N214" s="26"/>
      <c r="O214" s="25"/>
      <c r="P214" s="26"/>
      <c r="Q214" s="25"/>
      <c r="R214" s="26"/>
      <c r="S214" s="25"/>
      <c r="T214" s="26"/>
      <c r="U214" s="25"/>
      <c r="V214" s="26"/>
      <c r="W214" s="25"/>
      <c r="X214" s="26"/>
      <c r="Y214" s="25"/>
      <c r="Z214" s="26"/>
    </row>
    <row r="215" spans="4:26" x14ac:dyDescent="0.3">
      <c r="D215" s="45"/>
      <c r="E215" s="30"/>
      <c r="F215" s="45"/>
      <c r="G215" s="30"/>
      <c r="H215" s="26"/>
      <c r="I215" s="25"/>
      <c r="J215" s="26"/>
      <c r="K215" s="25"/>
      <c r="L215" s="26"/>
      <c r="M215" s="25"/>
      <c r="N215" s="26"/>
      <c r="O215" s="25"/>
      <c r="P215" s="26"/>
      <c r="Q215" s="25"/>
      <c r="R215" s="26"/>
      <c r="S215" s="25"/>
      <c r="T215" s="26"/>
      <c r="U215" s="25"/>
      <c r="V215" s="26"/>
      <c r="W215" s="25"/>
      <c r="X215" s="26"/>
      <c r="Y215" s="25"/>
      <c r="Z215" s="26"/>
    </row>
    <row r="216" spans="4:26" x14ac:dyDescent="0.3">
      <c r="D216" s="45"/>
      <c r="E216" s="30"/>
      <c r="F216" s="45"/>
      <c r="G216" s="30"/>
      <c r="H216" s="26"/>
      <c r="I216" s="25"/>
      <c r="J216" s="26"/>
      <c r="K216" s="25"/>
      <c r="L216" s="26"/>
      <c r="M216" s="25"/>
      <c r="N216" s="26"/>
      <c r="O216" s="25"/>
      <c r="P216" s="26"/>
      <c r="Q216" s="25"/>
      <c r="R216" s="26"/>
      <c r="S216" s="25"/>
      <c r="T216" s="26"/>
      <c r="U216" s="25"/>
      <c r="V216" s="26"/>
      <c r="W216" s="25"/>
      <c r="X216" s="26"/>
      <c r="Y216" s="25"/>
      <c r="Z216" s="26"/>
    </row>
    <row r="217" spans="4:26" x14ac:dyDescent="0.3">
      <c r="D217" s="45"/>
      <c r="E217" s="30"/>
      <c r="F217" s="45"/>
      <c r="G217" s="30"/>
      <c r="H217" s="26"/>
      <c r="I217" s="25"/>
      <c r="J217" s="26"/>
      <c r="K217" s="25"/>
      <c r="L217" s="26"/>
      <c r="M217" s="25"/>
      <c r="N217" s="26"/>
      <c r="O217" s="25"/>
      <c r="P217" s="26"/>
      <c r="Q217" s="25"/>
      <c r="R217" s="26"/>
      <c r="S217" s="25"/>
      <c r="T217" s="26"/>
      <c r="U217" s="25"/>
      <c r="V217" s="26"/>
      <c r="W217" s="25"/>
      <c r="X217" s="26"/>
      <c r="Y217" s="25"/>
      <c r="Z217" s="26"/>
    </row>
    <row r="218" spans="4:26" x14ac:dyDescent="0.3">
      <c r="D218" s="45"/>
      <c r="E218" s="30"/>
      <c r="F218" s="45"/>
      <c r="G218" s="30"/>
      <c r="H218" s="26"/>
      <c r="I218" s="25"/>
      <c r="J218" s="26"/>
      <c r="K218" s="25"/>
      <c r="L218" s="26"/>
      <c r="M218" s="25"/>
      <c r="N218" s="26"/>
      <c r="O218" s="25"/>
      <c r="P218" s="26"/>
      <c r="Q218" s="25"/>
      <c r="R218" s="26"/>
      <c r="S218" s="25"/>
      <c r="T218" s="26"/>
      <c r="U218" s="25"/>
      <c r="V218" s="26"/>
      <c r="W218" s="25"/>
      <c r="X218" s="26"/>
      <c r="Y218" s="25"/>
      <c r="Z218" s="26"/>
    </row>
    <row r="219" spans="4:26" x14ac:dyDescent="0.3">
      <c r="D219" s="45"/>
      <c r="E219" s="30"/>
      <c r="F219" s="45"/>
      <c r="G219" s="30"/>
      <c r="H219" s="26"/>
      <c r="I219" s="25"/>
      <c r="J219" s="26"/>
      <c r="K219" s="25"/>
      <c r="L219" s="26"/>
      <c r="M219" s="25"/>
      <c r="N219" s="26"/>
      <c r="O219" s="25"/>
      <c r="P219" s="26"/>
      <c r="Q219" s="25"/>
      <c r="R219" s="26"/>
      <c r="S219" s="25"/>
      <c r="T219" s="26"/>
      <c r="U219" s="25"/>
      <c r="V219" s="26"/>
      <c r="W219" s="25"/>
      <c r="X219" s="26"/>
      <c r="Y219" s="25"/>
      <c r="Z219" s="26"/>
    </row>
    <row r="220" spans="4:26" x14ac:dyDescent="0.3">
      <c r="D220" s="45"/>
      <c r="E220" s="30"/>
      <c r="F220" s="45"/>
      <c r="G220" s="30"/>
      <c r="H220" s="26"/>
      <c r="I220" s="25"/>
      <c r="J220" s="26"/>
      <c r="K220" s="25"/>
      <c r="L220" s="26"/>
      <c r="M220" s="25"/>
      <c r="N220" s="26"/>
      <c r="O220" s="25"/>
      <c r="P220" s="26"/>
      <c r="Q220" s="25"/>
      <c r="R220" s="26"/>
      <c r="S220" s="25"/>
      <c r="T220" s="26"/>
      <c r="U220" s="25"/>
      <c r="V220" s="26"/>
      <c r="W220" s="25"/>
      <c r="X220" s="26"/>
      <c r="Y220" s="25"/>
      <c r="Z220" s="26"/>
    </row>
    <row r="221" spans="4:26" x14ac:dyDescent="0.3">
      <c r="D221" s="45"/>
      <c r="E221" s="30"/>
      <c r="F221" s="45"/>
      <c r="G221" s="30"/>
      <c r="H221" s="26"/>
      <c r="I221" s="25"/>
      <c r="J221" s="26"/>
      <c r="K221" s="25"/>
      <c r="L221" s="26"/>
      <c r="M221" s="25"/>
      <c r="N221" s="26"/>
      <c r="O221" s="25"/>
      <c r="P221" s="26"/>
      <c r="Q221" s="25"/>
      <c r="R221" s="26"/>
      <c r="S221" s="25"/>
      <c r="T221" s="26"/>
      <c r="U221" s="25"/>
      <c r="V221" s="26"/>
      <c r="W221" s="25"/>
      <c r="X221" s="26"/>
      <c r="Y221" s="25"/>
      <c r="Z221" s="26"/>
    </row>
    <row r="222" spans="4:26" x14ac:dyDescent="0.3">
      <c r="D222" s="45"/>
      <c r="E222" s="30"/>
      <c r="F222" s="45"/>
      <c r="G222" s="30"/>
      <c r="H222" s="26"/>
      <c r="I222" s="25"/>
      <c r="J222" s="26"/>
      <c r="K222" s="25"/>
      <c r="L222" s="26"/>
      <c r="M222" s="25"/>
      <c r="N222" s="26"/>
      <c r="O222" s="25"/>
      <c r="P222" s="26"/>
      <c r="Q222" s="25"/>
      <c r="R222" s="26"/>
      <c r="S222" s="25"/>
      <c r="T222" s="26"/>
      <c r="U222" s="25"/>
      <c r="V222" s="26"/>
      <c r="W222" s="25"/>
      <c r="X222" s="26"/>
      <c r="Y222" s="25"/>
      <c r="Z222" s="26"/>
    </row>
    <row r="223" spans="4:26" x14ac:dyDescent="0.3">
      <c r="D223" s="45"/>
      <c r="E223" s="30"/>
      <c r="F223" s="45"/>
      <c r="G223" s="30"/>
      <c r="H223" s="26"/>
      <c r="I223" s="25"/>
      <c r="J223" s="26"/>
      <c r="K223" s="25"/>
      <c r="L223" s="26"/>
      <c r="M223" s="25"/>
      <c r="N223" s="26"/>
      <c r="O223" s="25"/>
      <c r="P223" s="26"/>
      <c r="Q223" s="25"/>
      <c r="R223" s="26"/>
      <c r="S223" s="25"/>
      <c r="T223" s="26"/>
      <c r="U223" s="25"/>
      <c r="V223" s="26"/>
      <c r="W223" s="25"/>
      <c r="X223" s="26"/>
      <c r="Y223" s="25"/>
      <c r="Z223" s="26"/>
    </row>
    <row r="224" spans="4:26" x14ac:dyDescent="0.3">
      <c r="D224" s="45"/>
      <c r="E224" s="30"/>
      <c r="F224" s="45"/>
      <c r="G224" s="30"/>
      <c r="H224" s="26"/>
      <c r="I224" s="25"/>
      <c r="J224" s="26"/>
      <c r="K224" s="25"/>
      <c r="L224" s="26"/>
      <c r="M224" s="25"/>
      <c r="N224" s="26"/>
      <c r="O224" s="25"/>
      <c r="P224" s="26"/>
      <c r="Q224" s="25"/>
      <c r="R224" s="26"/>
      <c r="S224" s="25"/>
      <c r="T224" s="26"/>
      <c r="U224" s="25"/>
      <c r="V224" s="26"/>
      <c r="W224" s="25"/>
      <c r="X224" s="26"/>
      <c r="Y224" s="25"/>
      <c r="Z224" s="26"/>
    </row>
    <row r="225" spans="4:26" x14ac:dyDescent="0.3">
      <c r="D225" s="45"/>
      <c r="E225" s="30"/>
      <c r="F225" s="45"/>
      <c r="G225" s="30"/>
      <c r="H225" s="26"/>
      <c r="I225" s="25"/>
      <c r="J225" s="26"/>
      <c r="K225" s="25"/>
      <c r="L225" s="26"/>
      <c r="M225" s="25"/>
      <c r="N225" s="26"/>
      <c r="O225" s="25"/>
      <c r="P225" s="26"/>
      <c r="Q225" s="25"/>
      <c r="R225" s="26"/>
      <c r="S225" s="25"/>
      <c r="T225" s="26"/>
      <c r="U225" s="25"/>
      <c r="V225" s="26"/>
      <c r="W225" s="25"/>
      <c r="X225" s="26"/>
      <c r="Y225" s="25"/>
      <c r="Z225" s="26"/>
    </row>
    <row r="226" spans="4:26" x14ac:dyDescent="0.3">
      <c r="D226" s="45"/>
      <c r="E226" s="30"/>
      <c r="F226" s="45"/>
      <c r="G226" s="30"/>
      <c r="H226" s="26"/>
      <c r="I226" s="25"/>
      <c r="J226" s="26"/>
      <c r="K226" s="25"/>
      <c r="L226" s="26"/>
      <c r="M226" s="25"/>
      <c r="N226" s="26"/>
      <c r="O226" s="25"/>
      <c r="P226" s="26"/>
      <c r="Q226" s="25"/>
      <c r="R226" s="26"/>
      <c r="S226" s="25"/>
      <c r="T226" s="26"/>
      <c r="U226" s="25"/>
      <c r="V226" s="26"/>
      <c r="W226" s="25"/>
      <c r="X226" s="26"/>
      <c r="Y226" s="25"/>
      <c r="Z226" s="26"/>
    </row>
    <row r="227" spans="4:26" x14ac:dyDescent="0.3">
      <c r="D227" s="45"/>
      <c r="E227" s="30"/>
      <c r="F227" s="45"/>
      <c r="G227" s="30"/>
      <c r="H227" s="26"/>
      <c r="I227" s="25"/>
      <c r="J227" s="26"/>
      <c r="K227" s="25"/>
      <c r="L227" s="26"/>
      <c r="M227" s="25"/>
      <c r="N227" s="26"/>
      <c r="O227" s="25"/>
      <c r="P227" s="26"/>
      <c r="Q227" s="25"/>
      <c r="R227" s="26"/>
      <c r="S227" s="25"/>
      <c r="T227" s="26"/>
      <c r="U227" s="25"/>
      <c r="V227" s="26"/>
      <c r="W227" s="25"/>
      <c r="X227" s="26"/>
      <c r="Y227" s="25"/>
      <c r="Z227" s="26"/>
    </row>
    <row r="228" spans="4:26" x14ac:dyDescent="0.3">
      <c r="D228" s="45"/>
      <c r="E228" s="30"/>
      <c r="F228" s="45"/>
      <c r="G228" s="30"/>
      <c r="H228" s="26"/>
      <c r="I228" s="25"/>
      <c r="J228" s="26"/>
      <c r="K228" s="25"/>
      <c r="L228" s="26"/>
      <c r="M228" s="25"/>
      <c r="N228" s="26"/>
      <c r="O228" s="25"/>
      <c r="P228" s="26"/>
      <c r="Q228" s="25"/>
      <c r="R228" s="26"/>
      <c r="S228" s="25"/>
      <c r="T228" s="26"/>
      <c r="U228" s="25"/>
      <c r="V228" s="26"/>
      <c r="W228" s="25"/>
      <c r="X228" s="26"/>
      <c r="Y228" s="25"/>
      <c r="Z228" s="26"/>
    </row>
    <row r="229" spans="4:26" x14ac:dyDescent="0.3">
      <c r="D229" s="45"/>
      <c r="E229" s="30"/>
      <c r="F229" s="45"/>
      <c r="G229" s="30"/>
      <c r="H229" s="26"/>
      <c r="I229" s="25"/>
      <c r="J229" s="26"/>
      <c r="K229" s="25"/>
      <c r="L229" s="26"/>
      <c r="M229" s="25"/>
      <c r="N229" s="26"/>
      <c r="O229" s="25"/>
      <c r="P229" s="26"/>
      <c r="Q229" s="25"/>
      <c r="R229" s="26"/>
      <c r="S229" s="25"/>
      <c r="T229" s="26"/>
      <c r="U229" s="25"/>
      <c r="V229" s="26"/>
      <c r="W229" s="25"/>
      <c r="X229" s="26"/>
      <c r="Y229" s="25"/>
      <c r="Z229" s="26"/>
    </row>
    <row r="230" spans="4:26" x14ac:dyDescent="0.3">
      <c r="D230" s="45"/>
      <c r="E230" s="30"/>
      <c r="F230" s="45"/>
      <c r="G230" s="30"/>
      <c r="H230" s="26"/>
      <c r="I230" s="25"/>
      <c r="J230" s="26"/>
      <c r="K230" s="25"/>
      <c r="L230" s="26"/>
      <c r="M230" s="25"/>
      <c r="N230" s="26"/>
      <c r="O230" s="25"/>
      <c r="P230" s="26"/>
      <c r="Q230" s="25"/>
      <c r="R230" s="26"/>
      <c r="S230" s="25"/>
      <c r="T230" s="26"/>
      <c r="U230" s="25"/>
      <c r="V230" s="26"/>
      <c r="W230" s="25"/>
      <c r="X230" s="26"/>
      <c r="Y230" s="25"/>
      <c r="Z230" s="26"/>
    </row>
    <row r="231" spans="4:26" x14ac:dyDescent="0.3">
      <c r="D231" s="45"/>
      <c r="E231" s="30"/>
      <c r="F231" s="45"/>
      <c r="G231" s="30"/>
      <c r="H231" s="26"/>
      <c r="I231" s="25"/>
      <c r="J231" s="26"/>
      <c r="K231" s="25"/>
      <c r="L231" s="26"/>
      <c r="M231" s="25"/>
      <c r="N231" s="26"/>
      <c r="O231" s="25"/>
      <c r="P231" s="26"/>
      <c r="Q231" s="25"/>
      <c r="R231" s="26"/>
      <c r="S231" s="25"/>
      <c r="T231" s="26"/>
      <c r="U231" s="25"/>
      <c r="V231" s="26"/>
      <c r="W231" s="25"/>
      <c r="X231" s="26"/>
      <c r="Y231" s="25"/>
      <c r="Z231" s="26"/>
    </row>
    <row r="232" spans="4:26" x14ac:dyDescent="0.3">
      <c r="D232" s="45"/>
      <c r="E232" s="30"/>
      <c r="F232" s="45"/>
      <c r="G232" s="30"/>
      <c r="H232" s="26"/>
      <c r="I232" s="25"/>
      <c r="J232" s="26"/>
      <c r="K232" s="25"/>
      <c r="L232" s="26"/>
      <c r="M232" s="25"/>
      <c r="N232" s="26"/>
      <c r="O232" s="25"/>
      <c r="P232" s="26"/>
      <c r="Q232" s="25"/>
      <c r="R232" s="26"/>
      <c r="S232" s="25"/>
      <c r="T232" s="26"/>
      <c r="U232" s="25"/>
      <c r="V232" s="26"/>
      <c r="W232" s="25"/>
      <c r="X232" s="26"/>
      <c r="Y232" s="25"/>
      <c r="Z232" s="26"/>
    </row>
    <row r="233" spans="4:26" x14ac:dyDescent="0.3">
      <c r="D233" s="45"/>
      <c r="E233" s="30"/>
      <c r="F233" s="45"/>
      <c r="G233" s="30"/>
      <c r="H233" s="26"/>
      <c r="I233" s="25"/>
      <c r="J233" s="26"/>
      <c r="K233" s="25"/>
      <c r="L233" s="26"/>
      <c r="M233" s="25"/>
      <c r="N233" s="26"/>
      <c r="O233" s="25"/>
      <c r="P233" s="26"/>
      <c r="Q233" s="25"/>
      <c r="R233" s="26"/>
      <c r="S233" s="25"/>
      <c r="T233" s="26"/>
      <c r="U233" s="25"/>
      <c r="V233" s="26"/>
      <c r="W233" s="25"/>
      <c r="X233" s="26"/>
      <c r="Y233" s="25"/>
      <c r="Z233" s="26"/>
    </row>
    <row r="234" spans="4:26" x14ac:dyDescent="0.3">
      <c r="D234" s="45"/>
      <c r="E234" s="30"/>
      <c r="F234" s="45"/>
      <c r="G234" s="30"/>
      <c r="H234" s="26"/>
      <c r="I234" s="25"/>
      <c r="J234" s="26"/>
      <c r="K234" s="25"/>
      <c r="L234" s="26"/>
      <c r="M234" s="25"/>
      <c r="N234" s="26"/>
      <c r="O234" s="25"/>
      <c r="P234" s="26"/>
      <c r="Q234" s="25"/>
      <c r="R234" s="26"/>
      <c r="S234" s="25"/>
      <c r="T234" s="26"/>
      <c r="U234" s="25"/>
      <c r="V234" s="26"/>
      <c r="W234" s="25"/>
      <c r="X234" s="26"/>
      <c r="Y234" s="25"/>
      <c r="Z234" s="26"/>
    </row>
    <row r="235" spans="4:26" x14ac:dyDescent="0.3">
      <c r="D235" s="45"/>
      <c r="E235" s="30"/>
      <c r="F235" s="45"/>
      <c r="G235" s="30"/>
      <c r="H235" s="26"/>
      <c r="I235" s="25"/>
      <c r="J235" s="26"/>
      <c r="K235" s="25"/>
      <c r="L235" s="26"/>
      <c r="M235" s="25"/>
      <c r="N235" s="26"/>
      <c r="O235" s="25"/>
      <c r="P235" s="26"/>
      <c r="Q235" s="25"/>
      <c r="R235" s="26"/>
      <c r="S235" s="25"/>
      <c r="T235" s="26"/>
      <c r="U235" s="25"/>
      <c r="V235" s="26"/>
      <c r="W235" s="25"/>
      <c r="X235" s="26"/>
      <c r="Y235" s="25"/>
      <c r="Z235" s="26"/>
    </row>
    <row r="236" spans="4:26" x14ac:dyDescent="0.3">
      <c r="D236" s="45"/>
      <c r="E236" s="30"/>
      <c r="F236" s="45"/>
      <c r="G236" s="30"/>
      <c r="H236" s="26"/>
      <c r="I236" s="25"/>
      <c r="J236" s="26"/>
      <c r="K236" s="25"/>
      <c r="L236" s="26"/>
      <c r="M236" s="25"/>
      <c r="N236" s="26"/>
      <c r="O236" s="25"/>
      <c r="P236" s="26"/>
      <c r="Q236" s="25"/>
      <c r="R236" s="26"/>
      <c r="S236" s="25"/>
      <c r="T236" s="26"/>
      <c r="U236" s="25"/>
      <c r="V236" s="26"/>
      <c r="W236" s="25"/>
      <c r="X236" s="26"/>
      <c r="Y236" s="25"/>
      <c r="Z236" s="26"/>
    </row>
    <row r="237" spans="4:26" x14ac:dyDescent="0.3">
      <c r="D237" s="45"/>
      <c r="E237" s="30"/>
      <c r="F237" s="45"/>
      <c r="G237" s="30"/>
      <c r="H237" s="26"/>
      <c r="I237" s="25"/>
      <c r="J237" s="26"/>
      <c r="K237" s="25"/>
      <c r="L237" s="26"/>
      <c r="M237" s="25"/>
      <c r="N237" s="26"/>
      <c r="O237" s="25"/>
      <c r="P237" s="26"/>
      <c r="Q237" s="25"/>
      <c r="R237" s="26"/>
      <c r="S237" s="25"/>
      <c r="T237" s="26"/>
      <c r="U237" s="25"/>
      <c r="V237" s="26"/>
      <c r="W237" s="25"/>
      <c r="X237" s="26"/>
      <c r="Y237" s="25"/>
      <c r="Z237" s="26"/>
    </row>
    <row r="238" spans="4:26" x14ac:dyDescent="0.3">
      <c r="D238" s="45"/>
      <c r="E238" s="30"/>
      <c r="F238" s="45"/>
      <c r="G238" s="30"/>
      <c r="H238" s="26"/>
      <c r="I238" s="25"/>
      <c r="J238" s="26"/>
      <c r="K238" s="25"/>
      <c r="L238" s="26"/>
      <c r="M238" s="25"/>
      <c r="N238" s="26"/>
      <c r="O238" s="25"/>
      <c r="P238" s="26"/>
      <c r="Q238" s="25"/>
      <c r="R238" s="26"/>
      <c r="S238" s="25"/>
      <c r="T238" s="26"/>
      <c r="U238" s="25"/>
      <c r="V238" s="26"/>
      <c r="W238" s="25"/>
      <c r="X238" s="26"/>
      <c r="Y238" s="25"/>
      <c r="Z238" s="26"/>
    </row>
    <row r="239" spans="4:26" x14ac:dyDescent="0.3">
      <c r="D239" s="45"/>
      <c r="E239" s="30"/>
      <c r="F239" s="45"/>
      <c r="G239" s="30"/>
      <c r="H239" s="26"/>
      <c r="I239" s="25"/>
      <c r="J239" s="26"/>
      <c r="K239" s="25"/>
      <c r="L239" s="26"/>
      <c r="M239" s="25"/>
      <c r="N239" s="26"/>
      <c r="O239" s="25"/>
      <c r="P239" s="26"/>
      <c r="Q239" s="25"/>
      <c r="R239" s="26"/>
      <c r="S239" s="25"/>
      <c r="T239" s="26"/>
      <c r="U239" s="25"/>
      <c r="V239" s="26"/>
      <c r="W239" s="25"/>
      <c r="X239" s="26"/>
      <c r="Y239" s="25"/>
      <c r="Z239" s="26"/>
    </row>
    <row r="240" spans="4:26" x14ac:dyDescent="0.3">
      <c r="D240" s="45"/>
      <c r="E240" s="30"/>
      <c r="F240" s="45"/>
      <c r="G240" s="30"/>
      <c r="H240" s="26"/>
      <c r="I240" s="25"/>
      <c r="J240" s="26"/>
      <c r="K240" s="25"/>
      <c r="L240" s="26"/>
      <c r="M240" s="25"/>
      <c r="N240" s="26"/>
      <c r="O240" s="25"/>
      <c r="P240" s="26"/>
      <c r="Q240" s="25"/>
      <c r="R240" s="26"/>
      <c r="S240" s="25"/>
      <c r="T240" s="26"/>
      <c r="U240" s="25"/>
      <c r="V240" s="26"/>
      <c r="W240" s="25"/>
      <c r="X240" s="26"/>
      <c r="Y240" s="25"/>
      <c r="Z240" s="26"/>
    </row>
    <row r="241" spans="4:26" x14ac:dyDescent="0.3">
      <c r="D241" s="45"/>
      <c r="E241" s="30"/>
      <c r="F241" s="45"/>
      <c r="G241" s="30"/>
      <c r="H241" s="26"/>
      <c r="I241" s="25"/>
      <c r="J241" s="26"/>
      <c r="K241" s="25"/>
      <c r="L241" s="26"/>
      <c r="M241" s="25"/>
      <c r="N241" s="26"/>
      <c r="O241" s="25"/>
      <c r="P241" s="26"/>
      <c r="Q241" s="25"/>
      <c r="R241" s="26"/>
      <c r="S241" s="25"/>
      <c r="T241" s="26"/>
      <c r="U241" s="25"/>
      <c r="V241" s="26"/>
      <c r="W241" s="25"/>
      <c r="X241" s="26"/>
      <c r="Y241" s="25"/>
      <c r="Z241" s="26"/>
    </row>
    <row r="242" spans="4:26" x14ac:dyDescent="0.3">
      <c r="D242" s="45"/>
      <c r="E242" s="30"/>
      <c r="F242" s="45"/>
      <c r="G242" s="30"/>
      <c r="H242" s="26"/>
      <c r="I242" s="25"/>
      <c r="J242" s="26"/>
      <c r="K242" s="25"/>
      <c r="L242" s="26"/>
      <c r="M242" s="25"/>
      <c r="N242" s="26"/>
      <c r="O242" s="25"/>
      <c r="P242" s="26"/>
      <c r="Q242" s="25"/>
      <c r="R242" s="26"/>
      <c r="S242" s="25"/>
      <c r="T242" s="26"/>
      <c r="U242" s="25"/>
      <c r="V242" s="26"/>
      <c r="W242" s="25"/>
      <c r="X242" s="26"/>
      <c r="Y242" s="25"/>
      <c r="Z242" s="26"/>
    </row>
    <row r="243" spans="4:26" x14ac:dyDescent="0.3">
      <c r="D243" s="45"/>
      <c r="E243" s="30"/>
      <c r="F243" s="45"/>
      <c r="G243" s="30"/>
      <c r="H243" s="26"/>
      <c r="I243" s="25"/>
      <c r="J243" s="26"/>
      <c r="K243" s="25"/>
      <c r="L243" s="26"/>
      <c r="M243" s="25"/>
      <c r="N243" s="26"/>
      <c r="O243" s="25"/>
      <c r="P243" s="26"/>
      <c r="Q243" s="25"/>
      <c r="R243" s="26"/>
      <c r="S243" s="25"/>
      <c r="T243" s="26"/>
      <c r="U243" s="25"/>
      <c r="V243" s="26"/>
      <c r="W243" s="25"/>
      <c r="X243" s="26"/>
      <c r="Y243" s="25"/>
      <c r="Z243" s="26"/>
    </row>
    <row r="244" spans="4:26" x14ac:dyDescent="0.3">
      <c r="D244" s="45"/>
      <c r="E244" s="30"/>
      <c r="F244" s="45"/>
      <c r="G244" s="30"/>
      <c r="H244" s="26"/>
      <c r="I244" s="25"/>
      <c r="J244" s="26"/>
      <c r="K244" s="25"/>
      <c r="L244" s="26"/>
      <c r="M244" s="25"/>
      <c r="N244" s="26"/>
      <c r="O244" s="25"/>
      <c r="P244" s="26"/>
      <c r="Q244" s="25"/>
      <c r="R244" s="26"/>
      <c r="S244" s="25"/>
      <c r="T244" s="26"/>
      <c r="U244" s="25"/>
      <c r="V244" s="26"/>
      <c r="W244" s="25"/>
      <c r="X244" s="26"/>
      <c r="Y244" s="25"/>
      <c r="Z244" s="26"/>
    </row>
    <row r="245" spans="4:26" x14ac:dyDescent="0.3">
      <c r="D245" s="45"/>
      <c r="E245" s="30"/>
      <c r="F245" s="45"/>
      <c r="G245" s="30"/>
      <c r="H245" s="26"/>
      <c r="I245" s="25"/>
      <c r="J245" s="26"/>
      <c r="K245" s="25"/>
      <c r="L245" s="26"/>
      <c r="M245" s="25"/>
      <c r="N245" s="26"/>
      <c r="O245" s="25"/>
      <c r="P245" s="26"/>
      <c r="Q245" s="25"/>
      <c r="R245" s="26"/>
      <c r="S245" s="25"/>
      <c r="T245" s="26"/>
      <c r="U245" s="25"/>
      <c r="V245" s="26"/>
      <c r="W245" s="25"/>
      <c r="X245" s="26"/>
      <c r="Y245" s="25"/>
      <c r="Z245" s="26"/>
    </row>
    <row r="246" spans="4:26" x14ac:dyDescent="0.3">
      <c r="D246" s="45"/>
      <c r="E246" s="30"/>
      <c r="F246" s="45"/>
      <c r="G246" s="30"/>
      <c r="H246" s="26"/>
      <c r="I246" s="25"/>
      <c r="J246" s="26"/>
      <c r="K246" s="25"/>
      <c r="L246" s="26"/>
      <c r="M246" s="25"/>
      <c r="N246" s="26"/>
      <c r="O246" s="25"/>
      <c r="P246" s="26"/>
      <c r="Q246" s="25"/>
      <c r="R246" s="26"/>
      <c r="S246" s="25"/>
      <c r="T246" s="26"/>
      <c r="U246" s="25"/>
      <c r="V246" s="26"/>
      <c r="W246" s="25"/>
      <c r="X246" s="26"/>
      <c r="Y246" s="25"/>
      <c r="Z246" s="26"/>
    </row>
  </sheetData>
  <sortState ref="A4:AL246">
    <sortCondition descending="1" ref="D3:D246"/>
  </sortState>
  <mergeCells count="12">
    <mergeCell ref="W1:X1"/>
    <mergeCell ref="Y1:Z1"/>
    <mergeCell ref="A1:A2"/>
    <mergeCell ref="C1:C2"/>
    <mergeCell ref="I1:J1"/>
    <mergeCell ref="K1:L1"/>
    <mergeCell ref="M1:N1"/>
    <mergeCell ref="O1:P1"/>
    <mergeCell ref="Q1:R1"/>
    <mergeCell ref="S1:T1"/>
    <mergeCell ref="U1:V1"/>
    <mergeCell ref="D1:E1"/>
  </mergeCells>
  <pageMargins left="0.75" right="0.75" top="1" bottom="1" header="0.5" footer="0.5"/>
  <pageSetup paperSize="9" orientation="portrait"/>
  <headerFooter>
    <oddFooter>&amp;CDate: &amp;D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S142"/>
  <sheetViews>
    <sheetView workbookViewId="0">
      <pane ySplit="2" topLeftCell="A3" activePane="bottomLeft" state="frozen"/>
      <selection pane="bottomLeft" sqref="A1:A2"/>
    </sheetView>
  </sheetViews>
  <sheetFormatPr defaultColWidth="8.88671875" defaultRowHeight="14.4" x14ac:dyDescent="0.3"/>
  <cols>
    <col min="1" max="1" width="30.6640625" customWidth="1"/>
    <col min="2" max="2" width="61.109375" customWidth="1"/>
    <col min="3" max="3" width="8.109375" customWidth="1"/>
    <col min="4" max="4" width="5" style="2" customWidth="1"/>
    <col min="5" max="5" width="6" style="29" bestFit="1" customWidth="1"/>
    <col min="6" max="6" width="11.88671875" style="29" bestFit="1" customWidth="1"/>
    <col min="7" max="7" width="9.109375" style="2" bestFit="1" customWidth="1"/>
    <col min="8" max="8" width="11.44140625" bestFit="1" customWidth="1"/>
    <col min="9" max="9" width="11.44140625" customWidth="1"/>
    <col min="10" max="10" width="9.109375" style="2" bestFit="1" customWidth="1"/>
    <col min="11" max="11" width="11.44140625" bestFit="1" customWidth="1"/>
    <col min="12" max="12" width="11.44140625" customWidth="1"/>
    <col min="13" max="13" width="9.109375" style="2" bestFit="1" customWidth="1"/>
    <col min="14" max="14" width="11.44140625" bestFit="1" customWidth="1"/>
    <col min="15" max="15" width="11.44140625" customWidth="1"/>
    <col min="16" max="16" width="9.109375" style="2" bestFit="1" customWidth="1"/>
    <col min="17" max="17" width="11.44140625" bestFit="1" customWidth="1"/>
    <col min="18" max="18" width="11.44140625" customWidth="1"/>
    <col min="19" max="19" width="8.88671875" style="2"/>
  </cols>
  <sheetData>
    <row r="1" spans="1:19" s="1" customFormat="1" x14ac:dyDescent="0.3">
      <c r="A1" s="53" t="s">
        <v>0</v>
      </c>
      <c r="B1" s="41"/>
      <c r="C1" s="53" t="s">
        <v>2</v>
      </c>
      <c r="D1" s="55" t="s">
        <v>150</v>
      </c>
      <c r="E1" s="57"/>
      <c r="F1" s="56"/>
      <c r="G1" s="55" t="s">
        <v>143</v>
      </c>
      <c r="H1" s="57"/>
      <c r="I1" s="56"/>
      <c r="J1" s="55" t="s">
        <v>144</v>
      </c>
      <c r="K1" s="57"/>
      <c r="L1" s="56"/>
      <c r="M1" s="55" t="s">
        <v>145</v>
      </c>
      <c r="N1" s="57"/>
      <c r="O1" s="56"/>
      <c r="P1" s="55" t="s">
        <v>146</v>
      </c>
      <c r="Q1" s="57"/>
      <c r="R1" s="56"/>
      <c r="S1" s="33"/>
    </row>
    <row r="2" spans="1:19" s="1" customFormat="1" ht="27.6" x14ac:dyDescent="0.3">
      <c r="A2" s="53"/>
      <c r="B2" s="41" t="s">
        <v>1</v>
      </c>
      <c r="C2" s="53"/>
      <c r="D2" s="12" t="s">
        <v>147</v>
      </c>
      <c r="E2" s="14" t="s">
        <v>148</v>
      </c>
      <c r="F2" s="14" t="s">
        <v>149</v>
      </c>
      <c r="G2" s="15" t="s">
        <v>3</v>
      </c>
      <c r="H2" s="16" t="s">
        <v>4</v>
      </c>
      <c r="I2" s="13" t="s">
        <v>148</v>
      </c>
      <c r="J2" s="15" t="s">
        <v>3</v>
      </c>
      <c r="K2" s="16" t="s">
        <v>4</v>
      </c>
      <c r="L2" s="13" t="s">
        <v>148</v>
      </c>
      <c r="M2" s="15" t="s">
        <v>3</v>
      </c>
      <c r="N2" s="16" t="s">
        <v>4</v>
      </c>
      <c r="O2" s="13" t="s">
        <v>148</v>
      </c>
      <c r="P2" s="15" t="s">
        <v>3</v>
      </c>
      <c r="Q2" s="16" t="s">
        <v>4</v>
      </c>
      <c r="R2" s="13" t="s">
        <v>148</v>
      </c>
      <c r="S2" s="33"/>
    </row>
    <row r="3" spans="1:19" ht="15" x14ac:dyDescent="0.25">
      <c r="A3" s="17" t="s">
        <v>90</v>
      </c>
      <c r="B3" s="17" t="s">
        <v>366</v>
      </c>
      <c r="C3" s="17">
        <v>48.026000000000003</v>
      </c>
      <c r="D3" s="18">
        <f>IF(4-COUNTIF(H3,0)-COUNTIF(K3,0)-COUNTIF(N3,0)-COUNTIF(Q3,0)-COUNTIF(H3,"")-COUNTIF(K3,"")-COUNTIF(N3,"")-COUNTIF(Q3,"")&gt;2,4-COUNTIF(H3,0)-COUNTIF(K3,0)-COUNTIF(N3,0)-COUNTIF(Q3,0)-COUNTIF(H3,"")-COUNTIF(K3,"")-COUNTIF(N3,"")-COUNTIF(Q3,""),"")</f>
        <v>4</v>
      </c>
      <c r="E3" s="28">
        <f t="shared" ref="E3:E34" si="0">IF(D3&lt;&gt;"",SUM(H3/SUM($H$3:$H$142),K3/SUM($K$3:$K$142),N3/SUM($N$3:$N$142),Q3/SUM($Q$3:$Q$142))/D3*100,"")</f>
        <v>90.074312891444677</v>
      </c>
      <c r="F3" s="28">
        <f t="shared" ref="F3:F10" si="1">IF(D3&lt;&gt;"",_xlfn.STDEV.S(H3/SUM($H$3:$H$142),K3/SUM($K$3:$K$142),N3/SUM($N$3:$N$142),Q3/SUM($Q$3:$Q$142))*100,"")</f>
        <v>3.6634363318293777</v>
      </c>
      <c r="G3" s="18">
        <v>22</v>
      </c>
      <c r="H3" s="19">
        <v>1208805.31</v>
      </c>
      <c r="I3" s="21">
        <f t="shared" ref="I3:I10" si="2">H3/SUM($H$3:$H$142)</f>
        <v>0.93283983945748739</v>
      </c>
      <c r="J3" s="18">
        <v>23</v>
      </c>
      <c r="K3" s="19">
        <v>1421266.23</v>
      </c>
      <c r="L3" s="21">
        <f t="shared" ref="L3:L16" si="3">K3/SUM($K$3:$K$142)</f>
        <v>0.87841668358172464</v>
      </c>
      <c r="M3" s="18">
        <v>22</v>
      </c>
      <c r="N3" s="19">
        <v>1085338.6599999999</v>
      </c>
      <c r="O3" s="21">
        <f t="shared" ref="O3:O17" si="4">N3/SUM($N$3:$N$142)</f>
        <v>0.9308567941257232</v>
      </c>
      <c r="P3" s="18">
        <v>24</v>
      </c>
      <c r="Q3" s="19">
        <v>1262426.78</v>
      </c>
      <c r="R3" s="21">
        <f t="shared" ref="R3:R15" si="5">Q3/SUM($Q$3:$Q$142)</f>
        <v>0.86085919849285164</v>
      </c>
    </row>
    <row r="4" spans="1:19" ht="15" x14ac:dyDescent="0.25">
      <c r="A4" s="17" t="s">
        <v>35</v>
      </c>
      <c r="B4" s="17" t="s">
        <v>364</v>
      </c>
      <c r="C4" s="17">
        <v>67.709999999999994</v>
      </c>
      <c r="D4" s="18">
        <f t="shared" ref="D4:D30" si="6">IF(4-COUNTIF(H4,0)-COUNTIF(K4,0)-COUNTIF(N4,0)-COUNTIF(Q4,0)-COUNTIF(H4,"")-COUNTIF(K4,"")-COUNTIF(N4,"")-COUNTIF(Q4,"")&gt;2,4-COUNTIF(H4,0)-COUNTIF(K4,0)-COUNTIF(N4,0)-COUNTIF(Q4,0)-COUNTIF(H4,"")-COUNTIF(K4,"")-COUNTIF(N4,"")-COUNTIF(Q4,""),"")</f>
        <v>4</v>
      </c>
      <c r="E4" s="28">
        <f t="shared" si="0"/>
        <v>4.1409712438763675</v>
      </c>
      <c r="F4" s="28">
        <f t="shared" si="1"/>
        <v>2.282400672430057</v>
      </c>
      <c r="G4" s="18">
        <v>22</v>
      </c>
      <c r="H4" s="19">
        <v>28757.06</v>
      </c>
      <c r="I4" s="21">
        <f t="shared" si="2"/>
        <v>2.2191936957713508E-2</v>
      </c>
      <c r="J4" s="18">
        <v>24</v>
      </c>
      <c r="K4" s="19">
        <v>93147.19</v>
      </c>
      <c r="L4" s="21">
        <f t="shared" si="3"/>
        <v>5.7569823300984778E-2</v>
      </c>
      <c r="M4" s="18">
        <v>22</v>
      </c>
      <c r="N4" s="19">
        <v>24953.62</v>
      </c>
      <c r="O4" s="21">
        <f t="shared" si="4"/>
        <v>2.1401842181712694E-2</v>
      </c>
      <c r="P4" s="18">
        <v>23</v>
      </c>
      <c r="Q4" s="19">
        <v>94551.21</v>
      </c>
      <c r="R4" s="21">
        <f t="shared" si="5"/>
        <v>6.4475247314643713E-2</v>
      </c>
    </row>
    <row r="5" spans="1:19" ht="15" x14ac:dyDescent="0.25">
      <c r="A5" s="17" t="s">
        <v>95</v>
      </c>
      <c r="B5" s="17" t="s">
        <v>295</v>
      </c>
      <c r="C5" s="17">
        <v>46.206000000000003</v>
      </c>
      <c r="D5" s="18">
        <f t="shared" si="6"/>
        <v>4</v>
      </c>
      <c r="E5" s="28">
        <f t="shared" si="0"/>
        <v>1.4877392549925053</v>
      </c>
      <c r="F5" s="28">
        <f t="shared" si="1"/>
        <v>0.16291425623783834</v>
      </c>
      <c r="G5" s="18">
        <v>9</v>
      </c>
      <c r="H5" s="19">
        <v>20386.490000000002</v>
      </c>
      <c r="I5" s="21">
        <f t="shared" si="2"/>
        <v>1.5732334976838968E-2</v>
      </c>
      <c r="J5" s="18">
        <v>9</v>
      </c>
      <c r="K5" s="19">
        <v>21321.54</v>
      </c>
      <c r="L5" s="21">
        <f t="shared" si="3"/>
        <v>1.3177824154490102E-2</v>
      </c>
      <c r="M5" s="18">
        <v>9</v>
      </c>
      <c r="N5" s="19">
        <v>19484.849999999999</v>
      </c>
      <c r="O5" s="21">
        <f t="shared" si="4"/>
        <v>1.6711470505455503E-2</v>
      </c>
      <c r="P5" s="18">
        <v>10</v>
      </c>
      <c r="Q5" s="19">
        <v>20366.29</v>
      </c>
      <c r="R5" s="21">
        <f t="shared" si="5"/>
        <v>1.3887940562915641E-2</v>
      </c>
    </row>
    <row r="6" spans="1:19" ht="15" x14ac:dyDescent="0.25">
      <c r="A6" s="17" t="s">
        <v>43</v>
      </c>
      <c r="B6" s="17" t="s">
        <v>272</v>
      </c>
      <c r="C6" s="17">
        <v>32.648000000000003</v>
      </c>
      <c r="D6" s="18">
        <f t="shared" si="6"/>
        <v>4</v>
      </c>
      <c r="E6" s="28">
        <f t="shared" si="0"/>
        <v>1.2687784556381057</v>
      </c>
      <c r="F6" s="28">
        <f t="shared" si="1"/>
        <v>0.47441005909645839</v>
      </c>
      <c r="G6" s="18">
        <v>6</v>
      </c>
      <c r="H6" s="19">
        <v>10006.48</v>
      </c>
      <c r="I6" s="21">
        <f t="shared" si="2"/>
        <v>7.7220401991240075E-3</v>
      </c>
      <c r="J6" s="18">
        <v>9</v>
      </c>
      <c r="K6" s="19">
        <v>26071.48</v>
      </c>
      <c r="L6" s="21">
        <f t="shared" si="3"/>
        <v>1.6113534898853723E-2</v>
      </c>
      <c r="M6" s="18">
        <v>6</v>
      </c>
      <c r="N6" s="19">
        <v>11180.03</v>
      </c>
      <c r="O6" s="21">
        <f t="shared" si="4"/>
        <v>9.5887184964271073E-3</v>
      </c>
      <c r="P6" s="18">
        <v>11</v>
      </c>
      <c r="Q6" s="19">
        <v>25409.35</v>
      </c>
      <c r="R6" s="21">
        <f t="shared" si="5"/>
        <v>1.732684463111939E-2</v>
      </c>
    </row>
    <row r="7" spans="1:19" ht="15" x14ac:dyDescent="0.25">
      <c r="A7" s="17" t="s">
        <v>204</v>
      </c>
      <c r="B7" s="17" t="s">
        <v>154</v>
      </c>
      <c r="C7" s="17">
        <v>43.21</v>
      </c>
      <c r="D7" s="18">
        <f>IF(4-COUNTIF(H7,0)-COUNTIF(K7,0)-COUNTIF(N7,0)-COUNTIF(Q7,0)-COUNTIF(H7,"")-COUNTIF(K7,"")-COUNTIF(N7,"")-COUNTIF(Q7,"")&gt;2,4-COUNTIF(H7,0)-COUNTIF(K7,0)-COUNTIF(N7,0)-COUNTIF(Q7,0)-COUNTIF(H7,"")-COUNTIF(K7,"")-COUNTIF(N7,"")-COUNTIF(Q7,""),"")</f>
        <v>4</v>
      </c>
      <c r="E7" s="28">
        <f t="shared" si="0"/>
        <v>0.81191623184419981</v>
      </c>
      <c r="F7" s="28">
        <f t="shared" si="1"/>
        <v>5.9404131784227585E-2</v>
      </c>
      <c r="G7" s="18">
        <v>8</v>
      </c>
      <c r="H7" s="19">
        <v>11213</v>
      </c>
      <c r="I7" s="21">
        <f t="shared" si="2"/>
        <v>8.6531164558143817E-3</v>
      </c>
      <c r="J7" s="18">
        <v>10</v>
      </c>
      <c r="K7" s="19">
        <v>11798.33</v>
      </c>
      <c r="L7" s="21">
        <f t="shared" si="3"/>
        <v>7.2919835085385578E-3</v>
      </c>
      <c r="M7" s="18">
        <v>8</v>
      </c>
      <c r="N7" s="19">
        <v>9815</v>
      </c>
      <c r="O7" s="21">
        <f t="shared" si="4"/>
        <v>8.4179802775513173E-3</v>
      </c>
      <c r="P7" s="18">
        <v>8</v>
      </c>
      <c r="Q7" s="19">
        <v>11898.33</v>
      </c>
      <c r="R7" s="21">
        <f t="shared" si="5"/>
        <v>8.1135690318637349E-3</v>
      </c>
    </row>
    <row r="8" spans="1:19" ht="15" x14ac:dyDescent="0.25">
      <c r="A8" s="17" t="s">
        <v>22</v>
      </c>
      <c r="B8" s="17" t="s">
        <v>296</v>
      </c>
      <c r="C8" s="17">
        <v>34.090000000000003</v>
      </c>
      <c r="D8" s="18">
        <f t="shared" si="6"/>
        <v>4</v>
      </c>
      <c r="E8" s="28">
        <f t="shared" si="0"/>
        <v>0.7233100694436142</v>
      </c>
      <c r="F8" s="28">
        <f t="shared" si="1"/>
        <v>0.18469086036409429</v>
      </c>
      <c r="G8" s="18">
        <v>15</v>
      </c>
      <c r="H8" s="19">
        <v>8354.23</v>
      </c>
      <c r="I8" s="21">
        <f t="shared" si="2"/>
        <v>6.446992338237598E-3</v>
      </c>
      <c r="J8" s="18">
        <v>15</v>
      </c>
      <c r="K8" s="19">
        <v>13822.38</v>
      </c>
      <c r="L8" s="21">
        <f t="shared" si="3"/>
        <v>8.5429520117468478E-3</v>
      </c>
      <c r="M8" s="18">
        <v>12</v>
      </c>
      <c r="N8" s="19">
        <v>5831.13</v>
      </c>
      <c r="O8" s="21">
        <f t="shared" si="4"/>
        <v>5.0011551029890793E-3</v>
      </c>
      <c r="P8" s="18">
        <v>14</v>
      </c>
      <c r="Q8" s="19">
        <v>13112.18</v>
      </c>
      <c r="R8" s="21">
        <f t="shared" si="5"/>
        <v>8.9413033247710411E-3</v>
      </c>
    </row>
    <row r="9" spans="1:19" ht="15" x14ac:dyDescent="0.25">
      <c r="A9" s="17" t="s">
        <v>61</v>
      </c>
      <c r="B9" s="17" t="s">
        <v>223</v>
      </c>
      <c r="C9" s="17">
        <v>43.570999999999998</v>
      </c>
      <c r="D9" s="18">
        <f t="shared" si="6"/>
        <v>4</v>
      </c>
      <c r="E9" s="28">
        <f t="shared" si="0"/>
        <v>0.52883990834755723</v>
      </c>
      <c r="F9" s="28">
        <f t="shared" si="1"/>
        <v>0.30910355877309303</v>
      </c>
      <c r="G9" s="18">
        <v>5</v>
      </c>
      <c r="H9" s="19">
        <v>3375.71</v>
      </c>
      <c r="I9" s="21">
        <f t="shared" si="2"/>
        <v>2.6050487604617114E-3</v>
      </c>
      <c r="J9" s="18">
        <v>6</v>
      </c>
      <c r="K9" s="19">
        <v>11109.35</v>
      </c>
      <c r="L9" s="21">
        <f t="shared" si="3"/>
        <v>6.8661579215518499E-3</v>
      </c>
      <c r="M9" s="18">
        <v>7</v>
      </c>
      <c r="N9" s="19">
        <v>3277.65</v>
      </c>
      <c r="O9" s="21">
        <f t="shared" si="4"/>
        <v>2.8111251203989888E-3</v>
      </c>
      <c r="P9" s="18">
        <v>7</v>
      </c>
      <c r="Q9" s="19">
        <v>13009.47</v>
      </c>
      <c r="R9" s="21">
        <f t="shared" si="5"/>
        <v>8.8712645314897379E-3</v>
      </c>
    </row>
    <row r="10" spans="1:19" ht="15" x14ac:dyDescent="0.25">
      <c r="A10" s="17" t="s">
        <v>52</v>
      </c>
      <c r="B10" s="17" t="s">
        <v>259</v>
      </c>
      <c r="C10" s="17">
        <v>29.370999999999999</v>
      </c>
      <c r="D10" s="18">
        <f t="shared" si="6"/>
        <v>4</v>
      </c>
      <c r="E10" s="28">
        <f t="shared" si="0"/>
        <v>0.20530850420372224</v>
      </c>
      <c r="F10" s="28">
        <f t="shared" si="1"/>
        <v>0.15421105312135716</v>
      </c>
      <c r="G10" s="18">
        <v>5</v>
      </c>
      <c r="H10" s="19">
        <v>1278.69</v>
      </c>
      <c r="I10" s="21">
        <f t="shared" si="2"/>
        <v>9.8677013117678524E-4</v>
      </c>
      <c r="J10" s="18">
        <v>6</v>
      </c>
      <c r="K10" s="19">
        <v>3098.3</v>
      </c>
      <c r="L10" s="21">
        <f t="shared" si="3"/>
        <v>1.914911051352608E-3</v>
      </c>
      <c r="M10" s="18">
        <v>5</v>
      </c>
      <c r="N10" s="19">
        <v>1206.43</v>
      </c>
      <c r="O10" s="21">
        <f t="shared" si="4"/>
        <v>1.0347125773047616E-3</v>
      </c>
      <c r="P10" s="18">
        <v>6</v>
      </c>
      <c r="Q10" s="19">
        <v>6270.56</v>
      </c>
      <c r="R10" s="21">
        <f t="shared" si="5"/>
        <v>4.2759464083147345E-3</v>
      </c>
    </row>
    <row r="11" spans="1:19" ht="38.25" x14ac:dyDescent="0.25">
      <c r="A11" s="17" t="s">
        <v>65</v>
      </c>
      <c r="B11" s="17" t="s">
        <v>269</v>
      </c>
      <c r="C11" s="17">
        <v>16.317</v>
      </c>
      <c r="D11" s="18">
        <f t="shared" si="6"/>
        <v>3</v>
      </c>
      <c r="E11" s="28">
        <f t="shared" si="0"/>
        <v>0.18472070702896104</v>
      </c>
      <c r="F11" s="28">
        <f>IF(D11&lt;&gt;"",_xlfn.STDEV.S(K11/SUM($K$3:$K$142),N11/SUM($N$3:$N$142),Q11/SUM($Q$3:$Q$142))*100,"")</f>
        <v>0.11280726305310776</v>
      </c>
      <c r="G11" s="18">
        <v>2</v>
      </c>
      <c r="H11" s="19"/>
      <c r="I11" s="21"/>
      <c r="J11" s="18">
        <v>3</v>
      </c>
      <c r="K11" s="19">
        <v>3094.79</v>
      </c>
      <c r="L11" s="21">
        <f t="shared" si="3"/>
        <v>1.9127416882211334E-3</v>
      </c>
      <c r="M11" s="18">
        <v>3</v>
      </c>
      <c r="N11" s="19">
        <v>801.94</v>
      </c>
      <c r="O11" s="21">
        <f t="shared" si="4"/>
        <v>6.8779573140901717E-4</v>
      </c>
      <c r="P11" s="18">
        <v>3</v>
      </c>
      <c r="Q11" s="19">
        <v>4313.0200000000004</v>
      </c>
      <c r="R11" s="21">
        <f t="shared" si="5"/>
        <v>2.9410837912386802E-3</v>
      </c>
    </row>
    <row r="12" spans="1:19" ht="15" x14ac:dyDescent="0.25">
      <c r="A12" s="17" t="s">
        <v>77</v>
      </c>
      <c r="B12" s="17" t="s">
        <v>365</v>
      </c>
      <c r="C12" s="17">
        <v>89.033000000000001</v>
      </c>
      <c r="D12" s="18">
        <f t="shared" si="6"/>
        <v>4</v>
      </c>
      <c r="E12" s="28">
        <f t="shared" si="0"/>
        <v>0.15513979724155744</v>
      </c>
      <c r="F12" s="28">
        <f>IF(D12&lt;&gt;"",_xlfn.STDEV.S(H12/SUM($H$3:$H$142),K12/SUM($K$3:$K$142),N12/SUM($N$3:$N$142),Q12/SUM($Q$3:$Q$142))*100,"")</f>
        <v>2.3925823720076275E-2</v>
      </c>
      <c r="G12" s="18">
        <v>10</v>
      </c>
      <c r="H12" s="19">
        <v>1999.64</v>
      </c>
      <c r="I12" s="21">
        <f>H12/SUM($H$3:$H$142)</f>
        <v>1.5431300980740812E-3</v>
      </c>
      <c r="J12" s="18">
        <v>11</v>
      </c>
      <c r="K12" s="19">
        <v>2807.27</v>
      </c>
      <c r="L12" s="21">
        <f t="shared" si="3"/>
        <v>1.7350393270924816E-3</v>
      </c>
      <c r="M12" s="18">
        <v>9</v>
      </c>
      <c r="N12" s="19">
        <v>1417.99</v>
      </c>
      <c r="O12" s="21">
        <f t="shared" si="4"/>
        <v>1.2161601481166574E-3</v>
      </c>
      <c r="P12" s="18">
        <v>11</v>
      </c>
      <c r="Q12" s="19">
        <v>2509.52</v>
      </c>
      <c r="R12" s="21">
        <f t="shared" si="5"/>
        <v>1.7112623163790782E-3</v>
      </c>
    </row>
    <row r="13" spans="1:19" ht="15" x14ac:dyDescent="0.25">
      <c r="A13" s="17" t="s">
        <v>80</v>
      </c>
      <c r="B13" s="17" t="s">
        <v>217</v>
      </c>
      <c r="C13" s="17">
        <v>12.569000000000001</v>
      </c>
      <c r="D13" s="18">
        <f t="shared" si="6"/>
        <v>4</v>
      </c>
      <c r="E13" s="28">
        <f t="shared" si="0"/>
        <v>0.14782487387480212</v>
      </c>
      <c r="F13" s="28">
        <f>IF(D13&lt;&gt;"",_xlfn.STDEV.S(H13/SUM($H$3:$H$142),K13/SUM($K$3:$K$142),N13/SUM($N$3:$N$142),Q13/SUM($Q$3:$Q$142))*100,"")</f>
        <v>7.7049667374971709E-2</v>
      </c>
      <c r="G13" s="18">
        <v>3</v>
      </c>
      <c r="H13" s="19">
        <v>1001.45</v>
      </c>
      <c r="I13" s="21">
        <f>H13/SUM($H$3:$H$142)</f>
        <v>7.7282292648491163E-4</v>
      </c>
      <c r="J13" s="18">
        <v>4</v>
      </c>
      <c r="K13" s="19">
        <v>3474.3</v>
      </c>
      <c r="L13" s="21">
        <f t="shared" si="3"/>
        <v>2.1472986688552968E-3</v>
      </c>
      <c r="M13" s="18">
        <v>3</v>
      </c>
      <c r="N13" s="19">
        <v>991.37</v>
      </c>
      <c r="O13" s="21">
        <f t="shared" si="4"/>
        <v>8.5026317959817105E-4</v>
      </c>
      <c r="P13" s="18">
        <v>3</v>
      </c>
      <c r="Q13" s="19">
        <v>3142.08</v>
      </c>
      <c r="R13" s="21">
        <f t="shared" si="5"/>
        <v>2.1426101800537051E-3</v>
      </c>
    </row>
    <row r="14" spans="1:19" ht="15" x14ac:dyDescent="0.25">
      <c r="A14" s="17" t="s">
        <v>87</v>
      </c>
      <c r="B14" s="17" t="s">
        <v>331</v>
      </c>
      <c r="C14" s="17">
        <v>76.566999999999993</v>
      </c>
      <c r="D14" s="18">
        <f t="shared" si="6"/>
        <v>4</v>
      </c>
      <c r="E14" s="28">
        <f t="shared" si="0"/>
        <v>8.9821937586801889E-2</v>
      </c>
      <c r="F14" s="28">
        <f>IF(D14&lt;&gt;"",_xlfn.STDEV.S(H14/SUM($H$3:$H$142),K14/SUM($K$3:$K$142),N14/SUM($N$3:$N$142),Q14/SUM($Q$3:$Q$142))*100,"")</f>
        <v>6.2649088346291987E-2</v>
      </c>
      <c r="G14" s="18">
        <v>4</v>
      </c>
      <c r="H14" s="19">
        <v>655.65</v>
      </c>
      <c r="I14" s="21">
        <f>H14/SUM($H$3:$H$142)</f>
        <v>5.0596769858688123E-4</v>
      </c>
      <c r="J14" s="18">
        <v>4</v>
      </c>
      <c r="K14" s="19">
        <v>1286.52</v>
      </c>
      <c r="L14" s="21">
        <f t="shared" si="3"/>
        <v>7.9513648316372116E-4</v>
      </c>
      <c r="M14" s="18">
        <v>3</v>
      </c>
      <c r="N14" s="19">
        <v>558.13</v>
      </c>
      <c r="O14" s="21">
        <f t="shared" si="4"/>
        <v>4.7868846992457631E-4</v>
      </c>
      <c r="P14" s="18">
        <v>6</v>
      </c>
      <c r="Q14" s="19">
        <v>2658.84</v>
      </c>
      <c r="R14" s="21">
        <f t="shared" si="5"/>
        <v>1.8130848517968969E-3</v>
      </c>
    </row>
    <row r="15" spans="1:19" ht="15" x14ac:dyDescent="0.25">
      <c r="A15" s="17" t="s">
        <v>127</v>
      </c>
      <c r="B15" s="17" t="s">
        <v>230</v>
      </c>
      <c r="C15" s="17">
        <v>55.100999999999999</v>
      </c>
      <c r="D15" s="18">
        <f t="shared" si="6"/>
        <v>3</v>
      </c>
      <c r="E15" s="28">
        <f t="shared" si="0"/>
        <v>8.4093599948475428E-2</v>
      </c>
      <c r="F15" s="28">
        <f>IF(D15&lt;&gt;"",_xlfn.STDEV.S(K15/SUM($K$3:$K$142),N15/SUM($N$3:$N$142),Q15/SUM($Q$3:$Q$142))*100,"")</f>
        <v>4.4821067267855924E-2</v>
      </c>
      <c r="G15" s="18">
        <v>2</v>
      </c>
      <c r="H15" s="19"/>
      <c r="I15" s="21">
        <f>H15/SUM($H$3:$H$142)</f>
        <v>0</v>
      </c>
      <c r="J15" s="18">
        <v>8</v>
      </c>
      <c r="K15" s="19">
        <v>1836.57</v>
      </c>
      <c r="L15" s="21">
        <f t="shared" si="3"/>
        <v>1.1350960815875348E-3</v>
      </c>
      <c r="M15" s="18">
        <v>3</v>
      </c>
      <c r="N15" s="19">
        <v>379.03</v>
      </c>
      <c r="O15" s="21">
        <f t="shared" si="4"/>
        <v>3.2508069939890733E-4</v>
      </c>
      <c r="P15" s="18">
        <v>5</v>
      </c>
      <c r="Q15" s="19">
        <v>1558.32</v>
      </c>
      <c r="R15" s="21">
        <f t="shared" si="5"/>
        <v>1.0626312174678205E-3</v>
      </c>
    </row>
    <row r="16" spans="1:19" ht="25.5" x14ac:dyDescent="0.25">
      <c r="A16" s="17" t="s">
        <v>111</v>
      </c>
      <c r="B16" s="17" t="s">
        <v>261</v>
      </c>
      <c r="C16" s="17">
        <v>50.326000000000001</v>
      </c>
      <c r="D16" s="18" t="str">
        <f t="shared" si="6"/>
        <v/>
      </c>
      <c r="E16" s="28" t="str">
        <f t="shared" si="0"/>
        <v/>
      </c>
      <c r="F16" s="28" t="str">
        <f t="shared" ref="F16:F47" si="7">IF(D16&lt;&gt;"",_xlfn.STDEV.S(H16/SUM($H$3:$H$142),K16/SUM($K$3:$K$142),N16/SUM($N$3:$N$142),Q16/SUM($Q$3:$Q$142))*100,"")</f>
        <v/>
      </c>
      <c r="G16" s="18"/>
      <c r="H16" s="19"/>
      <c r="I16" s="21"/>
      <c r="J16" s="18">
        <v>5</v>
      </c>
      <c r="K16" s="19">
        <v>448.25</v>
      </c>
      <c r="L16" s="21">
        <f t="shared" si="3"/>
        <v>2.7704188708930913E-4</v>
      </c>
      <c r="M16" s="18">
        <v>3</v>
      </c>
      <c r="N16" s="19">
        <v>147.52000000000001</v>
      </c>
      <c r="O16" s="21">
        <f t="shared" si="4"/>
        <v>1.2652271528725117E-4</v>
      </c>
      <c r="P16" s="18"/>
      <c r="Q16" s="19"/>
      <c r="R16" s="21"/>
    </row>
    <row r="17" spans="1:18" ht="25.5" x14ac:dyDescent="0.25">
      <c r="A17" s="17" t="s">
        <v>44</v>
      </c>
      <c r="B17" s="17" t="s">
        <v>357</v>
      </c>
      <c r="C17" s="17">
        <v>37.837000000000003</v>
      </c>
      <c r="D17" s="18" t="str">
        <f t="shared" si="6"/>
        <v/>
      </c>
      <c r="E17" s="28" t="str">
        <f t="shared" si="0"/>
        <v/>
      </c>
      <c r="F17" s="28" t="str">
        <f t="shared" si="7"/>
        <v/>
      </c>
      <c r="G17" s="18">
        <v>2</v>
      </c>
      <c r="H17" s="19"/>
      <c r="I17" s="21"/>
      <c r="J17" s="18">
        <v>2</v>
      </c>
      <c r="K17" s="19"/>
      <c r="L17" s="21"/>
      <c r="M17" s="18">
        <v>3</v>
      </c>
      <c r="N17" s="19">
        <v>427.2</v>
      </c>
      <c r="O17" s="21">
        <f t="shared" si="4"/>
        <v>3.6639441411817853E-4</v>
      </c>
      <c r="P17" s="18">
        <v>3</v>
      </c>
      <c r="Q17" s="19">
        <v>1530.98</v>
      </c>
      <c r="R17" s="21">
        <f>Q17/SUM($Q$3:$Q$142)</f>
        <v>1.0439878467316623E-3</v>
      </c>
    </row>
    <row r="18" spans="1:18" ht="25.5" x14ac:dyDescent="0.25">
      <c r="A18" s="17" t="s">
        <v>140</v>
      </c>
      <c r="B18" s="17" t="s">
        <v>264</v>
      </c>
      <c r="C18" s="17">
        <v>131.041</v>
      </c>
      <c r="D18" s="18" t="str">
        <f t="shared" si="6"/>
        <v/>
      </c>
      <c r="E18" s="28" t="str">
        <f t="shared" si="0"/>
        <v/>
      </c>
      <c r="F18" s="28" t="str">
        <f t="shared" si="7"/>
        <v/>
      </c>
      <c r="G18" s="18">
        <v>2</v>
      </c>
      <c r="H18" s="19"/>
      <c r="I18" s="21"/>
      <c r="J18" s="18">
        <v>3</v>
      </c>
      <c r="K18" s="19">
        <v>535.19000000000005</v>
      </c>
      <c r="L18" s="21">
        <f t="shared" ref="L18:L24" si="8">K18/SUM($K$3:$K$142)</f>
        <v>3.3077534311506387E-4</v>
      </c>
      <c r="M18" s="18"/>
      <c r="N18" s="19"/>
      <c r="O18" s="21"/>
      <c r="P18" s="18">
        <v>6</v>
      </c>
      <c r="Q18" s="19">
        <v>1077.17</v>
      </c>
      <c r="R18" s="21">
        <f>Q18/SUM($Q$3:$Q$142)</f>
        <v>7.3453107739091612E-4</v>
      </c>
    </row>
    <row r="19" spans="1:18" ht="15" x14ac:dyDescent="0.25">
      <c r="A19" s="17" t="s">
        <v>41</v>
      </c>
      <c r="B19" s="17" t="s">
        <v>321</v>
      </c>
      <c r="C19" s="17">
        <v>46.320999999999998</v>
      </c>
      <c r="D19" s="18" t="str">
        <f t="shared" si="6"/>
        <v/>
      </c>
      <c r="E19" s="28" t="str">
        <f t="shared" si="0"/>
        <v/>
      </c>
      <c r="F19" s="28" t="str">
        <f t="shared" si="7"/>
        <v/>
      </c>
      <c r="G19" s="18">
        <v>2</v>
      </c>
      <c r="H19" s="19"/>
      <c r="I19" s="21"/>
      <c r="J19" s="18">
        <v>3</v>
      </c>
      <c r="K19" s="19">
        <v>588.44000000000005</v>
      </c>
      <c r="L19" s="21">
        <f t="shared" si="8"/>
        <v>3.6368662139170795E-4</v>
      </c>
      <c r="M19" s="18">
        <v>2</v>
      </c>
      <c r="N19" s="19"/>
      <c r="O19" s="21"/>
      <c r="P19" s="18">
        <v>3</v>
      </c>
      <c r="Q19" s="19">
        <v>372.32</v>
      </c>
      <c r="R19" s="21">
        <f>Q19/SUM($Q$3:$Q$142)</f>
        <v>2.5388806848889762E-4</v>
      </c>
    </row>
    <row r="20" spans="1:18" ht="15" x14ac:dyDescent="0.25">
      <c r="A20" s="17" t="s">
        <v>94</v>
      </c>
      <c r="B20" s="17" t="s">
        <v>311</v>
      </c>
      <c r="C20" s="17">
        <v>15.760999999999999</v>
      </c>
      <c r="D20" s="18" t="str">
        <f t="shared" si="6"/>
        <v/>
      </c>
      <c r="E20" s="28" t="str">
        <f t="shared" si="0"/>
        <v/>
      </c>
      <c r="F20" s="28" t="str">
        <f t="shared" si="7"/>
        <v/>
      </c>
      <c r="G20" s="18"/>
      <c r="H20" s="19"/>
      <c r="I20" s="21"/>
      <c r="J20" s="18">
        <v>3</v>
      </c>
      <c r="K20" s="19">
        <v>850.93</v>
      </c>
      <c r="L20" s="21">
        <f t="shared" si="8"/>
        <v>5.2591913659990144E-4</v>
      </c>
      <c r="M20" s="18">
        <v>1</v>
      </c>
      <c r="N20" s="19"/>
      <c r="O20" s="21"/>
      <c r="P20" s="18">
        <v>2</v>
      </c>
      <c r="Q20" s="19"/>
      <c r="R20" s="21"/>
    </row>
    <row r="21" spans="1:18" ht="25.5" x14ac:dyDescent="0.25">
      <c r="A21" s="17" t="s">
        <v>142</v>
      </c>
      <c r="B21" s="17" t="s">
        <v>222</v>
      </c>
      <c r="C21" s="17">
        <v>49.085000000000001</v>
      </c>
      <c r="D21" s="18" t="str">
        <f t="shared" si="6"/>
        <v/>
      </c>
      <c r="E21" s="28" t="str">
        <f t="shared" si="0"/>
        <v/>
      </c>
      <c r="F21" s="28" t="str">
        <f t="shared" si="7"/>
        <v/>
      </c>
      <c r="G21" s="18">
        <v>2</v>
      </c>
      <c r="H21" s="19"/>
      <c r="I21" s="21"/>
      <c r="J21" s="18">
        <v>3</v>
      </c>
      <c r="K21" s="19">
        <v>520.4</v>
      </c>
      <c r="L21" s="21">
        <f t="shared" si="8"/>
        <v>3.2163435145850857E-4</v>
      </c>
      <c r="M21" s="18">
        <v>2</v>
      </c>
      <c r="N21" s="19"/>
      <c r="O21" s="21"/>
      <c r="P21" s="18"/>
      <c r="Q21" s="19"/>
      <c r="R21" s="21"/>
    </row>
    <row r="22" spans="1:18" ht="25.5" x14ac:dyDescent="0.25">
      <c r="A22" s="17" t="s">
        <v>31</v>
      </c>
      <c r="B22" s="17" t="s">
        <v>245</v>
      </c>
      <c r="C22" s="17">
        <v>10.185</v>
      </c>
      <c r="D22" s="18" t="str">
        <f t="shared" si="6"/>
        <v/>
      </c>
      <c r="E22" s="28" t="str">
        <f t="shared" si="0"/>
        <v/>
      </c>
      <c r="F22" s="28" t="str">
        <f t="shared" si="7"/>
        <v/>
      </c>
      <c r="G22" s="18"/>
      <c r="H22" s="19"/>
      <c r="I22" s="21"/>
      <c r="J22" s="18">
        <v>3</v>
      </c>
      <c r="K22" s="19">
        <v>325.77999999999997</v>
      </c>
      <c r="L22" s="21">
        <f t="shared" si="8"/>
        <v>2.0134903731389877E-4</v>
      </c>
      <c r="M22" s="18"/>
      <c r="N22" s="19"/>
      <c r="O22" s="21"/>
      <c r="P22" s="18">
        <v>2</v>
      </c>
      <c r="Q22" s="19"/>
      <c r="R22" s="21"/>
    </row>
    <row r="23" spans="1:18" ht="25.5" x14ac:dyDescent="0.25">
      <c r="A23" s="17" t="s">
        <v>133</v>
      </c>
      <c r="B23" s="17" t="s">
        <v>306</v>
      </c>
      <c r="C23" s="17">
        <v>459.77499999999998</v>
      </c>
      <c r="D23" s="18" t="str">
        <f t="shared" si="6"/>
        <v/>
      </c>
      <c r="E23" s="28" t="str">
        <f t="shared" si="0"/>
        <v/>
      </c>
      <c r="F23" s="28" t="str">
        <f t="shared" si="7"/>
        <v/>
      </c>
      <c r="G23" s="18"/>
      <c r="H23" s="19"/>
      <c r="I23" s="21"/>
      <c r="J23" s="18">
        <v>3</v>
      </c>
      <c r="K23" s="19">
        <v>317.43</v>
      </c>
      <c r="L23" s="21">
        <f t="shared" si="8"/>
        <v>1.9618830165925132E-4</v>
      </c>
      <c r="M23" s="18">
        <v>1</v>
      </c>
      <c r="N23" s="19"/>
      <c r="O23" s="21"/>
      <c r="P23" s="18">
        <v>3</v>
      </c>
      <c r="Q23" s="19">
        <v>451.12</v>
      </c>
      <c r="R23" s="21">
        <f>Q23/SUM($Q$3:$Q$142)</f>
        <v>3.0762243622881258E-4</v>
      </c>
    </row>
    <row r="24" spans="1:18" ht="25.5" x14ac:dyDescent="0.25">
      <c r="A24" s="17" t="s">
        <v>49</v>
      </c>
      <c r="B24" s="17" t="s">
        <v>260</v>
      </c>
      <c r="C24" s="17">
        <v>73.403999999999996</v>
      </c>
      <c r="D24" s="18" t="str">
        <f t="shared" si="6"/>
        <v/>
      </c>
      <c r="E24" s="28" t="str">
        <f t="shared" si="0"/>
        <v/>
      </c>
      <c r="F24" s="28" t="str">
        <f t="shared" si="7"/>
        <v/>
      </c>
      <c r="G24" s="18"/>
      <c r="H24" s="19"/>
      <c r="I24" s="21"/>
      <c r="J24" s="18">
        <v>3</v>
      </c>
      <c r="K24" s="19">
        <v>265.70999999999998</v>
      </c>
      <c r="L24" s="21">
        <f t="shared" si="8"/>
        <v>1.642226432091474E-4</v>
      </c>
      <c r="M24" s="18">
        <v>2</v>
      </c>
      <c r="N24" s="19"/>
      <c r="O24" s="21"/>
      <c r="P24" s="18">
        <v>1</v>
      </c>
      <c r="Q24" s="19"/>
      <c r="R24" s="21"/>
    </row>
    <row r="25" spans="1:18" ht="25.5" x14ac:dyDescent="0.25">
      <c r="A25" s="17" t="s">
        <v>45</v>
      </c>
      <c r="B25" s="17" t="s">
        <v>273</v>
      </c>
      <c r="C25" s="17">
        <v>31.716999999999999</v>
      </c>
      <c r="D25" s="18" t="str">
        <f t="shared" si="6"/>
        <v/>
      </c>
      <c r="E25" s="28" t="str">
        <f t="shared" si="0"/>
        <v/>
      </c>
      <c r="F25" s="28" t="str">
        <f t="shared" si="7"/>
        <v/>
      </c>
      <c r="G25" s="18"/>
      <c r="H25" s="19"/>
      <c r="I25" s="21"/>
      <c r="J25" s="18"/>
      <c r="K25" s="19"/>
      <c r="L25" s="21"/>
      <c r="M25" s="18"/>
      <c r="N25" s="19"/>
      <c r="O25" s="21"/>
      <c r="P25" s="18"/>
      <c r="Q25" s="19"/>
      <c r="R25" s="21"/>
    </row>
    <row r="26" spans="1:18" ht="25.5" x14ac:dyDescent="0.25">
      <c r="A26" s="17" t="s">
        <v>141</v>
      </c>
      <c r="B26" s="17" t="s">
        <v>263</v>
      </c>
      <c r="C26" s="17">
        <v>93.93</v>
      </c>
      <c r="D26" s="18" t="str">
        <f t="shared" si="6"/>
        <v/>
      </c>
      <c r="E26" s="28" t="str">
        <f t="shared" si="0"/>
        <v/>
      </c>
      <c r="F26" s="28" t="str">
        <f t="shared" si="7"/>
        <v/>
      </c>
      <c r="G26" s="18"/>
      <c r="H26" s="19"/>
      <c r="I26" s="21"/>
      <c r="J26" s="18"/>
      <c r="K26" s="19"/>
      <c r="L26" s="21"/>
      <c r="M26" s="18"/>
      <c r="N26" s="19"/>
      <c r="O26" s="21"/>
      <c r="P26" s="18"/>
      <c r="Q26" s="19"/>
      <c r="R26" s="21"/>
    </row>
    <row r="27" spans="1:18" ht="27.6" x14ac:dyDescent="0.3">
      <c r="A27" s="17" t="s">
        <v>120</v>
      </c>
      <c r="B27" s="17" t="s">
        <v>280</v>
      </c>
      <c r="C27" s="17">
        <v>17.021000000000001</v>
      </c>
      <c r="D27" s="18" t="str">
        <f t="shared" si="6"/>
        <v/>
      </c>
      <c r="E27" s="28" t="str">
        <f t="shared" si="0"/>
        <v/>
      </c>
      <c r="F27" s="28" t="str">
        <f t="shared" si="7"/>
        <v/>
      </c>
      <c r="G27" s="18"/>
      <c r="H27" s="19"/>
      <c r="I27" s="21"/>
      <c r="J27" s="18"/>
      <c r="K27" s="19"/>
      <c r="L27" s="21"/>
      <c r="M27" s="18"/>
      <c r="N27" s="19"/>
      <c r="O27" s="21"/>
      <c r="P27" s="18"/>
      <c r="Q27" s="19"/>
      <c r="R27" s="21"/>
    </row>
    <row r="28" spans="1:18" ht="27.6" x14ac:dyDescent="0.3">
      <c r="A28" s="17" t="s">
        <v>42</v>
      </c>
      <c r="B28" s="17" t="s">
        <v>305</v>
      </c>
      <c r="C28" s="17">
        <v>33.686</v>
      </c>
      <c r="D28" s="18" t="str">
        <f t="shared" si="6"/>
        <v/>
      </c>
      <c r="E28" s="28" t="str">
        <f t="shared" si="0"/>
        <v/>
      </c>
      <c r="F28" s="28" t="str">
        <f t="shared" si="7"/>
        <v/>
      </c>
      <c r="G28" s="18">
        <v>2</v>
      </c>
      <c r="H28" s="19"/>
      <c r="I28" s="21"/>
      <c r="J28" s="18">
        <v>2</v>
      </c>
      <c r="K28" s="19"/>
      <c r="L28" s="21"/>
      <c r="M28" s="18">
        <v>1</v>
      </c>
      <c r="N28" s="19"/>
      <c r="O28" s="21"/>
      <c r="P28" s="18">
        <v>2</v>
      </c>
      <c r="Q28" s="19"/>
      <c r="R28" s="21"/>
    </row>
    <row r="29" spans="1:18" ht="27.6" x14ac:dyDescent="0.3">
      <c r="A29" s="17" t="s">
        <v>89</v>
      </c>
      <c r="B29" s="17" t="s">
        <v>292</v>
      </c>
      <c r="C29" s="17">
        <v>50.055999999999997</v>
      </c>
      <c r="D29" s="18" t="str">
        <f t="shared" si="6"/>
        <v/>
      </c>
      <c r="E29" s="28" t="str">
        <f t="shared" si="0"/>
        <v/>
      </c>
      <c r="F29" s="28" t="str">
        <f t="shared" si="7"/>
        <v/>
      </c>
      <c r="G29" s="18">
        <v>2</v>
      </c>
      <c r="H29" s="19"/>
      <c r="I29" s="21"/>
      <c r="J29" s="18">
        <v>2</v>
      </c>
      <c r="K29" s="19"/>
      <c r="L29" s="21"/>
      <c r="M29" s="18">
        <v>3</v>
      </c>
      <c r="N29" s="19">
        <v>146.09</v>
      </c>
      <c r="O29" s="21">
        <f>N29/SUM($N$3:$N$142)</f>
        <v>1.2529625458456158E-4</v>
      </c>
      <c r="P29" s="18">
        <v>4</v>
      </c>
      <c r="Q29" s="19">
        <v>1029.79</v>
      </c>
      <c r="R29" s="21">
        <f>Q29/SUM($Q$3:$Q$142)</f>
        <v>7.0222226592496213E-4</v>
      </c>
    </row>
    <row r="30" spans="1:18" ht="27.6" x14ac:dyDescent="0.3">
      <c r="A30" s="17" t="s">
        <v>112</v>
      </c>
      <c r="B30" s="17" t="s">
        <v>360</v>
      </c>
      <c r="C30" s="17">
        <v>54.13</v>
      </c>
      <c r="D30" s="18" t="str">
        <f t="shared" si="6"/>
        <v/>
      </c>
      <c r="E30" s="28" t="str">
        <f t="shared" si="0"/>
        <v/>
      </c>
      <c r="F30" s="28" t="str">
        <f t="shared" si="7"/>
        <v/>
      </c>
      <c r="G30" s="18">
        <v>2</v>
      </c>
      <c r="H30" s="19"/>
      <c r="I30" s="21"/>
      <c r="J30" s="18"/>
      <c r="K30" s="19"/>
      <c r="L30" s="21"/>
      <c r="M30" s="18"/>
      <c r="N30" s="19"/>
      <c r="O30" s="21"/>
      <c r="P30" s="18">
        <v>5</v>
      </c>
      <c r="Q30" s="19">
        <v>785.68</v>
      </c>
      <c r="R30" s="21">
        <f>Q30/SUM($Q$3:$Q$142)</f>
        <v>5.357616503286342E-4</v>
      </c>
    </row>
    <row r="31" spans="1:18" ht="27.6" x14ac:dyDescent="0.3">
      <c r="A31" s="17" t="s">
        <v>28</v>
      </c>
      <c r="B31" s="17" t="s">
        <v>285</v>
      </c>
      <c r="C31" s="17">
        <v>30.745000000000001</v>
      </c>
      <c r="D31" s="18" t="str">
        <f t="shared" ref="D31:D62" si="9">IF(4-COUNTIF(H31,0)-COUNTIF(K31,0)-COUNTIF(N31,0)-COUNTIF(Q31,0)-COUNTIF(H31,"")-COUNTIF(K31,"")-COUNTIF(N31,"")-COUNTIF(Q31,"")&gt;2,4-COUNTIF(H31,0)-COUNTIF(K31,0)-COUNTIF(N31,0)-COUNTIF(Q31,0)-COUNTIF(H31,"")-COUNTIF(K31,"")-COUNTIF(N31,"")-COUNTIF(Q31,""),"")</f>
        <v/>
      </c>
      <c r="E31" s="28" t="str">
        <f t="shared" si="0"/>
        <v/>
      </c>
      <c r="F31" s="28" t="str">
        <f t="shared" si="7"/>
        <v/>
      </c>
      <c r="G31" s="18"/>
      <c r="H31" s="19"/>
      <c r="I31" s="21"/>
      <c r="J31" s="18">
        <v>1</v>
      </c>
      <c r="K31" s="19"/>
      <c r="L31" s="21"/>
      <c r="M31" s="18"/>
      <c r="N31" s="19"/>
      <c r="O31" s="21"/>
      <c r="P31" s="18">
        <v>2</v>
      </c>
      <c r="Q31" s="19"/>
      <c r="R31" s="21"/>
    </row>
    <row r="32" spans="1:18" ht="27.6" x14ac:dyDescent="0.3">
      <c r="A32" s="17" t="s">
        <v>5</v>
      </c>
      <c r="B32" s="17" t="s">
        <v>341</v>
      </c>
      <c r="C32" s="17">
        <v>42.606999999999999</v>
      </c>
      <c r="D32" s="18" t="str">
        <f t="shared" si="9"/>
        <v/>
      </c>
      <c r="E32" s="28" t="str">
        <f t="shared" si="0"/>
        <v/>
      </c>
      <c r="F32" s="28" t="str">
        <f t="shared" si="7"/>
        <v/>
      </c>
      <c r="G32" s="18"/>
      <c r="H32" s="19"/>
      <c r="I32" s="21"/>
      <c r="J32" s="18"/>
      <c r="K32" s="19"/>
      <c r="L32" s="21"/>
      <c r="M32" s="18"/>
      <c r="N32" s="19"/>
      <c r="O32" s="21"/>
      <c r="P32" s="18">
        <v>1</v>
      </c>
      <c r="Q32" s="19"/>
      <c r="R32" s="21"/>
    </row>
    <row r="33" spans="1:18" ht="27.6" x14ac:dyDescent="0.3">
      <c r="A33" s="17" t="s">
        <v>6</v>
      </c>
      <c r="B33" s="17" t="s">
        <v>221</v>
      </c>
      <c r="C33" s="17">
        <v>52.231000000000002</v>
      </c>
      <c r="D33" s="18" t="str">
        <f t="shared" si="9"/>
        <v/>
      </c>
      <c r="E33" s="28" t="str">
        <f t="shared" si="0"/>
        <v/>
      </c>
      <c r="F33" s="28" t="str">
        <f t="shared" si="7"/>
        <v/>
      </c>
      <c r="G33" s="18"/>
      <c r="H33" s="19"/>
      <c r="I33" s="21"/>
      <c r="J33" s="18"/>
      <c r="K33" s="19"/>
      <c r="L33" s="21"/>
      <c r="M33" s="18"/>
      <c r="N33" s="19"/>
      <c r="O33" s="21"/>
      <c r="P33" s="18"/>
      <c r="Q33" s="19"/>
      <c r="R33" s="21"/>
    </row>
    <row r="34" spans="1:18" ht="27.6" x14ac:dyDescent="0.3">
      <c r="A34" s="17" t="s">
        <v>7</v>
      </c>
      <c r="B34" s="17" t="s">
        <v>329</v>
      </c>
      <c r="C34" s="17">
        <v>20.806999999999999</v>
      </c>
      <c r="D34" s="18" t="str">
        <f t="shared" si="9"/>
        <v/>
      </c>
      <c r="E34" s="28" t="str">
        <f t="shared" si="0"/>
        <v/>
      </c>
      <c r="F34" s="28" t="str">
        <f t="shared" si="7"/>
        <v/>
      </c>
      <c r="G34" s="18"/>
      <c r="H34" s="19"/>
      <c r="I34" s="21"/>
      <c r="J34" s="18">
        <v>1</v>
      </c>
      <c r="K34" s="19"/>
      <c r="L34" s="21"/>
      <c r="M34" s="18"/>
      <c r="N34" s="19"/>
      <c r="O34" s="21"/>
      <c r="P34" s="18"/>
      <c r="Q34" s="19"/>
      <c r="R34" s="21"/>
    </row>
    <row r="35" spans="1:18" ht="27.6" x14ac:dyDescent="0.3">
      <c r="A35" s="17" t="s">
        <v>8</v>
      </c>
      <c r="B35" s="17" t="s">
        <v>340</v>
      </c>
      <c r="C35" s="17">
        <v>11.401</v>
      </c>
      <c r="D35" s="18" t="str">
        <f t="shared" si="9"/>
        <v/>
      </c>
      <c r="E35" s="28" t="str">
        <f t="shared" ref="E35:E66" si="10">IF(D35&lt;&gt;"",SUM(H35/SUM($H$3:$H$142),K35/SUM($K$3:$K$142),N35/SUM($N$3:$N$142),Q35/SUM($Q$3:$Q$142))/D35*100,"")</f>
        <v/>
      </c>
      <c r="F35" s="28" t="str">
        <f t="shared" si="7"/>
        <v/>
      </c>
      <c r="G35" s="18"/>
      <c r="H35" s="19"/>
      <c r="I35" s="21"/>
      <c r="J35" s="18"/>
      <c r="K35" s="19"/>
      <c r="L35" s="21"/>
      <c r="M35" s="18"/>
      <c r="N35" s="19"/>
      <c r="O35" s="21"/>
      <c r="P35" s="18"/>
      <c r="Q35" s="19"/>
      <c r="R35" s="21"/>
    </row>
    <row r="36" spans="1:18" ht="27.6" x14ac:dyDescent="0.3">
      <c r="A36" s="17" t="s">
        <v>9</v>
      </c>
      <c r="B36" s="17" t="s">
        <v>219</v>
      </c>
      <c r="C36" s="17">
        <v>55.918999999999997</v>
      </c>
      <c r="D36" s="18" t="str">
        <f t="shared" si="9"/>
        <v/>
      </c>
      <c r="E36" s="28" t="str">
        <f t="shared" si="10"/>
        <v/>
      </c>
      <c r="F36" s="28" t="str">
        <f t="shared" si="7"/>
        <v/>
      </c>
      <c r="G36" s="18"/>
      <c r="H36" s="19"/>
      <c r="I36" s="21"/>
      <c r="J36" s="18"/>
      <c r="K36" s="19"/>
      <c r="L36" s="21"/>
      <c r="M36" s="18"/>
      <c r="N36" s="19"/>
      <c r="O36" s="21"/>
      <c r="P36" s="18"/>
      <c r="Q36" s="19"/>
      <c r="R36" s="21"/>
    </row>
    <row r="37" spans="1:18" ht="27.6" x14ac:dyDescent="0.3">
      <c r="A37" s="17" t="s">
        <v>10</v>
      </c>
      <c r="B37" s="17" t="s">
        <v>294</v>
      </c>
      <c r="C37" s="17">
        <v>29.047000000000001</v>
      </c>
      <c r="D37" s="18" t="str">
        <f t="shared" si="9"/>
        <v/>
      </c>
      <c r="E37" s="28" t="str">
        <f t="shared" si="10"/>
        <v/>
      </c>
      <c r="F37" s="28" t="str">
        <f t="shared" si="7"/>
        <v/>
      </c>
      <c r="G37" s="18"/>
      <c r="H37" s="19"/>
      <c r="I37" s="21"/>
      <c r="J37" s="18"/>
      <c r="K37" s="19"/>
      <c r="L37" s="21"/>
      <c r="M37" s="18">
        <v>1</v>
      </c>
      <c r="N37" s="19"/>
      <c r="O37" s="21"/>
      <c r="P37" s="18"/>
      <c r="Q37" s="19"/>
      <c r="R37" s="21"/>
    </row>
    <row r="38" spans="1:18" ht="27.6" x14ac:dyDescent="0.3">
      <c r="A38" s="17" t="s">
        <v>11</v>
      </c>
      <c r="B38" s="17" t="s">
        <v>323</v>
      </c>
      <c r="C38" s="17">
        <v>50.165999999999997</v>
      </c>
      <c r="D38" s="18" t="str">
        <f t="shared" si="9"/>
        <v/>
      </c>
      <c r="E38" s="28" t="str">
        <f t="shared" si="10"/>
        <v/>
      </c>
      <c r="F38" s="28" t="str">
        <f t="shared" si="7"/>
        <v/>
      </c>
      <c r="G38" s="18">
        <v>1</v>
      </c>
      <c r="H38" s="19"/>
      <c r="I38" s="21"/>
      <c r="J38" s="18"/>
      <c r="K38" s="19"/>
      <c r="L38" s="21"/>
      <c r="M38" s="18"/>
      <c r="N38" s="19"/>
      <c r="O38" s="21"/>
      <c r="P38" s="18">
        <v>1</v>
      </c>
      <c r="Q38" s="19"/>
      <c r="R38" s="21"/>
    </row>
    <row r="39" spans="1:18" ht="27.6" x14ac:dyDescent="0.3">
      <c r="A39" s="17" t="s">
        <v>12</v>
      </c>
      <c r="B39" s="17" t="s">
        <v>363</v>
      </c>
      <c r="C39" s="17">
        <v>24.885000000000002</v>
      </c>
      <c r="D39" s="18" t="str">
        <f t="shared" si="9"/>
        <v/>
      </c>
      <c r="E39" s="28" t="str">
        <f t="shared" si="10"/>
        <v/>
      </c>
      <c r="F39" s="28" t="str">
        <f t="shared" si="7"/>
        <v/>
      </c>
      <c r="G39" s="18">
        <v>1</v>
      </c>
      <c r="H39" s="19"/>
      <c r="I39" s="21"/>
      <c r="J39" s="18">
        <v>1</v>
      </c>
      <c r="K39" s="19"/>
      <c r="L39" s="21"/>
      <c r="M39" s="18">
        <v>1</v>
      </c>
      <c r="N39" s="19"/>
      <c r="O39" s="21"/>
      <c r="P39" s="18">
        <v>2</v>
      </c>
      <c r="Q39" s="19"/>
      <c r="R39" s="21"/>
    </row>
    <row r="40" spans="1:18" ht="27.6" x14ac:dyDescent="0.3">
      <c r="A40" s="17" t="s">
        <v>13</v>
      </c>
      <c r="B40" s="17" t="s">
        <v>249</v>
      </c>
      <c r="C40" s="17">
        <v>169.46700000000001</v>
      </c>
      <c r="D40" s="18" t="str">
        <f t="shared" si="9"/>
        <v/>
      </c>
      <c r="E40" s="28" t="str">
        <f t="shared" si="10"/>
        <v/>
      </c>
      <c r="F40" s="28" t="str">
        <f t="shared" si="7"/>
        <v/>
      </c>
      <c r="G40" s="18"/>
      <c r="H40" s="19"/>
      <c r="I40" s="21"/>
      <c r="J40" s="18">
        <v>1</v>
      </c>
      <c r="K40" s="19"/>
      <c r="L40" s="21"/>
      <c r="M40" s="18"/>
      <c r="N40" s="19"/>
      <c r="O40" s="21"/>
      <c r="P40" s="18"/>
      <c r="Q40" s="19"/>
      <c r="R40" s="21"/>
    </row>
    <row r="41" spans="1:18" ht="27.6" x14ac:dyDescent="0.3">
      <c r="A41" s="17" t="s">
        <v>14</v>
      </c>
      <c r="B41" s="17" t="s">
        <v>218</v>
      </c>
      <c r="C41" s="17">
        <v>49.878</v>
      </c>
      <c r="D41" s="18" t="str">
        <f t="shared" si="9"/>
        <v/>
      </c>
      <c r="E41" s="28" t="str">
        <f t="shared" si="10"/>
        <v/>
      </c>
      <c r="F41" s="28" t="str">
        <f t="shared" si="7"/>
        <v/>
      </c>
      <c r="G41" s="18"/>
      <c r="H41" s="19"/>
      <c r="I41" s="21"/>
      <c r="J41" s="18"/>
      <c r="K41" s="19"/>
      <c r="L41" s="21"/>
      <c r="M41" s="18"/>
      <c r="N41" s="19"/>
      <c r="O41" s="21"/>
      <c r="P41" s="18"/>
      <c r="Q41" s="19"/>
      <c r="R41" s="21"/>
    </row>
    <row r="42" spans="1:18" ht="27.6" x14ac:dyDescent="0.3">
      <c r="A42" s="17" t="s">
        <v>15</v>
      </c>
      <c r="B42" s="17" t="s">
        <v>286</v>
      </c>
      <c r="C42" s="17">
        <v>25.395</v>
      </c>
      <c r="D42" s="18" t="str">
        <f t="shared" si="9"/>
        <v/>
      </c>
      <c r="E42" s="28" t="str">
        <f t="shared" si="10"/>
        <v/>
      </c>
      <c r="F42" s="28" t="str">
        <f t="shared" si="7"/>
        <v/>
      </c>
      <c r="G42" s="18"/>
      <c r="H42" s="19"/>
      <c r="I42" s="21"/>
      <c r="J42" s="18"/>
      <c r="K42" s="19"/>
      <c r="L42" s="21"/>
      <c r="M42" s="18"/>
      <c r="N42" s="19"/>
      <c r="O42" s="21"/>
      <c r="P42" s="18"/>
      <c r="Q42" s="19"/>
      <c r="R42" s="21"/>
    </row>
    <row r="43" spans="1:18" ht="27.6" x14ac:dyDescent="0.3">
      <c r="A43" s="17" t="s">
        <v>16</v>
      </c>
      <c r="B43" s="17" t="s">
        <v>354</v>
      </c>
      <c r="C43" s="17">
        <v>66.293000000000006</v>
      </c>
      <c r="D43" s="18" t="str">
        <f t="shared" si="9"/>
        <v/>
      </c>
      <c r="E43" s="28" t="str">
        <f t="shared" si="10"/>
        <v/>
      </c>
      <c r="F43" s="28" t="str">
        <f t="shared" si="7"/>
        <v/>
      </c>
      <c r="G43" s="18">
        <v>1</v>
      </c>
      <c r="H43" s="19"/>
      <c r="I43" s="21"/>
      <c r="J43" s="18">
        <v>1</v>
      </c>
      <c r="K43" s="19"/>
      <c r="L43" s="21"/>
      <c r="M43" s="18">
        <v>1</v>
      </c>
      <c r="N43" s="19"/>
      <c r="O43" s="21"/>
      <c r="P43" s="18">
        <v>2</v>
      </c>
      <c r="Q43" s="19"/>
      <c r="R43" s="21"/>
    </row>
    <row r="44" spans="1:18" ht="27.6" x14ac:dyDescent="0.3">
      <c r="A44" s="17" t="s">
        <v>17</v>
      </c>
      <c r="B44" s="17" t="s">
        <v>278</v>
      </c>
      <c r="C44" s="17">
        <v>16.582000000000001</v>
      </c>
      <c r="D44" s="18" t="str">
        <f t="shared" si="9"/>
        <v/>
      </c>
      <c r="E44" s="28" t="str">
        <f t="shared" si="10"/>
        <v/>
      </c>
      <c r="F44" s="28" t="str">
        <f t="shared" si="7"/>
        <v/>
      </c>
      <c r="G44" s="18"/>
      <c r="H44" s="19"/>
      <c r="I44" s="21"/>
      <c r="J44" s="18">
        <v>1</v>
      </c>
      <c r="K44" s="19"/>
      <c r="L44" s="21"/>
      <c r="M44" s="18"/>
      <c r="N44" s="19"/>
      <c r="O44" s="21"/>
      <c r="P44" s="18">
        <v>1</v>
      </c>
      <c r="Q44" s="19"/>
      <c r="R44" s="21"/>
    </row>
    <row r="45" spans="1:18" ht="27.6" x14ac:dyDescent="0.3">
      <c r="A45" s="17" t="s">
        <v>18</v>
      </c>
      <c r="B45" s="17" t="s">
        <v>270</v>
      </c>
      <c r="C45" s="17">
        <v>13.837</v>
      </c>
      <c r="D45" s="18" t="str">
        <f t="shared" si="9"/>
        <v/>
      </c>
      <c r="E45" s="28" t="str">
        <f t="shared" si="10"/>
        <v/>
      </c>
      <c r="F45" s="28" t="str">
        <f t="shared" si="7"/>
        <v/>
      </c>
      <c r="G45" s="18"/>
      <c r="H45" s="19"/>
      <c r="I45" s="21"/>
      <c r="J45" s="18"/>
      <c r="K45" s="19"/>
      <c r="L45" s="21"/>
      <c r="M45" s="18"/>
      <c r="N45" s="19"/>
      <c r="O45" s="21"/>
      <c r="P45" s="18"/>
      <c r="Q45" s="19"/>
      <c r="R45" s="21"/>
    </row>
    <row r="46" spans="1:18" ht="27.6" x14ac:dyDescent="0.3">
      <c r="A46" s="17" t="s">
        <v>19</v>
      </c>
      <c r="B46" s="17" t="s">
        <v>281</v>
      </c>
      <c r="C46" s="17">
        <v>17.803999999999998</v>
      </c>
      <c r="D46" s="18" t="str">
        <f t="shared" si="9"/>
        <v/>
      </c>
      <c r="E46" s="28" t="str">
        <f t="shared" si="10"/>
        <v/>
      </c>
      <c r="F46" s="28" t="str">
        <f t="shared" si="7"/>
        <v/>
      </c>
      <c r="G46" s="18"/>
      <c r="H46" s="19"/>
      <c r="I46" s="21"/>
      <c r="J46" s="18">
        <v>1</v>
      </c>
      <c r="K46" s="19"/>
      <c r="L46" s="21"/>
      <c r="M46" s="18"/>
      <c r="N46" s="19"/>
      <c r="O46" s="21"/>
      <c r="P46" s="18"/>
      <c r="Q46" s="19"/>
      <c r="R46" s="21"/>
    </row>
    <row r="47" spans="1:18" ht="27.6" x14ac:dyDescent="0.3">
      <c r="A47" s="17" t="s">
        <v>20</v>
      </c>
      <c r="B47" s="17" t="s">
        <v>274</v>
      </c>
      <c r="C47" s="17">
        <v>26.231000000000002</v>
      </c>
      <c r="D47" s="18" t="str">
        <f t="shared" si="9"/>
        <v/>
      </c>
      <c r="E47" s="28" t="str">
        <f t="shared" si="10"/>
        <v/>
      </c>
      <c r="F47" s="28" t="str">
        <f t="shared" si="7"/>
        <v/>
      </c>
      <c r="G47" s="18"/>
      <c r="H47" s="19"/>
      <c r="I47" s="21"/>
      <c r="J47" s="18"/>
      <c r="K47" s="19"/>
      <c r="L47" s="21"/>
      <c r="M47" s="18"/>
      <c r="N47" s="19"/>
      <c r="O47" s="21"/>
      <c r="P47" s="18"/>
      <c r="Q47" s="19"/>
      <c r="R47" s="21"/>
    </row>
    <row r="48" spans="1:18" x14ac:dyDescent="0.3">
      <c r="A48" s="17" t="s">
        <v>21</v>
      </c>
      <c r="B48" s="17" t="s">
        <v>21</v>
      </c>
      <c r="C48" s="17">
        <v>31.928000000000001</v>
      </c>
      <c r="D48" s="18" t="str">
        <f t="shared" si="9"/>
        <v/>
      </c>
      <c r="E48" s="28" t="str">
        <f t="shared" si="10"/>
        <v/>
      </c>
      <c r="F48" s="28" t="str">
        <f t="shared" ref="F48:F79" si="11">IF(D48&lt;&gt;"",_xlfn.STDEV.S(H48/SUM($H$3:$H$142),K48/SUM($K$3:$K$142),N48/SUM($N$3:$N$142),Q48/SUM($Q$3:$Q$142))*100,"")</f>
        <v/>
      </c>
      <c r="G48" s="18"/>
      <c r="H48" s="19"/>
      <c r="I48" s="21"/>
      <c r="J48" s="18">
        <v>1</v>
      </c>
      <c r="K48" s="19"/>
      <c r="L48" s="21"/>
      <c r="M48" s="18"/>
      <c r="N48" s="19"/>
      <c r="O48" s="21"/>
      <c r="P48" s="18"/>
      <c r="Q48" s="19"/>
      <c r="R48" s="21"/>
    </row>
    <row r="49" spans="1:18" ht="27.6" x14ac:dyDescent="0.3">
      <c r="A49" s="17" t="s">
        <v>23</v>
      </c>
      <c r="B49" s="17" t="s">
        <v>275</v>
      </c>
      <c r="C49" s="17">
        <v>34.716000000000001</v>
      </c>
      <c r="D49" s="18" t="str">
        <f t="shared" si="9"/>
        <v/>
      </c>
      <c r="E49" s="28" t="str">
        <f t="shared" si="10"/>
        <v/>
      </c>
      <c r="F49" s="28" t="str">
        <f t="shared" si="11"/>
        <v/>
      </c>
      <c r="G49" s="18"/>
      <c r="H49" s="19"/>
      <c r="I49" s="21"/>
      <c r="J49" s="18">
        <v>1</v>
      </c>
      <c r="K49" s="19"/>
      <c r="L49" s="21"/>
      <c r="M49" s="18"/>
      <c r="N49" s="19"/>
      <c r="O49" s="21"/>
      <c r="P49" s="18"/>
      <c r="Q49" s="19"/>
      <c r="R49" s="21"/>
    </row>
    <row r="50" spans="1:18" x14ac:dyDescent="0.3">
      <c r="A50" s="17" t="s">
        <v>24</v>
      </c>
      <c r="B50" s="17" t="s">
        <v>24</v>
      </c>
      <c r="C50" s="17">
        <v>14.461</v>
      </c>
      <c r="D50" s="18" t="str">
        <f t="shared" si="9"/>
        <v/>
      </c>
      <c r="E50" s="28" t="str">
        <f t="shared" si="10"/>
        <v/>
      </c>
      <c r="F50" s="28" t="str">
        <f t="shared" si="11"/>
        <v/>
      </c>
      <c r="G50" s="18"/>
      <c r="H50" s="19"/>
      <c r="I50" s="21"/>
      <c r="J50" s="18">
        <v>1</v>
      </c>
      <c r="K50" s="19"/>
      <c r="L50" s="21"/>
      <c r="M50" s="18"/>
      <c r="N50" s="19"/>
      <c r="O50" s="21"/>
      <c r="P50" s="18">
        <v>1</v>
      </c>
      <c r="Q50" s="19"/>
      <c r="R50" s="21"/>
    </row>
    <row r="51" spans="1:18" ht="27.6" x14ac:dyDescent="0.3">
      <c r="A51" s="17" t="s">
        <v>25</v>
      </c>
      <c r="B51" s="17" t="s">
        <v>336</v>
      </c>
      <c r="C51" s="17">
        <v>17.274000000000001</v>
      </c>
      <c r="D51" s="18" t="str">
        <f t="shared" si="9"/>
        <v/>
      </c>
      <c r="E51" s="28" t="str">
        <f t="shared" si="10"/>
        <v/>
      </c>
      <c r="F51" s="28" t="str">
        <f t="shared" si="11"/>
        <v/>
      </c>
      <c r="G51" s="18">
        <v>1</v>
      </c>
      <c r="H51" s="19"/>
      <c r="I51" s="21"/>
      <c r="J51" s="18"/>
      <c r="K51" s="19"/>
      <c r="L51" s="21"/>
      <c r="M51" s="18">
        <v>1</v>
      </c>
      <c r="N51" s="19"/>
      <c r="O51" s="21"/>
      <c r="P51" s="18"/>
      <c r="Q51" s="19"/>
      <c r="R51" s="21"/>
    </row>
    <row r="52" spans="1:18" ht="27.6" x14ac:dyDescent="0.3">
      <c r="A52" s="17" t="s">
        <v>26</v>
      </c>
      <c r="B52" s="17" t="s">
        <v>359</v>
      </c>
      <c r="C52" s="17">
        <v>49.85</v>
      </c>
      <c r="D52" s="18" t="str">
        <f t="shared" si="9"/>
        <v/>
      </c>
      <c r="E52" s="28" t="str">
        <f t="shared" si="10"/>
        <v/>
      </c>
      <c r="F52" s="28" t="str">
        <f t="shared" si="11"/>
        <v/>
      </c>
      <c r="G52" s="18">
        <v>1</v>
      </c>
      <c r="H52" s="19"/>
      <c r="I52" s="21"/>
      <c r="J52" s="18"/>
      <c r="K52" s="19"/>
      <c r="L52" s="21"/>
      <c r="M52" s="18">
        <v>1</v>
      </c>
      <c r="N52" s="19"/>
      <c r="O52" s="21"/>
      <c r="P52" s="18"/>
      <c r="Q52" s="19"/>
      <c r="R52" s="21"/>
    </row>
    <row r="53" spans="1:18" ht="27.6" x14ac:dyDescent="0.3">
      <c r="A53" s="17" t="s">
        <v>27</v>
      </c>
      <c r="B53" s="17" t="s">
        <v>322</v>
      </c>
      <c r="C53" s="17">
        <v>117.023</v>
      </c>
      <c r="D53" s="18" t="str">
        <f t="shared" si="9"/>
        <v/>
      </c>
      <c r="E53" s="28" t="str">
        <f t="shared" si="10"/>
        <v/>
      </c>
      <c r="F53" s="28" t="str">
        <f t="shared" si="11"/>
        <v/>
      </c>
      <c r="G53" s="18"/>
      <c r="H53" s="19"/>
      <c r="I53" s="21"/>
      <c r="J53" s="18">
        <v>1</v>
      </c>
      <c r="K53" s="19"/>
      <c r="L53" s="21"/>
      <c r="M53" s="18"/>
      <c r="N53" s="19"/>
      <c r="O53" s="21"/>
      <c r="P53" s="18"/>
      <c r="Q53" s="19"/>
      <c r="R53" s="21"/>
    </row>
    <row r="54" spans="1:18" ht="27.6" x14ac:dyDescent="0.3">
      <c r="A54" s="17" t="s">
        <v>29</v>
      </c>
      <c r="B54" s="17" t="s">
        <v>307</v>
      </c>
      <c r="C54" s="17">
        <v>10.035</v>
      </c>
      <c r="D54" s="18" t="str">
        <f t="shared" si="9"/>
        <v/>
      </c>
      <c r="E54" s="28" t="str">
        <f t="shared" si="10"/>
        <v/>
      </c>
      <c r="F54" s="28" t="str">
        <f t="shared" si="11"/>
        <v/>
      </c>
      <c r="G54" s="18"/>
      <c r="H54" s="19"/>
      <c r="I54" s="21"/>
      <c r="J54" s="18"/>
      <c r="K54" s="19"/>
      <c r="L54" s="21"/>
      <c r="M54" s="18"/>
      <c r="N54" s="19"/>
      <c r="O54" s="21"/>
      <c r="P54" s="18"/>
      <c r="Q54" s="19"/>
      <c r="R54" s="21"/>
    </row>
    <row r="55" spans="1:18" ht="27.6" x14ac:dyDescent="0.3">
      <c r="A55" s="17" t="s">
        <v>30</v>
      </c>
      <c r="B55" s="17" t="s">
        <v>234</v>
      </c>
      <c r="C55" s="17">
        <v>11.624000000000001</v>
      </c>
      <c r="D55" s="18" t="str">
        <f t="shared" si="9"/>
        <v/>
      </c>
      <c r="E55" s="28" t="str">
        <f t="shared" si="10"/>
        <v/>
      </c>
      <c r="F55" s="28" t="str">
        <f t="shared" si="11"/>
        <v/>
      </c>
      <c r="G55" s="18">
        <v>1</v>
      </c>
      <c r="H55" s="19"/>
      <c r="I55" s="21"/>
      <c r="J55" s="18">
        <v>2</v>
      </c>
      <c r="K55" s="19"/>
      <c r="L55" s="21"/>
      <c r="M55" s="18">
        <v>1</v>
      </c>
      <c r="N55" s="19"/>
      <c r="O55" s="21"/>
      <c r="P55" s="18"/>
      <c r="Q55" s="19"/>
      <c r="R55" s="21"/>
    </row>
    <row r="56" spans="1:18" ht="27.6" x14ac:dyDescent="0.3">
      <c r="A56" s="17" t="s">
        <v>32</v>
      </c>
      <c r="B56" s="17" t="s">
        <v>347</v>
      </c>
      <c r="C56" s="17">
        <v>12.189</v>
      </c>
      <c r="D56" s="18" t="str">
        <f t="shared" si="9"/>
        <v/>
      </c>
      <c r="E56" s="28" t="str">
        <f t="shared" si="10"/>
        <v/>
      </c>
      <c r="F56" s="28" t="str">
        <f t="shared" si="11"/>
        <v/>
      </c>
      <c r="G56" s="18">
        <v>1</v>
      </c>
      <c r="H56" s="19"/>
      <c r="I56" s="21"/>
      <c r="J56" s="18"/>
      <c r="K56" s="19"/>
      <c r="L56" s="21"/>
      <c r="M56" s="18"/>
      <c r="N56" s="19"/>
      <c r="O56" s="21"/>
      <c r="P56" s="18"/>
      <c r="Q56" s="19"/>
      <c r="R56" s="21"/>
    </row>
    <row r="57" spans="1:18" x14ac:dyDescent="0.3">
      <c r="A57" s="17" t="s">
        <v>33</v>
      </c>
      <c r="B57" s="17" t="s">
        <v>33</v>
      </c>
      <c r="C57" s="17">
        <v>22.803999999999998</v>
      </c>
      <c r="D57" s="18" t="str">
        <f t="shared" si="9"/>
        <v/>
      </c>
      <c r="E57" s="28" t="str">
        <f t="shared" si="10"/>
        <v/>
      </c>
      <c r="F57" s="28" t="str">
        <f t="shared" si="11"/>
        <v/>
      </c>
      <c r="G57" s="18"/>
      <c r="H57" s="19"/>
      <c r="I57" s="21"/>
      <c r="J57" s="18"/>
      <c r="K57" s="19"/>
      <c r="L57" s="21"/>
      <c r="M57" s="18"/>
      <c r="N57" s="19"/>
      <c r="O57" s="21"/>
      <c r="P57" s="18"/>
      <c r="Q57" s="19"/>
      <c r="R57" s="21"/>
    </row>
    <row r="58" spans="1:18" ht="27.6" x14ac:dyDescent="0.3">
      <c r="A58" s="17" t="s">
        <v>34</v>
      </c>
      <c r="B58" s="17" t="s">
        <v>268</v>
      </c>
      <c r="C58" s="17">
        <v>11.249000000000001</v>
      </c>
      <c r="D58" s="18" t="str">
        <f t="shared" si="9"/>
        <v/>
      </c>
      <c r="E58" s="28" t="str">
        <f t="shared" si="10"/>
        <v/>
      </c>
      <c r="F58" s="28" t="str">
        <f t="shared" si="11"/>
        <v/>
      </c>
      <c r="G58" s="18">
        <v>1</v>
      </c>
      <c r="H58" s="19"/>
      <c r="I58" s="21"/>
      <c r="J58" s="18">
        <v>2</v>
      </c>
      <c r="K58" s="19"/>
      <c r="L58" s="21"/>
      <c r="M58" s="18">
        <v>1</v>
      </c>
      <c r="N58" s="19"/>
      <c r="O58" s="21"/>
      <c r="P58" s="18">
        <v>2</v>
      </c>
      <c r="Q58" s="19"/>
      <c r="R58" s="21"/>
    </row>
    <row r="59" spans="1:18" ht="27.6" x14ac:dyDescent="0.3">
      <c r="A59" s="17" t="s">
        <v>36</v>
      </c>
      <c r="B59" s="17" t="s">
        <v>310</v>
      </c>
      <c r="C59" s="17">
        <v>42.218000000000004</v>
      </c>
      <c r="D59" s="18" t="str">
        <f t="shared" si="9"/>
        <v/>
      </c>
      <c r="E59" s="28" t="str">
        <f t="shared" si="10"/>
        <v/>
      </c>
      <c r="F59" s="28" t="str">
        <f t="shared" si="11"/>
        <v/>
      </c>
      <c r="G59" s="18">
        <v>1</v>
      </c>
      <c r="H59" s="19"/>
      <c r="I59" s="21"/>
      <c r="J59" s="18">
        <v>1</v>
      </c>
      <c r="K59" s="19"/>
      <c r="L59" s="21"/>
      <c r="M59" s="18">
        <v>1</v>
      </c>
      <c r="N59" s="19"/>
      <c r="O59" s="21"/>
      <c r="P59" s="18">
        <v>1</v>
      </c>
      <c r="Q59" s="19"/>
      <c r="R59" s="21"/>
    </row>
    <row r="60" spans="1:18" ht="27.6" x14ac:dyDescent="0.3">
      <c r="A60" s="17" t="s">
        <v>37</v>
      </c>
      <c r="B60" s="17" t="s">
        <v>334</v>
      </c>
      <c r="C60" s="17">
        <v>9.5869999999999997</v>
      </c>
      <c r="D60" s="18" t="str">
        <f t="shared" si="9"/>
        <v/>
      </c>
      <c r="E60" s="28" t="str">
        <f t="shared" si="10"/>
        <v/>
      </c>
      <c r="F60" s="28" t="str">
        <f t="shared" si="11"/>
        <v/>
      </c>
      <c r="G60" s="18"/>
      <c r="H60" s="19"/>
      <c r="I60" s="21"/>
      <c r="J60" s="18"/>
      <c r="K60" s="19"/>
      <c r="L60" s="21"/>
      <c r="M60" s="18"/>
      <c r="N60" s="19"/>
      <c r="O60" s="21"/>
      <c r="P60" s="18"/>
      <c r="Q60" s="19"/>
      <c r="R60" s="21"/>
    </row>
    <row r="61" spans="1:18" ht="82.8" x14ac:dyDescent="0.3">
      <c r="A61" s="17" t="s">
        <v>38</v>
      </c>
      <c r="B61" s="17" t="s">
        <v>349</v>
      </c>
      <c r="C61" s="17">
        <v>42.765999999999998</v>
      </c>
      <c r="D61" s="18" t="str">
        <f t="shared" si="9"/>
        <v/>
      </c>
      <c r="E61" s="28" t="str">
        <f t="shared" si="10"/>
        <v/>
      </c>
      <c r="F61" s="28" t="str">
        <f t="shared" si="11"/>
        <v/>
      </c>
      <c r="G61" s="18">
        <v>1</v>
      </c>
      <c r="H61" s="19"/>
      <c r="I61" s="21"/>
      <c r="J61" s="18">
        <v>1</v>
      </c>
      <c r="K61" s="19"/>
      <c r="L61" s="21"/>
      <c r="M61" s="18">
        <v>1</v>
      </c>
      <c r="N61" s="19"/>
      <c r="O61" s="21"/>
      <c r="P61" s="18">
        <v>1</v>
      </c>
      <c r="Q61" s="19"/>
      <c r="R61" s="21"/>
    </row>
    <row r="62" spans="1:18" ht="27.6" x14ac:dyDescent="0.3">
      <c r="A62" s="17" t="s">
        <v>39</v>
      </c>
      <c r="B62" s="17" t="s">
        <v>358</v>
      </c>
      <c r="C62" s="17">
        <v>15.593999999999999</v>
      </c>
      <c r="D62" s="18" t="str">
        <f t="shared" si="9"/>
        <v/>
      </c>
      <c r="E62" s="28" t="str">
        <f t="shared" si="10"/>
        <v/>
      </c>
      <c r="F62" s="28" t="str">
        <f t="shared" si="11"/>
        <v/>
      </c>
      <c r="G62" s="18"/>
      <c r="H62" s="19"/>
      <c r="I62" s="21"/>
      <c r="J62" s="18">
        <v>1</v>
      </c>
      <c r="K62" s="19"/>
      <c r="L62" s="21"/>
      <c r="M62" s="18"/>
      <c r="N62" s="19"/>
      <c r="O62" s="21"/>
      <c r="P62" s="18">
        <v>1</v>
      </c>
      <c r="Q62" s="19"/>
      <c r="R62" s="21"/>
    </row>
    <row r="63" spans="1:18" ht="27.6" x14ac:dyDescent="0.3">
      <c r="A63" s="17" t="s">
        <v>40</v>
      </c>
      <c r="B63" s="17" t="s">
        <v>318</v>
      </c>
      <c r="C63" s="17">
        <v>13.932</v>
      </c>
      <c r="D63" s="18" t="str">
        <f t="shared" ref="D63:D94" si="12">IF(4-COUNTIF(H63,0)-COUNTIF(K63,0)-COUNTIF(N63,0)-COUNTIF(Q63,0)-COUNTIF(H63,"")-COUNTIF(K63,"")-COUNTIF(N63,"")-COUNTIF(Q63,"")&gt;2,4-COUNTIF(H63,0)-COUNTIF(K63,0)-COUNTIF(N63,0)-COUNTIF(Q63,0)-COUNTIF(H63,"")-COUNTIF(K63,"")-COUNTIF(N63,"")-COUNTIF(Q63,""),"")</f>
        <v/>
      </c>
      <c r="E63" s="28" t="str">
        <f t="shared" si="10"/>
        <v/>
      </c>
      <c r="F63" s="28" t="str">
        <f t="shared" si="11"/>
        <v/>
      </c>
      <c r="G63" s="18">
        <v>1</v>
      </c>
      <c r="H63" s="19"/>
      <c r="I63" s="21"/>
      <c r="J63" s="18">
        <v>1</v>
      </c>
      <c r="K63" s="19"/>
      <c r="L63" s="21"/>
      <c r="M63" s="18">
        <v>1</v>
      </c>
      <c r="N63" s="19"/>
      <c r="O63" s="21"/>
      <c r="P63" s="18">
        <v>1</v>
      </c>
      <c r="Q63" s="19"/>
      <c r="R63" s="21"/>
    </row>
    <row r="64" spans="1:18" ht="27.6" x14ac:dyDescent="0.3">
      <c r="A64" s="17" t="s">
        <v>46</v>
      </c>
      <c r="B64" s="17" t="s">
        <v>289</v>
      </c>
      <c r="C64" s="17">
        <v>60.658000000000001</v>
      </c>
      <c r="D64" s="18" t="str">
        <f t="shared" si="12"/>
        <v/>
      </c>
      <c r="E64" s="28" t="str">
        <f t="shared" si="10"/>
        <v/>
      </c>
      <c r="F64" s="28" t="str">
        <f t="shared" si="11"/>
        <v/>
      </c>
      <c r="G64" s="18">
        <v>1</v>
      </c>
      <c r="H64" s="19"/>
      <c r="I64" s="21"/>
      <c r="J64" s="18"/>
      <c r="K64" s="19"/>
      <c r="L64" s="21"/>
      <c r="M64" s="18">
        <v>1</v>
      </c>
      <c r="N64" s="19"/>
      <c r="O64" s="21"/>
      <c r="P64" s="18">
        <v>2</v>
      </c>
      <c r="Q64" s="19"/>
      <c r="R64" s="21"/>
    </row>
    <row r="65" spans="1:18" ht="27.6" x14ac:dyDescent="0.3">
      <c r="A65" s="17" t="s">
        <v>47</v>
      </c>
      <c r="B65" s="17" t="s">
        <v>312</v>
      </c>
      <c r="C65" s="17">
        <v>73.947999999999993</v>
      </c>
      <c r="D65" s="18" t="str">
        <f t="shared" si="12"/>
        <v/>
      </c>
      <c r="E65" s="28" t="str">
        <f t="shared" si="10"/>
        <v/>
      </c>
      <c r="F65" s="28" t="str">
        <f t="shared" si="11"/>
        <v/>
      </c>
      <c r="G65" s="18"/>
      <c r="H65" s="19"/>
      <c r="I65" s="21"/>
      <c r="J65" s="18"/>
      <c r="K65" s="19"/>
      <c r="L65" s="21"/>
      <c r="M65" s="18"/>
      <c r="N65" s="19"/>
      <c r="O65" s="21"/>
      <c r="P65" s="18"/>
      <c r="Q65" s="19"/>
      <c r="R65" s="21"/>
    </row>
    <row r="66" spans="1:18" ht="27.6" x14ac:dyDescent="0.3">
      <c r="A66" s="17" t="s">
        <v>48</v>
      </c>
      <c r="B66" s="17" t="s">
        <v>246</v>
      </c>
      <c r="C66" s="17">
        <v>73.004000000000005</v>
      </c>
      <c r="D66" s="18" t="str">
        <f t="shared" si="12"/>
        <v/>
      </c>
      <c r="E66" s="28" t="str">
        <f t="shared" si="10"/>
        <v/>
      </c>
      <c r="F66" s="28" t="str">
        <f t="shared" si="11"/>
        <v/>
      </c>
      <c r="G66" s="18">
        <v>1</v>
      </c>
      <c r="H66" s="19"/>
      <c r="I66" s="21"/>
      <c r="J66" s="18">
        <v>1</v>
      </c>
      <c r="K66" s="19"/>
      <c r="L66" s="21"/>
      <c r="M66" s="18">
        <v>1</v>
      </c>
      <c r="N66" s="19"/>
      <c r="O66" s="21"/>
      <c r="P66" s="18">
        <v>1</v>
      </c>
      <c r="Q66" s="19"/>
      <c r="R66" s="21"/>
    </row>
    <row r="67" spans="1:18" ht="27.6" x14ac:dyDescent="0.3">
      <c r="A67" s="17" t="s">
        <v>50</v>
      </c>
      <c r="B67" s="17" t="s">
        <v>350</v>
      </c>
      <c r="C67" s="17">
        <v>73.200999999999993</v>
      </c>
      <c r="D67" s="18" t="str">
        <f t="shared" si="12"/>
        <v/>
      </c>
      <c r="E67" s="28" t="str">
        <f t="shared" ref="E67:E98" si="13">IF(D67&lt;&gt;"",SUM(H67/SUM($H$3:$H$142),K67/SUM($K$3:$K$142),N67/SUM($N$3:$N$142),Q67/SUM($Q$3:$Q$142))/D67*100,"")</f>
        <v/>
      </c>
      <c r="F67" s="28" t="str">
        <f t="shared" si="11"/>
        <v/>
      </c>
      <c r="G67" s="18"/>
      <c r="H67" s="19"/>
      <c r="I67" s="21"/>
      <c r="J67" s="18">
        <v>1</v>
      </c>
      <c r="K67" s="19"/>
      <c r="L67" s="21"/>
      <c r="M67" s="18"/>
      <c r="N67" s="19"/>
      <c r="O67" s="21"/>
      <c r="P67" s="18">
        <v>1</v>
      </c>
      <c r="Q67" s="19"/>
      <c r="R67" s="21"/>
    </row>
    <row r="68" spans="1:18" ht="27.6" x14ac:dyDescent="0.3">
      <c r="A68" s="17" t="s">
        <v>51</v>
      </c>
      <c r="B68" s="17" t="s">
        <v>225</v>
      </c>
      <c r="C68" s="17">
        <v>27.984000000000002</v>
      </c>
      <c r="D68" s="18" t="str">
        <f t="shared" si="12"/>
        <v/>
      </c>
      <c r="E68" s="28" t="str">
        <f t="shared" si="13"/>
        <v/>
      </c>
      <c r="F68" s="28" t="str">
        <f t="shared" si="11"/>
        <v/>
      </c>
      <c r="G68" s="18"/>
      <c r="H68" s="19"/>
      <c r="I68" s="21"/>
      <c r="J68" s="18"/>
      <c r="K68" s="19"/>
      <c r="L68" s="21"/>
      <c r="M68" s="18"/>
      <c r="N68" s="19"/>
      <c r="O68" s="21"/>
      <c r="P68" s="18"/>
      <c r="Q68" s="19"/>
      <c r="R68" s="21"/>
    </row>
    <row r="69" spans="1:18" x14ac:dyDescent="0.3">
      <c r="A69" s="17" t="s">
        <v>53</v>
      </c>
      <c r="B69" s="17" t="s">
        <v>226</v>
      </c>
      <c r="C69" s="17">
        <v>10.939</v>
      </c>
      <c r="D69" s="18" t="str">
        <f t="shared" si="12"/>
        <v/>
      </c>
      <c r="E69" s="28" t="str">
        <f t="shared" si="13"/>
        <v/>
      </c>
      <c r="F69" s="28" t="str">
        <f t="shared" si="11"/>
        <v/>
      </c>
      <c r="G69" s="18">
        <v>1</v>
      </c>
      <c r="H69" s="19"/>
      <c r="I69" s="21"/>
      <c r="J69" s="18">
        <v>1</v>
      </c>
      <c r="K69" s="19"/>
      <c r="L69" s="21"/>
      <c r="M69" s="18">
        <v>1</v>
      </c>
      <c r="N69" s="19"/>
      <c r="O69" s="21"/>
      <c r="P69" s="18">
        <v>1</v>
      </c>
      <c r="Q69" s="19"/>
      <c r="R69" s="21"/>
    </row>
    <row r="70" spans="1:18" x14ac:dyDescent="0.3">
      <c r="A70" s="17" t="s">
        <v>54</v>
      </c>
      <c r="B70" s="17" t="s">
        <v>353</v>
      </c>
      <c r="C70" s="17">
        <v>7.03</v>
      </c>
      <c r="D70" s="18" t="str">
        <f t="shared" si="12"/>
        <v/>
      </c>
      <c r="E70" s="28" t="str">
        <f t="shared" si="13"/>
        <v/>
      </c>
      <c r="F70" s="28" t="str">
        <f t="shared" si="11"/>
        <v/>
      </c>
      <c r="G70" s="18">
        <v>1</v>
      </c>
      <c r="H70" s="19"/>
      <c r="I70" s="21"/>
      <c r="J70" s="18">
        <v>1</v>
      </c>
      <c r="K70" s="19"/>
      <c r="L70" s="21"/>
      <c r="M70" s="18"/>
      <c r="N70" s="19"/>
      <c r="O70" s="21"/>
      <c r="P70" s="18">
        <v>1</v>
      </c>
      <c r="Q70" s="19"/>
      <c r="R70" s="21"/>
    </row>
    <row r="71" spans="1:18" ht="27.6" x14ac:dyDescent="0.3">
      <c r="A71" s="17" t="s">
        <v>55</v>
      </c>
      <c r="B71" s="17" t="s">
        <v>344</v>
      </c>
      <c r="C71" s="17">
        <v>6.69</v>
      </c>
      <c r="D71" s="18" t="str">
        <f t="shared" si="12"/>
        <v/>
      </c>
      <c r="E71" s="28" t="str">
        <f t="shared" si="13"/>
        <v/>
      </c>
      <c r="F71" s="28" t="str">
        <f t="shared" si="11"/>
        <v/>
      </c>
      <c r="G71" s="18"/>
      <c r="H71" s="19"/>
      <c r="I71" s="21"/>
      <c r="J71" s="18">
        <v>1</v>
      </c>
      <c r="K71" s="19"/>
      <c r="L71" s="21"/>
      <c r="M71" s="18"/>
      <c r="N71" s="19"/>
      <c r="O71" s="21"/>
      <c r="P71" s="18">
        <v>1</v>
      </c>
      <c r="Q71" s="19"/>
      <c r="R71" s="21"/>
    </row>
    <row r="72" spans="1:18" ht="27.6" x14ac:dyDescent="0.3">
      <c r="A72" s="17" t="s">
        <v>56</v>
      </c>
      <c r="B72" s="17" t="s">
        <v>241</v>
      </c>
      <c r="C72" s="17">
        <v>21.925999999999998</v>
      </c>
      <c r="D72" s="18" t="str">
        <f t="shared" si="12"/>
        <v/>
      </c>
      <c r="E72" s="28" t="str">
        <f t="shared" si="13"/>
        <v/>
      </c>
      <c r="F72" s="28" t="str">
        <f t="shared" si="11"/>
        <v/>
      </c>
      <c r="G72" s="18"/>
      <c r="H72" s="19"/>
      <c r="I72" s="21"/>
      <c r="J72" s="18">
        <v>1</v>
      </c>
      <c r="K72" s="19"/>
      <c r="L72" s="21"/>
      <c r="M72" s="18"/>
      <c r="N72" s="19"/>
      <c r="O72" s="21"/>
      <c r="P72" s="18">
        <v>2</v>
      </c>
      <c r="Q72" s="19"/>
      <c r="R72" s="21"/>
    </row>
    <row r="73" spans="1:18" ht="27.6" x14ac:dyDescent="0.3">
      <c r="A73" s="17" t="s">
        <v>57</v>
      </c>
      <c r="B73" s="17" t="s">
        <v>316</v>
      </c>
      <c r="C73" s="17">
        <v>23.97</v>
      </c>
      <c r="D73" s="18" t="str">
        <f t="shared" si="12"/>
        <v/>
      </c>
      <c r="E73" s="28" t="str">
        <f t="shared" si="13"/>
        <v/>
      </c>
      <c r="F73" s="28" t="str">
        <f t="shared" si="11"/>
        <v/>
      </c>
      <c r="G73" s="18">
        <v>2</v>
      </c>
      <c r="H73" s="19"/>
      <c r="I73" s="21"/>
      <c r="J73" s="18">
        <v>1</v>
      </c>
      <c r="K73" s="19"/>
      <c r="L73" s="21"/>
      <c r="M73" s="18"/>
      <c r="N73" s="19"/>
      <c r="O73" s="21"/>
      <c r="P73" s="18">
        <v>1</v>
      </c>
      <c r="Q73" s="19"/>
      <c r="R73" s="21"/>
    </row>
    <row r="74" spans="1:18" ht="27.6" x14ac:dyDescent="0.3">
      <c r="A74" s="17" t="s">
        <v>58</v>
      </c>
      <c r="B74" s="17" t="s">
        <v>302</v>
      </c>
      <c r="C74" s="17">
        <v>169.334</v>
      </c>
      <c r="D74" s="18" t="str">
        <f t="shared" si="12"/>
        <v/>
      </c>
      <c r="E74" s="28" t="str">
        <f t="shared" si="13"/>
        <v/>
      </c>
      <c r="F74" s="28" t="str">
        <f t="shared" si="11"/>
        <v/>
      </c>
      <c r="G74" s="18">
        <v>1</v>
      </c>
      <c r="H74" s="19"/>
      <c r="I74" s="21"/>
      <c r="J74" s="18"/>
      <c r="K74" s="19"/>
      <c r="L74" s="21"/>
      <c r="M74" s="18"/>
      <c r="N74" s="19"/>
      <c r="O74" s="21"/>
      <c r="P74" s="18"/>
      <c r="Q74" s="19"/>
      <c r="R74" s="21"/>
    </row>
    <row r="75" spans="1:18" x14ac:dyDescent="0.3">
      <c r="A75" s="17" t="s">
        <v>59</v>
      </c>
      <c r="B75" s="17" t="s">
        <v>266</v>
      </c>
      <c r="C75" s="17">
        <v>15.871</v>
      </c>
      <c r="D75" s="18" t="str">
        <f t="shared" si="12"/>
        <v/>
      </c>
      <c r="E75" s="28" t="str">
        <f t="shared" si="13"/>
        <v/>
      </c>
      <c r="F75" s="28" t="str">
        <f t="shared" si="11"/>
        <v/>
      </c>
      <c r="G75" s="18">
        <v>1</v>
      </c>
      <c r="H75" s="19"/>
      <c r="I75" s="21"/>
      <c r="J75" s="18">
        <v>1</v>
      </c>
      <c r="K75" s="19"/>
      <c r="L75" s="21"/>
      <c r="M75" s="18">
        <v>1</v>
      </c>
      <c r="N75" s="19"/>
      <c r="O75" s="21"/>
      <c r="P75" s="18">
        <v>1</v>
      </c>
      <c r="Q75" s="19"/>
      <c r="R75" s="21"/>
    </row>
    <row r="76" spans="1:18" ht="41.4" x14ac:dyDescent="0.3">
      <c r="A76" s="17" t="s">
        <v>60</v>
      </c>
      <c r="B76" s="17" t="s">
        <v>290</v>
      </c>
      <c r="C76" s="17">
        <v>16.181999999999999</v>
      </c>
      <c r="D76" s="18" t="str">
        <f t="shared" si="12"/>
        <v/>
      </c>
      <c r="E76" s="28" t="str">
        <f t="shared" si="13"/>
        <v/>
      </c>
      <c r="F76" s="28" t="str">
        <f t="shared" si="11"/>
        <v/>
      </c>
      <c r="G76" s="18"/>
      <c r="H76" s="19"/>
      <c r="I76" s="21"/>
      <c r="J76" s="18"/>
      <c r="K76" s="19"/>
      <c r="L76" s="21"/>
      <c r="M76" s="18"/>
      <c r="N76" s="19"/>
      <c r="O76" s="21"/>
      <c r="P76" s="18"/>
      <c r="Q76" s="19"/>
      <c r="R76" s="21"/>
    </row>
    <row r="77" spans="1:18" ht="27.6" x14ac:dyDescent="0.3">
      <c r="A77" s="17" t="s">
        <v>62</v>
      </c>
      <c r="B77" s="17" t="s">
        <v>233</v>
      </c>
      <c r="C77" s="17">
        <v>68.953999999999994</v>
      </c>
      <c r="D77" s="18" t="str">
        <f t="shared" si="12"/>
        <v/>
      </c>
      <c r="E77" s="28" t="str">
        <f t="shared" si="13"/>
        <v/>
      </c>
      <c r="F77" s="28" t="str">
        <f t="shared" si="11"/>
        <v/>
      </c>
      <c r="G77" s="18">
        <v>1</v>
      </c>
      <c r="H77" s="19"/>
      <c r="I77" s="21"/>
      <c r="J77" s="18"/>
      <c r="K77" s="19"/>
      <c r="L77" s="21"/>
      <c r="M77" s="18"/>
      <c r="N77" s="19"/>
      <c r="O77" s="21"/>
      <c r="P77" s="18"/>
      <c r="Q77" s="19"/>
      <c r="R77" s="21"/>
    </row>
    <row r="78" spans="1:18" ht="27.6" x14ac:dyDescent="0.3">
      <c r="A78" s="17" t="s">
        <v>63</v>
      </c>
      <c r="B78" s="17" t="s">
        <v>267</v>
      </c>
      <c r="C78" s="17">
        <v>19.117000000000001</v>
      </c>
      <c r="D78" s="18" t="str">
        <f t="shared" si="12"/>
        <v/>
      </c>
      <c r="E78" s="28" t="str">
        <f t="shared" si="13"/>
        <v/>
      </c>
      <c r="F78" s="28" t="str">
        <f t="shared" si="11"/>
        <v/>
      </c>
      <c r="G78" s="18"/>
      <c r="H78" s="19"/>
      <c r="I78" s="21"/>
      <c r="J78" s="18">
        <v>1</v>
      </c>
      <c r="K78" s="19"/>
      <c r="L78" s="21"/>
      <c r="M78" s="18"/>
      <c r="N78" s="19"/>
      <c r="O78" s="21"/>
      <c r="P78" s="18"/>
      <c r="Q78" s="19"/>
      <c r="R78" s="21"/>
    </row>
    <row r="79" spans="1:18" x14ac:dyDescent="0.3">
      <c r="A79" s="17" t="s">
        <v>64</v>
      </c>
      <c r="B79" s="17" t="s">
        <v>64</v>
      </c>
      <c r="C79" s="17">
        <v>8.9570000000000007</v>
      </c>
      <c r="D79" s="18" t="str">
        <f t="shared" si="12"/>
        <v/>
      </c>
      <c r="E79" s="28" t="str">
        <f t="shared" si="13"/>
        <v/>
      </c>
      <c r="F79" s="28" t="str">
        <f t="shared" si="11"/>
        <v/>
      </c>
      <c r="G79" s="18"/>
      <c r="H79" s="19"/>
      <c r="I79" s="21"/>
      <c r="J79" s="18"/>
      <c r="K79" s="19"/>
      <c r="L79" s="21"/>
      <c r="M79" s="18"/>
      <c r="N79" s="19"/>
      <c r="O79" s="21"/>
      <c r="P79" s="18"/>
      <c r="Q79" s="19"/>
      <c r="R79" s="21"/>
    </row>
    <row r="80" spans="1:18" x14ac:dyDescent="0.3">
      <c r="A80" s="17" t="s">
        <v>66</v>
      </c>
      <c r="B80" s="17" t="s">
        <v>66</v>
      </c>
      <c r="C80" s="17">
        <v>16.782</v>
      </c>
      <c r="D80" s="18" t="str">
        <f t="shared" si="12"/>
        <v/>
      </c>
      <c r="E80" s="28" t="str">
        <f t="shared" si="13"/>
        <v/>
      </c>
      <c r="F80" s="28" t="str">
        <f t="shared" ref="F80:F111" si="14">IF(D80&lt;&gt;"",_xlfn.STDEV.S(H80/SUM($H$3:$H$142),K80/SUM($K$3:$K$142),N80/SUM($N$3:$N$142),Q80/SUM($Q$3:$Q$142))*100,"")</f>
        <v/>
      </c>
      <c r="G80" s="18"/>
      <c r="H80" s="19"/>
      <c r="I80" s="21"/>
      <c r="J80" s="18"/>
      <c r="K80" s="19"/>
      <c r="L80" s="21"/>
      <c r="M80" s="18"/>
      <c r="N80" s="19"/>
      <c r="O80" s="21"/>
      <c r="P80" s="18"/>
      <c r="Q80" s="19"/>
      <c r="R80" s="21"/>
    </row>
    <row r="81" spans="1:18" x14ac:dyDescent="0.3">
      <c r="A81" s="17" t="s">
        <v>67</v>
      </c>
      <c r="B81" s="17" t="s">
        <v>67</v>
      </c>
      <c r="C81" s="17">
        <v>13.122999999999999</v>
      </c>
      <c r="D81" s="18" t="str">
        <f t="shared" si="12"/>
        <v/>
      </c>
      <c r="E81" s="28" t="str">
        <f t="shared" si="13"/>
        <v/>
      </c>
      <c r="F81" s="28" t="str">
        <f t="shared" si="14"/>
        <v/>
      </c>
      <c r="G81" s="18"/>
      <c r="H81" s="19"/>
      <c r="I81" s="21"/>
      <c r="J81" s="18"/>
      <c r="K81" s="19"/>
      <c r="L81" s="21"/>
      <c r="M81" s="18"/>
      <c r="N81" s="19"/>
      <c r="O81" s="21"/>
      <c r="P81" s="18"/>
      <c r="Q81" s="19"/>
      <c r="R81" s="21"/>
    </row>
    <row r="82" spans="1:18" x14ac:dyDescent="0.3">
      <c r="A82" s="17" t="s">
        <v>68</v>
      </c>
      <c r="B82" s="17" t="s">
        <v>68</v>
      </c>
      <c r="C82" s="17">
        <v>22.981999999999999</v>
      </c>
      <c r="D82" s="18" t="str">
        <f t="shared" si="12"/>
        <v/>
      </c>
      <c r="E82" s="28" t="str">
        <f t="shared" si="13"/>
        <v/>
      </c>
      <c r="F82" s="28" t="str">
        <f t="shared" si="14"/>
        <v/>
      </c>
      <c r="G82" s="18"/>
      <c r="H82" s="19"/>
      <c r="I82" s="21"/>
      <c r="J82" s="18">
        <v>1</v>
      </c>
      <c r="K82" s="19"/>
      <c r="L82" s="21"/>
      <c r="M82" s="18">
        <v>1</v>
      </c>
      <c r="N82" s="19"/>
      <c r="O82" s="21"/>
      <c r="P82" s="18">
        <v>1</v>
      </c>
      <c r="Q82" s="19"/>
      <c r="R82" s="21"/>
    </row>
    <row r="83" spans="1:18" x14ac:dyDescent="0.3">
      <c r="A83" s="17" t="s">
        <v>69</v>
      </c>
      <c r="B83" s="17" t="s">
        <v>69</v>
      </c>
      <c r="C83" s="17">
        <v>11.085000000000001</v>
      </c>
      <c r="D83" s="18" t="str">
        <f t="shared" si="12"/>
        <v/>
      </c>
      <c r="E83" s="28" t="str">
        <f t="shared" si="13"/>
        <v/>
      </c>
      <c r="F83" s="28" t="str">
        <f t="shared" si="14"/>
        <v/>
      </c>
      <c r="G83" s="18">
        <v>2</v>
      </c>
      <c r="H83" s="19"/>
      <c r="I83" s="21"/>
      <c r="J83" s="18">
        <v>2</v>
      </c>
      <c r="K83" s="19"/>
      <c r="L83" s="21"/>
      <c r="M83" s="18">
        <v>2</v>
      </c>
      <c r="N83" s="19"/>
      <c r="O83" s="21"/>
      <c r="P83" s="18">
        <v>2</v>
      </c>
      <c r="Q83" s="19"/>
      <c r="R83" s="21"/>
    </row>
    <row r="84" spans="1:18" x14ac:dyDescent="0.3">
      <c r="A84" s="17" t="s">
        <v>70</v>
      </c>
      <c r="B84" s="17" t="s">
        <v>70</v>
      </c>
      <c r="C84" s="17">
        <v>9.1649999999999991</v>
      </c>
      <c r="D84" s="18" t="str">
        <f t="shared" si="12"/>
        <v/>
      </c>
      <c r="E84" s="28" t="str">
        <f t="shared" si="13"/>
        <v/>
      </c>
      <c r="F84" s="28" t="str">
        <f t="shared" si="14"/>
        <v/>
      </c>
      <c r="G84" s="18">
        <v>1</v>
      </c>
      <c r="H84" s="19"/>
      <c r="I84" s="21"/>
      <c r="J84" s="18">
        <v>1</v>
      </c>
      <c r="K84" s="19"/>
      <c r="L84" s="21"/>
      <c r="M84" s="18">
        <v>1</v>
      </c>
      <c r="N84" s="19"/>
      <c r="O84" s="21"/>
      <c r="P84" s="18">
        <v>1</v>
      </c>
      <c r="Q84" s="19"/>
      <c r="R84" s="21"/>
    </row>
    <row r="85" spans="1:18" x14ac:dyDescent="0.3">
      <c r="A85" s="17" t="s">
        <v>71</v>
      </c>
      <c r="B85" s="17" t="s">
        <v>71</v>
      </c>
      <c r="C85" s="17">
        <v>71.730999999999995</v>
      </c>
      <c r="D85" s="18" t="str">
        <f t="shared" si="12"/>
        <v/>
      </c>
      <c r="E85" s="28" t="str">
        <f t="shared" si="13"/>
        <v/>
      </c>
      <c r="F85" s="28" t="str">
        <f t="shared" si="14"/>
        <v/>
      </c>
      <c r="G85" s="18"/>
      <c r="H85" s="19"/>
      <c r="I85" s="21"/>
      <c r="J85" s="18">
        <v>1</v>
      </c>
      <c r="K85" s="19"/>
      <c r="L85" s="21"/>
      <c r="M85" s="18">
        <v>1</v>
      </c>
      <c r="N85" s="19"/>
      <c r="O85" s="21"/>
      <c r="P85" s="18"/>
      <c r="Q85" s="19"/>
      <c r="R85" s="21"/>
    </row>
    <row r="86" spans="1:18" ht="55.2" x14ac:dyDescent="0.3">
      <c r="A86" s="17" t="s">
        <v>72</v>
      </c>
      <c r="B86" s="17" t="s">
        <v>348</v>
      </c>
      <c r="C86" s="17">
        <v>13.784000000000001</v>
      </c>
      <c r="D86" s="18" t="str">
        <f t="shared" si="12"/>
        <v/>
      </c>
      <c r="E86" s="28" t="str">
        <f t="shared" si="13"/>
        <v/>
      </c>
      <c r="F86" s="28" t="str">
        <f t="shared" si="14"/>
        <v/>
      </c>
      <c r="G86" s="18"/>
      <c r="H86" s="19"/>
      <c r="I86" s="21"/>
      <c r="J86" s="18"/>
      <c r="K86" s="19"/>
      <c r="L86" s="21"/>
      <c r="M86" s="18"/>
      <c r="N86" s="19"/>
      <c r="O86" s="21"/>
      <c r="P86" s="18"/>
      <c r="Q86" s="19"/>
      <c r="R86" s="21"/>
    </row>
    <row r="87" spans="1:18" ht="27.6" x14ac:dyDescent="0.3">
      <c r="A87" s="17" t="s">
        <v>73</v>
      </c>
      <c r="B87" s="17" t="s">
        <v>301</v>
      </c>
      <c r="C87" s="17">
        <v>169.36500000000001</v>
      </c>
      <c r="D87" s="18" t="str">
        <f t="shared" si="12"/>
        <v/>
      </c>
      <c r="E87" s="28" t="str">
        <f t="shared" si="13"/>
        <v/>
      </c>
      <c r="F87" s="28" t="str">
        <f t="shared" si="14"/>
        <v/>
      </c>
      <c r="G87" s="18"/>
      <c r="H87" s="19"/>
      <c r="I87" s="21"/>
      <c r="J87" s="18"/>
      <c r="K87" s="19"/>
      <c r="L87" s="21"/>
      <c r="M87" s="18"/>
      <c r="N87" s="19"/>
      <c r="O87" s="21"/>
      <c r="P87" s="18"/>
      <c r="Q87" s="19"/>
      <c r="R87" s="21"/>
    </row>
    <row r="88" spans="1:18" ht="27.6" x14ac:dyDescent="0.3">
      <c r="A88" s="17" t="s">
        <v>74</v>
      </c>
      <c r="B88" s="17" t="s">
        <v>330</v>
      </c>
      <c r="C88" s="17">
        <v>15.577</v>
      </c>
      <c r="D88" s="18" t="str">
        <f t="shared" si="12"/>
        <v/>
      </c>
      <c r="E88" s="28" t="str">
        <f t="shared" si="13"/>
        <v/>
      </c>
      <c r="F88" s="28" t="str">
        <f t="shared" si="14"/>
        <v/>
      </c>
      <c r="G88" s="18"/>
      <c r="H88" s="19"/>
      <c r="I88" s="21"/>
      <c r="J88" s="18"/>
      <c r="K88" s="19"/>
      <c r="L88" s="21"/>
      <c r="M88" s="18"/>
      <c r="N88" s="19"/>
      <c r="O88" s="21"/>
      <c r="P88" s="18">
        <v>1</v>
      </c>
      <c r="Q88" s="19"/>
      <c r="R88" s="21"/>
    </row>
    <row r="89" spans="1:18" ht="27.6" x14ac:dyDescent="0.3">
      <c r="A89" s="17" t="s">
        <v>75</v>
      </c>
      <c r="B89" s="17" t="s">
        <v>284</v>
      </c>
      <c r="C89" s="17">
        <v>43.225999999999999</v>
      </c>
      <c r="D89" s="18" t="str">
        <f t="shared" si="12"/>
        <v/>
      </c>
      <c r="E89" s="28" t="str">
        <f t="shared" si="13"/>
        <v/>
      </c>
      <c r="F89" s="28" t="str">
        <f t="shared" si="14"/>
        <v/>
      </c>
      <c r="G89" s="18"/>
      <c r="H89" s="19"/>
      <c r="I89" s="21"/>
      <c r="J89" s="18"/>
      <c r="K89" s="19"/>
      <c r="L89" s="21"/>
      <c r="M89" s="18"/>
      <c r="N89" s="19"/>
      <c r="O89" s="21"/>
      <c r="P89" s="18"/>
      <c r="Q89" s="19"/>
      <c r="R89" s="21"/>
    </row>
    <row r="90" spans="1:18" ht="27.6" x14ac:dyDescent="0.3">
      <c r="A90" s="17" t="s">
        <v>76</v>
      </c>
      <c r="B90" s="17" t="s">
        <v>304</v>
      </c>
      <c r="C90" s="17">
        <v>25.741</v>
      </c>
      <c r="D90" s="18" t="str">
        <f t="shared" si="12"/>
        <v/>
      </c>
      <c r="E90" s="28" t="str">
        <f t="shared" si="13"/>
        <v/>
      </c>
      <c r="F90" s="28" t="str">
        <f t="shared" si="14"/>
        <v/>
      </c>
      <c r="G90" s="18"/>
      <c r="H90" s="19"/>
      <c r="I90" s="21"/>
      <c r="J90" s="18"/>
      <c r="K90" s="19"/>
      <c r="L90" s="21"/>
      <c r="M90" s="18"/>
      <c r="N90" s="19"/>
      <c r="O90" s="21"/>
      <c r="P90" s="18">
        <v>1</v>
      </c>
      <c r="Q90" s="19"/>
      <c r="R90" s="21"/>
    </row>
    <row r="91" spans="1:18" ht="27.6" x14ac:dyDescent="0.3">
      <c r="A91" s="17" t="s">
        <v>78</v>
      </c>
      <c r="B91" s="17" t="s">
        <v>356</v>
      </c>
      <c r="C91" s="17">
        <v>27.145</v>
      </c>
      <c r="D91" s="18" t="str">
        <f t="shared" si="12"/>
        <v/>
      </c>
      <c r="E91" s="28" t="str">
        <f t="shared" si="13"/>
        <v/>
      </c>
      <c r="F91" s="28" t="str">
        <f t="shared" si="14"/>
        <v/>
      </c>
      <c r="G91" s="18"/>
      <c r="H91" s="19"/>
      <c r="I91" s="21"/>
      <c r="J91" s="18">
        <v>1</v>
      </c>
      <c r="K91" s="19"/>
      <c r="L91" s="21"/>
      <c r="M91" s="18"/>
      <c r="N91" s="19"/>
      <c r="O91" s="21"/>
      <c r="P91" s="18"/>
      <c r="Q91" s="19"/>
      <c r="R91" s="21"/>
    </row>
    <row r="92" spans="1:18" ht="27.6" x14ac:dyDescent="0.3">
      <c r="A92" s="17" t="s">
        <v>79</v>
      </c>
      <c r="B92" s="17" t="s">
        <v>320</v>
      </c>
      <c r="C92" s="17">
        <v>8.2390000000000008</v>
      </c>
      <c r="D92" s="18" t="str">
        <f t="shared" si="12"/>
        <v/>
      </c>
      <c r="E92" s="28" t="str">
        <f t="shared" si="13"/>
        <v/>
      </c>
      <c r="F92" s="28" t="str">
        <f t="shared" si="14"/>
        <v/>
      </c>
      <c r="G92" s="18">
        <v>1</v>
      </c>
      <c r="H92" s="19"/>
      <c r="I92" s="21"/>
      <c r="J92" s="18">
        <v>1</v>
      </c>
      <c r="K92" s="19"/>
      <c r="L92" s="21"/>
      <c r="M92" s="18">
        <v>1</v>
      </c>
      <c r="N92" s="19"/>
      <c r="O92" s="21"/>
      <c r="P92" s="18">
        <v>1</v>
      </c>
      <c r="Q92" s="19"/>
      <c r="R92" s="21"/>
    </row>
    <row r="93" spans="1:18" ht="27.6" x14ac:dyDescent="0.3">
      <c r="A93" s="17" t="s">
        <v>81</v>
      </c>
      <c r="B93" s="17" t="s">
        <v>287</v>
      </c>
      <c r="C93" s="17">
        <v>15.795999999999999</v>
      </c>
      <c r="D93" s="18" t="str">
        <f t="shared" si="12"/>
        <v/>
      </c>
      <c r="E93" s="28" t="str">
        <f t="shared" si="13"/>
        <v/>
      </c>
      <c r="F93" s="28" t="str">
        <f t="shared" si="14"/>
        <v/>
      </c>
      <c r="G93" s="18">
        <v>1</v>
      </c>
      <c r="H93" s="19"/>
      <c r="I93" s="21"/>
      <c r="J93" s="18"/>
      <c r="K93" s="19"/>
      <c r="L93" s="21"/>
      <c r="M93" s="18"/>
      <c r="N93" s="19"/>
      <c r="O93" s="21"/>
      <c r="P93" s="18">
        <v>1</v>
      </c>
      <c r="Q93" s="19"/>
      <c r="R93" s="21"/>
    </row>
    <row r="94" spans="1:18" ht="27.6" x14ac:dyDescent="0.3">
      <c r="A94" s="17" t="s">
        <v>82</v>
      </c>
      <c r="B94" s="17" t="s">
        <v>236</v>
      </c>
      <c r="C94" s="17">
        <v>32.899000000000001</v>
      </c>
      <c r="D94" s="18" t="str">
        <f t="shared" si="12"/>
        <v/>
      </c>
      <c r="E94" s="28" t="str">
        <f t="shared" si="13"/>
        <v/>
      </c>
      <c r="F94" s="28" t="str">
        <f t="shared" si="14"/>
        <v/>
      </c>
      <c r="G94" s="18"/>
      <c r="H94" s="19"/>
      <c r="I94" s="21"/>
      <c r="J94" s="18"/>
      <c r="K94" s="19"/>
      <c r="L94" s="21"/>
      <c r="M94" s="18"/>
      <c r="N94" s="19"/>
      <c r="O94" s="21"/>
      <c r="P94" s="18"/>
      <c r="Q94" s="19"/>
      <c r="R94" s="21"/>
    </row>
    <row r="95" spans="1:18" ht="27.6" x14ac:dyDescent="0.3">
      <c r="A95" s="17" t="s">
        <v>83</v>
      </c>
      <c r="B95" s="17" t="s">
        <v>303</v>
      </c>
      <c r="C95" s="17">
        <v>66.790000000000006</v>
      </c>
      <c r="D95" s="18" t="str">
        <f t="shared" ref="D95:D126" si="15">IF(4-COUNTIF(H95,0)-COUNTIF(K95,0)-COUNTIF(N95,0)-COUNTIF(Q95,0)-COUNTIF(H95,"")-COUNTIF(K95,"")-COUNTIF(N95,"")-COUNTIF(Q95,"")&gt;2,4-COUNTIF(H95,0)-COUNTIF(K95,0)-COUNTIF(N95,0)-COUNTIF(Q95,0)-COUNTIF(H95,"")-COUNTIF(K95,"")-COUNTIF(N95,"")-COUNTIF(Q95,""),"")</f>
        <v/>
      </c>
      <c r="E95" s="28" t="str">
        <f t="shared" si="13"/>
        <v/>
      </c>
      <c r="F95" s="28" t="str">
        <f t="shared" si="14"/>
        <v/>
      </c>
      <c r="G95" s="18"/>
      <c r="H95" s="19"/>
      <c r="I95" s="21"/>
      <c r="J95" s="18"/>
      <c r="K95" s="19"/>
      <c r="L95" s="21"/>
      <c r="M95" s="18"/>
      <c r="N95" s="19"/>
      <c r="O95" s="21"/>
      <c r="P95" s="18"/>
      <c r="Q95" s="19"/>
      <c r="R95" s="21"/>
    </row>
    <row r="96" spans="1:18" ht="27.6" x14ac:dyDescent="0.3">
      <c r="A96" s="17" t="s">
        <v>84</v>
      </c>
      <c r="B96" s="17" t="s">
        <v>351</v>
      </c>
      <c r="C96" s="17">
        <v>10.263999999999999</v>
      </c>
      <c r="D96" s="18" t="str">
        <f t="shared" si="15"/>
        <v/>
      </c>
      <c r="E96" s="28" t="str">
        <f t="shared" si="13"/>
        <v/>
      </c>
      <c r="F96" s="28" t="str">
        <f t="shared" si="14"/>
        <v/>
      </c>
      <c r="G96" s="18"/>
      <c r="H96" s="19"/>
      <c r="I96" s="21"/>
      <c r="J96" s="18"/>
      <c r="K96" s="19"/>
      <c r="L96" s="21"/>
      <c r="M96" s="18"/>
      <c r="N96" s="19"/>
      <c r="O96" s="21"/>
      <c r="P96" s="18"/>
      <c r="Q96" s="19"/>
      <c r="R96" s="21"/>
    </row>
    <row r="97" spans="1:18" ht="27.6" x14ac:dyDescent="0.3">
      <c r="A97" s="17" t="s">
        <v>85</v>
      </c>
      <c r="B97" s="17" t="s">
        <v>243</v>
      </c>
      <c r="C97" s="17">
        <v>58.017000000000003</v>
      </c>
      <c r="D97" s="18" t="str">
        <f t="shared" si="15"/>
        <v/>
      </c>
      <c r="E97" s="28" t="str">
        <f t="shared" si="13"/>
        <v/>
      </c>
      <c r="F97" s="28" t="str">
        <f t="shared" si="14"/>
        <v/>
      </c>
      <c r="G97" s="18"/>
      <c r="H97" s="19"/>
      <c r="I97" s="21"/>
      <c r="J97" s="18"/>
      <c r="K97" s="19"/>
      <c r="L97" s="21"/>
      <c r="M97" s="18"/>
      <c r="N97" s="19"/>
      <c r="O97" s="21"/>
      <c r="P97" s="18"/>
      <c r="Q97" s="19"/>
      <c r="R97" s="21"/>
    </row>
    <row r="98" spans="1:18" ht="27.6" x14ac:dyDescent="0.3">
      <c r="A98" s="17" t="s">
        <v>86</v>
      </c>
      <c r="B98" s="17" t="s">
        <v>346</v>
      </c>
      <c r="C98" s="17">
        <v>16.452000000000002</v>
      </c>
      <c r="D98" s="18" t="str">
        <f t="shared" si="15"/>
        <v/>
      </c>
      <c r="E98" s="28" t="str">
        <f t="shared" si="13"/>
        <v/>
      </c>
      <c r="F98" s="28" t="str">
        <f t="shared" si="14"/>
        <v/>
      </c>
      <c r="G98" s="18"/>
      <c r="H98" s="19"/>
      <c r="I98" s="21"/>
      <c r="J98" s="18">
        <v>1</v>
      </c>
      <c r="K98" s="19"/>
      <c r="L98" s="21"/>
      <c r="M98" s="18"/>
      <c r="N98" s="19"/>
      <c r="O98" s="21"/>
      <c r="P98" s="18"/>
      <c r="Q98" s="19"/>
      <c r="R98" s="21"/>
    </row>
    <row r="99" spans="1:18" ht="27.6" x14ac:dyDescent="0.3">
      <c r="A99" s="17" t="s">
        <v>88</v>
      </c>
      <c r="B99" s="17" t="s">
        <v>235</v>
      </c>
      <c r="C99" s="17">
        <v>52.15</v>
      </c>
      <c r="D99" s="18" t="str">
        <f t="shared" si="15"/>
        <v/>
      </c>
      <c r="E99" s="28" t="str">
        <f t="shared" ref="E99:E130" si="16">IF(D99&lt;&gt;"",SUM(H99/SUM($H$3:$H$142),K99/SUM($K$3:$K$142),N99/SUM($N$3:$N$142),Q99/SUM($Q$3:$Q$142))/D99*100,"")</f>
        <v/>
      </c>
      <c r="F99" s="28" t="str">
        <f t="shared" si="14"/>
        <v/>
      </c>
      <c r="G99" s="18"/>
      <c r="H99" s="19"/>
      <c r="I99" s="21"/>
      <c r="J99" s="18"/>
      <c r="K99" s="19"/>
      <c r="L99" s="21"/>
      <c r="M99" s="18"/>
      <c r="N99" s="19"/>
      <c r="O99" s="21"/>
      <c r="P99" s="18"/>
      <c r="Q99" s="19"/>
      <c r="R99" s="21"/>
    </row>
    <row r="100" spans="1:18" x14ac:dyDescent="0.3">
      <c r="A100" s="17" t="s">
        <v>91</v>
      </c>
      <c r="B100" s="17" t="s">
        <v>91</v>
      </c>
      <c r="C100" s="17">
        <v>90.472999999999999</v>
      </c>
      <c r="D100" s="18" t="str">
        <f t="shared" si="15"/>
        <v/>
      </c>
      <c r="E100" s="28" t="str">
        <f t="shared" si="16"/>
        <v/>
      </c>
      <c r="F100" s="28" t="str">
        <f t="shared" si="14"/>
        <v/>
      </c>
      <c r="G100" s="18">
        <v>1</v>
      </c>
      <c r="H100" s="19"/>
      <c r="I100" s="21"/>
      <c r="J100" s="18"/>
      <c r="K100" s="19"/>
      <c r="L100" s="21"/>
      <c r="M100" s="18"/>
      <c r="N100" s="19"/>
      <c r="O100" s="21"/>
      <c r="P100" s="18"/>
      <c r="Q100" s="19"/>
      <c r="R100" s="21"/>
    </row>
    <row r="101" spans="1:18" ht="27.6" x14ac:dyDescent="0.3">
      <c r="A101" s="17" t="s">
        <v>92</v>
      </c>
      <c r="B101" s="17" t="s">
        <v>255</v>
      </c>
      <c r="C101" s="17">
        <v>45.783999999999999</v>
      </c>
      <c r="D101" s="18" t="str">
        <f t="shared" si="15"/>
        <v/>
      </c>
      <c r="E101" s="28" t="str">
        <f t="shared" si="16"/>
        <v/>
      </c>
      <c r="F101" s="28" t="str">
        <f t="shared" si="14"/>
        <v/>
      </c>
      <c r="G101" s="18"/>
      <c r="H101" s="19"/>
      <c r="I101" s="21"/>
      <c r="J101" s="18"/>
      <c r="K101" s="19"/>
      <c r="L101" s="21"/>
      <c r="M101" s="18"/>
      <c r="N101" s="19"/>
      <c r="O101" s="21"/>
      <c r="P101" s="18"/>
      <c r="Q101" s="19"/>
      <c r="R101" s="21"/>
    </row>
    <row r="102" spans="1:18" ht="27.6" x14ac:dyDescent="0.3">
      <c r="A102" s="17" t="s">
        <v>93</v>
      </c>
      <c r="B102" s="17" t="s">
        <v>265</v>
      </c>
      <c r="C102" s="17">
        <v>13.93</v>
      </c>
      <c r="D102" s="18" t="str">
        <f t="shared" si="15"/>
        <v/>
      </c>
      <c r="E102" s="28" t="str">
        <f t="shared" si="16"/>
        <v/>
      </c>
      <c r="F102" s="28" t="str">
        <f t="shared" si="14"/>
        <v/>
      </c>
      <c r="G102" s="18">
        <v>1</v>
      </c>
      <c r="H102" s="19"/>
      <c r="I102" s="21"/>
      <c r="J102" s="18"/>
      <c r="K102" s="19"/>
      <c r="L102" s="21"/>
      <c r="M102" s="18">
        <v>1</v>
      </c>
      <c r="N102" s="19"/>
      <c r="O102" s="21"/>
      <c r="P102" s="18"/>
      <c r="Q102" s="19"/>
      <c r="R102" s="21"/>
    </row>
    <row r="103" spans="1:18" ht="27.6" x14ac:dyDescent="0.3">
      <c r="A103" s="17" t="s">
        <v>96</v>
      </c>
      <c r="B103" s="17" t="s">
        <v>291</v>
      </c>
      <c r="C103" s="17">
        <v>53.917999999999999</v>
      </c>
      <c r="D103" s="18" t="str">
        <f t="shared" si="15"/>
        <v/>
      </c>
      <c r="E103" s="28" t="str">
        <f t="shared" si="16"/>
        <v/>
      </c>
      <c r="F103" s="28" t="str">
        <f t="shared" si="14"/>
        <v/>
      </c>
      <c r="G103" s="18"/>
      <c r="H103" s="19"/>
      <c r="I103" s="21"/>
      <c r="J103" s="18"/>
      <c r="K103" s="19"/>
      <c r="L103" s="21"/>
      <c r="M103" s="18"/>
      <c r="N103" s="19"/>
      <c r="O103" s="21"/>
      <c r="P103" s="18"/>
      <c r="Q103" s="19"/>
      <c r="R103" s="21"/>
    </row>
    <row r="104" spans="1:18" ht="27.6" x14ac:dyDescent="0.3">
      <c r="A104" s="17" t="s">
        <v>97</v>
      </c>
      <c r="B104" s="17" t="s">
        <v>258</v>
      </c>
      <c r="C104" s="17">
        <v>60.167000000000002</v>
      </c>
      <c r="D104" s="18" t="str">
        <f t="shared" si="15"/>
        <v/>
      </c>
      <c r="E104" s="28" t="str">
        <f t="shared" si="16"/>
        <v/>
      </c>
      <c r="F104" s="28" t="str">
        <f t="shared" si="14"/>
        <v/>
      </c>
      <c r="G104" s="18"/>
      <c r="H104" s="19"/>
      <c r="I104" s="21"/>
      <c r="J104" s="18"/>
      <c r="K104" s="19"/>
      <c r="L104" s="21"/>
      <c r="M104" s="18"/>
      <c r="N104" s="19"/>
      <c r="O104" s="21"/>
      <c r="P104" s="18"/>
      <c r="Q104" s="19"/>
      <c r="R104" s="21"/>
    </row>
    <row r="105" spans="1:18" ht="27.6" x14ac:dyDescent="0.3">
      <c r="A105" s="17" t="s">
        <v>98</v>
      </c>
      <c r="B105" s="17" t="s">
        <v>319</v>
      </c>
      <c r="C105" s="17">
        <v>94.290999999999997</v>
      </c>
      <c r="D105" s="18" t="str">
        <f t="shared" si="15"/>
        <v/>
      </c>
      <c r="E105" s="28" t="str">
        <f t="shared" si="16"/>
        <v/>
      </c>
      <c r="F105" s="28" t="str">
        <f t="shared" si="14"/>
        <v/>
      </c>
      <c r="G105" s="18"/>
      <c r="H105" s="19"/>
      <c r="I105" s="21"/>
      <c r="J105" s="18">
        <v>1</v>
      </c>
      <c r="K105" s="19"/>
      <c r="L105" s="21"/>
      <c r="M105" s="18"/>
      <c r="N105" s="19"/>
      <c r="O105" s="21"/>
      <c r="P105" s="18">
        <v>1</v>
      </c>
      <c r="Q105" s="19"/>
      <c r="R105" s="21"/>
    </row>
    <row r="106" spans="1:18" ht="27.6" x14ac:dyDescent="0.3">
      <c r="A106" s="17" t="s">
        <v>99</v>
      </c>
      <c r="B106" s="17" t="s">
        <v>232</v>
      </c>
      <c r="C106" s="17">
        <v>72.537000000000006</v>
      </c>
      <c r="D106" s="18" t="str">
        <f t="shared" si="15"/>
        <v/>
      </c>
      <c r="E106" s="28" t="str">
        <f t="shared" si="16"/>
        <v/>
      </c>
      <c r="F106" s="28" t="str">
        <f t="shared" si="14"/>
        <v/>
      </c>
      <c r="G106" s="18"/>
      <c r="H106" s="19"/>
      <c r="I106" s="21"/>
      <c r="J106" s="18">
        <v>1</v>
      </c>
      <c r="K106" s="19"/>
      <c r="L106" s="21"/>
      <c r="M106" s="18"/>
      <c r="N106" s="19"/>
      <c r="O106" s="21"/>
      <c r="P106" s="18">
        <v>1</v>
      </c>
      <c r="Q106" s="19"/>
      <c r="R106" s="21"/>
    </row>
    <row r="107" spans="1:18" ht="27.6" x14ac:dyDescent="0.3">
      <c r="A107" s="17" t="s">
        <v>100</v>
      </c>
      <c r="B107" s="17" t="s">
        <v>297</v>
      </c>
      <c r="C107" s="17">
        <v>108.7</v>
      </c>
      <c r="D107" s="18" t="str">
        <f t="shared" si="15"/>
        <v/>
      </c>
      <c r="E107" s="28" t="str">
        <f t="shared" si="16"/>
        <v/>
      </c>
      <c r="F107" s="28" t="str">
        <f t="shared" si="14"/>
        <v/>
      </c>
      <c r="G107" s="18"/>
      <c r="H107" s="19"/>
      <c r="I107" s="21"/>
      <c r="J107" s="18"/>
      <c r="K107" s="19"/>
      <c r="L107" s="21"/>
      <c r="M107" s="18"/>
      <c r="N107" s="19"/>
      <c r="O107" s="21"/>
      <c r="P107" s="18"/>
      <c r="Q107" s="19"/>
      <c r="R107" s="21"/>
    </row>
    <row r="108" spans="1:18" ht="27.6" x14ac:dyDescent="0.3">
      <c r="A108" s="17" t="s">
        <v>101</v>
      </c>
      <c r="B108" s="17" t="s">
        <v>237</v>
      </c>
      <c r="C108" s="17">
        <v>70.59</v>
      </c>
      <c r="D108" s="18" t="str">
        <f t="shared" si="15"/>
        <v/>
      </c>
      <c r="E108" s="28" t="str">
        <f t="shared" si="16"/>
        <v/>
      </c>
      <c r="F108" s="28" t="str">
        <f t="shared" si="14"/>
        <v/>
      </c>
      <c r="G108" s="18"/>
      <c r="H108" s="19"/>
      <c r="I108" s="21"/>
      <c r="J108" s="18"/>
      <c r="K108" s="19"/>
      <c r="L108" s="21"/>
      <c r="M108" s="18"/>
      <c r="N108" s="19"/>
      <c r="O108" s="21"/>
      <c r="P108" s="18">
        <v>1</v>
      </c>
      <c r="Q108" s="19"/>
      <c r="R108" s="21"/>
    </row>
    <row r="109" spans="1:18" ht="27.6" x14ac:dyDescent="0.3">
      <c r="A109" s="17" t="s">
        <v>102</v>
      </c>
      <c r="B109" s="17" t="s">
        <v>227</v>
      </c>
      <c r="C109" s="17">
        <v>34.865000000000002</v>
      </c>
      <c r="D109" s="18" t="str">
        <f t="shared" si="15"/>
        <v/>
      </c>
      <c r="E109" s="28" t="str">
        <f t="shared" si="16"/>
        <v/>
      </c>
      <c r="F109" s="28" t="str">
        <f t="shared" si="14"/>
        <v/>
      </c>
      <c r="G109" s="18"/>
      <c r="H109" s="19"/>
      <c r="I109" s="21"/>
      <c r="J109" s="18">
        <v>1</v>
      </c>
      <c r="K109" s="19"/>
      <c r="L109" s="21"/>
      <c r="M109" s="18"/>
      <c r="N109" s="19"/>
      <c r="O109" s="21"/>
      <c r="P109" s="18">
        <v>1</v>
      </c>
      <c r="Q109" s="19"/>
      <c r="R109" s="21"/>
    </row>
    <row r="110" spans="1:18" ht="27.6" x14ac:dyDescent="0.3">
      <c r="A110" s="17" t="s">
        <v>103</v>
      </c>
      <c r="B110" s="17" t="s">
        <v>315</v>
      </c>
      <c r="C110" s="17">
        <v>51.607999999999997</v>
      </c>
      <c r="D110" s="18" t="str">
        <f t="shared" si="15"/>
        <v/>
      </c>
      <c r="E110" s="28" t="str">
        <f t="shared" si="16"/>
        <v/>
      </c>
      <c r="F110" s="28" t="str">
        <f t="shared" si="14"/>
        <v/>
      </c>
      <c r="G110" s="18"/>
      <c r="H110" s="19"/>
      <c r="I110" s="21"/>
      <c r="J110" s="18"/>
      <c r="K110" s="19"/>
      <c r="L110" s="21"/>
      <c r="M110" s="18"/>
      <c r="N110" s="19"/>
      <c r="O110" s="21"/>
      <c r="P110" s="18"/>
      <c r="Q110" s="19"/>
      <c r="R110" s="21"/>
    </row>
    <row r="111" spans="1:18" ht="27.6" x14ac:dyDescent="0.3">
      <c r="A111" s="17" t="s">
        <v>104</v>
      </c>
      <c r="B111" s="17" t="s">
        <v>257</v>
      </c>
      <c r="C111" s="17">
        <v>45.633000000000003</v>
      </c>
      <c r="D111" s="18" t="str">
        <f t="shared" si="15"/>
        <v/>
      </c>
      <c r="E111" s="28" t="str">
        <f t="shared" si="16"/>
        <v/>
      </c>
      <c r="F111" s="28" t="str">
        <f t="shared" si="14"/>
        <v/>
      </c>
      <c r="G111" s="18"/>
      <c r="H111" s="19"/>
      <c r="I111" s="21"/>
      <c r="J111" s="18"/>
      <c r="K111" s="19"/>
      <c r="L111" s="21"/>
      <c r="M111" s="18"/>
      <c r="N111" s="19"/>
      <c r="O111" s="21"/>
      <c r="P111" s="18"/>
      <c r="Q111" s="19"/>
      <c r="R111" s="21"/>
    </row>
    <row r="112" spans="1:18" ht="27.6" x14ac:dyDescent="0.3">
      <c r="A112" s="17" t="s">
        <v>105</v>
      </c>
      <c r="B112" s="17" t="s">
        <v>256</v>
      </c>
      <c r="C112" s="17">
        <v>8.5039999999999996</v>
      </c>
      <c r="D112" s="18" t="str">
        <f t="shared" si="15"/>
        <v/>
      </c>
      <c r="E112" s="28" t="str">
        <f t="shared" si="16"/>
        <v/>
      </c>
      <c r="F112" s="28" t="str">
        <f t="shared" ref="F112:F142" si="17">IF(D112&lt;&gt;"",_xlfn.STDEV.S(H112/SUM($H$3:$H$142),K112/SUM($K$3:$K$142),N112/SUM($N$3:$N$142),Q112/SUM($Q$3:$Q$142))*100,"")</f>
        <v/>
      </c>
      <c r="G112" s="18"/>
      <c r="H112" s="19"/>
      <c r="I112" s="21"/>
      <c r="J112" s="18"/>
      <c r="K112" s="19"/>
      <c r="L112" s="21"/>
      <c r="M112" s="18"/>
      <c r="N112" s="19"/>
      <c r="O112" s="21"/>
      <c r="P112" s="18"/>
      <c r="Q112" s="19"/>
      <c r="R112" s="21"/>
    </row>
    <row r="113" spans="1:18" ht="27.6" x14ac:dyDescent="0.3">
      <c r="A113" s="17" t="s">
        <v>106</v>
      </c>
      <c r="B113" s="17" t="s">
        <v>309</v>
      </c>
      <c r="C113" s="17">
        <v>24.619</v>
      </c>
      <c r="D113" s="18" t="str">
        <f t="shared" si="15"/>
        <v/>
      </c>
      <c r="E113" s="28" t="str">
        <f t="shared" si="16"/>
        <v/>
      </c>
      <c r="F113" s="28" t="str">
        <f t="shared" si="17"/>
        <v/>
      </c>
      <c r="G113" s="18"/>
      <c r="H113" s="19"/>
      <c r="I113" s="21"/>
      <c r="J113" s="18"/>
      <c r="K113" s="19"/>
      <c r="L113" s="21"/>
      <c r="M113" s="18"/>
      <c r="N113" s="19"/>
      <c r="O113" s="21"/>
      <c r="P113" s="18"/>
      <c r="Q113" s="19"/>
      <c r="R113" s="21"/>
    </row>
    <row r="114" spans="1:18" ht="27.6" x14ac:dyDescent="0.3">
      <c r="A114" s="17" t="s">
        <v>107</v>
      </c>
      <c r="B114" s="17" t="s">
        <v>220</v>
      </c>
      <c r="C114" s="17">
        <v>52.831000000000003</v>
      </c>
      <c r="D114" s="18" t="str">
        <f t="shared" si="15"/>
        <v/>
      </c>
      <c r="E114" s="28" t="str">
        <f t="shared" si="16"/>
        <v/>
      </c>
      <c r="F114" s="28" t="str">
        <f t="shared" si="17"/>
        <v/>
      </c>
      <c r="G114" s="18"/>
      <c r="H114" s="19"/>
      <c r="I114" s="21"/>
      <c r="J114" s="18">
        <v>1</v>
      </c>
      <c r="K114" s="19"/>
      <c r="L114" s="21"/>
      <c r="M114" s="18"/>
      <c r="N114" s="19"/>
      <c r="O114" s="21"/>
      <c r="P114" s="18"/>
      <c r="Q114" s="19"/>
      <c r="R114" s="21"/>
    </row>
    <row r="115" spans="1:18" ht="27.6" x14ac:dyDescent="0.3">
      <c r="A115" s="17" t="s">
        <v>108</v>
      </c>
      <c r="B115" s="17" t="s">
        <v>262</v>
      </c>
      <c r="C115" s="17">
        <v>36.442</v>
      </c>
      <c r="D115" s="18" t="str">
        <f t="shared" si="15"/>
        <v/>
      </c>
      <c r="E115" s="28" t="str">
        <f t="shared" si="16"/>
        <v/>
      </c>
      <c r="F115" s="28" t="str">
        <f t="shared" si="17"/>
        <v/>
      </c>
      <c r="G115" s="18"/>
      <c r="H115" s="19"/>
      <c r="I115" s="21"/>
      <c r="J115" s="18"/>
      <c r="K115" s="19"/>
      <c r="L115" s="21"/>
      <c r="M115" s="18">
        <v>2</v>
      </c>
      <c r="N115" s="19"/>
      <c r="O115" s="21"/>
      <c r="P115" s="18"/>
      <c r="Q115" s="19"/>
      <c r="R115" s="21"/>
    </row>
    <row r="116" spans="1:18" ht="27.6" x14ac:dyDescent="0.3">
      <c r="A116" s="17" t="s">
        <v>109</v>
      </c>
      <c r="B116" s="17" t="s">
        <v>314</v>
      </c>
      <c r="C116" s="17">
        <v>28.077999999999999</v>
      </c>
      <c r="D116" s="18" t="str">
        <f t="shared" si="15"/>
        <v/>
      </c>
      <c r="E116" s="28" t="str">
        <f t="shared" si="16"/>
        <v/>
      </c>
      <c r="F116" s="28" t="str">
        <f t="shared" si="17"/>
        <v/>
      </c>
      <c r="G116" s="18">
        <v>1</v>
      </c>
      <c r="H116" s="19"/>
      <c r="I116" s="21"/>
      <c r="J116" s="18"/>
      <c r="K116" s="19"/>
      <c r="L116" s="21"/>
      <c r="M116" s="18"/>
      <c r="N116" s="19"/>
      <c r="O116" s="21"/>
      <c r="P116" s="18">
        <v>1</v>
      </c>
      <c r="Q116" s="19"/>
      <c r="R116" s="21"/>
    </row>
    <row r="117" spans="1:18" ht="27.6" x14ac:dyDescent="0.3">
      <c r="A117" s="17" t="s">
        <v>110</v>
      </c>
      <c r="B117" s="17" t="s">
        <v>252</v>
      </c>
      <c r="C117" s="17">
        <v>22.404</v>
      </c>
      <c r="D117" s="18" t="str">
        <f t="shared" si="15"/>
        <v/>
      </c>
      <c r="E117" s="28" t="str">
        <f t="shared" si="16"/>
        <v/>
      </c>
      <c r="F117" s="28" t="str">
        <f t="shared" si="17"/>
        <v/>
      </c>
      <c r="G117" s="18"/>
      <c r="H117" s="19"/>
      <c r="I117" s="21"/>
      <c r="J117" s="18">
        <v>1</v>
      </c>
      <c r="K117" s="19"/>
      <c r="L117" s="21"/>
      <c r="M117" s="18"/>
      <c r="N117" s="19"/>
      <c r="O117" s="21"/>
      <c r="P117" s="18">
        <v>1</v>
      </c>
      <c r="Q117" s="19"/>
      <c r="R117" s="21"/>
    </row>
    <row r="118" spans="1:18" ht="27.6" x14ac:dyDescent="0.3">
      <c r="A118" s="17" t="s">
        <v>113</v>
      </c>
      <c r="B118" s="17" t="s">
        <v>362</v>
      </c>
      <c r="C118" s="17">
        <v>38.253</v>
      </c>
      <c r="D118" s="18" t="str">
        <f t="shared" si="15"/>
        <v/>
      </c>
      <c r="E118" s="28" t="str">
        <f t="shared" si="16"/>
        <v/>
      </c>
      <c r="F118" s="28" t="str">
        <f t="shared" si="17"/>
        <v/>
      </c>
      <c r="G118" s="18"/>
      <c r="H118" s="19"/>
      <c r="I118" s="21"/>
      <c r="J118" s="18">
        <v>1</v>
      </c>
      <c r="K118" s="19"/>
      <c r="L118" s="21"/>
      <c r="M118" s="18"/>
      <c r="N118" s="19"/>
      <c r="O118" s="21"/>
      <c r="P118" s="18">
        <v>1</v>
      </c>
      <c r="Q118" s="19"/>
      <c r="R118" s="21"/>
    </row>
    <row r="119" spans="1:18" ht="27.6" x14ac:dyDescent="0.3">
      <c r="A119" s="17" t="s">
        <v>114</v>
      </c>
      <c r="B119" s="17" t="s">
        <v>293</v>
      </c>
      <c r="C119" s="17">
        <v>22.367000000000001</v>
      </c>
      <c r="D119" s="18" t="str">
        <f t="shared" si="15"/>
        <v/>
      </c>
      <c r="E119" s="28" t="str">
        <f t="shared" si="16"/>
        <v/>
      </c>
      <c r="F119" s="28" t="str">
        <f t="shared" si="17"/>
        <v/>
      </c>
      <c r="G119" s="18"/>
      <c r="H119" s="19"/>
      <c r="I119" s="21"/>
      <c r="J119" s="18">
        <v>1</v>
      </c>
      <c r="K119" s="19"/>
      <c r="L119" s="21"/>
      <c r="M119" s="18"/>
      <c r="N119" s="19"/>
      <c r="O119" s="21"/>
      <c r="P119" s="18"/>
      <c r="Q119" s="19"/>
      <c r="R119" s="21"/>
    </row>
    <row r="120" spans="1:18" ht="27.6" x14ac:dyDescent="0.3">
      <c r="A120" s="17" t="s">
        <v>115</v>
      </c>
      <c r="B120" s="17" t="s">
        <v>339</v>
      </c>
      <c r="C120" s="17">
        <v>8.8379999999999992</v>
      </c>
      <c r="D120" s="18" t="str">
        <f t="shared" si="15"/>
        <v/>
      </c>
      <c r="E120" s="28" t="str">
        <f t="shared" si="16"/>
        <v/>
      </c>
      <c r="F120" s="28" t="str">
        <f t="shared" si="17"/>
        <v/>
      </c>
      <c r="G120" s="18"/>
      <c r="H120" s="19"/>
      <c r="I120" s="21"/>
      <c r="J120" s="18"/>
      <c r="K120" s="19"/>
      <c r="L120" s="21"/>
      <c r="M120" s="18"/>
      <c r="N120" s="19"/>
      <c r="O120" s="21"/>
      <c r="P120" s="18"/>
      <c r="Q120" s="19"/>
      <c r="R120" s="21"/>
    </row>
    <row r="121" spans="1:18" ht="27.6" x14ac:dyDescent="0.3">
      <c r="A121" s="17" t="s">
        <v>116</v>
      </c>
      <c r="B121" s="17" t="s">
        <v>229</v>
      </c>
      <c r="C121" s="17">
        <v>231.6</v>
      </c>
      <c r="D121" s="18" t="str">
        <f t="shared" si="15"/>
        <v/>
      </c>
      <c r="E121" s="28" t="str">
        <f t="shared" si="16"/>
        <v/>
      </c>
      <c r="F121" s="28" t="str">
        <f t="shared" si="17"/>
        <v/>
      </c>
      <c r="G121" s="18"/>
      <c r="H121" s="19"/>
      <c r="I121" s="21"/>
      <c r="J121" s="18"/>
      <c r="K121" s="19"/>
      <c r="L121" s="21"/>
      <c r="M121" s="18"/>
      <c r="N121" s="19"/>
      <c r="O121" s="21"/>
      <c r="P121" s="18"/>
      <c r="Q121" s="19"/>
      <c r="R121" s="21"/>
    </row>
    <row r="122" spans="1:18" ht="27.6" x14ac:dyDescent="0.3">
      <c r="A122" s="17" t="s">
        <v>117</v>
      </c>
      <c r="B122" s="17" t="s">
        <v>355</v>
      </c>
      <c r="C122" s="17">
        <v>12.641</v>
      </c>
      <c r="D122" s="18" t="str">
        <f t="shared" si="15"/>
        <v/>
      </c>
      <c r="E122" s="28" t="str">
        <f t="shared" si="16"/>
        <v/>
      </c>
      <c r="F122" s="28" t="str">
        <f t="shared" si="17"/>
        <v/>
      </c>
      <c r="G122" s="18"/>
      <c r="H122" s="19"/>
      <c r="I122" s="21"/>
      <c r="J122" s="18"/>
      <c r="K122" s="19"/>
      <c r="L122" s="21"/>
      <c r="M122" s="18"/>
      <c r="N122" s="19"/>
      <c r="O122" s="21"/>
      <c r="P122" s="18">
        <v>1</v>
      </c>
      <c r="Q122" s="19"/>
      <c r="R122" s="21"/>
    </row>
    <row r="123" spans="1:18" ht="27.6" x14ac:dyDescent="0.3">
      <c r="A123" s="17" t="s">
        <v>118</v>
      </c>
      <c r="B123" s="17" t="s">
        <v>244</v>
      </c>
      <c r="C123" s="17">
        <v>11.048</v>
      </c>
      <c r="D123" s="18" t="str">
        <f t="shared" si="15"/>
        <v/>
      </c>
      <c r="E123" s="28" t="str">
        <f t="shared" si="16"/>
        <v/>
      </c>
      <c r="F123" s="28" t="str">
        <f t="shared" si="17"/>
        <v/>
      </c>
      <c r="G123" s="18"/>
      <c r="H123" s="19"/>
      <c r="I123" s="21"/>
      <c r="J123" s="18"/>
      <c r="K123" s="19"/>
      <c r="L123" s="21"/>
      <c r="M123" s="18"/>
      <c r="N123" s="19"/>
      <c r="O123" s="21"/>
      <c r="P123" s="18">
        <v>1</v>
      </c>
      <c r="Q123" s="19"/>
      <c r="R123" s="21"/>
    </row>
    <row r="124" spans="1:18" ht="27.6" x14ac:dyDescent="0.3">
      <c r="A124" s="17" t="s">
        <v>119</v>
      </c>
      <c r="B124" s="17" t="s">
        <v>332</v>
      </c>
      <c r="C124" s="17">
        <v>25.73</v>
      </c>
      <c r="D124" s="18" t="str">
        <f t="shared" si="15"/>
        <v/>
      </c>
      <c r="E124" s="28" t="str">
        <f t="shared" si="16"/>
        <v/>
      </c>
      <c r="F124" s="28" t="str">
        <f t="shared" si="17"/>
        <v/>
      </c>
      <c r="G124" s="18">
        <v>1</v>
      </c>
      <c r="H124" s="19"/>
      <c r="I124" s="21"/>
      <c r="J124" s="18">
        <v>2</v>
      </c>
      <c r="K124" s="19"/>
      <c r="L124" s="21"/>
      <c r="M124" s="18">
        <v>1</v>
      </c>
      <c r="N124" s="19"/>
      <c r="O124" s="21"/>
      <c r="P124" s="18">
        <v>2</v>
      </c>
      <c r="Q124" s="19"/>
      <c r="R124" s="21"/>
    </row>
    <row r="125" spans="1:18" ht="27.6" x14ac:dyDescent="0.3">
      <c r="A125" s="17" t="s">
        <v>121</v>
      </c>
      <c r="B125" s="17" t="s">
        <v>228</v>
      </c>
      <c r="C125" s="17">
        <v>50.087000000000003</v>
      </c>
      <c r="D125" s="18" t="str">
        <f t="shared" si="15"/>
        <v/>
      </c>
      <c r="E125" s="28" t="str">
        <f t="shared" si="16"/>
        <v/>
      </c>
      <c r="F125" s="28" t="str">
        <f t="shared" si="17"/>
        <v/>
      </c>
      <c r="G125" s="18"/>
      <c r="H125" s="19"/>
      <c r="I125" s="21"/>
      <c r="J125" s="18"/>
      <c r="K125" s="19"/>
      <c r="L125" s="21"/>
      <c r="M125" s="18"/>
      <c r="N125" s="19"/>
      <c r="O125" s="21"/>
      <c r="P125" s="18"/>
      <c r="Q125" s="19"/>
      <c r="R125" s="21"/>
    </row>
    <row r="126" spans="1:18" ht="27.6" x14ac:dyDescent="0.3">
      <c r="A126" s="17" t="s">
        <v>122</v>
      </c>
      <c r="B126" s="17" t="s">
        <v>325</v>
      </c>
      <c r="C126" s="17">
        <v>52.048000000000002</v>
      </c>
      <c r="D126" s="18" t="str">
        <f t="shared" si="15"/>
        <v/>
      </c>
      <c r="E126" s="28" t="str">
        <f t="shared" si="16"/>
        <v/>
      </c>
      <c r="F126" s="28" t="str">
        <f t="shared" si="17"/>
        <v/>
      </c>
      <c r="G126" s="18"/>
      <c r="H126" s="19"/>
      <c r="I126" s="21"/>
      <c r="J126" s="18"/>
      <c r="K126" s="19"/>
      <c r="L126" s="21"/>
      <c r="M126" s="18"/>
      <c r="N126" s="19"/>
      <c r="O126" s="21"/>
      <c r="P126" s="18">
        <v>1</v>
      </c>
      <c r="Q126" s="19"/>
      <c r="R126" s="21"/>
    </row>
    <row r="127" spans="1:18" ht="27.6" x14ac:dyDescent="0.3">
      <c r="A127" s="17" t="s">
        <v>123</v>
      </c>
      <c r="B127" s="17" t="s">
        <v>253</v>
      </c>
      <c r="C127" s="17">
        <v>121.116</v>
      </c>
      <c r="D127" s="18" t="str">
        <f t="shared" ref="D127:D142" si="18">IF(4-COUNTIF(H127,0)-COUNTIF(K127,0)-COUNTIF(N127,0)-COUNTIF(Q127,0)-COUNTIF(H127,"")-COUNTIF(K127,"")-COUNTIF(N127,"")-COUNTIF(Q127,"")&gt;2,4-COUNTIF(H127,0)-COUNTIF(K127,0)-COUNTIF(N127,0)-COUNTIF(Q127,0)-COUNTIF(H127,"")-COUNTIF(K127,"")-COUNTIF(N127,"")-COUNTIF(Q127,""),"")</f>
        <v/>
      </c>
      <c r="E127" s="28" t="str">
        <f t="shared" si="16"/>
        <v/>
      </c>
      <c r="F127" s="28" t="str">
        <f t="shared" si="17"/>
        <v/>
      </c>
      <c r="G127" s="18">
        <v>1</v>
      </c>
      <c r="H127" s="19"/>
      <c r="I127" s="21"/>
      <c r="J127" s="18">
        <v>1</v>
      </c>
      <c r="K127" s="19"/>
      <c r="L127" s="21"/>
      <c r="M127" s="18">
        <v>1</v>
      </c>
      <c r="N127" s="19"/>
      <c r="O127" s="21"/>
      <c r="P127" s="18"/>
      <c r="Q127" s="19"/>
      <c r="R127" s="21"/>
    </row>
    <row r="128" spans="1:18" ht="27.6" x14ac:dyDescent="0.3">
      <c r="A128" s="17" t="s">
        <v>124</v>
      </c>
      <c r="B128" s="17" t="s">
        <v>324</v>
      </c>
      <c r="C128" s="17">
        <v>42.722999999999999</v>
      </c>
      <c r="D128" s="18" t="str">
        <f t="shared" si="18"/>
        <v/>
      </c>
      <c r="E128" s="28" t="str">
        <f t="shared" si="16"/>
        <v/>
      </c>
      <c r="F128" s="28" t="str">
        <f t="shared" si="17"/>
        <v/>
      </c>
      <c r="G128" s="18"/>
      <c r="H128" s="19"/>
      <c r="I128" s="21"/>
      <c r="J128" s="18"/>
      <c r="K128" s="19"/>
      <c r="L128" s="21"/>
      <c r="M128" s="18"/>
      <c r="N128" s="19"/>
      <c r="O128" s="21"/>
      <c r="P128" s="18"/>
      <c r="Q128" s="19"/>
      <c r="R128" s="21"/>
    </row>
    <row r="129" spans="1:18" ht="27.6" x14ac:dyDescent="0.3">
      <c r="A129" s="17" t="s">
        <v>125</v>
      </c>
      <c r="B129" s="17" t="s">
        <v>317</v>
      </c>
      <c r="C129" s="17">
        <v>47.387999999999998</v>
      </c>
      <c r="D129" s="18" t="str">
        <f t="shared" si="18"/>
        <v/>
      </c>
      <c r="E129" s="28" t="str">
        <f t="shared" si="16"/>
        <v/>
      </c>
      <c r="F129" s="28" t="str">
        <f t="shared" si="17"/>
        <v/>
      </c>
      <c r="G129" s="18"/>
      <c r="H129" s="19"/>
      <c r="I129" s="21"/>
      <c r="J129" s="18"/>
      <c r="K129" s="19"/>
      <c r="L129" s="21"/>
      <c r="M129" s="18"/>
      <c r="N129" s="19"/>
      <c r="O129" s="21"/>
      <c r="P129" s="18">
        <v>1</v>
      </c>
      <c r="Q129" s="19"/>
      <c r="R129" s="21"/>
    </row>
    <row r="130" spans="1:18" ht="27.6" x14ac:dyDescent="0.3">
      <c r="A130" s="17" t="s">
        <v>126</v>
      </c>
      <c r="B130" s="17" t="s">
        <v>250</v>
      </c>
      <c r="C130" s="17">
        <v>14.66</v>
      </c>
      <c r="D130" s="18" t="str">
        <f t="shared" si="18"/>
        <v/>
      </c>
      <c r="E130" s="28" t="str">
        <f t="shared" si="16"/>
        <v/>
      </c>
      <c r="F130" s="28" t="str">
        <f t="shared" si="17"/>
        <v/>
      </c>
      <c r="G130" s="18"/>
      <c r="H130" s="19"/>
      <c r="I130" s="21"/>
      <c r="J130" s="18">
        <v>1</v>
      </c>
      <c r="K130" s="19"/>
      <c r="L130" s="21"/>
      <c r="M130" s="18"/>
      <c r="N130" s="19"/>
      <c r="O130" s="21"/>
      <c r="P130" s="18"/>
      <c r="Q130" s="19"/>
      <c r="R130" s="21"/>
    </row>
    <row r="131" spans="1:18" ht="27.6" x14ac:dyDescent="0.3">
      <c r="A131" s="17" t="s">
        <v>128</v>
      </c>
      <c r="B131" s="17" t="s">
        <v>313</v>
      </c>
      <c r="C131" s="17">
        <v>36.103999999999999</v>
      </c>
      <c r="D131" s="18" t="str">
        <f t="shared" si="18"/>
        <v/>
      </c>
      <c r="E131" s="28" t="str">
        <f t="shared" ref="E131:E142" si="19">IF(D131&lt;&gt;"",SUM(H131/SUM($H$3:$H$142),K131/SUM($K$3:$K$142),N131/SUM($N$3:$N$142),Q131/SUM($Q$3:$Q$142))/D131*100,"")</f>
        <v/>
      </c>
      <c r="F131" s="28" t="str">
        <f t="shared" si="17"/>
        <v/>
      </c>
      <c r="G131" s="18">
        <v>1</v>
      </c>
      <c r="H131" s="19"/>
      <c r="I131" s="21"/>
      <c r="J131" s="18"/>
      <c r="K131" s="19"/>
      <c r="L131" s="21"/>
      <c r="M131" s="18">
        <v>1</v>
      </c>
      <c r="N131" s="19"/>
      <c r="O131" s="21"/>
      <c r="P131" s="18"/>
      <c r="Q131" s="19"/>
      <c r="R131" s="21"/>
    </row>
    <row r="132" spans="1:18" ht="41.4" x14ac:dyDescent="0.3">
      <c r="A132" s="17" t="s">
        <v>129</v>
      </c>
      <c r="B132" s="17" t="s">
        <v>251</v>
      </c>
      <c r="C132" s="17">
        <v>17.622</v>
      </c>
      <c r="D132" s="18" t="str">
        <f t="shared" si="18"/>
        <v/>
      </c>
      <c r="E132" s="28" t="str">
        <f t="shared" si="19"/>
        <v/>
      </c>
      <c r="F132" s="28" t="str">
        <f t="shared" si="17"/>
        <v/>
      </c>
      <c r="G132" s="18"/>
      <c r="H132" s="19"/>
      <c r="I132" s="21"/>
      <c r="J132" s="18"/>
      <c r="K132" s="19"/>
      <c r="L132" s="21"/>
      <c r="M132" s="18"/>
      <c r="N132" s="19"/>
      <c r="O132" s="21"/>
      <c r="P132" s="18"/>
      <c r="Q132" s="19"/>
      <c r="R132" s="21"/>
    </row>
    <row r="133" spans="1:18" ht="27.6" x14ac:dyDescent="0.3">
      <c r="A133" s="17" t="s">
        <v>130</v>
      </c>
      <c r="B133" s="17" t="s">
        <v>337</v>
      </c>
      <c r="C133" s="17">
        <v>8.0869999999999997</v>
      </c>
      <c r="D133" s="18" t="str">
        <f t="shared" si="18"/>
        <v/>
      </c>
      <c r="E133" s="28" t="str">
        <f t="shared" si="19"/>
        <v/>
      </c>
      <c r="F133" s="28" t="str">
        <f t="shared" si="17"/>
        <v/>
      </c>
      <c r="G133" s="18"/>
      <c r="H133" s="19"/>
      <c r="I133" s="21"/>
      <c r="J133" s="18">
        <v>1</v>
      </c>
      <c r="K133" s="19"/>
      <c r="L133" s="21"/>
      <c r="M133" s="18"/>
      <c r="N133" s="19"/>
      <c r="O133" s="21"/>
      <c r="P133" s="18">
        <v>2</v>
      </c>
      <c r="Q133" s="19"/>
      <c r="R133" s="21"/>
    </row>
    <row r="134" spans="1:18" ht="27.6" x14ac:dyDescent="0.3">
      <c r="A134" s="17" t="s">
        <v>131</v>
      </c>
      <c r="B134" s="17" t="s">
        <v>298</v>
      </c>
      <c r="C134" s="17">
        <v>28.204000000000001</v>
      </c>
      <c r="D134" s="18" t="str">
        <f t="shared" si="18"/>
        <v/>
      </c>
      <c r="E134" s="28" t="str">
        <f t="shared" si="19"/>
        <v/>
      </c>
      <c r="F134" s="28" t="str">
        <f t="shared" si="17"/>
        <v/>
      </c>
      <c r="G134" s="18"/>
      <c r="H134" s="19"/>
      <c r="I134" s="21"/>
      <c r="J134" s="18"/>
      <c r="K134" s="19"/>
      <c r="L134" s="21"/>
      <c r="M134" s="18"/>
      <c r="N134" s="19"/>
      <c r="O134" s="21"/>
      <c r="P134" s="18"/>
      <c r="Q134" s="19"/>
      <c r="R134" s="21"/>
    </row>
    <row r="135" spans="1:18" ht="27.6" x14ac:dyDescent="0.3">
      <c r="A135" s="17" t="s">
        <v>132</v>
      </c>
      <c r="B135" s="17" t="s">
        <v>328</v>
      </c>
      <c r="C135" s="17">
        <v>15.51</v>
      </c>
      <c r="D135" s="18" t="str">
        <f t="shared" si="18"/>
        <v/>
      </c>
      <c r="E135" s="28" t="str">
        <f t="shared" si="19"/>
        <v/>
      </c>
      <c r="F135" s="28" t="str">
        <f t="shared" si="17"/>
        <v/>
      </c>
      <c r="G135" s="18"/>
      <c r="H135" s="19"/>
      <c r="I135" s="21"/>
      <c r="J135" s="18"/>
      <c r="K135" s="19"/>
      <c r="L135" s="21"/>
      <c r="M135" s="18"/>
      <c r="N135" s="19"/>
      <c r="O135" s="21"/>
      <c r="P135" s="18"/>
      <c r="Q135" s="19"/>
      <c r="R135" s="21"/>
    </row>
    <row r="136" spans="1:18" ht="27.6" x14ac:dyDescent="0.3">
      <c r="A136" s="17" t="s">
        <v>211</v>
      </c>
      <c r="B136" s="17" t="s">
        <v>212</v>
      </c>
      <c r="C136" s="17">
        <v>18.190999999999999</v>
      </c>
      <c r="D136" s="18" t="str">
        <f t="shared" si="18"/>
        <v/>
      </c>
      <c r="E136" s="28" t="str">
        <f t="shared" si="19"/>
        <v/>
      </c>
      <c r="F136" s="28" t="str">
        <f t="shared" si="17"/>
        <v/>
      </c>
      <c r="G136" s="18"/>
      <c r="H136" s="19"/>
      <c r="I136" s="21"/>
      <c r="J136" s="18"/>
      <c r="K136" s="19"/>
      <c r="L136" s="21"/>
      <c r="M136" s="18"/>
      <c r="N136" s="19"/>
      <c r="O136" s="21"/>
      <c r="P136" s="18"/>
      <c r="Q136" s="19"/>
      <c r="R136" s="21"/>
    </row>
    <row r="137" spans="1:18" ht="27.6" x14ac:dyDescent="0.3">
      <c r="A137" s="17" t="s">
        <v>134</v>
      </c>
      <c r="B137" s="17" t="s">
        <v>271</v>
      </c>
      <c r="C137" s="17">
        <v>36.94</v>
      </c>
      <c r="D137" s="18" t="str">
        <f t="shared" si="18"/>
        <v/>
      </c>
      <c r="E137" s="28" t="str">
        <f t="shared" si="19"/>
        <v/>
      </c>
      <c r="F137" s="28" t="str">
        <f t="shared" si="17"/>
        <v/>
      </c>
      <c r="G137" s="18"/>
      <c r="H137" s="19"/>
      <c r="I137" s="21"/>
      <c r="J137" s="18"/>
      <c r="K137" s="19"/>
      <c r="L137" s="21"/>
      <c r="M137" s="18"/>
      <c r="N137" s="19"/>
      <c r="O137" s="21"/>
      <c r="P137" s="18"/>
      <c r="Q137" s="19"/>
      <c r="R137" s="21"/>
    </row>
    <row r="138" spans="1:18" ht="27.6" x14ac:dyDescent="0.3">
      <c r="A138" s="17" t="s">
        <v>135</v>
      </c>
      <c r="B138" s="17" t="s">
        <v>279</v>
      </c>
      <c r="C138" s="17">
        <v>54.883000000000003</v>
      </c>
      <c r="D138" s="18" t="str">
        <f t="shared" si="18"/>
        <v/>
      </c>
      <c r="E138" s="28" t="str">
        <f t="shared" si="19"/>
        <v/>
      </c>
      <c r="F138" s="28" t="str">
        <f t="shared" si="17"/>
        <v/>
      </c>
      <c r="G138" s="18"/>
      <c r="H138" s="19"/>
      <c r="I138" s="21"/>
      <c r="J138" s="18">
        <v>1</v>
      </c>
      <c r="K138" s="19"/>
      <c r="L138" s="21"/>
      <c r="M138" s="18"/>
      <c r="N138" s="19"/>
      <c r="O138" s="21"/>
      <c r="P138" s="18">
        <v>1</v>
      </c>
      <c r="Q138" s="19"/>
      <c r="R138" s="21"/>
    </row>
    <row r="139" spans="1:18" ht="27.6" x14ac:dyDescent="0.3">
      <c r="A139" s="17" t="s">
        <v>136</v>
      </c>
      <c r="B139" s="17" t="s">
        <v>327</v>
      </c>
      <c r="C139" s="17">
        <v>78.147000000000006</v>
      </c>
      <c r="D139" s="18" t="str">
        <f t="shared" si="18"/>
        <v/>
      </c>
      <c r="E139" s="28" t="str">
        <f t="shared" si="19"/>
        <v/>
      </c>
      <c r="F139" s="28" t="str">
        <f t="shared" si="17"/>
        <v/>
      </c>
      <c r="G139" s="18"/>
      <c r="H139" s="19"/>
      <c r="I139" s="21"/>
      <c r="J139" s="18">
        <v>1</v>
      </c>
      <c r="K139" s="19"/>
      <c r="L139" s="21"/>
      <c r="M139" s="18"/>
      <c r="N139" s="19"/>
      <c r="O139" s="21"/>
      <c r="P139" s="18">
        <v>1</v>
      </c>
      <c r="Q139" s="19"/>
      <c r="R139" s="21"/>
    </row>
    <row r="140" spans="1:18" ht="27.6" x14ac:dyDescent="0.3">
      <c r="A140" s="17" t="s">
        <v>137</v>
      </c>
      <c r="B140" s="17" t="s">
        <v>342</v>
      </c>
      <c r="C140" s="17">
        <v>74.512</v>
      </c>
      <c r="D140" s="18" t="str">
        <f t="shared" si="18"/>
        <v/>
      </c>
      <c r="E140" s="28" t="str">
        <f t="shared" si="19"/>
        <v/>
      </c>
      <c r="F140" s="28" t="str">
        <f t="shared" si="17"/>
        <v/>
      </c>
      <c r="G140" s="18"/>
      <c r="H140" s="19"/>
      <c r="I140" s="21"/>
      <c r="J140" s="18"/>
      <c r="K140" s="19"/>
      <c r="L140" s="21"/>
      <c r="M140" s="18"/>
      <c r="N140" s="19"/>
      <c r="O140" s="21"/>
      <c r="P140" s="18"/>
      <c r="Q140" s="19"/>
      <c r="R140" s="21"/>
    </row>
    <row r="141" spans="1:18" x14ac:dyDescent="0.3">
      <c r="A141" s="17" t="s">
        <v>138</v>
      </c>
      <c r="B141" s="17" t="s">
        <v>335</v>
      </c>
      <c r="C141" s="17">
        <v>9.11</v>
      </c>
      <c r="D141" s="18" t="str">
        <f t="shared" si="18"/>
        <v/>
      </c>
      <c r="E141" s="28" t="str">
        <f t="shared" si="19"/>
        <v/>
      </c>
      <c r="F141" s="28" t="str">
        <f t="shared" si="17"/>
        <v/>
      </c>
      <c r="G141" s="18">
        <v>1</v>
      </c>
      <c r="H141" s="19"/>
      <c r="I141" s="21"/>
      <c r="J141" s="18">
        <v>1</v>
      </c>
      <c r="K141" s="19"/>
      <c r="L141" s="21"/>
      <c r="M141" s="18"/>
      <c r="N141" s="19"/>
      <c r="O141" s="21"/>
      <c r="P141" s="18">
        <v>1</v>
      </c>
      <c r="Q141" s="19"/>
      <c r="R141" s="21"/>
    </row>
    <row r="142" spans="1:18" ht="27.6" x14ac:dyDescent="0.3">
      <c r="A142" s="17" t="s">
        <v>139</v>
      </c>
      <c r="B142" s="17" t="s">
        <v>338</v>
      </c>
      <c r="C142" s="17">
        <v>12.742000000000001</v>
      </c>
      <c r="D142" s="18" t="str">
        <f t="shared" si="18"/>
        <v/>
      </c>
      <c r="E142" s="28" t="str">
        <f t="shared" si="19"/>
        <v/>
      </c>
      <c r="F142" s="28" t="str">
        <f t="shared" si="17"/>
        <v/>
      </c>
      <c r="G142" s="18"/>
      <c r="H142" s="19"/>
      <c r="I142" s="21"/>
      <c r="J142" s="18"/>
      <c r="K142" s="19"/>
      <c r="L142" s="21"/>
      <c r="M142" s="18"/>
      <c r="N142" s="19"/>
      <c r="O142" s="21"/>
      <c r="P142" s="18"/>
      <c r="Q142" s="19"/>
      <c r="R142" s="21"/>
    </row>
  </sheetData>
  <sortState ref="A4:V146">
    <sortCondition descending="1" ref="D3:D146"/>
    <sortCondition descending="1" ref="E3:E146"/>
  </sortState>
  <mergeCells count="7">
    <mergeCell ref="J1:L1"/>
    <mergeCell ref="M1:O1"/>
    <mergeCell ref="P1:R1"/>
    <mergeCell ref="A1:A2"/>
    <mergeCell ref="C1:C2"/>
    <mergeCell ref="D1:F1"/>
    <mergeCell ref="G1:I1"/>
  </mergeCells>
  <pageMargins left="0.75" right="0.75" top="1" bottom="1" header="0.5" footer="0.5"/>
  <pageSetup paperSize="9" orientation="portrait"/>
  <headerFooter>
    <oddFooter>&amp;CDate: &amp;D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showGridLines="0" workbookViewId="0"/>
  </sheetViews>
  <sheetFormatPr defaultColWidth="12.44140625" defaultRowHeight="15.6" x14ac:dyDescent="0.3"/>
  <cols>
    <col min="1" max="1" width="28.109375" style="38" customWidth="1"/>
    <col min="2" max="2" width="31.44140625" style="38" customWidth="1"/>
    <col min="3" max="3" width="10.88671875" style="38" customWidth="1"/>
    <col min="4" max="4" width="16" style="38" bestFit="1" customWidth="1"/>
    <col min="5" max="16384" width="12.44140625" style="38"/>
  </cols>
  <sheetData>
    <row r="1" spans="1:4" s="36" customFormat="1" x14ac:dyDescent="0.25">
      <c r="A1" s="35" t="s">
        <v>0</v>
      </c>
      <c r="B1" s="35" t="s">
        <v>1</v>
      </c>
      <c r="C1" s="35" t="s">
        <v>2</v>
      </c>
      <c r="D1" s="35" t="s">
        <v>200</v>
      </c>
    </row>
    <row r="2" spans="1:4" x14ac:dyDescent="0.25">
      <c r="A2" s="37" t="s">
        <v>201</v>
      </c>
      <c r="B2" s="37" t="s">
        <v>352</v>
      </c>
      <c r="C2" s="37">
        <v>12.757999999999999</v>
      </c>
      <c r="D2" s="37">
        <v>836</v>
      </c>
    </row>
    <row r="3" spans="1:4" x14ac:dyDescent="0.25">
      <c r="A3" s="37" t="s">
        <v>202</v>
      </c>
      <c r="B3" s="37" t="s">
        <v>308</v>
      </c>
      <c r="C3" s="37">
        <v>12.569000000000001</v>
      </c>
      <c r="D3" s="37">
        <v>295</v>
      </c>
    </row>
    <row r="4" spans="1:4" x14ac:dyDescent="0.25">
      <c r="A4" s="37" t="s">
        <v>203</v>
      </c>
      <c r="B4" s="37" t="s">
        <v>231</v>
      </c>
      <c r="C4" s="37">
        <v>12.797000000000001</v>
      </c>
      <c r="D4" s="37">
        <v>169</v>
      </c>
    </row>
    <row r="5" spans="1:4" x14ac:dyDescent="0.25">
      <c r="A5" s="37" t="s">
        <v>53</v>
      </c>
      <c r="B5" s="37" t="s">
        <v>226</v>
      </c>
      <c r="C5" s="37">
        <v>10.939</v>
      </c>
      <c r="D5" s="37">
        <v>24</v>
      </c>
    </row>
    <row r="6" spans="1:4" x14ac:dyDescent="0.25">
      <c r="A6" s="37" t="s">
        <v>54</v>
      </c>
      <c r="B6" s="37" t="s">
        <v>353</v>
      </c>
      <c r="C6" s="37">
        <v>7.03</v>
      </c>
      <c r="D6" s="37">
        <v>18</v>
      </c>
    </row>
    <row r="7" spans="1:4" x14ac:dyDescent="0.25">
      <c r="A7" s="37" t="s">
        <v>94</v>
      </c>
      <c r="B7" s="37" t="s">
        <v>311</v>
      </c>
      <c r="C7" s="37">
        <v>15.760999999999999</v>
      </c>
      <c r="D7" s="37">
        <v>15</v>
      </c>
    </row>
    <row r="8" spans="1:4" x14ac:dyDescent="0.25">
      <c r="A8" s="37" t="s">
        <v>59</v>
      </c>
      <c r="B8" s="37" t="s">
        <v>266</v>
      </c>
      <c r="C8" s="37">
        <v>15.871</v>
      </c>
      <c r="D8" s="37">
        <v>14</v>
      </c>
    </row>
    <row r="9" spans="1:4" x14ac:dyDescent="0.25">
      <c r="A9" s="37" t="s">
        <v>138</v>
      </c>
      <c r="B9" s="37" t="s">
        <v>335</v>
      </c>
      <c r="C9" s="37">
        <v>9.11</v>
      </c>
      <c r="D9" s="37">
        <v>14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XIC Summary</vt:lpstr>
      <vt:lpstr>Silk - XIC</vt:lpstr>
      <vt:lpstr>Venom - XIC</vt:lpstr>
      <vt:lpstr>Toxins - Spectral Count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TFD</dc:creator>
  <cp:lastModifiedBy>Jesper Smærup Bechsgaard</cp:lastModifiedBy>
  <dcterms:created xsi:type="dcterms:W3CDTF">2013-03-01T10:42:21Z</dcterms:created>
  <dcterms:modified xsi:type="dcterms:W3CDTF">2014-03-18T10:18:39Z</dcterms:modified>
</cp:coreProperties>
</file>