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525" windowWidth="29040" windowHeight="18180" tabRatio="500"/>
  </bookViews>
  <sheets>
    <sheet name="Introduction" sheetId="2" r:id="rId1"/>
    <sheet name="Measures" sheetId="3" r:id="rId2"/>
    <sheet name="Rankings" sheetId="6" r:id="rId3"/>
    <sheet name="Statistics" sheetId="7" r:id="rId4"/>
    <sheet name="Annotations" sheetId="9" r:id="rId5"/>
  </sheets>
  <definedNames>
    <definedName name="m_SEG2" localSheetId="4">Annotations!$A$4:$AB$6</definedName>
    <definedName name="m_SEG2" localSheetId="1">Measures!$A$4:$AB$24</definedName>
    <definedName name="m_TRA2" localSheetId="4">Annotations!$A$14:$AB$16</definedName>
    <definedName name="m_TRA2" localSheetId="1">Measures!$A$29:$AB$49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" i="6" l="1"/>
  <c r="S5" i="6"/>
  <c r="R55" i="6"/>
  <c r="R4" i="6"/>
  <c r="R29" i="6" s="1"/>
  <c r="S4" i="6"/>
  <c r="R6" i="6"/>
  <c r="S6" i="6"/>
  <c r="S31" i="6" s="1"/>
  <c r="R7" i="6"/>
  <c r="S7" i="6"/>
  <c r="R57" i="6"/>
  <c r="S57" i="6" s="1"/>
  <c r="R8" i="6"/>
  <c r="R33" i="6" s="1"/>
  <c r="S8" i="6"/>
  <c r="S33" i="6" s="1"/>
  <c r="R58" i="6"/>
  <c r="S58" i="6" s="1"/>
  <c r="R9" i="6"/>
  <c r="R59" i="6" s="1"/>
  <c r="S59" i="6" s="1"/>
  <c r="S9" i="6"/>
  <c r="R10" i="6"/>
  <c r="S10" i="6"/>
  <c r="R60" i="6"/>
  <c r="S60" i="6" s="1"/>
  <c r="R11" i="6"/>
  <c r="S11" i="6"/>
  <c r="S36" i="6" s="1"/>
  <c r="R12" i="6"/>
  <c r="S12" i="6"/>
  <c r="S37" i="6" s="1"/>
  <c r="R13" i="6"/>
  <c r="S13" i="6"/>
  <c r="R14" i="6"/>
  <c r="R39" i="6" s="1"/>
  <c r="S14" i="6"/>
  <c r="R64" i="6"/>
  <c r="S64" i="6" s="1"/>
  <c r="R15" i="6"/>
  <c r="S15" i="6"/>
  <c r="R16" i="6"/>
  <c r="S16" i="6"/>
  <c r="R66" i="6"/>
  <c r="S66" i="6" s="1"/>
  <c r="R17" i="6"/>
  <c r="R42" i="6" s="1"/>
  <c r="S17" i="6"/>
  <c r="R67" i="6"/>
  <c r="R18" i="6"/>
  <c r="S18" i="6"/>
  <c r="R19" i="6"/>
  <c r="S19" i="6"/>
  <c r="R20" i="6"/>
  <c r="R45" i="6" s="1"/>
  <c r="S20" i="6"/>
  <c r="R21" i="6"/>
  <c r="R46" i="6" s="1"/>
  <c r="S21" i="6"/>
  <c r="R22" i="6"/>
  <c r="R72" i="6" s="1"/>
  <c r="S22" i="6"/>
  <c r="R23" i="6"/>
  <c r="S23" i="6"/>
  <c r="S48" i="6" s="1"/>
  <c r="R24" i="6"/>
  <c r="S24" i="6"/>
  <c r="R74" i="6" s="1"/>
  <c r="S74" i="6" s="1"/>
  <c r="T5" i="6"/>
  <c r="U5" i="6"/>
  <c r="V5" i="6"/>
  <c r="W5" i="6"/>
  <c r="V4" i="6"/>
  <c r="V29" i="6" s="1"/>
  <c r="W4" i="6"/>
  <c r="V6" i="6"/>
  <c r="W6" i="6"/>
  <c r="V7" i="6"/>
  <c r="W7" i="6"/>
  <c r="V8" i="6"/>
  <c r="W8" i="6"/>
  <c r="V9" i="6"/>
  <c r="W9" i="6"/>
  <c r="V59" i="6"/>
  <c r="V10" i="6"/>
  <c r="W10" i="6"/>
  <c r="V60" i="6"/>
  <c r="V11" i="6"/>
  <c r="W11" i="6"/>
  <c r="V12" i="6"/>
  <c r="V62" i="6" s="1"/>
  <c r="W62" i="6" s="1"/>
  <c r="W12" i="6"/>
  <c r="V13" i="6"/>
  <c r="W13" i="6"/>
  <c r="V14" i="6"/>
  <c r="W14" i="6"/>
  <c r="V15" i="6"/>
  <c r="W15" i="6"/>
  <c r="W40" i="6" s="1"/>
  <c r="V16" i="6"/>
  <c r="V66" i="6" s="1"/>
  <c r="W66" i="6" s="1"/>
  <c r="W16" i="6"/>
  <c r="V17" i="6"/>
  <c r="W17" i="6"/>
  <c r="V67" i="6"/>
  <c r="V18" i="6"/>
  <c r="W18" i="6"/>
  <c r="V19" i="6"/>
  <c r="W19" i="6"/>
  <c r="W44" i="6" s="1"/>
  <c r="V20" i="6"/>
  <c r="W20" i="6"/>
  <c r="V21" i="6"/>
  <c r="W21" i="6"/>
  <c r="V71" i="6"/>
  <c r="V22" i="6"/>
  <c r="W22" i="6"/>
  <c r="V72" i="6"/>
  <c r="V23" i="6"/>
  <c r="W23" i="6"/>
  <c r="V24" i="6"/>
  <c r="V49" i="6" s="1"/>
  <c r="W24" i="6"/>
  <c r="X5" i="6"/>
  <c r="X55" i="6" s="1"/>
  <c r="Y5" i="6"/>
  <c r="X4" i="6"/>
  <c r="Y4" i="6"/>
  <c r="Y29" i="6" s="1"/>
  <c r="X6" i="6"/>
  <c r="Y6" i="6"/>
  <c r="X56" i="6"/>
  <c r="Y56" i="6" s="1"/>
  <c r="X7" i="6"/>
  <c r="Y7" i="6"/>
  <c r="X57" i="6"/>
  <c r="Y57" i="6" s="1"/>
  <c r="X8" i="6"/>
  <c r="Y8" i="6"/>
  <c r="Y46" i="6" s="1"/>
  <c r="X9" i="6"/>
  <c r="Y9" i="6"/>
  <c r="X10" i="6"/>
  <c r="Y10" i="6"/>
  <c r="X60" i="6"/>
  <c r="X11" i="6"/>
  <c r="Y11" i="6"/>
  <c r="X61" i="6"/>
  <c r="X12" i="6"/>
  <c r="Y12" i="6"/>
  <c r="X62" i="6"/>
  <c r="Y62" i="6" s="1"/>
  <c r="X13" i="6"/>
  <c r="Y13" i="6"/>
  <c r="X14" i="6"/>
  <c r="Y14" i="6"/>
  <c r="X15" i="6"/>
  <c r="Y15" i="6"/>
  <c r="X65" i="6"/>
  <c r="X16" i="6"/>
  <c r="Y16" i="6"/>
  <c r="X17" i="6"/>
  <c r="Y17" i="6"/>
  <c r="X67" i="6"/>
  <c r="Y67" i="6" s="1"/>
  <c r="X18" i="6"/>
  <c r="Y18" i="6"/>
  <c r="X68" i="6"/>
  <c r="X19" i="6"/>
  <c r="X69" i="6" s="1"/>
  <c r="Y19" i="6"/>
  <c r="X20" i="6"/>
  <c r="Y20" i="6"/>
  <c r="X70" i="6"/>
  <c r="X21" i="6"/>
  <c r="X71" i="6" s="1"/>
  <c r="Y21" i="6"/>
  <c r="X22" i="6"/>
  <c r="Y22" i="6"/>
  <c r="X72" i="6" s="1"/>
  <c r="X23" i="6"/>
  <c r="Y23" i="6"/>
  <c r="X24" i="6"/>
  <c r="Y24" i="6"/>
  <c r="X74" i="6"/>
  <c r="Z5" i="6"/>
  <c r="AA5" i="6"/>
  <c r="Z4" i="6"/>
  <c r="Z54" i="6" s="1"/>
  <c r="AA54" i="6" s="1"/>
  <c r="AA4" i="6"/>
  <c r="Z6" i="6"/>
  <c r="AA6" i="6"/>
  <c r="Z7" i="6"/>
  <c r="AA7" i="6"/>
  <c r="Z57" i="6"/>
  <c r="Z8" i="6"/>
  <c r="AA8" i="6"/>
  <c r="Z58" i="6" s="1"/>
  <c r="AA58" i="6" s="1"/>
  <c r="Z9" i="6"/>
  <c r="AA9" i="6"/>
  <c r="Z10" i="6"/>
  <c r="AA10" i="6"/>
  <c r="Z11" i="6"/>
  <c r="Z61" i="6" s="1"/>
  <c r="AA61" i="6" s="1"/>
  <c r="AA11" i="6"/>
  <c r="Z12" i="6"/>
  <c r="AA12" i="6"/>
  <c r="Z13" i="6"/>
  <c r="AA13" i="6"/>
  <c r="Z14" i="6"/>
  <c r="AA14" i="6"/>
  <c r="Z64" i="6"/>
  <c r="Z15" i="6"/>
  <c r="AA15" i="6"/>
  <c r="Z65" i="6" s="1"/>
  <c r="AA65" i="6" s="1"/>
  <c r="Z16" i="6"/>
  <c r="Z41" i="6" s="1"/>
  <c r="AA16" i="6"/>
  <c r="Z17" i="6"/>
  <c r="AA17" i="6"/>
  <c r="AA42" i="6" s="1"/>
  <c r="Z67" i="6"/>
  <c r="AA67" i="6" s="1"/>
  <c r="Z18" i="6"/>
  <c r="Z68" i="6" s="1"/>
  <c r="AA18" i="6"/>
  <c r="Z19" i="6"/>
  <c r="AA19" i="6"/>
  <c r="Z20" i="6"/>
  <c r="AA20" i="6"/>
  <c r="Z70" i="6"/>
  <c r="AA70" i="6" s="1"/>
  <c r="Z21" i="6"/>
  <c r="AA21" i="6"/>
  <c r="Z71" i="6" s="1"/>
  <c r="AA71" i="6" s="1"/>
  <c r="Z22" i="6"/>
  <c r="AA22" i="6"/>
  <c r="Z23" i="6"/>
  <c r="Z48" i="6" s="1"/>
  <c r="AA23" i="6"/>
  <c r="Z24" i="6"/>
  <c r="Z74" i="6" s="1"/>
  <c r="AA74" i="6" s="1"/>
  <c r="AA24" i="6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C9" i="9"/>
  <c r="B9" i="9"/>
  <c r="T24" i="6"/>
  <c r="U24" i="6"/>
  <c r="P24" i="6"/>
  <c r="P49" i="6" s="1"/>
  <c r="Q24" i="6"/>
  <c r="P74" i="6" s="1"/>
  <c r="Q74" i="6" s="1"/>
  <c r="N24" i="6"/>
  <c r="O24" i="6"/>
  <c r="N74" i="6" s="1"/>
  <c r="O74" i="6" s="1"/>
  <c r="L24" i="6"/>
  <c r="M24" i="6"/>
  <c r="L74" i="6"/>
  <c r="L4" i="6"/>
  <c r="M4" i="6"/>
  <c r="L54" i="6"/>
  <c r="L5" i="6"/>
  <c r="L55" i="6" s="1"/>
  <c r="M5" i="6"/>
  <c r="L6" i="6"/>
  <c r="M6" i="6"/>
  <c r="L7" i="6"/>
  <c r="M7" i="6"/>
  <c r="L8" i="6"/>
  <c r="L58" i="6" s="1"/>
  <c r="M8" i="6"/>
  <c r="L9" i="6"/>
  <c r="M9" i="6"/>
  <c r="L59" i="6"/>
  <c r="L10" i="6"/>
  <c r="M10" i="6"/>
  <c r="L60" i="6"/>
  <c r="L11" i="6"/>
  <c r="M11" i="6"/>
  <c r="L61" i="6" s="1"/>
  <c r="L12" i="6"/>
  <c r="M12" i="6"/>
  <c r="L13" i="6"/>
  <c r="M13" i="6"/>
  <c r="L14" i="6"/>
  <c r="M14" i="6"/>
  <c r="L64" i="6"/>
  <c r="L15" i="6"/>
  <c r="M15" i="6"/>
  <c r="L65" i="6"/>
  <c r="M65" i="6" s="1"/>
  <c r="L16" i="6"/>
  <c r="L41" i="6" s="1"/>
  <c r="M16" i="6"/>
  <c r="L17" i="6"/>
  <c r="M17" i="6"/>
  <c r="M42" i="6" s="1"/>
  <c r="L67" i="6"/>
  <c r="M67" i="6" s="1"/>
  <c r="L18" i="6"/>
  <c r="M18" i="6"/>
  <c r="L68" i="6"/>
  <c r="L19" i="6"/>
  <c r="M19" i="6"/>
  <c r="L20" i="6"/>
  <c r="M20" i="6"/>
  <c r="L21" i="6"/>
  <c r="M21" i="6"/>
  <c r="M46" i="6" s="1"/>
  <c r="L22" i="6"/>
  <c r="M22" i="6"/>
  <c r="L72" i="6"/>
  <c r="L23" i="6"/>
  <c r="M23" i="6"/>
  <c r="J24" i="6"/>
  <c r="K24" i="6"/>
  <c r="J4" i="6"/>
  <c r="K4" i="6"/>
  <c r="J54" i="6" s="1"/>
  <c r="J5" i="6"/>
  <c r="K5" i="6"/>
  <c r="J6" i="6"/>
  <c r="K6" i="6"/>
  <c r="J56" i="6"/>
  <c r="J7" i="6"/>
  <c r="K7" i="6"/>
  <c r="J57" i="6"/>
  <c r="K57" i="6" s="1"/>
  <c r="J8" i="6"/>
  <c r="K8" i="6"/>
  <c r="K33" i="6" s="1"/>
  <c r="J58" i="6"/>
  <c r="K58" i="6" s="1"/>
  <c r="J9" i="6"/>
  <c r="K9" i="6"/>
  <c r="J59" i="6"/>
  <c r="J10" i="6"/>
  <c r="K10" i="6"/>
  <c r="J11" i="6"/>
  <c r="K11" i="6"/>
  <c r="J61" i="6" s="1"/>
  <c r="J12" i="6"/>
  <c r="K12" i="6"/>
  <c r="K37" i="6" s="1"/>
  <c r="J13" i="6"/>
  <c r="K13" i="6"/>
  <c r="J14" i="6"/>
  <c r="K14" i="6"/>
  <c r="J15" i="6"/>
  <c r="K15" i="6"/>
  <c r="J65" i="6"/>
  <c r="K65" i="6" s="1"/>
  <c r="J16" i="6"/>
  <c r="J41" i="6" s="1"/>
  <c r="K16" i="6"/>
  <c r="J17" i="6"/>
  <c r="K17" i="6"/>
  <c r="J67" i="6" s="1"/>
  <c r="K67" i="6" s="1"/>
  <c r="J18" i="6"/>
  <c r="K18" i="6"/>
  <c r="J19" i="6"/>
  <c r="J69" i="6" s="1"/>
  <c r="K19" i="6"/>
  <c r="J20" i="6"/>
  <c r="K20" i="6"/>
  <c r="J21" i="6"/>
  <c r="K21" i="6"/>
  <c r="K46" i="6" s="1"/>
  <c r="J22" i="6"/>
  <c r="K22" i="6"/>
  <c r="J23" i="6"/>
  <c r="J73" i="6" s="1"/>
  <c r="K23" i="6"/>
  <c r="T23" i="6"/>
  <c r="U23" i="6"/>
  <c r="P23" i="6"/>
  <c r="P48" i="6" s="1"/>
  <c r="Q23" i="6"/>
  <c r="N23" i="6"/>
  <c r="O23" i="6"/>
  <c r="O48" i="6" s="1"/>
  <c r="T22" i="6"/>
  <c r="U22" i="6"/>
  <c r="T72" i="6" s="1"/>
  <c r="T4" i="6"/>
  <c r="U4" i="6"/>
  <c r="U29" i="6" s="1"/>
  <c r="T6" i="6"/>
  <c r="T31" i="6" s="1"/>
  <c r="U6" i="6"/>
  <c r="T7" i="6"/>
  <c r="U7" i="6"/>
  <c r="T8" i="6"/>
  <c r="U8" i="6"/>
  <c r="T58" i="6"/>
  <c r="T9" i="6"/>
  <c r="U9" i="6"/>
  <c r="U34" i="6" s="1"/>
  <c r="T59" i="6"/>
  <c r="U59" i="6" s="1"/>
  <c r="T10" i="6"/>
  <c r="U10" i="6"/>
  <c r="T60" i="6" s="1"/>
  <c r="U60" i="6" s="1"/>
  <c r="T11" i="6"/>
  <c r="U11" i="6"/>
  <c r="T61" i="6" s="1"/>
  <c r="T12" i="6"/>
  <c r="U12" i="6"/>
  <c r="T62" i="6"/>
  <c r="U62" i="6" s="1"/>
  <c r="T13" i="6"/>
  <c r="U13" i="6"/>
  <c r="T14" i="6"/>
  <c r="T39" i="6" s="1"/>
  <c r="U14" i="6"/>
  <c r="T64" i="6"/>
  <c r="T15" i="6"/>
  <c r="U15" i="6"/>
  <c r="U40" i="6" s="1"/>
  <c r="T16" i="6"/>
  <c r="U16" i="6"/>
  <c r="T66" i="6"/>
  <c r="T17" i="6"/>
  <c r="U17" i="6"/>
  <c r="T67" i="6"/>
  <c r="T18" i="6"/>
  <c r="U18" i="6"/>
  <c r="T68" i="6"/>
  <c r="T19" i="6"/>
  <c r="U19" i="6"/>
  <c r="T69" i="6" s="1"/>
  <c r="U69" i="6" s="1"/>
  <c r="T20" i="6"/>
  <c r="T70" i="6" s="1"/>
  <c r="U70" i="6" s="1"/>
  <c r="U20" i="6"/>
  <c r="T21" i="6"/>
  <c r="U21" i="6"/>
  <c r="P22" i="6"/>
  <c r="Q22" i="6"/>
  <c r="P72" i="6"/>
  <c r="P4" i="6"/>
  <c r="Q4" i="6"/>
  <c r="P54" i="6"/>
  <c r="P5" i="6"/>
  <c r="Q5" i="6"/>
  <c r="P6" i="6"/>
  <c r="Q6" i="6"/>
  <c r="P56" i="6"/>
  <c r="P7" i="6"/>
  <c r="P32" i="6" s="1"/>
  <c r="Q7" i="6"/>
  <c r="P8" i="6"/>
  <c r="Q8" i="6"/>
  <c r="Q33" i="6" s="1"/>
  <c r="P58" i="6"/>
  <c r="Q58" i="6" s="1"/>
  <c r="P9" i="6"/>
  <c r="Q9" i="6"/>
  <c r="P10" i="6"/>
  <c r="P60" i="6" s="1"/>
  <c r="Q60" i="6" s="1"/>
  <c r="Q10" i="6"/>
  <c r="P11" i="6"/>
  <c r="Q11" i="6"/>
  <c r="P12" i="6"/>
  <c r="Q12" i="6"/>
  <c r="P13" i="6"/>
  <c r="Q13" i="6"/>
  <c r="P14" i="6"/>
  <c r="Q14" i="6"/>
  <c r="P15" i="6"/>
  <c r="P40" i="6" s="1"/>
  <c r="Q15" i="6"/>
  <c r="P65" i="6"/>
  <c r="Q65" i="6" s="1"/>
  <c r="P16" i="6"/>
  <c r="Q16" i="6"/>
  <c r="Q41" i="6" s="1"/>
  <c r="P17" i="6"/>
  <c r="Q17" i="6"/>
  <c r="P67" i="6" s="1"/>
  <c r="Q67" i="6" s="1"/>
  <c r="P18" i="6"/>
  <c r="Q18" i="6"/>
  <c r="P19" i="6"/>
  <c r="Q19" i="6"/>
  <c r="P69" i="6"/>
  <c r="P20" i="6"/>
  <c r="Q20" i="6"/>
  <c r="P70" i="6" s="1"/>
  <c r="P21" i="6"/>
  <c r="Q21" i="6"/>
  <c r="Q46" i="6" s="1"/>
  <c r="N22" i="6"/>
  <c r="O22" i="6"/>
  <c r="N72" i="6"/>
  <c r="N4" i="6"/>
  <c r="N29" i="6" s="1"/>
  <c r="O4" i="6"/>
  <c r="O29" i="6" s="1"/>
  <c r="N54" i="6"/>
  <c r="O54" i="6" s="1"/>
  <c r="N5" i="6"/>
  <c r="O5" i="6"/>
  <c r="N55" i="6"/>
  <c r="N6" i="6"/>
  <c r="N31" i="6" s="1"/>
  <c r="O6" i="6"/>
  <c r="N7" i="6"/>
  <c r="N32" i="6" s="1"/>
  <c r="O7" i="6"/>
  <c r="N8" i="6"/>
  <c r="O8" i="6"/>
  <c r="N9" i="6"/>
  <c r="N59" i="6" s="1"/>
  <c r="O9" i="6"/>
  <c r="N10" i="6"/>
  <c r="O10" i="6"/>
  <c r="N60" i="6" s="1"/>
  <c r="O60" i="6" s="1"/>
  <c r="N11" i="6"/>
  <c r="O11" i="6"/>
  <c r="N61" i="6" s="1"/>
  <c r="O61" i="6" s="1"/>
  <c r="N12" i="6"/>
  <c r="O12" i="6"/>
  <c r="N62" i="6" s="1"/>
  <c r="O62" i="6" s="1"/>
  <c r="N13" i="6"/>
  <c r="O13" i="6"/>
  <c r="N14" i="6"/>
  <c r="O14" i="6"/>
  <c r="N64" i="6"/>
  <c r="N15" i="6"/>
  <c r="N40" i="6" s="1"/>
  <c r="O15" i="6"/>
  <c r="O40" i="6" s="1"/>
  <c r="N16" i="6"/>
  <c r="O16" i="6"/>
  <c r="N66" i="6" s="1"/>
  <c r="O66" i="6" s="1"/>
  <c r="N17" i="6"/>
  <c r="O17" i="6"/>
  <c r="O42" i="6" s="1"/>
  <c r="N18" i="6"/>
  <c r="O18" i="6"/>
  <c r="N68" i="6"/>
  <c r="O68" i="6" s="1"/>
  <c r="N19" i="6"/>
  <c r="O19" i="6"/>
  <c r="N69" i="6" s="1"/>
  <c r="O69" i="6" s="1"/>
  <c r="N20" i="6"/>
  <c r="N45" i="6" s="1"/>
  <c r="O20" i="6"/>
  <c r="N70" i="6"/>
  <c r="O70" i="6" s="1"/>
  <c r="N21" i="6"/>
  <c r="O21" i="6"/>
  <c r="N71" i="6"/>
  <c r="O71" i="6" s="1"/>
  <c r="W71" i="6"/>
  <c r="U68" i="6"/>
  <c r="W67" i="6"/>
  <c r="U67" i="6"/>
  <c r="S67" i="6"/>
  <c r="Y65" i="6"/>
  <c r="U64" i="6"/>
  <c r="H24" i="6"/>
  <c r="I24" i="6"/>
  <c r="F24" i="6"/>
  <c r="F49" i="6" s="1"/>
  <c r="G24" i="6"/>
  <c r="F74" i="6"/>
  <c r="G74" i="6" s="1"/>
  <c r="H23" i="6"/>
  <c r="H73" i="6" s="1"/>
  <c r="I73" i="6" s="1"/>
  <c r="I23" i="6"/>
  <c r="F23" i="6"/>
  <c r="F48" i="6" s="1"/>
  <c r="G23" i="6"/>
  <c r="H22" i="6"/>
  <c r="I22" i="6"/>
  <c r="H72" i="6"/>
  <c r="H4" i="6"/>
  <c r="H54" i="6" s="1"/>
  <c r="I4" i="6"/>
  <c r="H5" i="6"/>
  <c r="I5" i="6"/>
  <c r="H6" i="6"/>
  <c r="I6" i="6"/>
  <c r="H56" i="6"/>
  <c r="H7" i="6"/>
  <c r="H57" i="6" s="1"/>
  <c r="I57" i="6" s="1"/>
  <c r="I7" i="6"/>
  <c r="H8" i="6"/>
  <c r="H33" i="6" s="1"/>
  <c r="I8" i="6"/>
  <c r="H58" i="6"/>
  <c r="H9" i="6"/>
  <c r="I9" i="6"/>
  <c r="H59" i="6"/>
  <c r="H10" i="6"/>
  <c r="I10" i="6"/>
  <c r="H60" i="6" s="1"/>
  <c r="I60" i="6" s="1"/>
  <c r="H11" i="6"/>
  <c r="I11" i="6"/>
  <c r="H61" i="6" s="1"/>
  <c r="I61" i="6" s="1"/>
  <c r="H12" i="6"/>
  <c r="H62" i="6" s="1"/>
  <c r="I12" i="6"/>
  <c r="H13" i="6"/>
  <c r="I13" i="6"/>
  <c r="H14" i="6"/>
  <c r="I14" i="6"/>
  <c r="H64" i="6"/>
  <c r="H15" i="6"/>
  <c r="H65" i="6" s="1"/>
  <c r="I65" i="6" s="1"/>
  <c r="I15" i="6"/>
  <c r="H16" i="6"/>
  <c r="I16" i="6"/>
  <c r="H66" i="6"/>
  <c r="I66" i="6" s="1"/>
  <c r="H17" i="6"/>
  <c r="I17" i="6"/>
  <c r="H67" i="6" s="1"/>
  <c r="I67" i="6" s="1"/>
  <c r="H18" i="6"/>
  <c r="I18" i="6"/>
  <c r="H19" i="6"/>
  <c r="I19" i="6"/>
  <c r="H69" i="6" s="1"/>
  <c r="I69" i="6" s="1"/>
  <c r="H20" i="6"/>
  <c r="H45" i="6" s="1"/>
  <c r="I20" i="6"/>
  <c r="I45" i="6" s="1"/>
  <c r="H21" i="6"/>
  <c r="I21" i="6"/>
  <c r="H71" i="6" s="1"/>
  <c r="I71" i="6" s="1"/>
  <c r="F22" i="6"/>
  <c r="G22" i="6"/>
  <c r="F72" i="6"/>
  <c r="F4" i="6"/>
  <c r="G4" i="6"/>
  <c r="F54" i="6" s="1"/>
  <c r="F5" i="6"/>
  <c r="G5" i="6"/>
  <c r="F6" i="6"/>
  <c r="F56" i="6" s="1"/>
  <c r="G6" i="6"/>
  <c r="F7" i="6"/>
  <c r="F32" i="6" s="1"/>
  <c r="G7" i="6"/>
  <c r="F8" i="6"/>
  <c r="G8" i="6"/>
  <c r="F58" i="6"/>
  <c r="G58" i="6" s="1"/>
  <c r="F9" i="6"/>
  <c r="G9" i="6"/>
  <c r="F59" i="6" s="1"/>
  <c r="F10" i="6"/>
  <c r="F60" i="6" s="1"/>
  <c r="G60" i="6" s="1"/>
  <c r="G10" i="6"/>
  <c r="F11" i="6"/>
  <c r="F61" i="6" s="1"/>
  <c r="G61" i="6" s="1"/>
  <c r="G11" i="6"/>
  <c r="F12" i="6"/>
  <c r="G12" i="6"/>
  <c r="F13" i="6"/>
  <c r="G13" i="6"/>
  <c r="F14" i="6"/>
  <c r="G14" i="6"/>
  <c r="F15" i="6"/>
  <c r="G15" i="6"/>
  <c r="G40" i="6" s="1"/>
  <c r="F65" i="6"/>
  <c r="G65" i="6" s="1"/>
  <c r="F16" i="6"/>
  <c r="F41" i="6" s="1"/>
  <c r="G16" i="6"/>
  <c r="F17" i="6"/>
  <c r="G17" i="6"/>
  <c r="G42" i="6" s="1"/>
  <c r="F67" i="6"/>
  <c r="G67" i="6" s="1"/>
  <c r="F18" i="6"/>
  <c r="G18" i="6"/>
  <c r="F19" i="6"/>
  <c r="G19" i="6"/>
  <c r="G44" i="6" s="1"/>
  <c r="F69" i="6"/>
  <c r="G69" i="6" s="1"/>
  <c r="F20" i="6"/>
  <c r="F45" i="6" s="1"/>
  <c r="G20" i="6"/>
  <c r="F21" i="6"/>
  <c r="G21" i="6"/>
  <c r="F71" i="6"/>
  <c r="G71" i="6"/>
  <c r="I58" i="6"/>
  <c r="D5" i="6"/>
  <c r="E5" i="6"/>
  <c r="D6" i="6"/>
  <c r="E6" i="6"/>
  <c r="D56" i="6"/>
  <c r="D7" i="6"/>
  <c r="E7" i="6"/>
  <c r="D57" i="6"/>
  <c r="E57" i="6" s="1"/>
  <c r="D8" i="6"/>
  <c r="E8" i="6"/>
  <c r="D58" i="6" s="1"/>
  <c r="D9" i="6"/>
  <c r="E9" i="6"/>
  <c r="D59" i="6"/>
  <c r="D10" i="6"/>
  <c r="D35" i="6" s="1"/>
  <c r="E10" i="6"/>
  <c r="E35" i="6" s="1"/>
  <c r="D60" i="6"/>
  <c r="E60" i="6" s="1"/>
  <c r="D11" i="6"/>
  <c r="E11" i="6"/>
  <c r="D12" i="6"/>
  <c r="E12" i="6"/>
  <c r="D13" i="6"/>
  <c r="E13" i="6"/>
  <c r="D14" i="6"/>
  <c r="E14" i="6"/>
  <c r="D64" i="6" s="1"/>
  <c r="D15" i="6"/>
  <c r="D40" i="6" s="1"/>
  <c r="E15" i="6"/>
  <c r="D16" i="6"/>
  <c r="E16" i="6"/>
  <c r="E41" i="6" s="1"/>
  <c r="D17" i="6"/>
  <c r="D67" i="6" s="1"/>
  <c r="E67" i="6" s="1"/>
  <c r="E17" i="6"/>
  <c r="D18" i="6"/>
  <c r="E18" i="6"/>
  <c r="D19" i="6"/>
  <c r="E19" i="6"/>
  <c r="D69" i="6" s="1"/>
  <c r="E69" i="6" s="1"/>
  <c r="D20" i="6"/>
  <c r="E20" i="6"/>
  <c r="D70" i="6"/>
  <c r="D21" i="6"/>
  <c r="E21" i="6"/>
  <c r="E46" i="6" s="1"/>
  <c r="D71" i="6"/>
  <c r="E71" i="6" s="1"/>
  <c r="D22" i="6"/>
  <c r="E22" i="6"/>
  <c r="D23" i="6"/>
  <c r="D73" i="6" s="1"/>
  <c r="E23" i="6"/>
  <c r="D24" i="6"/>
  <c r="E24" i="6"/>
  <c r="D74" i="6"/>
  <c r="D4" i="6"/>
  <c r="E4" i="6"/>
  <c r="B24" i="6"/>
  <c r="B49" i="6" s="1"/>
  <c r="C24" i="6"/>
  <c r="B74" i="6"/>
  <c r="C74" i="6" s="1"/>
  <c r="B23" i="6"/>
  <c r="B48" i="6" s="1"/>
  <c r="C23" i="6"/>
  <c r="B22" i="6"/>
  <c r="C22" i="6"/>
  <c r="B72" i="6" s="1"/>
  <c r="B21" i="6"/>
  <c r="B46" i="6" s="1"/>
  <c r="C21" i="6"/>
  <c r="B20" i="6"/>
  <c r="C20" i="6"/>
  <c r="C45" i="6" s="1"/>
  <c r="B19" i="6"/>
  <c r="C19" i="6"/>
  <c r="C44" i="6" s="1"/>
  <c r="B69" i="6"/>
  <c r="B18" i="6"/>
  <c r="B43" i="6" s="1"/>
  <c r="C18" i="6"/>
  <c r="C43" i="6" s="1"/>
  <c r="B68" i="6"/>
  <c r="C68" i="6" s="1"/>
  <c r="B17" i="6"/>
  <c r="C17" i="6"/>
  <c r="B16" i="6"/>
  <c r="B41" i="6" s="1"/>
  <c r="C16" i="6"/>
  <c r="B66" i="6" s="1"/>
  <c r="C66" i="6" s="1"/>
  <c r="B15" i="6"/>
  <c r="B65" i="6" s="1"/>
  <c r="C65" i="6" s="1"/>
  <c r="C15" i="6"/>
  <c r="B14" i="6"/>
  <c r="C14" i="6"/>
  <c r="C39" i="6" s="1"/>
  <c r="B64" i="6"/>
  <c r="C64" i="6" s="1"/>
  <c r="B13" i="6"/>
  <c r="C13" i="6"/>
  <c r="B12" i="6"/>
  <c r="C12" i="6"/>
  <c r="C37" i="6" s="1"/>
  <c r="B11" i="6"/>
  <c r="C11" i="6"/>
  <c r="B10" i="6"/>
  <c r="C10" i="6"/>
  <c r="B60" i="6"/>
  <c r="C60" i="6" s="1"/>
  <c r="B9" i="6"/>
  <c r="C9" i="6"/>
  <c r="B59" i="6" s="1"/>
  <c r="C59" i="6" s="1"/>
  <c r="B8" i="6"/>
  <c r="C8" i="6"/>
  <c r="B58" i="6" s="1"/>
  <c r="B7" i="6"/>
  <c r="B32" i="6" s="1"/>
  <c r="C7" i="6"/>
  <c r="B6" i="6"/>
  <c r="C6" i="6"/>
  <c r="B5" i="6"/>
  <c r="C5" i="6"/>
  <c r="B4" i="6"/>
  <c r="B29" i="6" s="1"/>
  <c r="C4" i="6"/>
  <c r="G4" i="7"/>
  <c r="H5" i="7"/>
  <c r="I5" i="7"/>
  <c r="H6" i="7"/>
  <c r="I6" i="7"/>
  <c r="H7" i="7"/>
  <c r="I7" i="7"/>
  <c r="H8" i="7"/>
  <c r="I8" i="7"/>
  <c r="H9" i="7"/>
  <c r="I9" i="7"/>
  <c r="H10" i="7"/>
  <c r="I10" i="7"/>
  <c r="H11" i="7"/>
  <c r="I11" i="7"/>
  <c r="H12" i="7"/>
  <c r="I12" i="7"/>
  <c r="H13" i="7"/>
  <c r="I13" i="7"/>
  <c r="H14" i="7"/>
  <c r="I14" i="7"/>
  <c r="H15" i="7"/>
  <c r="I15" i="7"/>
  <c r="H16" i="7"/>
  <c r="I16" i="7"/>
  <c r="F5" i="7"/>
  <c r="G5" i="7"/>
  <c r="F6" i="7"/>
  <c r="G6" i="7"/>
  <c r="F7" i="7"/>
  <c r="G7" i="7"/>
  <c r="F8" i="7"/>
  <c r="G8" i="7"/>
  <c r="F9" i="7"/>
  <c r="G9" i="7"/>
  <c r="F10" i="7"/>
  <c r="G10" i="7"/>
  <c r="F11" i="7"/>
  <c r="G11" i="7"/>
  <c r="F12" i="7"/>
  <c r="G12" i="7"/>
  <c r="F13" i="7"/>
  <c r="G13" i="7"/>
  <c r="F14" i="7"/>
  <c r="G14" i="7"/>
  <c r="F15" i="7"/>
  <c r="G15" i="7"/>
  <c r="F16" i="7"/>
  <c r="G16" i="7"/>
  <c r="I4" i="7"/>
  <c r="H4" i="7"/>
  <c r="F4" i="7"/>
  <c r="D5" i="7"/>
  <c r="B5" i="7" s="1"/>
  <c r="E5" i="7" s="1"/>
  <c r="D6" i="7"/>
  <c r="B6" i="7" s="1"/>
  <c r="E6" i="7" s="1"/>
  <c r="D7" i="7"/>
  <c r="B7" i="7" s="1"/>
  <c r="E7" i="7" s="1"/>
  <c r="D8" i="7"/>
  <c r="B8" i="7" s="1"/>
  <c r="E8" i="7" s="1"/>
  <c r="D9" i="7"/>
  <c r="B9" i="7" s="1"/>
  <c r="E9" i="7" s="1"/>
  <c r="D10" i="7"/>
  <c r="B10" i="7" s="1"/>
  <c r="E10" i="7" s="1"/>
  <c r="D11" i="7"/>
  <c r="B11" i="7" s="1"/>
  <c r="E11" i="7" s="1"/>
  <c r="D12" i="7"/>
  <c r="B12" i="7" s="1"/>
  <c r="E12" i="7" s="1"/>
  <c r="D13" i="7"/>
  <c r="B13" i="7" s="1"/>
  <c r="E13" i="7" s="1"/>
  <c r="D14" i="7"/>
  <c r="B14" i="7" s="1"/>
  <c r="E14" i="7" s="1"/>
  <c r="D15" i="7"/>
  <c r="B15" i="7" s="1"/>
  <c r="E15" i="7" s="1"/>
  <c r="D16" i="7"/>
  <c r="B16" i="7" s="1"/>
  <c r="E16" i="7" s="1"/>
  <c r="D4" i="7"/>
  <c r="A63" i="6"/>
  <c r="A55" i="6"/>
  <c r="A56" i="6"/>
  <c r="A57" i="6"/>
  <c r="A58" i="6"/>
  <c r="A59" i="6"/>
  <c r="A60" i="6"/>
  <c r="A61" i="6"/>
  <c r="A62" i="6"/>
  <c r="A64" i="6"/>
  <c r="A65" i="6"/>
  <c r="A66" i="6"/>
  <c r="Y41" i="6"/>
  <c r="A67" i="6"/>
  <c r="A68" i="6"/>
  <c r="A69" i="6"/>
  <c r="A70" i="6"/>
  <c r="A71" i="6"/>
  <c r="A72" i="6"/>
  <c r="A73" i="6"/>
  <c r="A74" i="6"/>
  <c r="A54" i="6"/>
  <c r="W29" i="6"/>
  <c r="U49" i="6"/>
  <c r="S42" i="6"/>
  <c r="Q40" i="6"/>
  <c r="S35" i="6"/>
  <c r="S46" i="6"/>
  <c r="E44" i="6"/>
  <c r="AA32" i="6"/>
  <c r="I44" i="6"/>
  <c r="E40" i="6"/>
  <c r="T46" i="6"/>
  <c r="F44" i="6"/>
  <c r="Z46" i="6"/>
  <c r="V42" i="6"/>
  <c r="H41" i="6"/>
  <c r="U45" i="6"/>
  <c r="O41" i="6"/>
  <c r="S29" i="6"/>
  <c r="N36" i="6"/>
  <c r="F36" i="6"/>
  <c r="W45" i="6"/>
  <c r="I32" i="6"/>
  <c r="O32" i="6"/>
  <c r="C29" i="6"/>
  <c r="W48" i="6"/>
  <c r="G48" i="6"/>
  <c r="U46" i="6"/>
  <c r="O44" i="6"/>
  <c r="U42" i="6"/>
  <c r="E42" i="6"/>
  <c r="K40" i="6"/>
  <c r="C40" i="6"/>
  <c r="O35" i="6"/>
  <c r="G35" i="6"/>
  <c r="AA31" i="6"/>
  <c r="C31" i="6"/>
  <c r="C49" i="6"/>
  <c r="W41" i="6"/>
  <c r="G41" i="6"/>
  <c r="U39" i="6"/>
  <c r="G32" i="6"/>
  <c r="S43" i="6"/>
  <c r="G36" i="6"/>
  <c r="M44" i="6"/>
  <c r="Y40" i="6"/>
  <c r="C46" i="6"/>
  <c r="AA45" i="6"/>
  <c r="W43" i="6"/>
  <c r="M41" i="6"/>
  <c r="C48" i="6"/>
  <c r="I46" i="6"/>
  <c r="AA44" i="6"/>
  <c r="S44" i="6"/>
  <c r="Y42" i="6"/>
  <c r="Q42" i="6"/>
  <c r="U38" i="6"/>
  <c r="E38" i="6"/>
  <c r="O37" i="6"/>
  <c r="AA35" i="6"/>
  <c r="K35" i="6"/>
  <c r="O31" i="6"/>
  <c r="U48" i="6"/>
  <c r="U44" i="6"/>
  <c r="I40" i="6"/>
  <c r="W49" i="6"/>
  <c r="U43" i="6"/>
  <c r="AA41" i="6"/>
  <c r="S41" i="6"/>
  <c r="K41" i="6"/>
  <c r="C41" i="6"/>
  <c r="Q36" i="6"/>
  <c r="I36" i="6"/>
  <c r="S32" i="6"/>
  <c r="C32" i="6"/>
  <c r="O45" i="6"/>
  <c r="S45" i="6"/>
  <c r="O43" i="6"/>
  <c r="S39" i="6"/>
  <c r="AA36" i="6"/>
  <c r="C30" i="6"/>
  <c r="Q48" i="6"/>
  <c r="I48" i="6"/>
  <c r="W46" i="6"/>
  <c r="O46" i="6"/>
  <c r="W42" i="6"/>
  <c r="M40" i="6"/>
  <c r="S38" i="6"/>
  <c r="Q35" i="6"/>
  <c r="I35" i="6"/>
  <c r="L42" i="6"/>
  <c r="Z42" i="6"/>
  <c r="B44" i="6"/>
  <c r="X42" i="6"/>
  <c r="H42" i="6"/>
  <c r="J35" i="6"/>
  <c r="N35" i="6"/>
  <c r="R43" i="6"/>
  <c r="D44" i="6"/>
  <c r="R41" i="6"/>
  <c r="T37" i="6"/>
  <c r="F35" i="6"/>
  <c r="N41" i="6"/>
  <c r="R35" i="6"/>
  <c r="B30" i="6"/>
  <c r="T49" i="6"/>
  <c r="P41" i="6"/>
  <c r="V43" i="6"/>
  <c r="Z33" i="6"/>
  <c r="J33" i="6"/>
  <c r="E32" i="6"/>
  <c r="P46" i="6"/>
  <c r="H48" i="6"/>
  <c r="G45" i="6"/>
  <c r="T40" i="6"/>
  <c r="E37" i="6"/>
  <c r="H36" i="6"/>
  <c r="O33" i="6"/>
  <c r="Z32" i="6"/>
  <c r="J32" i="6"/>
  <c r="AA29" i="6"/>
  <c r="Z29" i="6"/>
  <c r="X37" i="6"/>
  <c r="T35" i="6"/>
  <c r="H46" i="6"/>
  <c r="V31" i="6"/>
  <c r="V46" i="6"/>
  <c r="H44" i="6"/>
  <c r="I41" i="6"/>
  <c r="L40" i="6"/>
  <c r="U37" i="6"/>
  <c r="T34" i="6"/>
  <c r="G33" i="6"/>
  <c r="U31" i="6"/>
  <c r="N46" i="6"/>
  <c r="H49" i="6"/>
  <c r="N43" i="6"/>
  <c r="M32" i="6"/>
  <c r="G49" i="6"/>
  <c r="I33" i="6"/>
  <c r="W31" i="6"/>
  <c r="R32" i="6"/>
  <c r="F46" i="6"/>
  <c r="F42" i="6"/>
  <c r="Z45" i="6"/>
  <c r="B39" i="6"/>
  <c r="X31" i="6"/>
  <c r="R48" i="6"/>
  <c r="N42" i="6"/>
  <c r="M37" i="6"/>
  <c r="P35" i="6"/>
  <c r="S34" i="6"/>
  <c r="AA49" i="6"/>
  <c r="L46" i="6"/>
  <c r="D46" i="6"/>
  <c r="T42" i="6"/>
  <c r="D42" i="6"/>
  <c r="J40" i="6"/>
  <c r="B40" i="6"/>
  <c r="B34" i="6"/>
  <c r="X32" i="6"/>
  <c r="R49" i="6"/>
  <c r="I38" i="6"/>
  <c r="F33" i="6"/>
  <c r="V41" i="6"/>
  <c r="R37" i="6"/>
  <c r="J37" i="6"/>
  <c r="B37" i="6"/>
  <c r="L37" i="6"/>
  <c r="D37" i="6"/>
  <c r="H35" i="6"/>
  <c r="Y32" i="6"/>
  <c r="X41" i="6"/>
  <c r="D32" i="6"/>
  <c r="T44" i="6"/>
  <c r="L44" i="6"/>
  <c r="J42" i="6"/>
  <c r="X40" i="6"/>
  <c r="H40" i="6"/>
  <c r="Y37" i="6"/>
  <c r="U35" i="6"/>
  <c r="AA33" i="6"/>
  <c r="Y31" i="6"/>
  <c r="T30" i="6"/>
  <c r="Z49" i="6"/>
  <c r="N44" i="6"/>
  <c r="Z40" i="6"/>
  <c r="Z44" i="6"/>
  <c r="P42" i="6"/>
  <c r="F40" i="6"/>
  <c r="W37" i="6"/>
  <c r="L32" i="6"/>
  <c r="T45" i="6"/>
  <c r="N49" i="6"/>
  <c r="G46" i="6"/>
  <c r="T43" i="6"/>
  <c r="N37" i="6"/>
  <c r="Z35" i="6"/>
  <c r="B35" i="6"/>
  <c r="P33" i="6"/>
  <c r="K32" i="6"/>
  <c r="V37" i="6"/>
  <c r="B31" i="6"/>
  <c r="AA57" i="6"/>
  <c r="C69" i="6"/>
  <c r="Z56" i="6" l="1"/>
  <c r="AA56" i="6" s="1"/>
  <c r="R73" i="6"/>
  <c r="S73" i="6" s="1"/>
  <c r="R69" i="6"/>
  <c r="S69" i="6" s="1"/>
  <c r="R61" i="6"/>
  <c r="S61" i="6" s="1"/>
  <c r="H68" i="6"/>
  <c r="V68" i="6"/>
  <c r="W68" i="6" s="1"/>
  <c r="J68" i="6"/>
  <c r="P68" i="6"/>
  <c r="R68" i="6"/>
  <c r="S68" i="6" s="1"/>
  <c r="D68" i="6"/>
  <c r="F68" i="6"/>
  <c r="J71" i="6"/>
  <c r="K71" i="6" s="1"/>
  <c r="AA46" i="6"/>
  <c r="P71" i="6"/>
  <c r="Q71" i="6" s="1"/>
  <c r="L71" i="6"/>
  <c r="M71" i="6" s="1"/>
  <c r="T71" i="6"/>
  <c r="U71" i="6" s="1"/>
  <c r="C34" i="6"/>
  <c r="X59" i="6"/>
  <c r="Z59" i="6"/>
  <c r="P59" i="6"/>
  <c r="R56" i="6"/>
  <c r="S56" i="6" s="1"/>
  <c r="L56" i="6"/>
  <c r="V56" i="6"/>
  <c r="W56" i="6" s="1"/>
  <c r="B56" i="6"/>
  <c r="C56" i="6" s="1"/>
  <c r="X54" i="6"/>
  <c r="Y54" i="6" s="1"/>
  <c r="T54" i="6"/>
  <c r="U54" i="6" s="1"/>
  <c r="D54" i="6"/>
  <c r="V69" i="6"/>
  <c r="W69" i="6" s="1"/>
  <c r="L69" i="6"/>
  <c r="M69" i="6" s="1"/>
  <c r="Z69" i="6"/>
  <c r="AA69" i="6" s="1"/>
  <c r="C47" i="6"/>
  <c r="V70" i="6"/>
  <c r="W70" i="6" s="1"/>
  <c r="J70" i="6"/>
  <c r="B70" i="6"/>
  <c r="C70" i="6" s="1"/>
  <c r="L70" i="6"/>
  <c r="B67" i="6"/>
  <c r="K42" i="6"/>
  <c r="I42" i="6"/>
  <c r="N67" i="6"/>
  <c r="O67" i="6" s="1"/>
  <c r="D66" i="6"/>
  <c r="E66" i="6" s="1"/>
  <c r="P66" i="6"/>
  <c r="Q66" i="6" s="1"/>
  <c r="X66" i="6"/>
  <c r="Y66" i="6" s="1"/>
  <c r="T65" i="6"/>
  <c r="U65" i="6" s="1"/>
  <c r="N65" i="6"/>
  <c r="O65" i="6" s="1"/>
  <c r="V65" i="6"/>
  <c r="W65" i="6" s="1"/>
  <c r="R65" i="6"/>
  <c r="AA40" i="6"/>
  <c r="X64" i="6"/>
  <c r="Y39" i="6"/>
  <c r="U33" i="6"/>
  <c r="G30" i="6"/>
  <c r="J64" i="6"/>
  <c r="F64" i="6"/>
  <c r="P64" i="6"/>
  <c r="V64" i="6"/>
  <c r="AA37" i="6"/>
  <c r="O36" i="6"/>
  <c r="F62" i="6"/>
  <c r="P61" i="6"/>
  <c r="Q61" i="6" s="1"/>
  <c r="L62" i="6"/>
  <c r="M62" i="6" s="1"/>
  <c r="Z62" i="6"/>
  <c r="J62" i="6"/>
  <c r="K62" i="6" s="1"/>
  <c r="R62" i="6"/>
  <c r="S62" i="6" s="1"/>
  <c r="B61" i="6"/>
  <c r="D62" i="6"/>
  <c r="E62" i="6" s="1"/>
  <c r="U36" i="6"/>
  <c r="AA30" i="6"/>
  <c r="V61" i="6"/>
  <c r="Q30" i="6"/>
  <c r="B62" i="6"/>
  <c r="C62" i="6" s="1"/>
  <c r="D61" i="6"/>
  <c r="P62" i="6"/>
  <c r="Y48" i="6"/>
  <c r="AA48" i="6"/>
  <c r="T73" i="6"/>
  <c r="U73" i="6" s="1"/>
  <c r="L73" i="6"/>
  <c r="C33" i="6"/>
  <c r="V73" i="6"/>
  <c r="W73" i="6" s="1"/>
  <c r="N73" i="6"/>
  <c r="O73" i="6" s="1"/>
  <c r="AA39" i="6"/>
  <c r="X73" i="6"/>
  <c r="Y73" i="6" s="1"/>
  <c r="O38" i="6"/>
  <c r="Y35" i="6"/>
  <c r="Y30" i="6"/>
  <c r="Q38" i="6"/>
  <c r="N58" i="6"/>
  <c r="O58" i="6" s="1"/>
  <c r="X58" i="6"/>
  <c r="Y34" i="6"/>
  <c r="V58" i="6"/>
  <c r="J72" i="6"/>
  <c r="D72" i="6"/>
  <c r="Y45" i="6"/>
  <c r="Z72" i="6"/>
  <c r="AA47" i="6"/>
  <c r="G37" i="6"/>
  <c r="C36" i="6"/>
  <c r="G31" i="6"/>
  <c r="K34" i="6"/>
  <c r="G39" i="6"/>
  <c r="U30" i="6"/>
  <c r="AA38" i="6"/>
  <c r="AA34" i="6"/>
  <c r="U47" i="6"/>
  <c r="AA43" i="6"/>
  <c r="D55" i="6"/>
  <c r="I30" i="6"/>
  <c r="F55" i="6"/>
  <c r="P55" i="6"/>
  <c r="H55" i="6"/>
  <c r="J55" i="6"/>
  <c r="V55" i="6"/>
  <c r="B55" i="6"/>
  <c r="C55" i="6" s="1"/>
  <c r="W35" i="6"/>
  <c r="T55" i="6"/>
  <c r="U55" i="6" s="1"/>
  <c r="I47" i="6"/>
  <c r="I49" i="6"/>
  <c r="I37" i="6"/>
  <c r="I34" i="6"/>
  <c r="I29" i="6"/>
  <c r="S30" i="6"/>
  <c r="O34" i="6"/>
  <c r="T74" i="6"/>
  <c r="U74" i="6" s="1"/>
  <c r="K30" i="6"/>
  <c r="S40" i="6"/>
  <c r="K36" i="6"/>
  <c r="Q49" i="6"/>
  <c r="O49" i="6"/>
  <c r="I31" i="6"/>
  <c r="I43" i="6"/>
  <c r="S47" i="6"/>
  <c r="J74" i="6"/>
  <c r="S49" i="6"/>
  <c r="H74" i="6"/>
  <c r="I74" i="6" s="1"/>
  <c r="I39" i="6"/>
  <c r="U41" i="6"/>
  <c r="U32" i="6"/>
  <c r="M45" i="6"/>
  <c r="V74" i="6"/>
  <c r="W74" i="6" s="1"/>
  <c r="W34" i="6"/>
  <c r="Q39" i="6"/>
  <c r="K49" i="6"/>
  <c r="K43" i="6"/>
  <c r="Y33" i="6"/>
  <c r="Z60" i="6"/>
  <c r="AA60" i="6" s="1"/>
  <c r="Y47" i="6"/>
  <c r="K29" i="6"/>
  <c r="C35" i="6"/>
  <c r="Y36" i="6"/>
  <c r="Y38" i="6"/>
  <c r="K38" i="6"/>
  <c r="Y43" i="6"/>
  <c r="K47" i="6"/>
  <c r="K48" i="6"/>
  <c r="E36" i="6"/>
  <c r="K44" i="6"/>
  <c r="J60" i="6"/>
  <c r="K60" i="6" s="1"/>
  <c r="Y44" i="6"/>
  <c r="Y49" i="6"/>
  <c r="E39" i="6"/>
  <c r="L57" i="6"/>
  <c r="M57" i="6" s="1"/>
  <c r="Q44" i="6"/>
  <c r="Q45" i="6"/>
  <c r="O30" i="6"/>
  <c r="Q37" i="6"/>
  <c r="V57" i="6"/>
  <c r="Q29" i="6"/>
  <c r="W33" i="6"/>
  <c r="M49" i="6"/>
  <c r="M30" i="6"/>
  <c r="T57" i="6"/>
  <c r="Q34" i="6"/>
  <c r="Q32" i="6"/>
  <c r="M38" i="6"/>
  <c r="Q31" i="6"/>
  <c r="W32" i="6"/>
  <c r="Q47" i="6"/>
  <c r="O47" i="6"/>
  <c r="W36" i="6"/>
  <c r="M48" i="6"/>
  <c r="Q43" i="6"/>
  <c r="O39" i="6"/>
  <c r="E43" i="6"/>
  <c r="E49" i="6"/>
  <c r="E30" i="6"/>
  <c r="K39" i="6"/>
  <c r="K45" i="6"/>
  <c r="E33" i="6"/>
  <c r="W30" i="6"/>
  <c r="M47" i="6"/>
  <c r="M35" i="6"/>
  <c r="W38" i="6"/>
  <c r="G29" i="6"/>
  <c r="N63" i="6"/>
  <c r="M39" i="6"/>
  <c r="C42" i="6"/>
  <c r="W39" i="6"/>
  <c r="E47" i="6"/>
  <c r="G47" i="6"/>
  <c r="E45" i="6"/>
  <c r="C38" i="6"/>
  <c r="K31" i="6"/>
  <c r="R63" i="6"/>
  <c r="S63" i="6" s="1"/>
  <c r="E48" i="6"/>
  <c r="E29" i="6"/>
  <c r="M34" i="6"/>
  <c r="M36" i="6"/>
  <c r="M33" i="6"/>
  <c r="G34" i="6"/>
  <c r="W47" i="6"/>
  <c r="E34" i="6"/>
  <c r="E31" i="6"/>
  <c r="G38" i="6"/>
  <c r="M29" i="6"/>
  <c r="M43" i="6"/>
  <c r="M31" i="6"/>
  <c r="G43" i="6"/>
  <c r="T29" i="6"/>
  <c r="X29" i="6"/>
  <c r="Z31" i="6"/>
  <c r="R54" i="6"/>
  <c r="S54" i="6" s="1"/>
  <c r="R31" i="6"/>
  <c r="R44" i="6"/>
  <c r="B73" i="6"/>
  <c r="C73" i="6" s="1"/>
  <c r="J46" i="6"/>
  <c r="B71" i="6"/>
  <c r="C71" i="6" s="1"/>
  <c r="R71" i="6"/>
  <c r="S71" i="6" s="1"/>
  <c r="R34" i="6"/>
  <c r="T56" i="6"/>
  <c r="U56" i="6" s="1"/>
  <c r="N56" i="6"/>
  <c r="O56" i="6" s="1"/>
  <c r="B54" i="6"/>
  <c r="C54" i="6" s="1"/>
  <c r="V54" i="6"/>
  <c r="W54" i="6" s="1"/>
  <c r="V44" i="6"/>
  <c r="B45" i="6"/>
  <c r="F70" i="6"/>
  <c r="G70" i="6" s="1"/>
  <c r="V45" i="6"/>
  <c r="H70" i="6"/>
  <c r="I70" i="6" s="1"/>
  <c r="R70" i="6"/>
  <c r="S70" i="6" s="1"/>
  <c r="D41" i="6"/>
  <c r="F66" i="6"/>
  <c r="G66" i="6" s="1"/>
  <c r="J66" i="6"/>
  <c r="K66" i="6" s="1"/>
  <c r="L66" i="6"/>
  <c r="M66" i="6" s="1"/>
  <c r="Z66" i="6"/>
  <c r="AA66" i="6" s="1"/>
  <c r="D65" i="6"/>
  <c r="E65" i="6" s="1"/>
  <c r="V40" i="6"/>
  <c r="R36" i="6"/>
  <c r="P36" i="6"/>
  <c r="Z36" i="6"/>
  <c r="N48" i="6"/>
  <c r="Z73" i="6"/>
  <c r="AA73" i="6" s="1"/>
  <c r="X48" i="6"/>
  <c r="F73" i="6"/>
  <c r="G73" i="6" s="1"/>
  <c r="T48" i="6"/>
  <c r="V48" i="6"/>
  <c r="P73" i="6"/>
  <c r="Q73" i="6" s="1"/>
  <c r="N33" i="6"/>
  <c r="Z37" i="6"/>
  <c r="J39" i="6"/>
  <c r="D45" i="6"/>
  <c r="Z30" i="6"/>
  <c r="Z55" i="6"/>
  <c r="Z43" i="6"/>
  <c r="Z39" i="6"/>
  <c r="X43" i="6"/>
  <c r="Z38" i="6"/>
  <c r="H32" i="6"/>
  <c r="B57" i="6"/>
  <c r="C57" i="6" s="1"/>
  <c r="F47" i="6"/>
  <c r="F57" i="6"/>
  <c r="G57" i="6" s="1"/>
  <c r="H37" i="6"/>
  <c r="V39" i="6"/>
  <c r="N57" i="6"/>
  <c r="O57" i="6" s="1"/>
  <c r="P45" i="6"/>
  <c r="P57" i="6"/>
  <c r="Q57" i="6" s="1"/>
  <c r="T41" i="6"/>
  <c r="L47" i="6"/>
  <c r="B33" i="6"/>
  <c r="X44" i="6"/>
  <c r="L31" i="6"/>
  <c r="L45" i="6"/>
  <c r="D34" i="6"/>
  <c r="D43" i="6"/>
  <c r="L48" i="6"/>
  <c r="X30" i="6"/>
  <c r="T36" i="6"/>
  <c r="H38" i="6"/>
  <c r="V30" i="6"/>
  <c r="H31" i="6"/>
  <c r="J45" i="6"/>
  <c r="H63" i="6"/>
  <c r="J48" i="6"/>
  <c r="H34" i="6"/>
  <c r="X34" i="6"/>
  <c r="X49" i="6"/>
  <c r="J30" i="6"/>
  <c r="J44" i="6"/>
  <c r="H39" i="6"/>
  <c r="X35" i="6"/>
  <c r="L30" i="6"/>
  <c r="X33" i="6"/>
  <c r="V34" i="6"/>
  <c r="V35" i="6"/>
  <c r="V32" i="6"/>
  <c r="X36" i="6"/>
  <c r="J47" i="6"/>
  <c r="N34" i="6"/>
  <c r="J38" i="6"/>
  <c r="X45" i="6"/>
  <c r="J36" i="6"/>
  <c r="L36" i="6"/>
  <c r="L35" i="6"/>
  <c r="T63" i="6"/>
  <c r="L34" i="6"/>
  <c r="L49" i="6"/>
  <c r="T33" i="6"/>
  <c r="T38" i="6"/>
  <c r="P38" i="6"/>
  <c r="L39" i="6"/>
  <c r="J49" i="6"/>
  <c r="J43" i="6"/>
  <c r="J29" i="6"/>
  <c r="V47" i="6"/>
  <c r="T32" i="6"/>
  <c r="N39" i="6"/>
  <c r="V38" i="6"/>
  <c r="K20" i="7"/>
  <c r="H30" i="6"/>
  <c r="X39" i="6"/>
  <c r="T47" i="6"/>
  <c r="L29" i="6"/>
  <c r="L38" i="6"/>
  <c r="P34" i="6"/>
  <c r="V36" i="6"/>
  <c r="X47" i="6"/>
  <c r="Z47" i="6"/>
  <c r="N47" i="6"/>
  <c r="J31" i="6"/>
  <c r="Z63" i="6"/>
  <c r="X63" i="6"/>
  <c r="V63" i="6"/>
  <c r="P63" i="6"/>
  <c r="L43" i="6"/>
  <c r="V33" i="6"/>
  <c r="L33" i="6"/>
  <c r="P39" i="6"/>
  <c r="X38" i="6"/>
  <c r="J63" i="6"/>
  <c r="L63" i="6"/>
  <c r="J34" i="6"/>
  <c r="Z34" i="6"/>
  <c r="X46" i="6"/>
  <c r="P31" i="6"/>
  <c r="P44" i="6"/>
  <c r="B38" i="6"/>
  <c r="F43" i="6"/>
  <c r="D29" i="6"/>
  <c r="B4" i="7"/>
  <c r="H29" i="6"/>
  <c r="R30" i="6"/>
  <c r="H43" i="6"/>
  <c r="F39" i="6"/>
  <c r="R38" i="6"/>
  <c r="D38" i="6"/>
  <c r="N38" i="6"/>
  <c r="P29" i="6"/>
  <c r="D49" i="6"/>
  <c r="H47" i="6"/>
  <c r="P47" i="6"/>
  <c r="P43" i="6"/>
  <c r="P30" i="6"/>
  <c r="D48" i="6"/>
  <c r="D36" i="6"/>
  <c r="R40" i="6"/>
  <c r="B42" i="6"/>
  <c r="F31" i="6"/>
  <c r="R47" i="6"/>
  <c r="B47" i="6"/>
  <c r="F38" i="6"/>
  <c r="B36" i="6"/>
  <c r="F30" i="6"/>
  <c r="D33" i="6"/>
  <c r="D47" i="6"/>
  <c r="F29" i="6"/>
  <c r="D31" i="6"/>
  <c r="D39" i="6"/>
  <c r="F37" i="6"/>
  <c r="B63" i="6"/>
  <c r="D63" i="6"/>
  <c r="F63" i="6"/>
  <c r="F34" i="6"/>
  <c r="D30" i="6"/>
  <c r="P37" i="6"/>
  <c r="N30" i="6"/>
  <c r="Y64" i="6" l="1"/>
  <c r="O63" i="6"/>
  <c r="S72" i="6"/>
  <c r="S55" i="6"/>
  <c r="S65" i="6"/>
  <c r="I72" i="6"/>
  <c r="O59" i="6"/>
  <c r="O64" i="6"/>
  <c r="O72" i="6"/>
  <c r="O55" i="6"/>
  <c r="I54" i="6"/>
  <c r="I56" i="6"/>
  <c r="Y63" i="6"/>
  <c r="I63" i="6"/>
  <c r="I68" i="6"/>
  <c r="I64" i="6"/>
  <c r="I62" i="6"/>
  <c r="I59" i="6"/>
  <c r="I55" i="6"/>
  <c r="U61" i="6"/>
  <c r="U63" i="6"/>
  <c r="U57" i="6"/>
  <c r="U66" i="6"/>
  <c r="U72" i="6"/>
  <c r="U58" i="6"/>
  <c r="AA64" i="6"/>
  <c r="AA72" i="6"/>
  <c r="AA55" i="6"/>
  <c r="AA59" i="6"/>
  <c r="AA62" i="6"/>
  <c r="AA68" i="6"/>
  <c r="Y68" i="6"/>
  <c r="Q55" i="6"/>
  <c r="Q59" i="6"/>
  <c r="Q69" i="6"/>
  <c r="Q62" i="6"/>
  <c r="Q63" i="6"/>
  <c r="Q72" i="6"/>
  <c r="Q56" i="6"/>
  <c r="Q64" i="6"/>
  <c r="Q68" i="6"/>
  <c r="Q70" i="6"/>
  <c r="W55" i="6"/>
  <c r="W63" i="6"/>
  <c r="W58" i="6"/>
  <c r="W64" i="6"/>
  <c r="W72" i="6"/>
  <c r="W59" i="6"/>
  <c r="W60" i="6"/>
  <c r="W61" i="6"/>
  <c r="W57" i="6"/>
  <c r="Y74" i="6"/>
  <c r="Y55" i="6"/>
  <c r="Y72" i="6"/>
  <c r="Y60" i="6"/>
  <c r="Y71" i="6"/>
  <c r="Y59" i="6"/>
  <c r="Y61" i="6"/>
  <c r="Y70" i="6"/>
  <c r="Y58" i="6"/>
  <c r="M64" i="6"/>
  <c r="M58" i="6"/>
  <c r="M56" i="6"/>
  <c r="M55" i="6"/>
  <c r="M61" i="6"/>
  <c r="M70" i="6"/>
  <c r="M63" i="6"/>
  <c r="M72" i="6"/>
  <c r="M59" i="6"/>
  <c r="M54" i="6"/>
  <c r="M74" i="6"/>
  <c r="M73" i="6"/>
  <c r="M68" i="6"/>
  <c r="M60" i="6"/>
  <c r="AA63" i="6"/>
  <c r="Y69" i="6"/>
  <c r="Q54" i="6"/>
  <c r="K72" i="6"/>
  <c r="K64" i="6"/>
  <c r="K56" i="6"/>
  <c r="K73" i="6"/>
  <c r="K68" i="6"/>
  <c r="K69" i="6"/>
  <c r="K61" i="6"/>
  <c r="K70" i="6"/>
  <c r="K63" i="6"/>
  <c r="K59" i="6"/>
  <c r="K54" i="6"/>
  <c r="K74" i="6"/>
  <c r="K55" i="6"/>
  <c r="C67" i="6"/>
  <c r="C72" i="6"/>
  <c r="C61" i="6"/>
  <c r="C58" i="6"/>
  <c r="C63" i="6"/>
  <c r="G59" i="6"/>
  <c r="G62" i="6"/>
  <c r="G54" i="6"/>
  <c r="G72" i="6"/>
  <c r="G68" i="6"/>
  <c r="G64" i="6"/>
  <c r="G56" i="6"/>
  <c r="G63" i="6"/>
  <c r="G55" i="6"/>
  <c r="E4" i="7"/>
  <c r="K19" i="7"/>
  <c r="K21" i="7" s="1"/>
  <c r="K22" i="7"/>
  <c r="E61" i="6"/>
  <c r="E63" i="6"/>
  <c r="E68" i="6"/>
  <c r="E56" i="6"/>
  <c r="E64" i="6"/>
  <c r="E54" i="6"/>
  <c r="E74" i="6"/>
  <c r="E55" i="6"/>
  <c r="E59" i="6"/>
  <c r="E73" i="6"/>
  <c r="E72" i="6"/>
  <c r="E58" i="6"/>
  <c r="E70" i="6"/>
</calcChain>
</file>

<file path=xl/connections.xml><?xml version="1.0" encoding="utf-8"?>
<connections xmlns="http://schemas.openxmlformats.org/spreadsheetml/2006/main">
  <connection id="1" name="m_SEG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_SEG2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m_TRA2" type="6" refreshedVersion="0" deleted="1" background="1" saveData="1">
    <textPr fileType="mac" sourceFile="/Users/ulman/DATA/CTC/Excel/m_TRA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m_TRA21" type="6" refreshedVersion="0" deleted="1" background="1" saveData="1">
    <textPr fileType="mac" sourceFile="/Users/ulman/DATA/CTC/Excel/m_TRA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<sst xmlns="http://schemas.openxmlformats.org/spreadsheetml/2006/main" count="1179" uniqueCount="83">
  <si>
    <t>Explanation of the tabs</t>
  </si>
  <si>
    <t>Rankings</t>
  </si>
  <si>
    <t>Statistics</t>
  </si>
  <si>
    <t>The overall submission statistics.</t>
  </si>
  <si>
    <t>NA</t>
  </si>
  <si>
    <t>Not applicable</t>
  </si>
  <si>
    <t>-</t>
  </si>
  <si>
    <t>Not available</t>
  </si>
  <si>
    <t>Result missing for a particular video because the video was not available in that challenge edition.</t>
  </si>
  <si>
    <t>Integer numbers are listed with zero decimals.</t>
  </si>
  <si>
    <t>Real numbers are listed with four decimals.</t>
  </si>
  <si>
    <t>Dataset</t>
  </si>
  <si>
    <t>DIC-C2DH-HeLa</t>
  </si>
  <si>
    <t>Fluo-C2DL-MSC</t>
  </si>
  <si>
    <t>Fluo-C3DH-H157</t>
  </si>
  <si>
    <t>Fluo-C3DL-MDA231</t>
  </si>
  <si>
    <t>Fluo-N2DH-GOWT1</t>
  </si>
  <si>
    <t>Fluo-N2DL-HeLa</t>
  </si>
  <si>
    <t>Fluo-N3DH-CE</t>
  </si>
  <si>
    <t>Fluo-N3DH-CHO</t>
  </si>
  <si>
    <t>Fluo-N3DL-DRO</t>
  </si>
  <si>
    <t>PhC-C2DH-U373</t>
  </si>
  <si>
    <t>PhC-C2DL-PSC</t>
  </si>
  <si>
    <t>Fluo-N2DH-SIM+</t>
  </si>
  <si>
    <t>Fluo-N3DH-SIM+</t>
  </si>
  <si>
    <t>01</t>
  </si>
  <si>
    <t>02</t>
  </si>
  <si>
    <t>KIT-GE</t>
  </si>
  <si>
    <t>FR-Be-GE</t>
  </si>
  <si>
    <t>HD-Hau-GE</t>
  </si>
  <si>
    <t>UZH-CH</t>
  </si>
  <si>
    <t>CUL-UK</t>
  </si>
  <si>
    <t>UP-PT</t>
  </si>
  <si>
    <t>FR-Ro-GE</t>
  </si>
  <si>
    <t>UPM-ES</t>
  </si>
  <si>
    <t>NOTT-UK</t>
  </si>
  <si>
    <t>MU-CZ</t>
  </si>
  <si>
    <t>COM-US</t>
  </si>
  <si>
    <t>CUNI-CZ</t>
  </si>
  <si>
    <t>HD-Har-GE</t>
  </si>
  <si>
    <t>PAST-FR</t>
  </si>
  <si>
    <t>LEID-NL</t>
  </si>
  <si>
    <t>per video: SEG measure</t>
  </si>
  <si>
    <t>per video: TRA measure</t>
  </si>
  <si>
    <t xml:space="preserve">Video </t>
  </si>
  <si>
    <t>SEG</t>
  </si>
  <si>
    <t>TRA</t>
  </si>
  <si>
    <t>Measure</t>
  </si>
  <si>
    <t>Sum</t>
  </si>
  <si>
    <t>Ranking</t>
  </si>
  <si>
    <t xml:space="preserve">Submissions </t>
  </si>
  <si>
    <t xml:space="preserve">Mean </t>
  </si>
  <si>
    <t>STD</t>
  </si>
  <si>
    <t>/</t>
  </si>
  <si>
    <t>Submissions (at the resolution of the whole datasets) received in total:</t>
  </si>
  <si>
    <t>Max submissions (at the resolution of the whole datasets) if everyone would upload all results:</t>
  </si>
  <si>
    <t>Consistent results received / maximum no. of results we could have recieved:</t>
  </si>
  <si>
    <t>Average number of submissions per dataset (at the resolution of the whole datasets):</t>
  </si>
  <si>
    <t>Accumulated results of the three editions of the Cell Tracking Challenge</t>
  </si>
  <si>
    <t>Technical measures for cell tracking methods across all applicable videos in the competition datasets.</t>
  </si>
  <si>
    <t>The performance values of the SEG and TRA measures for the competition datasets.</t>
  </si>
  <si>
    <t>The rankings of all the methods on the competition datasets.</t>
  </si>
  <si>
    <t>Note: At the resolution of the whole datasets means counting 1 when results for both videos were obtained, else counting 0.</t>
  </si>
  <si>
    <t>Measures</t>
  </si>
  <si>
    <t>IMCB-SG (1)</t>
  </si>
  <si>
    <t>IMCB-SG (2)</t>
  </si>
  <si>
    <t>KTH-SE (1)</t>
  </si>
  <si>
    <t>KTH-SE (2)</t>
  </si>
  <si>
    <t>KTH-SE (3)</t>
  </si>
  <si>
    <t>KTH-SE (4)</t>
  </si>
  <si>
    <t>Legend for the tabs</t>
  </si>
  <si>
    <t>Result missing for a particular video because the participant has not provided it.</t>
  </si>
  <si>
    <t>per dataset: average of the average SEG and average TRA values, and final ranking</t>
  </si>
  <si>
    <t>Annotations</t>
  </si>
  <si>
    <t>The inter-annotator variability of the SEG and TRA measures for the competition datasets.</t>
  </si>
  <si>
    <t>Annotator 1</t>
  </si>
  <si>
    <t>Annotator 2</t>
  </si>
  <si>
    <t>Annotator 3</t>
  </si>
  <si>
    <t>Mean</t>
  </si>
  <si>
    <t>per dataset: average SEG and TRA values over videos 01 and 02</t>
  </si>
  <si>
    <t>per dataset: average and standard deviation of average SEG values</t>
  </si>
  <si>
    <t>per dataset: average and standard deviation of average TRA values</t>
  </si>
  <si>
    <t>per dataset: ranking compiled solely using the average SEG and TRA values,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</si>
</sst>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2" fillId="2" borderId="0" xfId="1" applyFont="1" applyFill="1"/>
    <xf numFmtId="0" fontId="1" fillId="2" borderId="0" xfId="1" applyFill="1"/>
    <xf numFmtId="0" fontId="3" fillId="2" borderId="0" xfId="1" applyFont="1" applyFill="1"/>
    <xf numFmtId="0" fontId="7" fillId="3" borderId="0" xfId="0" applyFont="1" applyFill="1" applyBorder="1" applyAlignment="1" applyProtection="1">
      <alignment horizontal="left"/>
      <protection locked="0"/>
    </xf>
    <xf numFmtId="49" fontId="7" fillId="4" borderId="0" xfId="0" applyNumberFormat="1" applyFont="1" applyFill="1" applyBorder="1" applyAlignment="1" applyProtection="1">
      <alignment horizontal="right"/>
      <protection locked="0"/>
    </xf>
    <xf numFmtId="49" fontId="7" fillId="5" borderId="0" xfId="0" applyNumberFormat="1" applyFont="1" applyFill="1" applyBorder="1" applyAlignment="1" applyProtection="1">
      <alignment horizontal="right"/>
      <protection locked="0"/>
    </xf>
    <xf numFmtId="49" fontId="7" fillId="6" borderId="0" xfId="0" applyNumberFormat="1" applyFont="1" applyFill="1" applyBorder="1" applyAlignment="1" applyProtection="1">
      <alignment horizontal="right"/>
      <protection locked="0"/>
    </xf>
    <xf numFmtId="0" fontId="6" fillId="7" borderId="0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164" fontId="0" fillId="4" borderId="0" xfId="0" applyNumberFormat="1" applyFont="1" applyFill="1" applyBorder="1" applyAlignment="1" applyProtection="1">
      <alignment horizontal="right"/>
      <protection locked="0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164" fontId="0" fillId="6" borderId="0" xfId="0" applyNumberFormat="1" applyFont="1" applyFill="1" applyBorder="1" applyAlignment="1" applyProtection="1">
      <alignment horizontal="right"/>
      <protection locked="0"/>
    </xf>
    <xf numFmtId="0" fontId="7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0" fillId="4" borderId="0" xfId="0" applyNumberFormat="1" applyFont="1" applyFill="1" applyBorder="1" applyAlignment="1" applyProtection="1">
      <alignment horizontal="right"/>
    </xf>
    <xf numFmtId="1" fontId="0" fillId="4" borderId="0" xfId="0" applyNumberFormat="1" applyFont="1" applyFill="1" applyBorder="1" applyAlignment="1" applyProtection="1">
      <alignment horizontal="right"/>
    </xf>
    <xf numFmtId="164" fontId="0" fillId="5" borderId="0" xfId="0" applyNumberFormat="1" applyFont="1" applyFill="1" applyBorder="1" applyAlignment="1" applyProtection="1">
      <alignment horizontal="right"/>
    </xf>
    <xf numFmtId="0" fontId="7" fillId="3" borderId="0" xfId="0" applyFont="1" applyFill="1" applyBorder="1" applyAlignment="1" applyProtection="1">
      <alignment horizontal="left"/>
    </xf>
    <xf numFmtId="1" fontId="0" fillId="5" borderId="0" xfId="0" applyNumberFormat="1" applyFont="1" applyFill="1" applyBorder="1" applyAlignment="1" applyProtection="1">
      <alignment horizontal="right"/>
    </xf>
    <xf numFmtId="0" fontId="0" fillId="0" borderId="0" xfId="0" applyFont="1"/>
    <xf numFmtId="49" fontId="7" fillId="6" borderId="0" xfId="0" applyNumberFormat="1" applyFont="1" applyFill="1" applyBorder="1" applyAlignment="1">
      <alignment horizontal="right"/>
    </xf>
    <xf numFmtId="49" fontId="7" fillId="4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4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" fontId="0" fillId="4" borderId="0" xfId="0" applyNumberFormat="1" applyFont="1" applyFill="1" applyBorder="1" applyAlignment="1" applyProtection="1"/>
    <xf numFmtId="0" fontId="0" fillId="4" borderId="0" xfId="0" applyNumberFormat="1" applyFont="1" applyFill="1" applyBorder="1" applyAlignment="1" applyProtection="1"/>
    <xf numFmtId="1" fontId="0" fillId="4" borderId="0" xfId="0" applyNumberFormat="1" applyFont="1" applyFill="1" applyBorder="1" applyAlignment="1" applyProtection="1">
      <alignment horizontal="left"/>
    </xf>
    <xf numFmtId="9" fontId="0" fillId="4" borderId="0" xfId="0" applyNumberFormat="1" applyFont="1" applyFill="1" applyBorder="1" applyAlignment="1" applyProtection="1"/>
    <xf numFmtId="0" fontId="0" fillId="0" borderId="0" xfId="0" applyFont="1" applyFill="1"/>
    <xf numFmtId="1" fontId="0" fillId="0" borderId="0" xfId="0" applyNumberFormat="1" applyFont="1"/>
    <xf numFmtId="10" fontId="0" fillId="0" borderId="0" xfId="0" applyNumberFormat="1" applyFont="1"/>
    <xf numFmtId="2" fontId="0" fillId="0" borderId="0" xfId="0" applyNumberFormat="1" applyFont="1"/>
    <xf numFmtId="0" fontId="9" fillId="0" borderId="0" xfId="0" applyFont="1" applyFill="1" applyBorder="1" applyAlignment="1" applyProtection="1">
      <alignment horizontal="left" vertical="center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164" fontId="10" fillId="6" borderId="0" xfId="0" applyNumberFormat="1" applyFont="1" applyFill="1" applyBorder="1" applyAlignment="1" applyProtection="1">
      <alignment horizontal="right"/>
      <protection locked="0"/>
    </xf>
    <xf numFmtId="164" fontId="11" fillId="4" borderId="0" xfId="0" applyNumberFormat="1" applyFont="1" applyFill="1" applyBorder="1" applyAlignment="1" applyProtection="1">
      <alignment horizontal="right"/>
    </xf>
    <xf numFmtId="164" fontId="11" fillId="6" borderId="0" xfId="0" applyNumberFormat="1" applyFont="1" applyFill="1" applyBorder="1" applyAlignment="1" applyProtection="1">
      <alignment horizontal="right"/>
    </xf>
    <xf numFmtId="164" fontId="0" fillId="4" borderId="0" xfId="0" applyNumberFormat="1" applyFill="1" applyBorder="1" applyAlignment="1" applyProtection="1">
      <alignment horizontal="right"/>
      <protection locked="0"/>
    </xf>
    <xf numFmtId="164" fontId="0" fillId="5" borderId="0" xfId="0" applyNumberFormat="1" applyFill="1" applyBorder="1" applyAlignment="1" applyProtection="1">
      <alignment horizontal="right"/>
      <protection locked="0"/>
    </xf>
    <xf numFmtId="164" fontId="0" fillId="6" borderId="0" xfId="0" applyNumberFormat="1" applyFill="1" applyBorder="1" applyAlignment="1" applyProtection="1">
      <alignment horizontal="right"/>
      <protection locked="0"/>
    </xf>
    <xf numFmtId="164" fontId="12" fillId="4" borderId="0" xfId="0" applyNumberFormat="1" applyFont="1" applyFill="1" applyBorder="1" applyAlignment="1" applyProtection="1">
      <alignment horizontal="right"/>
      <protection locked="0"/>
    </xf>
    <xf numFmtId="164" fontId="12" fillId="5" borderId="0" xfId="0" applyNumberFormat="1" applyFont="1" applyFill="1" applyBorder="1" applyAlignment="1" applyProtection="1">
      <alignment horizontal="right"/>
      <protection locked="0"/>
    </xf>
    <xf numFmtId="164" fontId="12" fillId="6" borderId="0" xfId="0" applyNumberFormat="1" applyFont="1" applyFill="1" applyBorder="1" applyAlignment="1" applyProtection="1">
      <alignment horizontal="right"/>
      <protection locked="0"/>
    </xf>
    <xf numFmtId="49" fontId="7" fillId="6" borderId="0" xfId="0" applyNumberFormat="1" applyFont="1" applyFill="1" applyBorder="1" applyAlignment="1" applyProtection="1">
      <alignment horizontal="center"/>
      <protection locked="0"/>
    </xf>
    <xf numFmtId="49" fontId="7" fillId="4" borderId="0" xfId="0" applyNumberFormat="1" applyFont="1" applyFill="1" applyBorder="1" applyAlignment="1" applyProtection="1">
      <alignment horizontal="center"/>
      <protection locked="0"/>
    </xf>
    <xf numFmtId="0" fontId="6" fillId="7" borderId="0" xfId="0" applyFont="1" applyFill="1" applyBorder="1" applyAlignment="1" applyProtection="1">
      <alignment horizontal="left"/>
      <protection locked="0"/>
    </xf>
    <xf numFmtId="49" fontId="7" fillId="5" borderId="0" xfId="0" applyNumberFormat="1" applyFont="1" applyFill="1" applyBorder="1" applyAlignment="1" applyProtection="1">
      <alignment horizontal="center"/>
      <protection locked="0"/>
    </xf>
    <xf numFmtId="49" fontId="7" fillId="4" borderId="0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0" fillId="5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6" fillId="7" borderId="0" xfId="0" applyFont="1" applyFill="1" applyBorder="1" applyAlignment="1">
      <alignment horizontal="left"/>
    </xf>
    <xf numFmtId="0" fontId="9" fillId="7" borderId="0" xfId="0" applyFont="1" applyFill="1" applyBorder="1" applyAlignment="1" applyProtection="1">
      <alignment horizontal="left" vertical="center"/>
      <protection locked="0"/>
    </xf>
    <xf numFmtId="0" fontId="7" fillId="7" borderId="0" xfId="0" applyFont="1" applyFill="1" applyBorder="1" applyAlignment="1" applyProtection="1">
      <alignment horizontal="left" vertical="center"/>
      <protection locked="0"/>
    </xf>
  </cellXfs>
  <cellStyles count="4">
    <cellStyle name="Hypertextový odkaz" xfId="2" builtinId="8" hidden="1"/>
    <cellStyle name="Normal 2" xfId="1"/>
    <cellStyle name="Normální" xfId="0" builtinId="0"/>
    <cellStyle name="Použitý hypertextový odkaz" xfId="3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m_TRA2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_SEG2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_TRA2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m_SEG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zoomScale="90" zoomScaleNormal="90" zoomScalePageLayoutView="90" workbookViewId="0"/>
  </sheetViews>
  <sheetFormatPr defaultColWidth="8.875" defaultRowHeight="15" x14ac:dyDescent="0.25"/>
  <cols>
    <col min="1" max="1" width="5.625" style="2" customWidth="1"/>
    <col min="2" max="2" width="12.375" style="2" customWidth="1"/>
    <col min="3" max="3" width="18.375" style="2" customWidth="1"/>
    <col min="4" max="4" width="82.5" style="2" customWidth="1"/>
    <col min="5" max="16384" width="8.875" style="2"/>
  </cols>
  <sheetData>
    <row r="2" spans="2:4" ht="26.25" x14ac:dyDescent="0.4">
      <c r="B2" s="1" t="s">
        <v>58</v>
      </c>
    </row>
    <row r="3" spans="2:4" x14ac:dyDescent="0.25">
      <c r="B3" s="2" t="s">
        <v>59</v>
      </c>
    </row>
    <row r="5" spans="2:4" x14ac:dyDescent="0.25">
      <c r="B5" s="3" t="s">
        <v>0</v>
      </c>
    </row>
    <row r="6" spans="2:4" x14ac:dyDescent="0.25">
      <c r="B6" s="2" t="s">
        <v>63</v>
      </c>
      <c r="C6" s="2" t="s">
        <v>60</v>
      </c>
    </row>
    <row r="7" spans="2:4" x14ac:dyDescent="0.25">
      <c r="B7" s="2" t="s">
        <v>1</v>
      </c>
      <c r="C7" s="2" t="s">
        <v>61</v>
      </c>
    </row>
    <row r="8" spans="2:4" x14ac:dyDescent="0.25">
      <c r="B8" s="2" t="s">
        <v>2</v>
      </c>
      <c r="C8" s="2" t="s">
        <v>3</v>
      </c>
    </row>
    <row r="9" spans="2:4" x14ac:dyDescent="0.25">
      <c r="B9" s="2" t="s">
        <v>73</v>
      </c>
      <c r="C9" s="2" t="s">
        <v>74</v>
      </c>
    </row>
    <row r="11" spans="2:4" x14ac:dyDescent="0.25">
      <c r="B11" s="3" t="s">
        <v>70</v>
      </c>
    </row>
    <row r="12" spans="2:4" x14ac:dyDescent="0.25">
      <c r="B12" s="2" t="s">
        <v>4</v>
      </c>
      <c r="C12" s="2" t="s">
        <v>5</v>
      </c>
      <c r="D12" s="2" t="s">
        <v>71</v>
      </c>
    </row>
    <row r="13" spans="2:4" x14ac:dyDescent="0.25">
      <c r="B13" s="2" t="s">
        <v>6</v>
      </c>
      <c r="C13" s="2" t="s">
        <v>7</v>
      </c>
      <c r="D13" s="2" t="s">
        <v>8</v>
      </c>
    </row>
    <row r="15" spans="2:4" x14ac:dyDescent="0.25">
      <c r="B15" s="2" t="s">
        <v>9</v>
      </c>
    </row>
    <row r="16" spans="2:4" x14ac:dyDescent="0.25">
      <c r="B16" s="2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4" t="s">
        <v>11</v>
      </c>
      <c r="B1" s="46" t="s">
        <v>12</v>
      </c>
      <c r="C1" s="46"/>
      <c r="D1" s="48" t="s">
        <v>13</v>
      </c>
      <c r="E1" s="48"/>
      <c r="F1" s="46" t="s">
        <v>14</v>
      </c>
      <c r="G1" s="46"/>
      <c r="H1" s="48" t="s">
        <v>15</v>
      </c>
      <c r="I1" s="48"/>
      <c r="J1" s="46" t="s">
        <v>16</v>
      </c>
      <c r="K1" s="46"/>
      <c r="L1" s="48" t="s">
        <v>17</v>
      </c>
      <c r="M1" s="48"/>
      <c r="N1" s="46" t="s">
        <v>18</v>
      </c>
      <c r="O1" s="46"/>
      <c r="P1" s="45" t="s">
        <v>19</v>
      </c>
      <c r="Q1" s="45"/>
      <c r="R1" s="46" t="s">
        <v>20</v>
      </c>
      <c r="S1" s="46"/>
      <c r="T1" s="45" t="s">
        <v>21</v>
      </c>
      <c r="U1" s="45"/>
      <c r="V1" s="46" t="s">
        <v>22</v>
      </c>
      <c r="W1" s="46"/>
      <c r="X1" s="45" t="s">
        <v>23</v>
      </c>
      <c r="Y1" s="45"/>
      <c r="Z1" s="46" t="s">
        <v>24</v>
      </c>
      <c r="AA1" s="46"/>
    </row>
    <row r="2" spans="1:27" x14ac:dyDescent="0.25">
      <c r="A2" s="4" t="s">
        <v>44</v>
      </c>
      <c r="B2" s="5" t="s">
        <v>25</v>
      </c>
      <c r="C2" s="5" t="s">
        <v>26</v>
      </c>
      <c r="D2" s="6" t="s">
        <v>25</v>
      </c>
      <c r="E2" s="6" t="s">
        <v>26</v>
      </c>
      <c r="F2" s="5" t="s">
        <v>25</v>
      </c>
      <c r="G2" s="5" t="s">
        <v>26</v>
      </c>
      <c r="H2" s="6" t="s">
        <v>25</v>
      </c>
      <c r="I2" s="6" t="s">
        <v>26</v>
      </c>
      <c r="J2" s="5" t="s">
        <v>25</v>
      </c>
      <c r="K2" s="5" t="s">
        <v>26</v>
      </c>
      <c r="L2" s="6" t="s">
        <v>25</v>
      </c>
      <c r="M2" s="6" t="s">
        <v>26</v>
      </c>
      <c r="N2" s="5" t="s">
        <v>25</v>
      </c>
      <c r="O2" s="5" t="s">
        <v>26</v>
      </c>
      <c r="P2" s="7" t="s">
        <v>25</v>
      </c>
      <c r="Q2" s="7" t="s">
        <v>26</v>
      </c>
      <c r="R2" s="5" t="s">
        <v>25</v>
      </c>
      <c r="S2" s="5" t="s">
        <v>26</v>
      </c>
      <c r="T2" s="7" t="s">
        <v>25</v>
      </c>
      <c r="U2" s="7" t="s">
        <v>26</v>
      </c>
      <c r="V2" s="5" t="s">
        <v>25</v>
      </c>
      <c r="W2" s="5" t="s">
        <v>26</v>
      </c>
      <c r="X2" s="7" t="s">
        <v>25</v>
      </c>
      <c r="Y2" s="7" t="s">
        <v>26</v>
      </c>
      <c r="Z2" s="5" t="s">
        <v>25</v>
      </c>
      <c r="AA2" s="5" t="s">
        <v>26</v>
      </c>
    </row>
    <row r="3" spans="1:27" x14ac:dyDescent="0.25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x14ac:dyDescent="0.25">
      <c r="A4" s="9" t="s">
        <v>37</v>
      </c>
      <c r="B4" s="10" t="s">
        <v>6</v>
      </c>
      <c r="C4" s="10" t="s">
        <v>6</v>
      </c>
      <c r="D4" s="40">
        <v>5.5994000000000002E-2</v>
      </c>
      <c r="E4" s="40">
        <v>0.147255</v>
      </c>
      <c r="F4" s="39">
        <v>0.73112500000000002</v>
      </c>
      <c r="G4" s="39">
        <v>0.72980599999999995</v>
      </c>
      <c r="H4" s="40">
        <v>0.41513699999999998</v>
      </c>
      <c r="I4" s="40">
        <v>0.38245400000000002</v>
      </c>
      <c r="J4" s="39">
        <v>0.68749700000000002</v>
      </c>
      <c r="K4" s="39">
        <v>0.39364199999999999</v>
      </c>
      <c r="L4" s="40">
        <v>0.33282800000000001</v>
      </c>
      <c r="M4" s="40">
        <v>0.29624400000000001</v>
      </c>
      <c r="N4" s="10" t="s">
        <v>6</v>
      </c>
      <c r="O4" s="10" t="s">
        <v>6</v>
      </c>
      <c r="P4" s="41">
        <v>0.92046700000000004</v>
      </c>
      <c r="Q4" s="41">
        <v>0.83794400000000002</v>
      </c>
      <c r="R4" s="10" t="s">
        <v>6</v>
      </c>
      <c r="S4" s="10" t="s">
        <v>6</v>
      </c>
      <c r="T4" s="12" t="s">
        <v>6</v>
      </c>
      <c r="U4" s="12" t="s">
        <v>6</v>
      </c>
      <c r="V4" s="10" t="s">
        <v>6</v>
      </c>
      <c r="W4" s="10" t="s">
        <v>6</v>
      </c>
      <c r="X4" s="12" t="s">
        <v>6</v>
      </c>
      <c r="Y4" s="12" t="s">
        <v>6</v>
      </c>
      <c r="Z4" s="10" t="s">
        <v>6</v>
      </c>
      <c r="AA4" s="10" t="s">
        <v>6</v>
      </c>
    </row>
    <row r="5" spans="1:27" x14ac:dyDescent="0.25">
      <c r="A5" s="9" t="s">
        <v>31</v>
      </c>
      <c r="B5" s="39" t="s">
        <v>4</v>
      </c>
      <c r="C5" s="39" t="s">
        <v>4</v>
      </c>
      <c r="D5" s="40">
        <v>0.40501100000000001</v>
      </c>
      <c r="E5" s="40">
        <v>6.5518000000000007E-2</v>
      </c>
      <c r="F5" s="39">
        <v>0.53878199999999998</v>
      </c>
      <c r="G5" s="39">
        <v>0.46460899999999999</v>
      </c>
      <c r="H5" s="40">
        <v>0.245916</v>
      </c>
      <c r="I5" s="40">
        <v>0.50113600000000003</v>
      </c>
      <c r="J5" s="39">
        <v>0.54211500000000001</v>
      </c>
      <c r="K5" s="39">
        <v>0.26984900000000001</v>
      </c>
      <c r="L5" s="40">
        <v>0.72539100000000001</v>
      </c>
      <c r="M5" s="40">
        <v>0.72662800000000005</v>
      </c>
      <c r="N5" s="39">
        <v>0.114303</v>
      </c>
      <c r="O5" s="39">
        <v>7.5900000000000004E-3</v>
      </c>
      <c r="P5" s="41">
        <v>0.926898</v>
      </c>
      <c r="Q5" s="41">
        <v>0.82920000000000005</v>
      </c>
      <c r="R5" s="39">
        <v>1.193E-3</v>
      </c>
      <c r="S5" s="39">
        <v>1.0889999999999999E-3</v>
      </c>
      <c r="T5" s="41" t="s">
        <v>4</v>
      </c>
      <c r="U5" s="41" t="s">
        <v>4</v>
      </c>
      <c r="V5" s="39">
        <v>0.128298</v>
      </c>
      <c r="W5" s="39">
        <v>2.0032999999999999E-2</v>
      </c>
      <c r="X5" s="41">
        <v>0.77748399999999995</v>
      </c>
      <c r="Y5" s="41">
        <v>0.33198</v>
      </c>
      <c r="Z5" s="39">
        <v>0.73907400000000001</v>
      </c>
      <c r="AA5" s="39">
        <v>0.31797199999999998</v>
      </c>
    </row>
    <row r="6" spans="1:27" x14ac:dyDescent="0.25">
      <c r="A6" s="9" t="s">
        <v>38</v>
      </c>
      <c r="B6" s="10" t="s">
        <v>6</v>
      </c>
      <c r="C6" s="10" t="s">
        <v>6</v>
      </c>
      <c r="D6" s="40">
        <v>0.150148</v>
      </c>
      <c r="E6" s="40">
        <v>0.206761</v>
      </c>
      <c r="F6" s="39">
        <v>0.75436000000000003</v>
      </c>
      <c r="G6" s="39">
        <v>0.77135799999999999</v>
      </c>
      <c r="H6" s="40">
        <v>0.16839000000000001</v>
      </c>
      <c r="I6" s="40">
        <v>0.28232600000000002</v>
      </c>
      <c r="J6" s="39">
        <v>0.85535300000000003</v>
      </c>
      <c r="K6" s="39">
        <v>0.91942199999999996</v>
      </c>
      <c r="L6" s="40">
        <v>0.78269200000000005</v>
      </c>
      <c r="M6" s="40">
        <v>0.76298999999999995</v>
      </c>
      <c r="N6" s="10" t="s">
        <v>6</v>
      </c>
      <c r="O6" s="10" t="s">
        <v>6</v>
      </c>
      <c r="P6" s="41">
        <v>0.78959299999999999</v>
      </c>
      <c r="Q6" s="41">
        <v>0.72014</v>
      </c>
      <c r="R6" s="10" t="s">
        <v>6</v>
      </c>
      <c r="S6" s="10" t="s">
        <v>6</v>
      </c>
      <c r="T6" s="12" t="s">
        <v>6</v>
      </c>
      <c r="U6" s="12" t="s">
        <v>6</v>
      </c>
      <c r="V6" s="10" t="s">
        <v>6</v>
      </c>
      <c r="W6" s="10" t="s">
        <v>6</v>
      </c>
      <c r="X6" s="12" t="s">
        <v>6</v>
      </c>
      <c r="Y6" s="12" t="s">
        <v>6</v>
      </c>
      <c r="Z6" s="10" t="s">
        <v>6</v>
      </c>
      <c r="AA6" s="10" t="s">
        <v>6</v>
      </c>
    </row>
    <row r="7" spans="1:27" x14ac:dyDescent="0.25">
      <c r="A7" s="9" t="s">
        <v>28</v>
      </c>
      <c r="B7" s="39" t="s">
        <v>4</v>
      </c>
      <c r="C7" s="39" t="s">
        <v>4</v>
      </c>
      <c r="D7" s="40" t="s">
        <v>4</v>
      </c>
      <c r="E7" s="40" t="s">
        <v>4</v>
      </c>
      <c r="F7" s="39" t="s">
        <v>4</v>
      </c>
      <c r="G7" s="39" t="s">
        <v>4</v>
      </c>
      <c r="H7" s="40" t="s">
        <v>4</v>
      </c>
      <c r="I7" s="40" t="s">
        <v>4</v>
      </c>
      <c r="J7" s="39" t="s">
        <v>4</v>
      </c>
      <c r="K7" s="39" t="s">
        <v>4</v>
      </c>
      <c r="L7" s="40" t="s">
        <v>4</v>
      </c>
      <c r="M7" s="40" t="s">
        <v>4</v>
      </c>
      <c r="N7" s="39" t="s">
        <v>4</v>
      </c>
      <c r="O7" s="39" t="s">
        <v>4</v>
      </c>
      <c r="P7" s="41" t="s">
        <v>4</v>
      </c>
      <c r="Q7" s="41" t="s">
        <v>4</v>
      </c>
      <c r="R7" s="39" t="s">
        <v>4</v>
      </c>
      <c r="S7" s="39" t="s">
        <v>4</v>
      </c>
      <c r="T7" s="41">
        <v>0.83062400000000003</v>
      </c>
      <c r="U7" s="41">
        <v>0.82232700000000003</v>
      </c>
      <c r="V7" s="39">
        <v>0.54088899999999995</v>
      </c>
      <c r="W7" s="39">
        <v>0.55535199999999996</v>
      </c>
      <c r="X7" s="41" t="s">
        <v>4</v>
      </c>
      <c r="Y7" s="41" t="s">
        <v>4</v>
      </c>
      <c r="Z7" s="39" t="s">
        <v>4</v>
      </c>
      <c r="AA7" s="39" t="s">
        <v>4</v>
      </c>
    </row>
    <row r="8" spans="1:27" x14ac:dyDescent="0.25">
      <c r="A8" s="9" t="s">
        <v>33</v>
      </c>
      <c r="B8" s="39">
        <v>0.74982400000000005</v>
      </c>
      <c r="C8" s="39">
        <v>0.80146399999999995</v>
      </c>
      <c r="D8" s="40">
        <v>0.54451000000000005</v>
      </c>
      <c r="E8" s="40">
        <v>0.61869799999999997</v>
      </c>
      <c r="F8" s="39" t="s">
        <v>4</v>
      </c>
      <c r="G8" s="39" t="s">
        <v>4</v>
      </c>
      <c r="H8" s="40" t="s">
        <v>4</v>
      </c>
      <c r="I8" s="40" t="s">
        <v>4</v>
      </c>
      <c r="J8" s="39" t="s">
        <v>4</v>
      </c>
      <c r="K8" s="39" t="s">
        <v>4</v>
      </c>
      <c r="L8" s="40">
        <v>0.91683000000000003</v>
      </c>
      <c r="M8" s="40">
        <v>0.88906099999999999</v>
      </c>
      <c r="N8" s="39" t="s">
        <v>4</v>
      </c>
      <c r="O8" s="39" t="s">
        <v>4</v>
      </c>
      <c r="P8" s="41" t="s">
        <v>4</v>
      </c>
      <c r="Q8" s="41" t="s">
        <v>4</v>
      </c>
      <c r="R8" s="39" t="s">
        <v>4</v>
      </c>
      <c r="S8" s="39" t="s">
        <v>4</v>
      </c>
      <c r="T8" s="41">
        <v>0.92620999999999998</v>
      </c>
      <c r="U8" s="41">
        <v>0.91429000000000005</v>
      </c>
      <c r="V8" s="39">
        <v>0.54300400000000004</v>
      </c>
      <c r="W8" s="39">
        <v>0.52821499999999999</v>
      </c>
      <c r="X8" s="41">
        <v>0.85091099999999997</v>
      </c>
      <c r="Y8" s="41">
        <v>0.71173900000000001</v>
      </c>
      <c r="Z8" s="39" t="s">
        <v>4</v>
      </c>
      <c r="AA8" s="39" t="s">
        <v>4</v>
      </c>
    </row>
    <row r="9" spans="1:27" x14ac:dyDescent="0.25">
      <c r="A9" s="9" t="s">
        <v>39</v>
      </c>
      <c r="B9" s="39" t="s">
        <v>4</v>
      </c>
      <c r="C9" s="39" t="s">
        <v>4</v>
      </c>
      <c r="D9" s="40">
        <v>0.29725499999999999</v>
      </c>
      <c r="E9" s="40">
        <v>0.43369099999999999</v>
      </c>
      <c r="F9" s="39">
        <v>0.82927499999999998</v>
      </c>
      <c r="G9" s="39">
        <v>0.80268700000000004</v>
      </c>
      <c r="H9" s="40">
        <v>0.17702599999999999</v>
      </c>
      <c r="I9" s="40">
        <v>0.29694999999999999</v>
      </c>
      <c r="J9" s="39">
        <v>0.85163</v>
      </c>
      <c r="K9" s="39">
        <v>0.89596799999999999</v>
      </c>
      <c r="L9" s="40">
        <v>0.82805300000000004</v>
      </c>
      <c r="M9" s="40">
        <v>0.80293300000000001</v>
      </c>
      <c r="N9" s="39">
        <v>0.473939</v>
      </c>
      <c r="O9" s="39">
        <v>0.36985400000000002</v>
      </c>
      <c r="P9" s="41">
        <v>0.93444300000000002</v>
      </c>
      <c r="Q9" s="41">
        <v>0.86246100000000003</v>
      </c>
      <c r="R9" s="10" t="s">
        <v>6</v>
      </c>
      <c r="S9" s="10" t="s">
        <v>6</v>
      </c>
      <c r="T9" s="41" t="s">
        <v>4</v>
      </c>
      <c r="U9" s="41" t="s">
        <v>4</v>
      </c>
      <c r="V9" s="39">
        <v>0.39571299999999998</v>
      </c>
      <c r="W9" s="39">
        <v>0.42050300000000002</v>
      </c>
      <c r="X9" s="41">
        <v>0.85717399999999999</v>
      </c>
      <c r="Y9" s="41">
        <v>0.30813299999999999</v>
      </c>
      <c r="Z9" s="39">
        <v>0.79601500000000003</v>
      </c>
      <c r="AA9" s="39">
        <v>0.381604</v>
      </c>
    </row>
    <row r="10" spans="1:27" x14ac:dyDescent="0.25">
      <c r="A10" s="9" t="s">
        <v>29</v>
      </c>
      <c r="B10" s="39" t="s">
        <v>4</v>
      </c>
      <c r="C10" s="39" t="s">
        <v>4</v>
      </c>
      <c r="D10" s="40" t="s">
        <v>4</v>
      </c>
      <c r="E10" s="40" t="s">
        <v>4</v>
      </c>
      <c r="F10" s="39" t="s">
        <v>4</v>
      </c>
      <c r="G10" s="39" t="s">
        <v>4</v>
      </c>
      <c r="H10" s="40" t="s">
        <v>4</v>
      </c>
      <c r="I10" s="40" t="s">
        <v>4</v>
      </c>
      <c r="J10" s="39" t="s">
        <v>4</v>
      </c>
      <c r="K10" s="39" t="s">
        <v>4</v>
      </c>
      <c r="L10" s="40">
        <v>0.77297400000000005</v>
      </c>
      <c r="M10" s="40">
        <v>0.71681600000000001</v>
      </c>
      <c r="N10" s="39" t="s">
        <v>4</v>
      </c>
      <c r="O10" s="39" t="s">
        <v>4</v>
      </c>
      <c r="P10" s="41" t="s">
        <v>4</v>
      </c>
      <c r="Q10" s="41" t="s">
        <v>4</v>
      </c>
      <c r="R10" s="39" t="s">
        <v>4</v>
      </c>
      <c r="S10" s="39" t="s">
        <v>4</v>
      </c>
      <c r="T10" s="41" t="s">
        <v>4</v>
      </c>
      <c r="U10" s="41" t="s">
        <v>4</v>
      </c>
      <c r="V10" s="39">
        <v>0.66828699999999996</v>
      </c>
      <c r="W10" s="39">
        <v>0.66261199999999998</v>
      </c>
      <c r="X10" s="41">
        <v>0.82363699999999995</v>
      </c>
      <c r="Y10" s="41">
        <v>0.63373000000000002</v>
      </c>
      <c r="Z10" s="39" t="s">
        <v>4</v>
      </c>
      <c r="AA10" s="39" t="s">
        <v>4</v>
      </c>
    </row>
    <row r="11" spans="1:27" x14ac:dyDescent="0.25">
      <c r="A11" s="13" t="s">
        <v>64</v>
      </c>
      <c r="B11" s="39">
        <v>0.28343800000000002</v>
      </c>
      <c r="C11" s="39">
        <v>0.30355599999999999</v>
      </c>
      <c r="D11" s="40">
        <v>0.243474</v>
      </c>
      <c r="E11" s="40">
        <v>0.31622699999999998</v>
      </c>
      <c r="F11" s="39" t="s">
        <v>4</v>
      </c>
      <c r="G11" s="39" t="s">
        <v>4</v>
      </c>
      <c r="H11" s="40" t="s">
        <v>4</v>
      </c>
      <c r="I11" s="40" t="s">
        <v>4</v>
      </c>
      <c r="J11" s="39">
        <v>0.50287000000000004</v>
      </c>
      <c r="K11" s="39">
        <v>0.55431200000000003</v>
      </c>
      <c r="L11" s="40">
        <v>0.30767899999999998</v>
      </c>
      <c r="M11" s="40">
        <v>0.355624</v>
      </c>
      <c r="N11" s="39" t="s">
        <v>4</v>
      </c>
      <c r="O11" s="39" t="s">
        <v>4</v>
      </c>
      <c r="P11" s="41" t="s">
        <v>4</v>
      </c>
      <c r="Q11" s="41" t="s">
        <v>4</v>
      </c>
      <c r="R11" s="10" t="s">
        <v>6</v>
      </c>
      <c r="S11" s="10" t="s">
        <v>6</v>
      </c>
      <c r="T11" s="41">
        <v>0.276368</v>
      </c>
      <c r="U11" s="41">
        <v>0.25747799999999998</v>
      </c>
      <c r="V11" s="39">
        <v>4.2250000000000003E-2</v>
      </c>
      <c r="W11" s="39">
        <v>3.7900000000000003E-2</v>
      </c>
      <c r="X11" s="41">
        <v>0.39040000000000002</v>
      </c>
      <c r="Y11" s="41">
        <v>0.40515899999999999</v>
      </c>
      <c r="Z11" s="39" t="s">
        <v>4</v>
      </c>
      <c r="AA11" s="39" t="s">
        <v>4</v>
      </c>
    </row>
    <row r="12" spans="1:27" x14ac:dyDescent="0.25">
      <c r="A12" s="14" t="s">
        <v>65</v>
      </c>
      <c r="B12" s="39" t="s">
        <v>4</v>
      </c>
      <c r="C12" s="39" t="s">
        <v>4</v>
      </c>
      <c r="D12" s="41" t="s">
        <v>4</v>
      </c>
      <c r="E12" s="41" t="s">
        <v>4</v>
      </c>
      <c r="F12" s="39">
        <v>0.524424</v>
      </c>
      <c r="G12" s="39">
        <v>0.61439600000000005</v>
      </c>
      <c r="H12" s="40">
        <v>0.52341499999999996</v>
      </c>
      <c r="I12" s="40">
        <v>0.48459200000000002</v>
      </c>
      <c r="J12" s="39" t="s">
        <v>4</v>
      </c>
      <c r="K12" s="39" t="s">
        <v>4</v>
      </c>
      <c r="L12" s="41" t="s">
        <v>4</v>
      </c>
      <c r="M12" s="41" t="s">
        <v>4</v>
      </c>
      <c r="N12" s="39" t="s">
        <v>4</v>
      </c>
      <c r="O12" s="39" t="s">
        <v>4</v>
      </c>
      <c r="P12" s="40">
        <v>0.78805999999999998</v>
      </c>
      <c r="Q12" s="40">
        <v>0.70517300000000005</v>
      </c>
      <c r="R12" s="10" t="s">
        <v>6</v>
      </c>
      <c r="S12" s="10" t="s">
        <v>6</v>
      </c>
      <c r="T12" s="41" t="s">
        <v>4</v>
      </c>
      <c r="U12" s="41" t="s">
        <v>4</v>
      </c>
      <c r="V12" s="39" t="s">
        <v>4</v>
      </c>
      <c r="W12" s="39" t="s">
        <v>4</v>
      </c>
      <c r="X12" s="41" t="s">
        <v>4</v>
      </c>
      <c r="Y12" s="41" t="s">
        <v>4</v>
      </c>
      <c r="Z12" s="39">
        <v>0.78135699999999997</v>
      </c>
      <c r="AA12" s="39">
        <v>0.40441899999999997</v>
      </c>
    </row>
    <row r="13" spans="1:27" x14ac:dyDescent="0.25">
      <c r="A13" s="9" t="s">
        <v>27</v>
      </c>
      <c r="B13" s="39" t="s">
        <v>4</v>
      </c>
      <c r="C13" s="39" t="s">
        <v>4</v>
      </c>
      <c r="D13" s="40" t="s">
        <v>4</v>
      </c>
      <c r="E13" s="40" t="s">
        <v>4</v>
      </c>
      <c r="F13" s="39" t="s">
        <v>4</v>
      </c>
      <c r="G13" s="39" t="s">
        <v>4</v>
      </c>
      <c r="H13" s="40" t="s">
        <v>4</v>
      </c>
      <c r="I13" s="40" t="s">
        <v>4</v>
      </c>
      <c r="J13" s="39">
        <v>0.78116099999999999</v>
      </c>
      <c r="K13" s="39">
        <v>0.85359099999999999</v>
      </c>
      <c r="L13" s="40">
        <v>0.77249000000000001</v>
      </c>
      <c r="M13" s="40">
        <v>0.76771100000000003</v>
      </c>
      <c r="N13" s="39">
        <v>0.35852699999999998</v>
      </c>
      <c r="O13" s="39">
        <v>0.24218700000000001</v>
      </c>
      <c r="P13" s="41">
        <v>0.65090800000000004</v>
      </c>
      <c r="Q13" s="41">
        <v>0.51934499999999995</v>
      </c>
      <c r="R13" s="39" t="s">
        <v>4</v>
      </c>
      <c r="S13" s="39" t="s">
        <v>4</v>
      </c>
      <c r="T13" s="41" t="s">
        <v>4</v>
      </c>
      <c r="U13" s="41" t="s">
        <v>4</v>
      </c>
      <c r="V13" s="39" t="s">
        <v>4</v>
      </c>
      <c r="W13" s="39" t="s">
        <v>4</v>
      </c>
      <c r="X13" s="41">
        <v>0.74973599999999996</v>
      </c>
      <c r="Y13" s="41">
        <v>0.39416099999999998</v>
      </c>
      <c r="Z13" s="39">
        <v>0.63490000000000002</v>
      </c>
      <c r="AA13" s="39">
        <v>0.39320899999999998</v>
      </c>
    </row>
    <row r="14" spans="1:27" x14ac:dyDescent="0.25">
      <c r="A14" s="9" t="s">
        <v>66</v>
      </c>
      <c r="B14" s="39" t="s">
        <v>4</v>
      </c>
      <c r="C14" s="39" t="s">
        <v>4</v>
      </c>
      <c r="D14" s="40">
        <v>0.55992799999999998</v>
      </c>
      <c r="E14" s="40">
        <v>0.61917999999999995</v>
      </c>
      <c r="F14" s="39">
        <v>0.88344</v>
      </c>
      <c r="G14" s="39">
        <v>0.89249900000000004</v>
      </c>
      <c r="H14" s="40">
        <v>0.62227200000000005</v>
      </c>
      <c r="I14" s="40">
        <v>0.63932299999999997</v>
      </c>
      <c r="J14" s="39">
        <v>0.92253799999999997</v>
      </c>
      <c r="K14" s="39">
        <v>0.93088899999999997</v>
      </c>
      <c r="L14" s="40">
        <v>0.895038</v>
      </c>
      <c r="M14" s="40">
        <v>0.89146599999999998</v>
      </c>
      <c r="N14" s="39">
        <v>0.55038100000000001</v>
      </c>
      <c r="O14" s="39">
        <v>0.40671600000000002</v>
      </c>
      <c r="P14" s="41">
        <v>0.92690399999999995</v>
      </c>
      <c r="Q14" s="41">
        <v>0.87035799999999997</v>
      </c>
      <c r="R14" s="39" t="s">
        <v>4</v>
      </c>
      <c r="S14" s="39" t="s">
        <v>4</v>
      </c>
      <c r="T14" s="41" t="s">
        <v>4</v>
      </c>
      <c r="U14" s="41" t="s">
        <v>4</v>
      </c>
      <c r="V14" s="39">
        <v>0.58971899999999999</v>
      </c>
      <c r="W14" s="39">
        <v>0.61352499999999999</v>
      </c>
      <c r="X14" s="41">
        <v>0.87397800000000003</v>
      </c>
      <c r="Y14" s="41">
        <v>0.70900600000000003</v>
      </c>
      <c r="Z14" s="42">
        <v>0.834507</v>
      </c>
      <c r="AA14" s="42">
        <v>0.65732100000000004</v>
      </c>
    </row>
    <row r="15" spans="1:27" x14ac:dyDescent="0.25">
      <c r="A15" s="9" t="s">
        <v>67</v>
      </c>
      <c r="B15" s="39" t="s">
        <v>4</v>
      </c>
      <c r="C15" s="39" t="s">
        <v>4</v>
      </c>
      <c r="D15" s="40" t="s">
        <v>4</v>
      </c>
      <c r="E15" s="40" t="s">
        <v>4</v>
      </c>
      <c r="F15" s="39" t="s">
        <v>4</v>
      </c>
      <c r="G15" s="39" t="s">
        <v>4</v>
      </c>
      <c r="H15" s="40" t="s">
        <v>4</v>
      </c>
      <c r="I15" s="40" t="s">
        <v>4</v>
      </c>
      <c r="J15" s="39" t="s">
        <v>4</v>
      </c>
      <c r="K15" s="39" t="s">
        <v>4</v>
      </c>
      <c r="L15" s="40" t="s">
        <v>4</v>
      </c>
      <c r="M15" s="40" t="s">
        <v>4</v>
      </c>
      <c r="N15" s="39" t="s">
        <v>4</v>
      </c>
      <c r="O15" s="39" t="s">
        <v>4</v>
      </c>
      <c r="P15" s="40" t="s">
        <v>4</v>
      </c>
      <c r="Q15" s="40" t="s">
        <v>4</v>
      </c>
      <c r="R15" s="39">
        <v>0.68177500000000002</v>
      </c>
      <c r="S15" s="39">
        <v>0.44104900000000002</v>
      </c>
      <c r="T15" s="41" t="s">
        <v>4</v>
      </c>
      <c r="U15" s="41" t="s">
        <v>4</v>
      </c>
      <c r="V15" s="39" t="s">
        <v>4</v>
      </c>
      <c r="W15" s="39" t="s">
        <v>4</v>
      </c>
      <c r="X15" s="41" t="s">
        <v>4</v>
      </c>
      <c r="Y15" s="41" t="s">
        <v>4</v>
      </c>
      <c r="Z15" s="39" t="s">
        <v>4</v>
      </c>
      <c r="AA15" s="39" t="s">
        <v>4</v>
      </c>
    </row>
    <row r="16" spans="1:27" x14ac:dyDescent="0.25">
      <c r="A16" s="9" t="s">
        <v>68</v>
      </c>
      <c r="B16" s="39" t="s">
        <v>4</v>
      </c>
      <c r="C16" s="39" t="s">
        <v>4</v>
      </c>
      <c r="D16" s="40" t="s">
        <v>4</v>
      </c>
      <c r="E16" s="40" t="s">
        <v>4</v>
      </c>
      <c r="F16" s="39" t="s">
        <v>4</v>
      </c>
      <c r="G16" s="39" t="s">
        <v>4</v>
      </c>
      <c r="H16" s="40" t="s">
        <v>4</v>
      </c>
      <c r="I16" s="40" t="s">
        <v>4</v>
      </c>
      <c r="J16" s="39" t="s">
        <v>4</v>
      </c>
      <c r="K16" s="39" t="s">
        <v>4</v>
      </c>
      <c r="L16" s="40" t="s">
        <v>4</v>
      </c>
      <c r="M16" s="40" t="s">
        <v>4</v>
      </c>
      <c r="N16" s="39" t="s">
        <v>4</v>
      </c>
      <c r="O16" s="39" t="s">
        <v>4</v>
      </c>
      <c r="P16" s="40" t="s">
        <v>4</v>
      </c>
      <c r="Q16" s="40" t="s">
        <v>4</v>
      </c>
      <c r="R16" s="39" t="s">
        <v>4</v>
      </c>
      <c r="S16" s="39" t="s">
        <v>4</v>
      </c>
      <c r="T16" s="41">
        <v>0.80338799999999999</v>
      </c>
      <c r="U16" s="41">
        <v>0.78722700000000001</v>
      </c>
      <c r="V16" s="39" t="s">
        <v>4</v>
      </c>
      <c r="W16" s="39" t="s">
        <v>4</v>
      </c>
      <c r="X16" s="41" t="s">
        <v>4</v>
      </c>
      <c r="Y16" s="41" t="s">
        <v>4</v>
      </c>
      <c r="Z16" s="39" t="s">
        <v>4</v>
      </c>
      <c r="AA16" s="39" t="s">
        <v>4</v>
      </c>
    </row>
    <row r="17" spans="1:27" x14ac:dyDescent="0.25">
      <c r="A17" s="9" t="s">
        <v>69</v>
      </c>
      <c r="B17" s="39">
        <v>0.39568999999999999</v>
      </c>
      <c r="C17" s="39">
        <v>0.52470799999999995</v>
      </c>
      <c r="D17" s="40" t="s">
        <v>4</v>
      </c>
      <c r="E17" s="40" t="s">
        <v>4</v>
      </c>
      <c r="F17" s="39" t="s">
        <v>4</v>
      </c>
      <c r="G17" s="39" t="s">
        <v>4</v>
      </c>
      <c r="H17" s="40" t="s">
        <v>4</v>
      </c>
      <c r="I17" s="40" t="s">
        <v>4</v>
      </c>
      <c r="J17" s="39" t="s">
        <v>4</v>
      </c>
      <c r="K17" s="39" t="s">
        <v>4</v>
      </c>
      <c r="L17" s="40" t="s">
        <v>4</v>
      </c>
      <c r="M17" s="40" t="s">
        <v>4</v>
      </c>
      <c r="N17" s="39" t="s">
        <v>4</v>
      </c>
      <c r="O17" s="39" t="s">
        <v>4</v>
      </c>
      <c r="P17" s="40" t="s">
        <v>4</v>
      </c>
      <c r="Q17" s="40" t="s">
        <v>4</v>
      </c>
      <c r="R17" s="39" t="s">
        <v>4</v>
      </c>
      <c r="S17" s="39" t="s">
        <v>4</v>
      </c>
      <c r="T17" s="41" t="s">
        <v>4</v>
      </c>
      <c r="U17" s="41" t="s">
        <v>4</v>
      </c>
      <c r="V17" s="39" t="s">
        <v>4</v>
      </c>
      <c r="W17" s="39" t="s">
        <v>4</v>
      </c>
      <c r="X17" s="41" t="s">
        <v>4</v>
      </c>
      <c r="Y17" s="41" t="s">
        <v>4</v>
      </c>
      <c r="Z17" s="39" t="s">
        <v>4</v>
      </c>
      <c r="AA17" s="39" t="s">
        <v>4</v>
      </c>
    </row>
    <row r="18" spans="1:27" x14ac:dyDescent="0.25">
      <c r="A18" s="9" t="s">
        <v>41</v>
      </c>
      <c r="B18" s="39" t="s">
        <v>4</v>
      </c>
      <c r="C18" s="39" t="s">
        <v>4</v>
      </c>
      <c r="D18" s="40">
        <v>0.27972200000000003</v>
      </c>
      <c r="E18" s="40">
        <v>0.36998999999999999</v>
      </c>
      <c r="F18" s="39">
        <v>0.83593300000000004</v>
      </c>
      <c r="G18" s="39">
        <v>0.71026100000000003</v>
      </c>
      <c r="H18" s="40">
        <v>0.62943899999999997</v>
      </c>
      <c r="I18" s="40">
        <v>0.62026099999999995</v>
      </c>
      <c r="J18" s="39">
        <v>0.89040699999999995</v>
      </c>
      <c r="K18" s="39">
        <v>0.89556199999999997</v>
      </c>
      <c r="L18" s="40">
        <v>0.79966899999999996</v>
      </c>
      <c r="M18" s="40">
        <v>0.77694799999999997</v>
      </c>
      <c r="N18" s="39" t="s">
        <v>4</v>
      </c>
      <c r="O18" s="39" t="s">
        <v>4</v>
      </c>
      <c r="P18" s="41">
        <v>0.90460700000000005</v>
      </c>
      <c r="Q18" s="41">
        <v>0.89077300000000004</v>
      </c>
      <c r="R18" s="39" t="s">
        <v>4</v>
      </c>
      <c r="S18" s="39" t="s">
        <v>4</v>
      </c>
      <c r="T18" s="41" t="s">
        <v>4</v>
      </c>
      <c r="U18" s="41" t="s">
        <v>4</v>
      </c>
      <c r="V18" s="39" t="s">
        <v>4</v>
      </c>
      <c r="W18" s="39" t="s">
        <v>4</v>
      </c>
      <c r="X18" s="41">
        <v>0.86887499999999995</v>
      </c>
      <c r="Y18" s="41">
        <v>0.63187000000000004</v>
      </c>
      <c r="Z18" s="39">
        <v>0.69339799999999996</v>
      </c>
      <c r="AA18" s="39">
        <v>0.56373700000000004</v>
      </c>
    </row>
    <row r="19" spans="1:27" x14ac:dyDescent="0.25">
      <c r="A19" s="9" t="s">
        <v>36</v>
      </c>
      <c r="B19" s="39" t="s">
        <v>4</v>
      </c>
      <c r="C19" s="39" t="s">
        <v>4</v>
      </c>
      <c r="D19" s="40" t="s">
        <v>4</v>
      </c>
      <c r="E19" s="40" t="s">
        <v>4</v>
      </c>
      <c r="F19" s="39" t="s">
        <v>4</v>
      </c>
      <c r="G19" s="39" t="s">
        <v>4</v>
      </c>
      <c r="H19" s="40" t="s">
        <v>4</v>
      </c>
      <c r="I19" s="40" t="s">
        <v>4</v>
      </c>
      <c r="J19" s="39">
        <v>0.816855</v>
      </c>
      <c r="K19" s="39">
        <v>0.88179300000000005</v>
      </c>
      <c r="L19" s="40" t="s">
        <v>4</v>
      </c>
      <c r="M19" s="40" t="s">
        <v>4</v>
      </c>
      <c r="N19" s="39" t="s">
        <v>4</v>
      </c>
      <c r="O19" s="39" t="s">
        <v>4</v>
      </c>
      <c r="P19" s="40">
        <v>0.92950200000000005</v>
      </c>
      <c r="Q19" s="40">
        <v>0.90473499999999996</v>
      </c>
      <c r="R19" s="10" t="s">
        <v>6</v>
      </c>
      <c r="S19" s="10" t="s">
        <v>6</v>
      </c>
      <c r="T19" s="41" t="s">
        <v>4</v>
      </c>
      <c r="U19" s="41" t="s">
        <v>4</v>
      </c>
      <c r="V19" s="39" t="s">
        <v>4</v>
      </c>
      <c r="W19" s="39" t="s">
        <v>4</v>
      </c>
      <c r="X19" s="41">
        <v>0.83754700000000004</v>
      </c>
      <c r="Y19" s="41">
        <v>0.61791799999999997</v>
      </c>
      <c r="Z19" s="39" t="s">
        <v>4</v>
      </c>
      <c r="AA19" s="39" t="s">
        <v>4</v>
      </c>
    </row>
    <row r="20" spans="1:27" x14ac:dyDescent="0.25">
      <c r="A20" s="9" t="s">
        <v>35</v>
      </c>
      <c r="B20" s="42" t="s">
        <v>4</v>
      </c>
      <c r="C20" s="42" t="s">
        <v>4</v>
      </c>
      <c r="D20" s="43">
        <v>0.468862</v>
      </c>
      <c r="E20" s="43">
        <v>0.42435899999999999</v>
      </c>
      <c r="F20" s="42" t="s">
        <v>4</v>
      </c>
      <c r="G20" s="42" t="s">
        <v>4</v>
      </c>
      <c r="H20" s="43" t="s">
        <v>4</v>
      </c>
      <c r="I20" s="43" t="s">
        <v>4</v>
      </c>
      <c r="J20" s="42">
        <v>0.76591900000000002</v>
      </c>
      <c r="K20" s="42">
        <v>0.78890099999999996</v>
      </c>
      <c r="L20" s="43">
        <v>0.54761400000000005</v>
      </c>
      <c r="M20" s="43">
        <v>0.60792500000000005</v>
      </c>
      <c r="N20" s="42" t="s">
        <v>4</v>
      </c>
      <c r="O20" s="42" t="s">
        <v>4</v>
      </c>
      <c r="P20" s="43">
        <v>0.83611400000000002</v>
      </c>
      <c r="Q20" s="43">
        <v>0.78684299999999996</v>
      </c>
      <c r="R20" s="10" t="s">
        <v>6</v>
      </c>
      <c r="S20" s="10" t="s">
        <v>6</v>
      </c>
      <c r="T20" s="44" t="s">
        <v>4</v>
      </c>
      <c r="U20" s="44" t="s">
        <v>4</v>
      </c>
      <c r="V20" s="42" t="s">
        <v>4</v>
      </c>
      <c r="W20" s="42" t="s">
        <v>4</v>
      </c>
      <c r="X20" s="44">
        <v>0.83152199999999998</v>
      </c>
      <c r="Y20" s="44">
        <v>0.132239</v>
      </c>
      <c r="Z20" s="42" t="s">
        <v>4</v>
      </c>
      <c r="AA20" s="42" t="s">
        <v>4</v>
      </c>
    </row>
    <row r="21" spans="1:27" x14ac:dyDescent="0.25">
      <c r="A21" s="9" t="s">
        <v>40</v>
      </c>
      <c r="B21" s="39" t="s">
        <v>4</v>
      </c>
      <c r="C21" s="39" t="s">
        <v>4</v>
      </c>
      <c r="D21" s="40" t="s">
        <v>4</v>
      </c>
      <c r="E21" s="40" t="s">
        <v>4</v>
      </c>
      <c r="F21" s="39" t="s">
        <v>4</v>
      </c>
      <c r="G21" s="39" t="s">
        <v>4</v>
      </c>
      <c r="H21" s="40" t="s">
        <v>4</v>
      </c>
      <c r="I21" s="40" t="s">
        <v>4</v>
      </c>
      <c r="J21" s="39" t="s">
        <v>4</v>
      </c>
      <c r="K21" s="39" t="s">
        <v>4</v>
      </c>
      <c r="L21" s="40" t="s">
        <v>4</v>
      </c>
      <c r="M21" s="40" t="s">
        <v>4</v>
      </c>
      <c r="N21" s="39" t="s">
        <v>4</v>
      </c>
      <c r="O21" s="39" t="s">
        <v>4</v>
      </c>
      <c r="P21" s="41" t="s">
        <v>4</v>
      </c>
      <c r="Q21" s="41" t="s">
        <v>4</v>
      </c>
      <c r="R21" s="39" t="s">
        <v>4</v>
      </c>
      <c r="S21" s="39" t="s">
        <v>4</v>
      </c>
      <c r="T21" s="41" t="s">
        <v>4</v>
      </c>
      <c r="U21" s="41" t="s">
        <v>4</v>
      </c>
      <c r="V21" s="39" t="s">
        <v>4</v>
      </c>
      <c r="W21" s="39" t="s">
        <v>4</v>
      </c>
      <c r="X21" s="41">
        <v>0.86051</v>
      </c>
      <c r="Y21" s="41">
        <v>0.67861199999999999</v>
      </c>
      <c r="Z21" s="39" t="s">
        <v>4</v>
      </c>
      <c r="AA21" s="39" t="s">
        <v>4</v>
      </c>
    </row>
    <row r="22" spans="1:27" x14ac:dyDescent="0.25">
      <c r="A22" s="9" t="s">
        <v>32</v>
      </c>
      <c r="B22" s="39">
        <v>0.23000499999999999</v>
      </c>
      <c r="C22" s="39">
        <v>0.194463</v>
      </c>
      <c r="D22" s="40">
        <v>0.27722799999999997</v>
      </c>
      <c r="E22" s="40">
        <v>0.41217300000000001</v>
      </c>
      <c r="F22" s="39">
        <v>0.66381800000000002</v>
      </c>
      <c r="G22" s="39">
        <v>0.66381900000000005</v>
      </c>
      <c r="H22" s="40">
        <v>0.40138699999999999</v>
      </c>
      <c r="I22" s="40">
        <v>0.44516699999999998</v>
      </c>
      <c r="J22" s="39">
        <v>0.70067599999999997</v>
      </c>
      <c r="K22" s="39">
        <v>0.74413899999999999</v>
      </c>
      <c r="L22" s="40">
        <v>0.78307499999999997</v>
      </c>
      <c r="M22" s="40">
        <v>0.74987899999999996</v>
      </c>
      <c r="N22" s="39">
        <v>0.45480900000000002</v>
      </c>
      <c r="O22" s="39">
        <v>9.9653000000000005E-2</v>
      </c>
      <c r="P22" s="41">
        <v>0.68519300000000005</v>
      </c>
      <c r="Q22" s="41">
        <v>0.67552100000000004</v>
      </c>
      <c r="R22" s="39">
        <v>0.29548799999999997</v>
      </c>
      <c r="S22" s="39">
        <v>0.20445099999999999</v>
      </c>
      <c r="T22" s="41">
        <v>0.35517599999999999</v>
      </c>
      <c r="U22" s="41">
        <v>0.35475499999999999</v>
      </c>
      <c r="V22" s="39">
        <v>0.57941500000000001</v>
      </c>
      <c r="W22" s="39">
        <v>0.56413599999999997</v>
      </c>
      <c r="X22" s="41">
        <v>0.72547600000000001</v>
      </c>
      <c r="Y22" s="41">
        <v>0.48459999999999998</v>
      </c>
      <c r="Z22" s="39">
        <v>0.59570699999999999</v>
      </c>
      <c r="AA22" s="39">
        <v>0.352076</v>
      </c>
    </row>
    <row r="23" spans="1:27" x14ac:dyDescent="0.25">
      <c r="A23" s="9" t="s">
        <v>34</v>
      </c>
      <c r="B23" s="10" t="s">
        <v>6</v>
      </c>
      <c r="C23" s="10" t="s">
        <v>6</v>
      </c>
      <c r="D23" s="40">
        <v>0.41186800000000001</v>
      </c>
      <c r="E23" s="40">
        <v>0.19417999999999999</v>
      </c>
      <c r="F23" s="39" t="s">
        <v>4</v>
      </c>
      <c r="G23" s="39" t="s">
        <v>4</v>
      </c>
      <c r="H23" s="40" t="s">
        <v>4</v>
      </c>
      <c r="I23" s="40" t="s">
        <v>4</v>
      </c>
      <c r="J23" s="39">
        <v>0.55395399999999995</v>
      </c>
      <c r="K23" s="39">
        <v>0.63268800000000003</v>
      </c>
      <c r="L23" s="40">
        <v>0.63383299999999998</v>
      </c>
      <c r="M23" s="40">
        <v>0.64900100000000005</v>
      </c>
      <c r="N23" s="10" t="s">
        <v>6</v>
      </c>
      <c r="O23" s="10" t="s">
        <v>6</v>
      </c>
      <c r="P23" s="40" t="s">
        <v>4</v>
      </c>
      <c r="Q23" s="40" t="s">
        <v>4</v>
      </c>
      <c r="R23" s="10" t="s">
        <v>6</v>
      </c>
      <c r="S23" s="10" t="s">
        <v>6</v>
      </c>
      <c r="T23" s="12" t="s">
        <v>6</v>
      </c>
      <c r="U23" s="12" t="s">
        <v>6</v>
      </c>
      <c r="V23" s="10" t="s">
        <v>6</v>
      </c>
      <c r="W23" s="10" t="s">
        <v>6</v>
      </c>
      <c r="X23" s="12" t="s">
        <v>6</v>
      </c>
      <c r="Y23" s="12" t="s">
        <v>6</v>
      </c>
      <c r="Z23" s="10" t="s">
        <v>6</v>
      </c>
      <c r="AA23" s="10" t="s">
        <v>6</v>
      </c>
    </row>
    <row r="24" spans="1:27" x14ac:dyDescent="0.25">
      <c r="A24" s="9" t="s">
        <v>30</v>
      </c>
      <c r="B24" s="39" t="s">
        <v>4</v>
      </c>
      <c r="C24" s="39" t="s">
        <v>4</v>
      </c>
      <c r="D24" s="40">
        <v>0.43584099999999998</v>
      </c>
      <c r="E24" s="40">
        <v>0.49506</v>
      </c>
      <c r="F24" s="39" t="s">
        <v>4</v>
      </c>
      <c r="G24" s="39" t="s">
        <v>4</v>
      </c>
      <c r="H24" s="40" t="s">
        <v>4</v>
      </c>
      <c r="I24" s="40" t="s">
        <v>4</v>
      </c>
      <c r="J24" s="39">
        <v>0.77471100000000004</v>
      </c>
      <c r="K24" s="39">
        <v>0.83304599999999995</v>
      </c>
      <c r="L24" s="40">
        <v>0.848333</v>
      </c>
      <c r="M24" s="40">
        <v>0.87679200000000002</v>
      </c>
      <c r="N24" s="39" t="s">
        <v>4</v>
      </c>
      <c r="O24" s="39" t="s">
        <v>4</v>
      </c>
      <c r="P24" s="41" t="s">
        <v>4</v>
      </c>
      <c r="Q24" s="41" t="s">
        <v>4</v>
      </c>
      <c r="R24" s="39" t="s">
        <v>4</v>
      </c>
      <c r="S24" s="39" t="s">
        <v>4</v>
      </c>
      <c r="T24" s="41" t="s">
        <v>4</v>
      </c>
      <c r="U24" s="41" t="s">
        <v>4</v>
      </c>
      <c r="V24" s="39" t="s">
        <v>4</v>
      </c>
      <c r="W24" s="39" t="s">
        <v>4</v>
      </c>
      <c r="X24" s="41">
        <v>0.81158399999999997</v>
      </c>
      <c r="Y24" s="41">
        <v>0.56270699999999996</v>
      </c>
      <c r="Z24" s="39" t="s">
        <v>4</v>
      </c>
      <c r="AA24" s="39" t="s">
        <v>4</v>
      </c>
    </row>
    <row r="26" spans="1:27" x14ac:dyDescent="0.25">
      <c r="A26" s="4" t="s">
        <v>11</v>
      </c>
      <c r="B26" s="46" t="s">
        <v>12</v>
      </c>
      <c r="C26" s="46"/>
      <c r="D26" s="48" t="s">
        <v>13</v>
      </c>
      <c r="E26" s="48"/>
      <c r="F26" s="46" t="s">
        <v>14</v>
      </c>
      <c r="G26" s="46"/>
      <c r="H26" s="48" t="s">
        <v>15</v>
      </c>
      <c r="I26" s="48"/>
      <c r="J26" s="46" t="s">
        <v>16</v>
      </c>
      <c r="K26" s="46"/>
      <c r="L26" s="48" t="s">
        <v>17</v>
      </c>
      <c r="M26" s="48"/>
      <c r="N26" s="46" t="s">
        <v>18</v>
      </c>
      <c r="O26" s="46"/>
      <c r="P26" s="45" t="s">
        <v>19</v>
      </c>
      <c r="Q26" s="45"/>
      <c r="R26" s="46" t="s">
        <v>20</v>
      </c>
      <c r="S26" s="46"/>
      <c r="T26" s="45" t="s">
        <v>21</v>
      </c>
      <c r="U26" s="45"/>
      <c r="V26" s="46" t="s">
        <v>22</v>
      </c>
      <c r="W26" s="46"/>
      <c r="X26" s="45" t="s">
        <v>23</v>
      </c>
      <c r="Y26" s="45"/>
      <c r="Z26" s="46" t="s">
        <v>24</v>
      </c>
      <c r="AA26" s="46"/>
    </row>
    <row r="27" spans="1:27" x14ac:dyDescent="0.25">
      <c r="A27" s="4" t="s">
        <v>44</v>
      </c>
      <c r="B27" s="5" t="s">
        <v>25</v>
      </c>
      <c r="C27" s="5" t="s">
        <v>26</v>
      </c>
      <c r="D27" s="6" t="s">
        <v>25</v>
      </c>
      <c r="E27" s="6" t="s">
        <v>26</v>
      </c>
      <c r="F27" s="5" t="s">
        <v>25</v>
      </c>
      <c r="G27" s="5" t="s">
        <v>26</v>
      </c>
      <c r="H27" s="6" t="s">
        <v>25</v>
      </c>
      <c r="I27" s="6" t="s">
        <v>26</v>
      </c>
      <c r="J27" s="5" t="s">
        <v>25</v>
      </c>
      <c r="K27" s="5" t="s">
        <v>26</v>
      </c>
      <c r="L27" s="6" t="s">
        <v>25</v>
      </c>
      <c r="M27" s="6" t="s">
        <v>26</v>
      </c>
      <c r="N27" s="5" t="s">
        <v>25</v>
      </c>
      <c r="O27" s="5" t="s">
        <v>26</v>
      </c>
      <c r="P27" s="7" t="s">
        <v>25</v>
      </c>
      <c r="Q27" s="7" t="s">
        <v>26</v>
      </c>
      <c r="R27" s="5" t="s">
        <v>25</v>
      </c>
      <c r="S27" s="5" t="s">
        <v>26</v>
      </c>
      <c r="T27" s="7" t="s">
        <v>25</v>
      </c>
      <c r="U27" s="7" t="s">
        <v>26</v>
      </c>
      <c r="V27" s="5" t="s">
        <v>25</v>
      </c>
      <c r="W27" s="5" t="s">
        <v>26</v>
      </c>
      <c r="X27" s="7" t="s">
        <v>25</v>
      </c>
      <c r="Y27" s="7" t="s">
        <v>26</v>
      </c>
      <c r="Z27" s="5" t="s">
        <v>25</v>
      </c>
      <c r="AA27" s="5" t="s">
        <v>26</v>
      </c>
    </row>
    <row r="28" spans="1:27" x14ac:dyDescent="0.25">
      <c r="A28" s="47" t="s">
        <v>43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spans="1:27" x14ac:dyDescent="0.25">
      <c r="A29" s="9" t="s">
        <v>37</v>
      </c>
      <c r="B29" s="10" t="s">
        <v>6</v>
      </c>
      <c r="C29" s="10" t="s">
        <v>6</v>
      </c>
      <c r="D29" s="40">
        <v>3.5385E-2</v>
      </c>
      <c r="E29" s="40">
        <v>2.2742999999999999E-2</v>
      </c>
      <c r="F29" s="39">
        <v>0.741429</v>
      </c>
      <c r="G29" s="39">
        <v>0.76429199999999997</v>
      </c>
      <c r="H29" s="40">
        <v>0.78517099999999995</v>
      </c>
      <c r="I29" s="40">
        <v>0.70927799999999996</v>
      </c>
      <c r="J29" s="39">
        <v>0.66043099999999999</v>
      </c>
      <c r="K29" s="39">
        <v>0.33526099999999998</v>
      </c>
      <c r="L29" s="40">
        <v>0.54813500000000004</v>
      </c>
      <c r="M29" s="40">
        <v>0.67003900000000005</v>
      </c>
      <c r="N29" s="10" t="s">
        <v>6</v>
      </c>
      <c r="O29" s="10" t="s">
        <v>6</v>
      </c>
      <c r="P29" s="41">
        <v>0.78574200000000005</v>
      </c>
      <c r="Q29" s="41">
        <v>0.91692799999999997</v>
      </c>
      <c r="R29" s="10" t="s">
        <v>6</v>
      </c>
      <c r="S29" s="10" t="s">
        <v>6</v>
      </c>
      <c r="T29" s="12" t="s">
        <v>6</v>
      </c>
      <c r="U29" s="12" t="s">
        <v>6</v>
      </c>
      <c r="V29" s="10" t="s">
        <v>6</v>
      </c>
      <c r="W29" s="10" t="s">
        <v>6</v>
      </c>
      <c r="X29" s="12" t="s">
        <v>6</v>
      </c>
      <c r="Y29" s="12" t="s">
        <v>6</v>
      </c>
      <c r="Z29" s="10" t="s">
        <v>6</v>
      </c>
      <c r="AA29" s="10" t="s">
        <v>6</v>
      </c>
    </row>
    <row r="30" spans="1:27" x14ac:dyDescent="0.25">
      <c r="A30" s="9" t="s">
        <v>31</v>
      </c>
      <c r="B30" s="39" t="s">
        <v>4</v>
      </c>
      <c r="C30" s="39" t="s">
        <v>4</v>
      </c>
      <c r="D30" s="40">
        <v>0.45654899999999998</v>
      </c>
      <c r="E30" s="40">
        <v>2.2234E-2</v>
      </c>
      <c r="F30" s="39">
        <v>0.50759799999999999</v>
      </c>
      <c r="G30" s="39">
        <v>0.67410599999999998</v>
      </c>
      <c r="H30" s="40">
        <v>0.70070100000000002</v>
      </c>
      <c r="I30" s="40">
        <v>0.63101499999999999</v>
      </c>
      <c r="J30" s="39">
        <v>0.52096699999999996</v>
      </c>
      <c r="K30" s="39">
        <v>0.59384199999999998</v>
      </c>
      <c r="L30" s="40">
        <v>0.67910199999999998</v>
      </c>
      <c r="M30" s="40">
        <v>0.66370700000000005</v>
      </c>
      <c r="N30" s="39">
        <v>0.46303</v>
      </c>
      <c r="O30" s="39">
        <v>0.42998700000000001</v>
      </c>
      <c r="P30" s="41">
        <v>0.71618099999999996</v>
      </c>
      <c r="Q30" s="41">
        <v>0.85569700000000004</v>
      </c>
      <c r="R30" s="39">
        <v>0.43812600000000002</v>
      </c>
      <c r="S30" s="39">
        <v>0.43757800000000002</v>
      </c>
      <c r="T30" s="41" t="s">
        <v>4</v>
      </c>
      <c r="U30" s="41" t="s">
        <v>4</v>
      </c>
      <c r="V30" s="39">
        <v>0.52547299999999997</v>
      </c>
      <c r="W30" s="39">
        <v>0.17586199999999999</v>
      </c>
      <c r="X30" s="41">
        <v>0.83192699999999997</v>
      </c>
      <c r="Y30" s="41">
        <v>0.55072200000000004</v>
      </c>
      <c r="Z30" s="39">
        <v>0.812033</v>
      </c>
      <c r="AA30" s="39">
        <v>0.43913099999999999</v>
      </c>
    </row>
    <row r="31" spans="1:27" x14ac:dyDescent="0.25">
      <c r="A31" s="9" t="s">
        <v>38</v>
      </c>
      <c r="B31" s="10" t="s">
        <v>6</v>
      </c>
      <c r="C31" s="10" t="s">
        <v>6</v>
      </c>
      <c r="D31" s="40">
        <v>0.241121</v>
      </c>
      <c r="E31" s="40">
        <v>0.31941599999999998</v>
      </c>
      <c r="F31" s="39">
        <v>0.98241900000000004</v>
      </c>
      <c r="G31" s="39">
        <v>0.97034500000000001</v>
      </c>
      <c r="H31" s="40">
        <v>0.81732300000000002</v>
      </c>
      <c r="I31" s="40">
        <v>0.750363</v>
      </c>
      <c r="J31" s="39">
        <v>0.89862600000000004</v>
      </c>
      <c r="K31" s="39">
        <v>0.93342700000000001</v>
      </c>
      <c r="L31" s="40">
        <v>0.959812</v>
      </c>
      <c r="M31" s="40">
        <v>0.97590399999999999</v>
      </c>
      <c r="N31" s="10" t="s">
        <v>6</v>
      </c>
      <c r="O31" s="10" t="s">
        <v>6</v>
      </c>
      <c r="P31" s="41">
        <v>0.91453899999999999</v>
      </c>
      <c r="Q31" s="41">
        <v>0.95614299999999997</v>
      </c>
      <c r="R31" s="10" t="s">
        <v>6</v>
      </c>
      <c r="S31" s="10" t="s">
        <v>6</v>
      </c>
      <c r="T31" s="12" t="s">
        <v>6</v>
      </c>
      <c r="U31" s="12" t="s">
        <v>6</v>
      </c>
      <c r="V31" s="10" t="s">
        <v>6</v>
      </c>
      <c r="W31" s="10" t="s">
        <v>6</v>
      </c>
      <c r="X31" s="12" t="s">
        <v>6</v>
      </c>
      <c r="Y31" s="12" t="s">
        <v>6</v>
      </c>
      <c r="Z31" s="10" t="s">
        <v>6</v>
      </c>
      <c r="AA31" s="10" t="s">
        <v>6</v>
      </c>
    </row>
    <row r="32" spans="1:27" x14ac:dyDescent="0.25">
      <c r="A32" s="9" t="s">
        <v>28</v>
      </c>
      <c r="B32" s="39" t="s">
        <v>4</v>
      </c>
      <c r="C32" s="39" t="s">
        <v>4</v>
      </c>
      <c r="D32" s="40" t="s">
        <v>4</v>
      </c>
      <c r="E32" s="40" t="s">
        <v>4</v>
      </c>
      <c r="F32" s="39" t="s">
        <v>4</v>
      </c>
      <c r="G32" s="39" t="s">
        <v>4</v>
      </c>
      <c r="H32" s="40" t="s">
        <v>4</v>
      </c>
      <c r="I32" s="40" t="s">
        <v>4</v>
      </c>
      <c r="J32" s="39" t="s">
        <v>4</v>
      </c>
      <c r="K32" s="39" t="s">
        <v>4</v>
      </c>
      <c r="L32" s="40" t="s">
        <v>4</v>
      </c>
      <c r="M32" s="40" t="s">
        <v>4</v>
      </c>
      <c r="N32" s="39" t="s">
        <v>4</v>
      </c>
      <c r="O32" s="39" t="s">
        <v>4</v>
      </c>
      <c r="P32" s="41" t="s">
        <v>4</v>
      </c>
      <c r="Q32" s="41" t="s">
        <v>4</v>
      </c>
      <c r="R32" s="39" t="s">
        <v>4</v>
      </c>
      <c r="S32" s="39" t="s">
        <v>4</v>
      </c>
      <c r="T32" s="41">
        <v>0.97024100000000002</v>
      </c>
      <c r="U32" s="41">
        <v>0.96070299999999997</v>
      </c>
      <c r="V32" s="39">
        <v>0.85254399999999997</v>
      </c>
      <c r="W32" s="39">
        <v>0.85443599999999997</v>
      </c>
      <c r="X32" s="41" t="s">
        <v>4</v>
      </c>
      <c r="Y32" s="41" t="s">
        <v>4</v>
      </c>
      <c r="Z32" s="39" t="s">
        <v>4</v>
      </c>
      <c r="AA32" s="39" t="s">
        <v>4</v>
      </c>
    </row>
    <row r="33" spans="1:27" x14ac:dyDescent="0.25">
      <c r="A33" s="9" t="s">
        <v>33</v>
      </c>
      <c r="B33" s="39">
        <v>0.84524699999999997</v>
      </c>
      <c r="C33" s="39">
        <v>0.91618999999999995</v>
      </c>
      <c r="D33" s="40">
        <v>0.69986099999999996</v>
      </c>
      <c r="E33" s="40">
        <v>0.68228100000000003</v>
      </c>
      <c r="F33" s="39" t="s">
        <v>4</v>
      </c>
      <c r="G33" s="39" t="s">
        <v>4</v>
      </c>
      <c r="H33" s="40" t="s">
        <v>4</v>
      </c>
      <c r="I33" s="40" t="s">
        <v>4</v>
      </c>
      <c r="J33" s="39" t="s">
        <v>4</v>
      </c>
      <c r="K33" s="39" t="s">
        <v>4</v>
      </c>
      <c r="L33" s="40">
        <v>0.97719</v>
      </c>
      <c r="M33" s="40">
        <v>0.97510600000000003</v>
      </c>
      <c r="N33" s="39" t="s">
        <v>4</v>
      </c>
      <c r="O33" s="39" t="s">
        <v>4</v>
      </c>
      <c r="P33" s="41" t="s">
        <v>4</v>
      </c>
      <c r="Q33" s="41" t="s">
        <v>4</v>
      </c>
      <c r="R33" s="39" t="s">
        <v>4</v>
      </c>
      <c r="S33" s="39" t="s">
        <v>4</v>
      </c>
      <c r="T33" s="41">
        <v>0.98901499999999998</v>
      </c>
      <c r="U33" s="41">
        <v>0.97345999999999999</v>
      </c>
      <c r="V33" s="39">
        <v>0.89156400000000002</v>
      </c>
      <c r="W33" s="39">
        <v>0.89952799999999999</v>
      </c>
      <c r="X33" s="41">
        <v>0.99041000000000001</v>
      </c>
      <c r="Y33" s="41">
        <v>0.959673</v>
      </c>
      <c r="Z33" s="39" t="s">
        <v>4</v>
      </c>
      <c r="AA33" s="39" t="s">
        <v>4</v>
      </c>
    </row>
    <row r="34" spans="1:27" x14ac:dyDescent="0.25">
      <c r="A34" s="9" t="s">
        <v>39</v>
      </c>
      <c r="B34" s="39" t="s">
        <v>4</v>
      </c>
      <c r="C34" s="39" t="s">
        <v>4</v>
      </c>
      <c r="D34" s="40">
        <v>0.55334300000000003</v>
      </c>
      <c r="E34" s="40">
        <v>0.62423600000000001</v>
      </c>
      <c r="F34" s="39">
        <v>0.99635799999999997</v>
      </c>
      <c r="G34" s="39">
        <v>0.91103599999999996</v>
      </c>
      <c r="H34" s="40">
        <v>0.84908399999999995</v>
      </c>
      <c r="I34" s="40">
        <v>0.81143200000000004</v>
      </c>
      <c r="J34" s="39">
        <v>0.88951199999999997</v>
      </c>
      <c r="K34" s="39">
        <v>0.922238</v>
      </c>
      <c r="L34" s="40">
        <v>0.98713899999999999</v>
      </c>
      <c r="M34" s="40">
        <v>0.98485400000000001</v>
      </c>
      <c r="N34" s="39">
        <v>0.91178499999999996</v>
      </c>
      <c r="O34" s="39">
        <v>0.64937400000000001</v>
      </c>
      <c r="P34" s="41">
        <v>0.84791499999999997</v>
      </c>
      <c r="Q34" s="41">
        <v>0.98085699999999998</v>
      </c>
      <c r="R34" s="10" t="s">
        <v>6</v>
      </c>
      <c r="S34" s="10" t="s">
        <v>6</v>
      </c>
      <c r="T34" s="41" t="s">
        <v>4</v>
      </c>
      <c r="U34" s="41" t="s">
        <v>4</v>
      </c>
      <c r="V34" s="39">
        <v>0.86205799999999999</v>
      </c>
      <c r="W34" s="39">
        <v>0.876668</v>
      </c>
      <c r="X34" s="41">
        <v>0.964252</v>
      </c>
      <c r="Y34" s="41">
        <v>0.442187</v>
      </c>
      <c r="Z34" s="39">
        <v>0.98527799999999999</v>
      </c>
      <c r="AA34" s="39">
        <v>0.59732200000000002</v>
      </c>
    </row>
    <row r="35" spans="1:27" x14ac:dyDescent="0.25">
      <c r="A35" s="9" t="s">
        <v>29</v>
      </c>
      <c r="B35" s="39" t="s">
        <v>4</v>
      </c>
      <c r="C35" s="39" t="s">
        <v>4</v>
      </c>
      <c r="D35" s="40" t="s">
        <v>4</v>
      </c>
      <c r="E35" s="40" t="s">
        <v>4</v>
      </c>
      <c r="F35" s="39" t="s">
        <v>4</v>
      </c>
      <c r="G35" s="39" t="s">
        <v>4</v>
      </c>
      <c r="H35" s="40" t="s">
        <v>4</v>
      </c>
      <c r="I35" s="40" t="s">
        <v>4</v>
      </c>
      <c r="J35" s="39" t="s">
        <v>4</v>
      </c>
      <c r="K35" s="39" t="s">
        <v>4</v>
      </c>
      <c r="L35" s="40">
        <v>0.985043</v>
      </c>
      <c r="M35" s="40">
        <v>0.97878299999999996</v>
      </c>
      <c r="N35" s="39" t="s">
        <v>4</v>
      </c>
      <c r="O35" s="39" t="s">
        <v>4</v>
      </c>
      <c r="P35" s="41" t="s">
        <v>4</v>
      </c>
      <c r="Q35" s="41" t="s">
        <v>4</v>
      </c>
      <c r="R35" s="39" t="s">
        <v>4</v>
      </c>
      <c r="S35" s="39" t="s">
        <v>4</v>
      </c>
      <c r="T35" s="41" t="s">
        <v>4</v>
      </c>
      <c r="U35" s="41" t="s">
        <v>4</v>
      </c>
      <c r="V35" s="39">
        <v>0.93367100000000003</v>
      </c>
      <c r="W35" s="39">
        <v>0.95268699999999995</v>
      </c>
      <c r="X35" s="41">
        <v>0.97636699999999998</v>
      </c>
      <c r="Y35" s="41">
        <v>0.88905599999999996</v>
      </c>
      <c r="Z35" s="39" t="s">
        <v>4</v>
      </c>
      <c r="AA35" s="39" t="s">
        <v>4</v>
      </c>
    </row>
    <row r="36" spans="1:27" x14ac:dyDescent="0.25">
      <c r="A36" s="13" t="s">
        <v>64</v>
      </c>
      <c r="B36" s="39">
        <v>0.73074300000000003</v>
      </c>
      <c r="C36" s="39">
        <v>0.77239199999999997</v>
      </c>
      <c r="D36" s="40">
        <v>0.52054699999999998</v>
      </c>
      <c r="E36" s="40">
        <v>0.74626599999999998</v>
      </c>
      <c r="F36" s="39" t="s">
        <v>4</v>
      </c>
      <c r="G36" s="39" t="s">
        <v>4</v>
      </c>
      <c r="H36" s="40" t="s">
        <v>4</v>
      </c>
      <c r="I36" s="40" t="s">
        <v>4</v>
      </c>
      <c r="J36" s="39">
        <v>0.85455499999999995</v>
      </c>
      <c r="K36" s="39">
        <v>0.90886999999999996</v>
      </c>
      <c r="L36" s="40">
        <v>0.91352999999999995</v>
      </c>
      <c r="M36" s="40">
        <v>0.91594699999999996</v>
      </c>
      <c r="N36" s="39" t="s">
        <v>4</v>
      </c>
      <c r="O36" s="39" t="s">
        <v>4</v>
      </c>
      <c r="P36" s="41" t="s">
        <v>4</v>
      </c>
      <c r="Q36" s="41" t="s">
        <v>4</v>
      </c>
      <c r="R36" s="10" t="s">
        <v>6</v>
      </c>
      <c r="S36" s="10" t="s">
        <v>6</v>
      </c>
      <c r="T36" s="41">
        <v>0.95802600000000004</v>
      </c>
      <c r="U36" s="41">
        <v>0.95230499999999996</v>
      </c>
      <c r="V36" s="39">
        <v>0.50161199999999995</v>
      </c>
      <c r="W36" s="39">
        <v>0.49857200000000002</v>
      </c>
      <c r="X36" s="41">
        <v>0.93188199999999999</v>
      </c>
      <c r="Y36" s="41">
        <v>0.88157300000000005</v>
      </c>
      <c r="Z36" s="39" t="s">
        <v>4</v>
      </c>
      <c r="AA36" s="39" t="s">
        <v>4</v>
      </c>
    </row>
    <row r="37" spans="1:27" x14ac:dyDescent="0.25">
      <c r="A37" s="14" t="s">
        <v>65</v>
      </c>
      <c r="B37" s="39" t="s">
        <v>4</v>
      </c>
      <c r="C37" s="39" t="s">
        <v>4</v>
      </c>
      <c r="D37" s="41" t="s">
        <v>4</v>
      </c>
      <c r="E37" s="41" t="s">
        <v>4</v>
      </c>
      <c r="F37" s="39">
        <v>0.53547699999999998</v>
      </c>
      <c r="G37" s="39">
        <v>0.350657</v>
      </c>
      <c r="H37" s="40">
        <v>0.841777</v>
      </c>
      <c r="I37" s="40">
        <v>0.78642400000000001</v>
      </c>
      <c r="J37" s="39" t="s">
        <v>4</v>
      </c>
      <c r="K37" s="39" t="s">
        <v>4</v>
      </c>
      <c r="L37" s="41" t="s">
        <v>4</v>
      </c>
      <c r="M37" s="41" t="s">
        <v>4</v>
      </c>
      <c r="N37" s="39" t="s">
        <v>4</v>
      </c>
      <c r="O37" s="39" t="s">
        <v>4</v>
      </c>
      <c r="P37" s="40">
        <v>0.80799299999999996</v>
      </c>
      <c r="Q37" s="40">
        <v>0.95406500000000005</v>
      </c>
      <c r="R37" s="10" t="s">
        <v>6</v>
      </c>
      <c r="S37" s="10" t="s">
        <v>6</v>
      </c>
      <c r="T37" s="41" t="s">
        <v>4</v>
      </c>
      <c r="U37" s="41" t="s">
        <v>4</v>
      </c>
      <c r="V37" s="39" t="s">
        <v>4</v>
      </c>
      <c r="W37" s="39" t="s">
        <v>4</v>
      </c>
      <c r="X37" s="41" t="s">
        <v>4</v>
      </c>
      <c r="Y37" s="41" t="s">
        <v>4</v>
      </c>
      <c r="Z37" s="39">
        <v>0.98866299999999996</v>
      </c>
      <c r="AA37" s="39">
        <v>0.68094900000000003</v>
      </c>
    </row>
    <row r="38" spans="1:27" x14ac:dyDescent="0.25">
      <c r="A38" s="9" t="s">
        <v>27</v>
      </c>
      <c r="B38" s="39" t="s">
        <v>4</v>
      </c>
      <c r="C38" s="39" t="s">
        <v>4</v>
      </c>
      <c r="D38" s="40" t="s">
        <v>4</v>
      </c>
      <c r="E38" s="40" t="s">
        <v>4</v>
      </c>
      <c r="F38" s="39" t="s">
        <v>4</v>
      </c>
      <c r="G38" s="39" t="s">
        <v>4</v>
      </c>
      <c r="H38" s="40" t="s">
        <v>4</v>
      </c>
      <c r="I38" s="40" t="s">
        <v>4</v>
      </c>
      <c r="J38" s="39">
        <v>0.920871</v>
      </c>
      <c r="K38" s="39">
        <v>0.92877900000000002</v>
      </c>
      <c r="L38" s="40">
        <v>0.97017399999999998</v>
      </c>
      <c r="M38" s="40">
        <v>0.96984000000000004</v>
      </c>
      <c r="N38" s="39">
        <v>0.86906000000000005</v>
      </c>
      <c r="O38" s="39">
        <v>0.55694299999999997</v>
      </c>
      <c r="P38" s="41">
        <v>0.85258199999999995</v>
      </c>
      <c r="Q38" s="41">
        <v>0.89610500000000004</v>
      </c>
      <c r="R38" s="39" t="s">
        <v>4</v>
      </c>
      <c r="S38" s="39" t="s">
        <v>4</v>
      </c>
      <c r="T38" s="41" t="s">
        <v>4</v>
      </c>
      <c r="U38" s="41" t="s">
        <v>4</v>
      </c>
      <c r="V38" s="39" t="s">
        <v>4</v>
      </c>
      <c r="W38" s="39" t="s">
        <v>4</v>
      </c>
      <c r="X38" s="41">
        <v>0.93651799999999996</v>
      </c>
      <c r="Y38" s="41">
        <v>0.581951</v>
      </c>
      <c r="Z38" s="39">
        <v>0.90482700000000005</v>
      </c>
      <c r="AA38" s="39">
        <v>0.63689499999999999</v>
      </c>
    </row>
    <row r="39" spans="1:27" x14ac:dyDescent="0.25">
      <c r="A39" s="9" t="s">
        <v>66</v>
      </c>
      <c r="B39" s="39" t="s">
        <v>4</v>
      </c>
      <c r="C39" s="39" t="s">
        <v>4</v>
      </c>
      <c r="D39" s="40">
        <v>0.77169200000000004</v>
      </c>
      <c r="E39" s="40">
        <v>0.75373400000000002</v>
      </c>
      <c r="F39" s="39">
        <v>0.999749</v>
      </c>
      <c r="G39" s="39">
        <v>0.97462499999999996</v>
      </c>
      <c r="H39" s="40">
        <v>0.88259900000000002</v>
      </c>
      <c r="I39" s="40">
        <v>0.88422500000000004</v>
      </c>
      <c r="J39" s="39">
        <v>0.97301700000000002</v>
      </c>
      <c r="K39" s="39">
        <v>0.97800100000000001</v>
      </c>
      <c r="L39" s="40">
        <v>0.992954</v>
      </c>
      <c r="M39" s="40">
        <v>0.98978900000000003</v>
      </c>
      <c r="N39" s="39">
        <v>0.96902600000000005</v>
      </c>
      <c r="O39" s="39">
        <v>0.82691400000000004</v>
      </c>
      <c r="P39" s="41">
        <v>0.91842699999999999</v>
      </c>
      <c r="Q39" s="41">
        <v>0.98788600000000004</v>
      </c>
      <c r="R39" s="39" t="s">
        <v>4</v>
      </c>
      <c r="S39" s="39" t="s">
        <v>4</v>
      </c>
      <c r="T39" s="41" t="s">
        <v>4</v>
      </c>
      <c r="U39" s="41" t="s">
        <v>4</v>
      </c>
      <c r="V39" s="39">
        <v>0.94219299999999995</v>
      </c>
      <c r="W39" s="39">
        <v>0.94278399999999996</v>
      </c>
      <c r="X39" s="41">
        <v>0.98520099999999999</v>
      </c>
      <c r="Y39" s="41">
        <v>0.92792300000000005</v>
      </c>
      <c r="Z39" s="42">
        <v>0.97069899999999998</v>
      </c>
      <c r="AA39" s="42">
        <v>0.92894399999999999</v>
      </c>
    </row>
    <row r="40" spans="1:27" x14ac:dyDescent="0.25">
      <c r="A40" s="9" t="s">
        <v>67</v>
      </c>
      <c r="B40" s="39" t="s">
        <v>4</v>
      </c>
      <c r="C40" s="39" t="s">
        <v>4</v>
      </c>
      <c r="D40" s="40" t="s">
        <v>4</v>
      </c>
      <c r="E40" s="40" t="s">
        <v>4</v>
      </c>
      <c r="F40" s="39" t="s">
        <v>4</v>
      </c>
      <c r="G40" s="39" t="s">
        <v>4</v>
      </c>
      <c r="H40" s="40" t="s">
        <v>4</v>
      </c>
      <c r="I40" s="40" t="s">
        <v>4</v>
      </c>
      <c r="J40" s="39" t="s">
        <v>4</v>
      </c>
      <c r="K40" s="39" t="s">
        <v>4</v>
      </c>
      <c r="L40" s="40" t="s">
        <v>4</v>
      </c>
      <c r="M40" s="40" t="s">
        <v>4</v>
      </c>
      <c r="N40" s="39" t="s">
        <v>4</v>
      </c>
      <c r="O40" s="39" t="s">
        <v>4</v>
      </c>
      <c r="P40" s="40" t="s">
        <v>4</v>
      </c>
      <c r="Q40" s="40" t="s">
        <v>4</v>
      </c>
      <c r="R40" s="39">
        <v>0.72486799999999996</v>
      </c>
      <c r="S40" s="39">
        <v>0.58994599999999997</v>
      </c>
      <c r="T40" s="41" t="s">
        <v>4</v>
      </c>
      <c r="U40" s="41" t="s">
        <v>4</v>
      </c>
      <c r="V40" s="39" t="s">
        <v>4</v>
      </c>
      <c r="W40" s="39" t="s">
        <v>4</v>
      </c>
      <c r="X40" s="41" t="s">
        <v>4</v>
      </c>
      <c r="Y40" s="41" t="s">
        <v>4</v>
      </c>
      <c r="Z40" s="39" t="s">
        <v>4</v>
      </c>
      <c r="AA40" s="39" t="s">
        <v>4</v>
      </c>
    </row>
    <row r="41" spans="1:27" x14ac:dyDescent="0.25">
      <c r="A41" s="9" t="s">
        <v>68</v>
      </c>
      <c r="B41" s="39" t="s">
        <v>4</v>
      </c>
      <c r="C41" s="39" t="s">
        <v>4</v>
      </c>
      <c r="D41" s="40" t="s">
        <v>4</v>
      </c>
      <c r="E41" s="40" t="s">
        <v>4</v>
      </c>
      <c r="F41" s="39" t="s">
        <v>4</v>
      </c>
      <c r="G41" s="39" t="s">
        <v>4</v>
      </c>
      <c r="H41" s="40" t="s">
        <v>4</v>
      </c>
      <c r="I41" s="40" t="s">
        <v>4</v>
      </c>
      <c r="J41" s="39" t="s">
        <v>4</v>
      </c>
      <c r="K41" s="39" t="s">
        <v>4</v>
      </c>
      <c r="L41" s="40" t="s">
        <v>4</v>
      </c>
      <c r="M41" s="40" t="s">
        <v>4</v>
      </c>
      <c r="N41" s="39" t="s">
        <v>4</v>
      </c>
      <c r="O41" s="39" t="s">
        <v>4</v>
      </c>
      <c r="P41" s="40" t="s">
        <v>4</v>
      </c>
      <c r="Q41" s="40" t="s">
        <v>4</v>
      </c>
      <c r="R41" s="39" t="s">
        <v>4</v>
      </c>
      <c r="S41" s="39" t="s">
        <v>4</v>
      </c>
      <c r="T41" s="41">
        <v>0.98696499999999998</v>
      </c>
      <c r="U41" s="41">
        <v>0.96801099999999995</v>
      </c>
      <c r="V41" s="39" t="s">
        <v>4</v>
      </c>
      <c r="W41" s="39" t="s">
        <v>4</v>
      </c>
      <c r="X41" s="41" t="s">
        <v>4</v>
      </c>
      <c r="Y41" s="41" t="s">
        <v>4</v>
      </c>
      <c r="Z41" s="39" t="s">
        <v>4</v>
      </c>
      <c r="AA41" s="39" t="s">
        <v>4</v>
      </c>
    </row>
    <row r="42" spans="1:27" x14ac:dyDescent="0.25">
      <c r="A42" s="9" t="s">
        <v>69</v>
      </c>
      <c r="B42" s="39">
        <v>0.73810500000000001</v>
      </c>
      <c r="C42" s="39">
        <v>0.85605100000000001</v>
      </c>
      <c r="D42" s="40" t="s">
        <v>4</v>
      </c>
      <c r="E42" s="40" t="s">
        <v>4</v>
      </c>
      <c r="F42" s="39" t="s">
        <v>4</v>
      </c>
      <c r="G42" s="39" t="s">
        <v>4</v>
      </c>
      <c r="H42" s="40" t="s">
        <v>4</v>
      </c>
      <c r="I42" s="40" t="s">
        <v>4</v>
      </c>
      <c r="J42" s="39" t="s">
        <v>4</v>
      </c>
      <c r="K42" s="39" t="s">
        <v>4</v>
      </c>
      <c r="L42" s="40" t="s">
        <v>4</v>
      </c>
      <c r="M42" s="40" t="s">
        <v>4</v>
      </c>
      <c r="N42" s="39" t="s">
        <v>4</v>
      </c>
      <c r="O42" s="39" t="s">
        <v>4</v>
      </c>
      <c r="P42" s="40" t="s">
        <v>4</v>
      </c>
      <c r="Q42" s="40" t="s">
        <v>4</v>
      </c>
      <c r="R42" s="39" t="s">
        <v>4</v>
      </c>
      <c r="S42" s="39" t="s">
        <v>4</v>
      </c>
      <c r="T42" s="41" t="s">
        <v>4</v>
      </c>
      <c r="U42" s="41" t="s">
        <v>4</v>
      </c>
      <c r="V42" s="39" t="s">
        <v>4</v>
      </c>
      <c r="W42" s="39" t="s">
        <v>4</v>
      </c>
      <c r="X42" s="41" t="s">
        <v>4</v>
      </c>
      <c r="Y42" s="41" t="s">
        <v>4</v>
      </c>
      <c r="Z42" s="39" t="s">
        <v>4</v>
      </c>
      <c r="AA42" s="39" t="s">
        <v>4</v>
      </c>
    </row>
    <row r="43" spans="1:27" x14ac:dyDescent="0.25">
      <c r="A43" s="9" t="s">
        <v>41</v>
      </c>
      <c r="B43" s="39" t="s">
        <v>4</v>
      </c>
      <c r="C43" s="39" t="s">
        <v>4</v>
      </c>
      <c r="D43" s="40">
        <v>0.34614600000000001</v>
      </c>
      <c r="E43" s="40">
        <v>0.55974199999999996</v>
      </c>
      <c r="F43" s="39">
        <v>0.85834500000000002</v>
      </c>
      <c r="G43" s="39">
        <v>0.84041600000000005</v>
      </c>
      <c r="H43" s="40">
        <v>0.84937600000000002</v>
      </c>
      <c r="I43" s="40">
        <v>0.88065199999999999</v>
      </c>
      <c r="J43" s="39">
        <v>0.89500100000000005</v>
      </c>
      <c r="K43" s="39">
        <v>0.9264</v>
      </c>
      <c r="L43" s="40">
        <v>0.93322099999999997</v>
      </c>
      <c r="M43" s="40">
        <v>0.913184</v>
      </c>
      <c r="N43" s="39" t="s">
        <v>4</v>
      </c>
      <c r="O43" s="39" t="s">
        <v>4</v>
      </c>
      <c r="P43" s="41">
        <v>0.83382999999999996</v>
      </c>
      <c r="Q43" s="41">
        <v>0.99160000000000004</v>
      </c>
      <c r="R43" s="39" t="s">
        <v>4</v>
      </c>
      <c r="S43" s="39" t="s">
        <v>4</v>
      </c>
      <c r="T43" s="41" t="s">
        <v>4</v>
      </c>
      <c r="U43" s="41" t="s">
        <v>4</v>
      </c>
      <c r="V43" s="39" t="s">
        <v>4</v>
      </c>
      <c r="W43" s="39" t="s">
        <v>4</v>
      </c>
      <c r="X43" s="41">
        <v>0.97920300000000005</v>
      </c>
      <c r="Y43" s="41">
        <v>0.87002900000000005</v>
      </c>
      <c r="Z43" s="39">
        <v>0.988452</v>
      </c>
      <c r="AA43" s="39">
        <v>0.94624600000000003</v>
      </c>
    </row>
    <row r="44" spans="1:27" x14ac:dyDescent="0.25">
      <c r="A44" s="9" t="s">
        <v>36</v>
      </c>
      <c r="B44" s="39" t="s">
        <v>4</v>
      </c>
      <c r="C44" s="39" t="s">
        <v>4</v>
      </c>
      <c r="D44" s="40" t="s">
        <v>4</v>
      </c>
      <c r="E44" s="40" t="s">
        <v>4</v>
      </c>
      <c r="F44" s="39" t="s">
        <v>4</v>
      </c>
      <c r="G44" s="39" t="s">
        <v>4</v>
      </c>
      <c r="H44" s="40" t="s">
        <v>4</v>
      </c>
      <c r="I44" s="40" t="s">
        <v>4</v>
      </c>
      <c r="J44" s="39">
        <v>0.88425399999999998</v>
      </c>
      <c r="K44" s="39">
        <v>0.92501299999999997</v>
      </c>
      <c r="L44" s="40" t="s">
        <v>4</v>
      </c>
      <c r="M44" s="40" t="s">
        <v>4</v>
      </c>
      <c r="N44" s="39" t="s">
        <v>4</v>
      </c>
      <c r="O44" s="39" t="s">
        <v>4</v>
      </c>
      <c r="P44" s="40">
        <v>0.83270699999999997</v>
      </c>
      <c r="Q44" s="40">
        <v>0.98143199999999997</v>
      </c>
      <c r="R44" s="10" t="s">
        <v>6</v>
      </c>
      <c r="S44" s="10" t="s">
        <v>6</v>
      </c>
      <c r="T44" s="41" t="s">
        <v>4</v>
      </c>
      <c r="U44" s="41" t="s">
        <v>4</v>
      </c>
      <c r="V44" s="39" t="s">
        <v>4</v>
      </c>
      <c r="W44" s="39" t="s">
        <v>4</v>
      </c>
      <c r="X44" s="41">
        <v>0.96499299999999999</v>
      </c>
      <c r="Y44" s="41">
        <v>0.86196099999999998</v>
      </c>
      <c r="Z44" s="39" t="s">
        <v>4</v>
      </c>
      <c r="AA44" s="39" t="s">
        <v>4</v>
      </c>
    </row>
    <row r="45" spans="1:27" x14ac:dyDescent="0.25">
      <c r="A45" s="9" t="s">
        <v>35</v>
      </c>
      <c r="B45" s="42" t="s">
        <v>4</v>
      </c>
      <c r="C45" s="42" t="s">
        <v>4</v>
      </c>
      <c r="D45" s="43">
        <v>0.64774600000000004</v>
      </c>
      <c r="E45" s="43">
        <v>0.64222699999999999</v>
      </c>
      <c r="F45" s="42" t="s">
        <v>4</v>
      </c>
      <c r="G45" s="42" t="s">
        <v>4</v>
      </c>
      <c r="H45" s="43" t="s">
        <v>4</v>
      </c>
      <c r="I45" s="43" t="s">
        <v>4</v>
      </c>
      <c r="J45" s="42">
        <v>0.88623300000000005</v>
      </c>
      <c r="K45" s="42">
        <v>0.86395299999999997</v>
      </c>
      <c r="L45" s="43">
        <v>0.71425799999999995</v>
      </c>
      <c r="M45" s="43">
        <v>0.83004100000000003</v>
      </c>
      <c r="N45" s="42" t="s">
        <v>4</v>
      </c>
      <c r="O45" s="42" t="s">
        <v>4</v>
      </c>
      <c r="P45" s="43">
        <v>0.79278499999999996</v>
      </c>
      <c r="Q45" s="43">
        <v>0.93164999999999998</v>
      </c>
      <c r="R45" s="10" t="s">
        <v>6</v>
      </c>
      <c r="S45" s="10" t="s">
        <v>6</v>
      </c>
      <c r="T45" s="44" t="s">
        <v>4</v>
      </c>
      <c r="U45" s="44" t="s">
        <v>4</v>
      </c>
      <c r="V45" s="42" t="s">
        <v>4</v>
      </c>
      <c r="W45" s="42" t="s">
        <v>4</v>
      </c>
      <c r="X45" s="44">
        <v>0.94715899999999997</v>
      </c>
      <c r="Y45" s="44">
        <v>0.15940199999999999</v>
      </c>
      <c r="Z45" s="42" t="s">
        <v>4</v>
      </c>
      <c r="AA45" s="42" t="s">
        <v>4</v>
      </c>
    </row>
    <row r="46" spans="1:27" x14ac:dyDescent="0.25">
      <c r="A46" s="9" t="s">
        <v>40</v>
      </c>
      <c r="B46" s="39" t="s">
        <v>4</v>
      </c>
      <c r="C46" s="39" t="s">
        <v>4</v>
      </c>
      <c r="D46" s="40" t="s">
        <v>4</v>
      </c>
      <c r="E46" s="40" t="s">
        <v>4</v>
      </c>
      <c r="F46" s="39" t="s">
        <v>4</v>
      </c>
      <c r="G46" s="39" t="s">
        <v>4</v>
      </c>
      <c r="H46" s="40" t="s">
        <v>4</v>
      </c>
      <c r="I46" s="40" t="s">
        <v>4</v>
      </c>
      <c r="J46" s="39" t="s">
        <v>4</v>
      </c>
      <c r="K46" s="39" t="s">
        <v>4</v>
      </c>
      <c r="L46" s="40" t="s">
        <v>4</v>
      </c>
      <c r="M46" s="40" t="s">
        <v>4</v>
      </c>
      <c r="N46" s="39" t="s">
        <v>4</v>
      </c>
      <c r="O46" s="39" t="s">
        <v>4</v>
      </c>
      <c r="P46" s="41" t="s">
        <v>4</v>
      </c>
      <c r="Q46" s="41" t="s">
        <v>4</v>
      </c>
      <c r="R46" s="39" t="s">
        <v>4</v>
      </c>
      <c r="S46" s="39" t="s">
        <v>4</v>
      </c>
      <c r="T46" s="41" t="s">
        <v>4</v>
      </c>
      <c r="U46" s="41" t="s">
        <v>4</v>
      </c>
      <c r="V46" s="39" t="s">
        <v>4</v>
      </c>
      <c r="W46" s="39" t="s">
        <v>4</v>
      </c>
      <c r="X46" s="41">
        <v>0.98527200000000004</v>
      </c>
      <c r="Y46" s="41">
        <v>0.90986299999999998</v>
      </c>
      <c r="Z46" s="39" t="s">
        <v>4</v>
      </c>
      <c r="AA46" s="39" t="s">
        <v>4</v>
      </c>
    </row>
    <row r="47" spans="1:27" x14ac:dyDescent="0.25">
      <c r="A47" s="9" t="s">
        <v>32</v>
      </c>
      <c r="B47" s="39">
        <v>0.53953300000000004</v>
      </c>
      <c r="C47" s="39">
        <v>0.61704000000000003</v>
      </c>
      <c r="D47" s="40">
        <v>0.34820400000000001</v>
      </c>
      <c r="E47" s="40">
        <v>0.60760400000000003</v>
      </c>
      <c r="F47" s="39">
        <v>0.98593500000000001</v>
      </c>
      <c r="G47" s="39">
        <v>0.87679600000000002</v>
      </c>
      <c r="H47" s="40">
        <v>0.77942299999999998</v>
      </c>
      <c r="I47" s="40">
        <v>0.75873599999999997</v>
      </c>
      <c r="J47" s="39">
        <v>0.81593000000000004</v>
      </c>
      <c r="K47" s="39">
        <v>0.93443600000000004</v>
      </c>
      <c r="L47" s="40">
        <v>0.97221900000000006</v>
      </c>
      <c r="M47" s="40">
        <v>0.97088799999999997</v>
      </c>
      <c r="N47" s="39">
        <v>0.60899700000000001</v>
      </c>
      <c r="O47" s="39">
        <v>0.38923999999999997</v>
      </c>
      <c r="P47" s="41">
        <v>0.73233999999999999</v>
      </c>
      <c r="Q47" s="41">
        <v>0.90773199999999998</v>
      </c>
      <c r="R47" s="39">
        <v>0.32639800000000002</v>
      </c>
      <c r="S47" s="39">
        <v>0.31416500000000003</v>
      </c>
      <c r="T47" s="41">
        <v>0.87768500000000005</v>
      </c>
      <c r="U47" s="41">
        <v>0.88839000000000001</v>
      </c>
      <c r="V47" s="39">
        <v>0.89140299999999995</v>
      </c>
      <c r="W47" s="39">
        <v>0.90506900000000001</v>
      </c>
      <c r="X47" s="41">
        <v>0.96480200000000005</v>
      </c>
      <c r="Y47" s="41">
        <v>0.82685399999999998</v>
      </c>
      <c r="Z47" s="39">
        <v>0.95885399999999998</v>
      </c>
      <c r="AA47" s="39">
        <v>0.64536499999999997</v>
      </c>
    </row>
    <row r="48" spans="1:27" x14ac:dyDescent="0.25">
      <c r="A48" s="9" t="s">
        <v>34</v>
      </c>
      <c r="B48" s="10" t="s">
        <v>6</v>
      </c>
      <c r="C48" s="10" t="s">
        <v>6</v>
      </c>
      <c r="D48" s="40">
        <v>0.60333300000000001</v>
      </c>
      <c r="E48" s="40">
        <v>0.28581099999999998</v>
      </c>
      <c r="F48" s="39" t="s">
        <v>4</v>
      </c>
      <c r="G48" s="39" t="s">
        <v>4</v>
      </c>
      <c r="H48" s="40" t="s">
        <v>4</v>
      </c>
      <c r="I48" s="40" t="s">
        <v>4</v>
      </c>
      <c r="J48" s="39">
        <v>0.77354900000000004</v>
      </c>
      <c r="K48" s="39">
        <v>0.86011599999999999</v>
      </c>
      <c r="L48" s="40">
        <v>0.82314399999999999</v>
      </c>
      <c r="M48" s="40">
        <v>0.82653600000000005</v>
      </c>
      <c r="N48" s="10" t="s">
        <v>6</v>
      </c>
      <c r="O48" s="10" t="s">
        <v>6</v>
      </c>
      <c r="P48" s="40" t="s">
        <v>4</v>
      </c>
      <c r="Q48" s="40" t="s">
        <v>4</v>
      </c>
      <c r="R48" s="10" t="s">
        <v>6</v>
      </c>
      <c r="S48" s="10" t="s">
        <v>6</v>
      </c>
      <c r="T48" s="12" t="s">
        <v>6</v>
      </c>
      <c r="U48" s="12" t="s">
        <v>6</v>
      </c>
      <c r="V48" s="10" t="s">
        <v>6</v>
      </c>
      <c r="W48" s="10" t="s">
        <v>6</v>
      </c>
      <c r="X48" s="12" t="s">
        <v>6</v>
      </c>
      <c r="Y48" s="12" t="s">
        <v>6</v>
      </c>
      <c r="Z48" s="10" t="s">
        <v>6</v>
      </c>
      <c r="AA48" s="10" t="s">
        <v>6</v>
      </c>
    </row>
    <row r="49" spans="1:27" x14ac:dyDescent="0.25">
      <c r="A49" s="9" t="s">
        <v>30</v>
      </c>
      <c r="B49" s="39" t="s">
        <v>4</v>
      </c>
      <c r="C49" s="39" t="s">
        <v>4</v>
      </c>
      <c r="D49" s="40">
        <v>0.56442899999999996</v>
      </c>
      <c r="E49" s="40">
        <v>0.57586599999999999</v>
      </c>
      <c r="F49" s="39" t="s">
        <v>4</v>
      </c>
      <c r="G49" s="39" t="s">
        <v>4</v>
      </c>
      <c r="H49" s="40" t="s">
        <v>4</v>
      </c>
      <c r="I49" s="40" t="s">
        <v>4</v>
      </c>
      <c r="J49" s="39">
        <v>0.72780199999999995</v>
      </c>
      <c r="K49" s="39">
        <v>0.84645899999999996</v>
      </c>
      <c r="L49" s="40">
        <v>0.92132899999999995</v>
      </c>
      <c r="M49" s="40">
        <v>0.95262100000000005</v>
      </c>
      <c r="N49" s="39" t="s">
        <v>4</v>
      </c>
      <c r="O49" s="39" t="s">
        <v>4</v>
      </c>
      <c r="P49" s="41" t="s">
        <v>4</v>
      </c>
      <c r="Q49" s="41" t="s">
        <v>4</v>
      </c>
      <c r="R49" s="39" t="s">
        <v>4</v>
      </c>
      <c r="S49" s="39" t="s">
        <v>4</v>
      </c>
      <c r="T49" s="41" t="s">
        <v>4</v>
      </c>
      <c r="U49" s="41" t="s">
        <v>4</v>
      </c>
      <c r="V49" s="39" t="s">
        <v>4</v>
      </c>
      <c r="W49" s="39" t="s">
        <v>4</v>
      </c>
      <c r="X49" s="41">
        <v>0.96472999999999998</v>
      </c>
      <c r="Y49" s="41">
        <v>0.79666499999999996</v>
      </c>
      <c r="Z49" s="39" t="s">
        <v>4</v>
      </c>
      <c r="AA49" s="39" t="s">
        <v>4</v>
      </c>
    </row>
  </sheetData>
  <mergeCells count="28">
    <mergeCell ref="A28:AA28"/>
    <mergeCell ref="X1:Y1"/>
    <mergeCell ref="L1:M1"/>
    <mergeCell ref="B1:C1"/>
    <mergeCell ref="D1:E1"/>
    <mergeCell ref="F1:G1"/>
    <mergeCell ref="H1:I1"/>
    <mergeCell ref="J1:K1"/>
    <mergeCell ref="Z1:AA1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N1:O1"/>
    <mergeCell ref="P1:Q1"/>
    <mergeCell ref="R1:S1"/>
    <mergeCell ref="A3:AA3"/>
    <mergeCell ref="Z26:AA26"/>
    <mergeCell ref="T1:U1"/>
    <mergeCell ref="V1:W1"/>
    <mergeCell ref="T26:U26"/>
    <mergeCell ref="V26:W26"/>
    <mergeCell ref="X26:Y26"/>
  </mergeCells>
  <pageMargins left="0.7" right="0.7" top="0.75" bottom="0.75" header="0.3" footer="0.3"/>
  <pageSetup paperSize="9" orientation="portrait" horizontalDpi="0" verticalDpi="0"/>
  <ignoredErrors>
    <ignoredError sqref="B2:AA2 B27:AA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4" t="s">
        <v>11</v>
      </c>
      <c r="B1" s="46" t="s">
        <v>12</v>
      </c>
      <c r="C1" s="46"/>
      <c r="D1" s="48" t="s">
        <v>13</v>
      </c>
      <c r="E1" s="48"/>
      <c r="F1" s="46" t="s">
        <v>14</v>
      </c>
      <c r="G1" s="46"/>
      <c r="H1" s="48" t="s">
        <v>15</v>
      </c>
      <c r="I1" s="48"/>
      <c r="J1" s="46" t="s">
        <v>16</v>
      </c>
      <c r="K1" s="46"/>
      <c r="L1" s="48" t="s">
        <v>17</v>
      </c>
      <c r="M1" s="48"/>
      <c r="N1" s="46" t="s">
        <v>18</v>
      </c>
      <c r="O1" s="46"/>
      <c r="P1" s="45" t="s">
        <v>19</v>
      </c>
      <c r="Q1" s="45"/>
      <c r="R1" s="46" t="s">
        <v>20</v>
      </c>
      <c r="S1" s="46"/>
      <c r="T1" s="45" t="s">
        <v>21</v>
      </c>
      <c r="U1" s="45"/>
      <c r="V1" s="46" t="s">
        <v>22</v>
      </c>
      <c r="W1" s="46"/>
      <c r="X1" s="45" t="s">
        <v>23</v>
      </c>
      <c r="Y1" s="45"/>
      <c r="Z1" s="46" t="s">
        <v>24</v>
      </c>
      <c r="AA1" s="46"/>
    </row>
    <row r="2" spans="1:27" x14ac:dyDescent="0.25">
      <c r="A2" s="4" t="s">
        <v>47</v>
      </c>
      <c r="B2" s="5" t="s">
        <v>45</v>
      </c>
      <c r="C2" s="5" t="s">
        <v>46</v>
      </c>
      <c r="D2" s="6" t="s">
        <v>45</v>
      </c>
      <c r="E2" s="6" t="s">
        <v>46</v>
      </c>
      <c r="F2" s="5" t="s">
        <v>45</v>
      </c>
      <c r="G2" s="5" t="s">
        <v>46</v>
      </c>
      <c r="H2" s="6" t="s">
        <v>45</v>
      </c>
      <c r="I2" s="6" t="s">
        <v>46</v>
      </c>
      <c r="J2" s="5" t="s">
        <v>45</v>
      </c>
      <c r="K2" s="5" t="s">
        <v>46</v>
      </c>
      <c r="L2" s="6" t="s">
        <v>45</v>
      </c>
      <c r="M2" s="6" t="s">
        <v>46</v>
      </c>
      <c r="N2" s="5" t="s">
        <v>45</v>
      </c>
      <c r="O2" s="5" t="s">
        <v>46</v>
      </c>
      <c r="P2" s="7" t="s">
        <v>45</v>
      </c>
      <c r="Q2" s="7" t="s">
        <v>46</v>
      </c>
      <c r="R2" s="5" t="s">
        <v>45</v>
      </c>
      <c r="S2" s="5" t="s">
        <v>46</v>
      </c>
      <c r="T2" s="7" t="s">
        <v>45</v>
      </c>
      <c r="U2" s="7" t="s">
        <v>46</v>
      </c>
      <c r="V2" s="5" t="s">
        <v>45</v>
      </c>
      <c r="W2" s="5" t="s">
        <v>46</v>
      </c>
      <c r="X2" s="7" t="s">
        <v>45</v>
      </c>
      <c r="Y2" s="7" t="s">
        <v>46</v>
      </c>
      <c r="Z2" s="5" t="s">
        <v>45</v>
      </c>
      <c r="AA2" s="5" t="s">
        <v>46</v>
      </c>
    </row>
    <row r="3" spans="1:27" x14ac:dyDescent="0.25">
      <c r="A3" s="47" t="s">
        <v>79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x14ac:dyDescent="0.25">
      <c r="A4" s="9" t="s">
        <v>37</v>
      </c>
      <c r="B4" s="15" t="str">
        <f>IF( AND(ISNUMBER(Measures!B4),ISNUMBER(Measures!C4)),  AVERAGE(Measures!B4:C4),  Measures!B4 )</f>
        <v>-</v>
      </c>
      <c r="C4" s="15" t="str">
        <f>IF( AND(ISNUMBER(Measures!B29),ISNUMBER(Measures!C29)),  AVERAGE(Measures!B29:C29),  Measures!B29 )</f>
        <v>-</v>
      </c>
      <c r="D4" s="17">
        <f>IF( AND(ISNUMBER(Measures!D4),ISNUMBER(Measures!E4)),  AVERAGE(Measures!D4:E4),  Measures!D4 )</f>
        <v>0.10162450000000001</v>
      </c>
      <c r="E4" s="17">
        <f>IF( AND(ISNUMBER(Measures!D29),ISNUMBER(Measures!E29)),  AVERAGE(Measures!D29:E29),  Measures!D29 )</f>
        <v>2.9064E-2</v>
      </c>
      <c r="F4" s="15">
        <f>IF( AND(ISNUMBER(Measures!F4),ISNUMBER(Measures!G4)),  AVERAGE(Measures!F4:G4),  Measures!F4 )</f>
        <v>0.73046549999999999</v>
      </c>
      <c r="G4" s="15">
        <f>IF( AND(ISNUMBER(Measures!F29),ISNUMBER(Measures!G29)),  AVERAGE(Measures!F29:G29),  Measures!F29 )</f>
        <v>0.75286049999999993</v>
      </c>
      <c r="H4" s="17">
        <f>IF( AND(ISNUMBER(Measures!H4),ISNUMBER(Measures!I4)),  AVERAGE(Measures!H4:I4),  Measures!H4 )</f>
        <v>0.39879549999999997</v>
      </c>
      <c r="I4" s="17">
        <f>IF( AND(ISNUMBER(Measures!H29),ISNUMBER(Measures!I29)),  AVERAGE(Measures!H29:I29),  Measures!H29 )</f>
        <v>0.74722449999999996</v>
      </c>
      <c r="J4" s="15">
        <f>IF( AND(ISNUMBER(Measures!J4),ISNUMBER(Measures!K4)),  AVERAGE(Measures!J4:K4),  Measures!J4 )</f>
        <v>0.54056950000000004</v>
      </c>
      <c r="K4" s="15">
        <f>IF( AND(ISNUMBER(Measures!J29),ISNUMBER(Measures!K29)),  AVERAGE(Measures!J29:K29),  Measures!J29 )</f>
        <v>0.49784600000000001</v>
      </c>
      <c r="L4" s="17">
        <f>IF( AND(ISNUMBER(Measures!L4),ISNUMBER(Measures!M4)),  AVERAGE(Measures!L4:M4),  Measures!L4 )</f>
        <v>0.31453600000000004</v>
      </c>
      <c r="M4" s="17">
        <f>IF( AND(ISNUMBER(Measures!L29),ISNUMBER(Measures!M29)),  AVERAGE(Measures!L29:M29),  Measures!L29 )</f>
        <v>0.60908700000000005</v>
      </c>
      <c r="N4" s="15" t="str">
        <f>IF( AND(ISNUMBER(Measures!N4),ISNUMBER(Measures!O4)),  AVERAGE(Measures!N4:O4),  Measures!N4 )</f>
        <v>-</v>
      </c>
      <c r="O4" s="15" t="str">
        <f>IF( AND(ISNUMBER(Measures!N29),ISNUMBER(Measures!O29)),  AVERAGE(Measures!N29:O29),  Measures!N29 )</f>
        <v>-</v>
      </c>
      <c r="P4" s="17">
        <f>IF( AND(ISNUMBER(Measures!P4),ISNUMBER(Measures!Q4)),  AVERAGE(Measures!P4:Q4),  Measures!P4 )</f>
        <v>0.87920550000000008</v>
      </c>
      <c r="Q4" s="17">
        <f>IF( AND(ISNUMBER(Measures!P29),ISNUMBER(Measures!Q29)),  AVERAGE(Measures!P29:Q29),  Measures!P29 )</f>
        <v>0.85133499999999995</v>
      </c>
      <c r="R4" s="15" t="str">
        <f>IF( AND(ISNUMBER(Measures!R4),ISNUMBER(Measures!S4)),  AVERAGE(Measures!R4:S4),  Measures!R4 )</f>
        <v>-</v>
      </c>
      <c r="S4" s="15" t="str">
        <f>IF( AND(ISNUMBER(Measures!R29),ISNUMBER(Measures!S29)),  AVERAGE(Measures!R29:S29),  Measures!R29 )</f>
        <v>-</v>
      </c>
      <c r="T4" s="17" t="str">
        <f>IF( AND(ISNUMBER(Measures!T4),ISNUMBER(Measures!U4)),  AVERAGE(Measures!T4:U4),  Measures!T4 )</f>
        <v>-</v>
      </c>
      <c r="U4" s="17" t="str">
        <f>IF( AND(ISNUMBER(Measures!T29),ISNUMBER(Measures!U29)),  AVERAGE(Measures!T29:U29),  Measures!T29 )</f>
        <v>-</v>
      </c>
      <c r="V4" s="15" t="str">
        <f>IF( AND(ISNUMBER(Measures!V4),ISNUMBER(Measures!W4)),  AVERAGE(Measures!V4:W4),  Measures!V4 )</f>
        <v>-</v>
      </c>
      <c r="W4" s="15" t="str">
        <f>IF( AND(ISNUMBER(Measures!V29),ISNUMBER(Measures!W29)),  AVERAGE(Measures!V29:W29),  Measures!V29 )</f>
        <v>-</v>
      </c>
      <c r="X4" s="17" t="str">
        <f>IF( AND(ISNUMBER(Measures!X4),ISNUMBER(Measures!Y4)),  AVERAGE(Measures!X4:Y4),  Measures!X4 )</f>
        <v>-</v>
      </c>
      <c r="Y4" s="17" t="str">
        <f>IF( AND(ISNUMBER(Measures!X29),ISNUMBER(Measures!Y29)),  AVERAGE(Measures!X29:Y29),  Measures!X29 )</f>
        <v>-</v>
      </c>
      <c r="Z4" s="15" t="str">
        <f>IF( AND(ISNUMBER(Measures!Z4),ISNUMBER(Measures!AA4)),  AVERAGE(Measures!Z4:AA4),  Measures!Z4 )</f>
        <v>-</v>
      </c>
      <c r="AA4" s="15" t="str">
        <f>IF( AND(ISNUMBER(Measures!Z29),ISNUMBER(Measures!AA29)),  AVERAGE(Measures!Z29:AA29),  Measures!Z29 )</f>
        <v>-</v>
      </c>
    </row>
    <row r="5" spans="1:27" x14ac:dyDescent="0.25">
      <c r="A5" s="9" t="s">
        <v>31</v>
      </c>
      <c r="B5" s="15" t="str">
        <f>IF( AND(ISNUMBER(Measures!B5),ISNUMBER(Measures!C5)),  AVERAGE(Measures!B5:C5),  Measures!B5 )</f>
        <v>NA</v>
      </c>
      <c r="C5" s="15" t="str">
        <f>IF( AND(ISNUMBER(Measures!B30),ISNUMBER(Measures!C30)),  AVERAGE(Measures!B30:C30),  Measures!B30 )</f>
        <v>NA</v>
      </c>
      <c r="D5" s="17">
        <f>IF( AND(ISNUMBER(Measures!D5),ISNUMBER(Measures!E5)),  AVERAGE(Measures!D5:E5),  Measures!D5 )</f>
        <v>0.23526450000000002</v>
      </c>
      <c r="E5" s="17">
        <f>IF( AND(ISNUMBER(Measures!D30),ISNUMBER(Measures!E30)),  AVERAGE(Measures!D30:E30),  Measures!D30 )</f>
        <v>0.23939149999999998</v>
      </c>
      <c r="F5" s="15">
        <f>IF( AND(ISNUMBER(Measures!F5),ISNUMBER(Measures!G5)),  AVERAGE(Measures!F5:G5),  Measures!F5 )</f>
        <v>0.50169549999999996</v>
      </c>
      <c r="G5" s="15">
        <f>IF( AND(ISNUMBER(Measures!F30),ISNUMBER(Measures!G30)),  AVERAGE(Measures!F30:G30),  Measures!F30 )</f>
        <v>0.59085199999999993</v>
      </c>
      <c r="H5" s="17">
        <f>IF( AND(ISNUMBER(Measures!H5),ISNUMBER(Measures!I5)),  AVERAGE(Measures!H5:I5),  Measures!H5 )</f>
        <v>0.37352600000000002</v>
      </c>
      <c r="I5" s="17">
        <f>IF( AND(ISNUMBER(Measures!H30),ISNUMBER(Measures!I30)),  AVERAGE(Measures!H30:I30),  Measures!H30 )</f>
        <v>0.66585800000000006</v>
      </c>
      <c r="J5" s="15">
        <f>IF( AND(ISNUMBER(Measures!J5),ISNUMBER(Measures!K5)),  AVERAGE(Measures!J5:K5),  Measures!J5 )</f>
        <v>0.40598200000000001</v>
      </c>
      <c r="K5" s="15">
        <f>IF( AND(ISNUMBER(Measures!J30),ISNUMBER(Measures!K30)),  AVERAGE(Measures!J30:K30),  Measures!J30 )</f>
        <v>0.55740449999999997</v>
      </c>
      <c r="L5" s="17">
        <f>IF( AND(ISNUMBER(Measures!L5),ISNUMBER(Measures!M5)),  AVERAGE(Measures!L5:M5),  Measures!L5 )</f>
        <v>0.72600949999999997</v>
      </c>
      <c r="M5" s="17">
        <f>IF( AND(ISNUMBER(Measures!L30),ISNUMBER(Measures!M30)),  AVERAGE(Measures!L30:M30),  Measures!L30 )</f>
        <v>0.67140449999999996</v>
      </c>
      <c r="N5" s="15">
        <f>IF( AND(ISNUMBER(Measures!N5),ISNUMBER(Measures!O5)),  AVERAGE(Measures!N5:O5),  Measures!N5 )</f>
        <v>6.0946500000000001E-2</v>
      </c>
      <c r="O5" s="15">
        <f>IF( AND(ISNUMBER(Measures!N30),ISNUMBER(Measures!O30)),  AVERAGE(Measures!N30:O30),  Measures!N30 )</f>
        <v>0.44650849999999997</v>
      </c>
      <c r="P5" s="17">
        <f>IF( AND(ISNUMBER(Measures!P5),ISNUMBER(Measures!Q5)),  AVERAGE(Measures!P5:Q5),  Measures!P5 )</f>
        <v>0.87804900000000008</v>
      </c>
      <c r="Q5" s="17">
        <f>IF( AND(ISNUMBER(Measures!P30),ISNUMBER(Measures!Q30)),  AVERAGE(Measures!P30:Q30),  Measures!P30 )</f>
        <v>0.78593899999999994</v>
      </c>
      <c r="R5" s="15">
        <f>IF( AND(ISNUMBER(Measures!R5),ISNUMBER(Measures!S5)),  AVERAGE(Measures!R5:S5),  Measures!R5 )</f>
        <v>1.1410000000000001E-3</v>
      </c>
      <c r="S5" s="15">
        <f>IF( AND(ISNUMBER(Measures!R30),ISNUMBER(Measures!S30)),  AVERAGE(Measures!R30:S30),  Measures!R30 )</f>
        <v>0.43785200000000002</v>
      </c>
      <c r="T5" s="17" t="str">
        <f>IF( AND(ISNUMBER(Measures!T5),ISNUMBER(Measures!U5)),  AVERAGE(Measures!T5:U5),  Measures!T5 )</f>
        <v>NA</v>
      </c>
      <c r="U5" s="17" t="str">
        <f>IF( AND(ISNUMBER(Measures!T30),ISNUMBER(Measures!U30)),  AVERAGE(Measures!T30:U30),  Measures!T30 )</f>
        <v>NA</v>
      </c>
      <c r="V5" s="15">
        <f>IF( AND(ISNUMBER(Measures!V5),ISNUMBER(Measures!W5)),  AVERAGE(Measures!V5:W5),  Measures!V5 )</f>
        <v>7.4165499999999995E-2</v>
      </c>
      <c r="W5" s="15">
        <f>IF( AND(ISNUMBER(Measures!V30),ISNUMBER(Measures!W30)),  AVERAGE(Measures!V30:W30),  Measures!V30 )</f>
        <v>0.35066749999999997</v>
      </c>
      <c r="X5" s="17">
        <f>IF( AND(ISNUMBER(Measures!X5),ISNUMBER(Measures!Y5)),  AVERAGE(Measures!X5:Y5),  Measures!X5 )</f>
        <v>0.554732</v>
      </c>
      <c r="Y5" s="17">
        <f>IF( AND(ISNUMBER(Measures!X30),ISNUMBER(Measures!Y30)),  AVERAGE(Measures!X30:Y30),  Measures!X30 )</f>
        <v>0.69132450000000001</v>
      </c>
      <c r="Z5" s="15">
        <f>IF( AND(ISNUMBER(Measures!Z5),ISNUMBER(Measures!AA5)),  AVERAGE(Measures!Z5:AA5),  Measures!Z5 )</f>
        <v>0.52852299999999997</v>
      </c>
      <c r="AA5" s="15">
        <f>IF( AND(ISNUMBER(Measures!Z30),ISNUMBER(Measures!AA30)),  AVERAGE(Measures!Z30:AA30),  Measures!Z30 )</f>
        <v>0.62558199999999997</v>
      </c>
    </row>
    <row r="6" spans="1:27" x14ac:dyDescent="0.25">
      <c r="A6" s="9" t="s">
        <v>38</v>
      </c>
      <c r="B6" s="15" t="str">
        <f>IF( AND(ISNUMBER(Measures!B6),ISNUMBER(Measures!C6)),  AVERAGE(Measures!B6:C6),  Measures!B6 )</f>
        <v>-</v>
      </c>
      <c r="C6" s="15" t="str">
        <f>IF( AND(ISNUMBER(Measures!B31),ISNUMBER(Measures!C31)),  AVERAGE(Measures!B31:C31),  Measures!B31 )</f>
        <v>-</v>
      </c>
      <c r="D6" s="17">
        <f>IF( AND(ISNUMBER(Measures!D6),ISNUMBER(Measures!E6)),  AVERAGE(Measures!D6:E6),  Measures!D6 )</f>
        <v>0.17845450000000002</v>
      </c>
      <c r="E6" s="17">
        <f>IF( AND(ISNUMBER(Measures!D31),ISNUMBER(Measures!E31)),  AVERAGE(Measures!D31:E31),  Measures!D31 )</f>
        <v>0.28026849999999998</v>
      </c>
      <c r="F6" s="15">
        <f>IF( AND(ISNUMBER(Measures!F6),ISNUMBER(Measures!G6)),  AVERAGE(Measures!F6:G6),  Measures!F6 )</f>
        <v>0.76285899999999995</v>
      </c>
      <c r="G6" s="15">
        <f>IF( AND(ISNUMBER(Measures!F31),ISNUMBER(Measures!G31)),  AVERAGE(Measures!F31:G31),  Measures!F31 )</f>
        <v>0.97638200000000008</v>
      </c>
      <c r="H6" s="17">
        <f>IF( AND(ISNUMBER(Measures!H6),ISNUMBER(Measures!I6)),  AVERAGE(Measures!H6:I6),  Measures!H6 )</f>
        <v>0.225358</v>
      </c>
      <c r="I6" s="17">
        <f>IF( AND(ISNUMBER(Measures!H31),ISNUMBER(Measures!I31)),  AVERAGE(Measures!H31:I31),  Measures!H31 )</f>
        <v>0.78384300000000007</v>
      </c>
      <c r="J6" s="15">
        <f>IF( AND(ISNUMBER(Measures!J6),ISNUMBER(Measures!K6)),  AVERAGE(Measures!J6:K6),  Measures!J6 )</f>
        <v>0.8873875</v>
      </c>
      <c r="K6" s="15">
        <f>IF( AND(ISNUMBER(Measures!J31),ISNUMBER(Measures!K31)),  AVERAGE(Measures!J31:K31),  Measures!J31 )</f>
        <v>0.91602650000000008</v>
      </c>
      <c r="L6" s="17">
        <f>IF( AND(ISNUMBER(Measures!L6),ISNUMBER(Measures!M6)),  AVERAGE(Measures!L6:M6),  Measures!L6 )</f>
        <v>0.772841</v>
      </c>
      <c r="M6" s="17">
        <f>IF( AND(ISNUMBER(Measures!L31),ISNUMBER(Measures!M31)),  AVERAGE(Measures!L31:M31),  Measures!L31 )</f>
        <v>0.967858</v>
      </c>
      <c r="N6" s="15" t="str">
        <f>IF( AND(ISNUMBER(Measures!N6),ISNUMBER(Measures!O6)),  AVERAGE(Measures!N6:O6),  Measures!N6 )</f>
        <v>-</v>
      </c>
      <c r="O6" s="15" t="str">
        <f>IF( AND(ISNUMBER(Measures!N31),ISNUMBER(Measures!O31)),  AVERAGE(Measures!N31:O31),  Measures!N31 )</f>
        <v>-</v>
      </c>
      <c r="P6" s="17">
        <f>IF( AND(ISNUMBER(Measures!P6),ISNUMBER(Measures!Q6)),  AVERAGE(Measures!P6:Q6),  Measures!P6 )</f>
        <v>0.7548665</v>
      </c>
      <c r="Q6" s="17">
        <f>IF( AND(ISNUMBER(Measures!P31),ISNUMBER(Measures!Q31)),  AVERAGE(Measures!P31:Q31),  Measures!P31 )</f>
        <v>0.93534099999999998</v>
      </c>
      <c r="R6" s="15" t="str">
        <f>IF( AND(ISNUMBER(Measures!R6),ISNUMBER(Measures!S6)),  AVERAGE(Measures!R6:S6),  Measures!R6 )</f>
        <v>-</v>
      </c>
      <c r="S6" s="15" t="str">
        <f>IF( AND(ISNUMBER(Measures!R31),ISNUMBER(Measures!S31)),  AVERAGE(Measures!R31:S31),  Measures!R31 )</f>
        <v>-</v>
      </c>
      <c r="T6" s="17" t="str">
        <f>IF( AND(ISNUMBER(Measures!T6),ISNUMBER(Measures!U6)),  AVERAGE(Measures!T6:U6),  Measures!T6 )</f>
        <v>-</v>
      </c>
      <c r="U6" s="17" t="str">
        <f>IF( AND(ISNUMBER(Measures!T31),ISNUMBER(Measures!U31)),  AVERAGE(Measures!T31:U31),  Measures!T31 )</f>
        <v>-</v>
      </c>
      <c r="V6" s="15" t="str">
        <f>IF( AND(ISNUMBER(Measures!V6),ISNUMBER(Measures!W6)),  AVERAGE(Measures!V6:W6),  Measures!V6 )</f>
        <v>-</v>
      </c>
      <c r="W6" s="15" t="str">
        <f>IF( AND(ISNUMBER(Measures!V31),ISNUMBER(Measures!W31)),  AVERAGE(Measures!V31:W31),  Measures!V31 )</f>
        <v>-</v>
      </c>
      <c r="X6" s="17" t="str">
        <f>IF( AND(ISNUMBER(Measures!X6),ISNUMBER(Measures!Y6)),  AVERAGE(Measures!X6:Y6),  Measures!X6 )</f>
        <v>-</v>
      </c>
      <c r="Y6" s="17" t="str">
        <f>IF( AND(ISNUMBER(Measures!X31),ISNUMBER(Measures!Y31)),  AVERAGE(Measures!X31:Y31),  Measures!X31 )</f>
        <v>-</v>
      </c>
      <c r="Z6" s="15" t="str">
        <f>IF( AND(ISNUMBER(Measures!Z6),ISNUMBER(Measures!AA6)),  AVERAGE(Measures!Z6:AA6),  Measures!Z6 )</f>
        <v>-</v>
      </c>
      <c r="AA6" s="15" t="str">
        <f>IF( AND(ISNUMBER(Measures!Z31),ISNUMBER(Measures!AA31)),  AVERAGE(Measures!Z31:AA31),  Measures!Z31 )</f>
        <v>-</v>
      </c>
    </row>
    <row r="7" spans="1:27" x14ac:dyDescent="0.25">
      <c r="A7" s="9" t="s">
        <v>28</v>
      </c>
      <c r="B7" s="15" t="str">
        <f>IF( AND(ISNUMBER(Measures!B7),ISNUMBER(Measures!C7)),  AVERAGE(Measures!B7:C7),  Measures!B7 )</f>
        <v>NA</v>
      </c>
      <c r="C7" s="15" t="str">
        <f>IF( AND(ISNUMBER(Measures!B32),ISNUMBER(Measures!C32)),  AVERAGE(Measures!B32:C32),  Measures!B32 )</f>
        <v>NA</v>
      </c>
      <c r="D7" s="17" t="str">
        <f>IF( AND(ISNUMBER(Measures!D7),ISNUMBER(Measures!E7)),  AVERAGE(Measures!D7:E7),  Measures!D7 )</f>
        <v>NA</v>
      </c>
      <c r="E7" s="17" t="str">
        <f>IF( AND(ISNUMBER(Measures!D32),ISNUMBER(Measures!E32)),  AVERAGE(Measures!D32:E32),  Measures!D32 )</f>
        <v>NA</v>
      </c>
      <c r="F7" s="15" t="str">
        <f>IF( AND(ISNUMBER(Measures!F7),ISNUMBER(Measures!G7)),  AVERAGE(Measures!F7:G7),  Measures!F7 )</f>
        <v>NA</v>
      </c>
      <c r="G7" s="15" t="str">
        <f>IF( AND(ISNUMBER(Measures!F32),ISNUMBER(Measures!G32)),  AVERAGE(Measures!F32:G32),  Measures!F32 )</f>
        <v>NA</v>
      </c>
      <c r="H7" s="17" t="str">
        <f>IF( AND(ISNUMBER(Measures!H7),ISNUMBER(Measures!I7)),  AVERAGE(Measures!H7:I7),  Measures!H7 )</f>
        <v>NA</v>
      </c>
      <c r="I7" s="17" t="str">
        <f>IF( AND(ISNUMBER(Measures!H32),ISNUMBER(Measures!I32)),  AVERAGE(Measures!H32:I32),  Measures!H32 )</f>
        <v>NA</v>
      </c>
      <c r="J7" s="15" t="str">
        <f>IF( AND(ISNUMBER(Measures!J7),ISNUMBER(Measures!K7)),  AVERAGE(Measures!J7:K7),  Measures!J7 )</f>
        <v>NA</v>
      </c>
      <c r="K7" s="15" t="str">
        <f>IF( AND(ISNUMBER(Measures!J32),ISNUMBER(Measures!K32)),  AVERAGE(Measures!J32:K32),  Measures!J32 )</f>
        <v>NA</v>
      </c>
      <c r="L7" s="17" t="str">
        <f>IF( AND(ISNUMBER(Measures!L7),ISNUMBER(Measures!M7)),  AVERAGE(Measures!L7:M7),  Measures!L7 )</f>
        <v>NA</v>
      </c>
      <c r="M7" s="17" t="str">
        <f>IF( AND(ISNUMBER(Measures!L32),ISNUMBER(Measures!M32)),  AVERAGE(Measures!L32:M32),  Measures!L32 )</f>
        <v>NA</v>
      </c>
      <c r="N7" s="15" t="str">
        <f>IF( AND(ISNUMBER(Measures!N7),ISNUMBER(Measures!O7)),  AVERAGE(Measures!N7:O7),  Measures!N7 )</f>
        <v>NA</v>
      </c>
      <c r="O7" s="15" t="str">
        <f>IF( AND(ISNUMBER(Measures!N32),ISNUMBER(Measures!O32)),  AVERAGE(Measures!N32:O32),  Measures!N32 )</f>
        <v>NA</v>
      </c>
      <c r="P7" s="17" t="str">
        <f>IF( AND(ISNUMBER(Measures!P7),ISNUMBER(Measures!Q7)),  AVERAGE(Measures!P7:Q7),  Measures!P7 )</f>
        <v>NA</v>
      </c>
      <c r="Q7" s="17" t="str">
        <f>IF( AND(ISNUMBER(Measures!P32),ISNUMBER(Measures!Q32)),  AVERAGE(Measures!P32:Q32),  Measures!P32 )</f>
        <v>NA</v>
      </c>
      <c r="R7" s="15" t="str">
        <f>IF( AND(ISNUMBER(Measures!R7),ISNUMBER(Measures!S7)),  AVERAGE(Measures!R7:S7),  Measures!R7 )</f>
        <v>NA</v>
      </c>
      <c r="S7" s="15" t="str">
        <f>IF( AND(ISNUMBER(Measures!R32),ISNUMBER(Measures!S32)),  AVERAGE(Measures!R32:S32),  Measures!R32 )</f>
        <v>NA</v>
      </c>
      <c r="T7" s="17">
        <f>IF( AND(ISNUMBER(Measures!T7),ISNUMBER(Measures!U7)),  AVERAGE(Measures!T7:U7),  Measures!T7 )</f>
        <v>0.82647550000000003</v>
      </c>
      <c r="U7" s="17">
        <f>IF( AND(ISNUMBER(Measures!T32),ISNUMBER(Measures!U32)),  AVERAGE(Measures!T32:U32),  Measures!T32 )</f>
        <v>0.965472</v>
      </c>
      <c r="V7" s="15">
        <f>IF( AND(ISNUMBER(Measures!V7),ISNUMBER(Measures!W7)),  AVERAGE(Measures!V7:W7),  Measures!V7 )</f>
        <v>0.54812050000000001</v>
      </c>
      <c r="W7" s="15">
        <f>IF( AND(ISNUMBER(Measures!V32),ISNUMBER(Measures!W32)),  AVERAGE(Measures!V32:W32),  Measures!V32 )</f>
        <v>0.85348999999999997</v>
      </c>
      <c r="X7" s="17" t="str">
        <f>IF( AND(ISNUMBER(Measures!X7),ISNUMBER(Measures!Y7)),  AVERAGE(Measures!X7:Y7),  Measures!X7 )</f>
        <v>NA</v>
      </c>
      <c r="Y7" s="17" t="str">
        <f>IF( AND(ISNUMBER(Measures!X32),ISNUMBER(Measures!Y32)),  AVERAGE(Measures!X32:Y32),  Measures!X32 )</f>
        <v>NA</v>
      </c>
      <c r="Z7" s="15" t="str">
        <f>IF( AND(ISNUMBER(Measures!Z7),ISNUMBER(Measures!AA7)),  AVERAGE(Measures!Z7:AA7),  Measures!Z7 )</f>
        <v>NA</v>
      </c>
      <c r="AA7" s="15" t="str">
        <f>IF( AND(ISNUMBER(Measures!Z32),ISNUMBER(Measures!AA32)),  AVERAGE(Measures!Z32:AA32),  Measures!Z32 )</f>
        <v>NA</v>
      </c>
    </row>
    <row r="8" spans="1:27" x14ac:dyDescent="0.25">
      <c r="A8" s="9" t="s">
        <v>33</v>
      </c>
      <c r="B8" s="15">
        <f>IF( AND(ISNUMBER(Measures!B8),ISNUMBER(Measures!C8)),  AVERAGE(Measures!B8:C8),  Measures!B8 )</f>
        <v>0.775644</v>
      </c>
      <c r="C8" s="15">
        <f>IF( AND(ISNUMBER(Measures!B33),ISNUMBER(Measures!C33)),  AVERAGE(Measures!B33:C33),  Measures!B33 )</f>
        <v>0.88071849999999996</v>
      </c>
      <c r="D8" s="17">
        <f>IF( AND(ISNUMBER(Measures!D8),ISNUMBER(Measures!E8)),  AVERAGE(Measures!D8:E8),  Measures!D8 )</f>
        <v>0.58160400000000001</v>
      </c>
      <c r="E8" s="17">
        <f>IF( AND(ISNUMBER(Measures!D33),ISNUMBER(Measures!E33)),  AVERAGE(Measures!D33:E33),  Measures!D33 )</f>
        <v>0.69107099999999999</v>
      </c>
      <c r="F8" s="15" t="str">
        <f>IF( AND(ISNUMBER(Measures!F8),ISNUMBER(Measures!G8)),  AVERAGE(Measures!F8:G8),  Measures!F8 )</f>
        <v>NA</v>
      </c>
      <c r="G8" s="15" t="str">
        <f>IF( AND(ISNUMBER(Measures!F33),ISNUMBER(Measures!G33)),  AVERAGE(Measures!F33:G33),  Measures!F33 )</f>
        <v>NA</v>
      </c>
      <c r="H8" s="17" t="str">
        <f>IF( AND(ISNUMBER(Measures!H8),ISNUMBER(Measures!I8)),  AVERAGE(Measures!H8:I8),  Measures!H8 )</f>
        <v>NA</v>
      </c>
      <c r="I8" s="17" t="str">
        <f>IF( AND(ISNUMBER(Measures!H33),ISNUMBER(Measures!I33)),  AVERAGE(Measures!H33:I33),  Measures!H33 )</f>
        <v>NA</v>
      </c>
      <c r="J8" s="15" t="str">
        <f>IF( AND(ISNUMBER(Measures!J8),ISNUMBER(Measures!K8)),  AVERAGE(Measures!J8:K8),  Measures!J8 )</f>
        <v>NA</v>
      </c>
      <c r="K8" s="15" t="str">
        <f>IF( AND(ISNUMBER(Measures!J33),ISNUMBER(Measures!K33)),  AVERAGE(Measures!J33:K33),  Measures!J33 )</f>
        <v>NA</v>
      </c>
      <c r="L8" s="17">
        <f>IF( AND(ISNUMBER(Measures!L8),ISNUMBER(Measures!M8)),  AVERAGE(Measures!L8:M8),  Measures!L8 )</f>
        <v>0.90294549999999996</v>
      </c>
      <c r="M8" s="17">
        <f>IF( AND(ISNUMBER(Measures!L33),ISNUMBER(Measures!M33)),  AVERAGE(Measures!L33:M33),  Measures!L33 )</f>
        <v>0.97614800000000002</v>
      </c>
      <c r="N8" s="15" t="str">
        <f>IF( AND(ISNUMBER(Measures!N8),ISNUMBER(Measures!O8)),  AVERAGE(Measures!N8:O8),  Measures!N8 )</f>
        <v>NA</v>
      </c>
      <c r="O8" s="15" t="str">
        <f>IF( AND(ISNUMBER(Measures!N33),ISNUMBER(Measures!O33)),  AVERAGE(Measures!N33:O33),  Measures!N33 )</f>
        <v>NA</v>
      </c>
      <c r="P8" s="17" t="str">
        <f>IF( AND(ISNUMBER(Measures!P8),ISNUMBER(Measures!Q8)),  AVERAGE(Measures!P8:Q8),  Measures!P8 )</f>
        <v>NA</v>
      </c>
      <c r="Q8" s="17" t="str">
        <f>IF( AND(ISNUMBER(Measures!P33),ISNUMBER(Measures!Q33)),  AVERAGE(Measures!P33:Q33),  Measures!P33 )</f>
        <v>NA</v>
      </c>
      <c r="R8" s="15" t="str">
        <f>IF( AND(ISNUMBER(Measures!R8),ISNUMBER(Measures!S8)),  AVERAGE(Measures!R8:S8),  Measures!R8 )</f>
        <v>NA</v>
      </c>
      <c r="S8" s="15" t="str">
        <f>IF( AND(ISNUMBER(Measures!R33),ISNUMBER(Measures!S33)),  AVERAGE(Measures!R33:S33),  Measures!R33 )</f>
        <v>NA</v>
      </c>
      <c r="T8" s="17">
        <f>IF( AND(ISNUMBER(Measures!T8),ISNUMBER(Measures!U8)),  AVERAGE(Measures!T8:U8),  Measures!T8 )</f>
        <v>0.92025000000000001</v>
      </c>
      <c r="U8" s="17">
        <f>IF( AND(ISNUMBER(Measures!T33),ISNUMBER(Measures!U33)),  AVERAGE(Measures!T33:U33),  Measures!T33 )</f>
        <v>0.98123749999999998</v>
      </c>
      <c r="V8" s="15">
        <f>IF( AND(ISNUMBER(Measures!V8),ISNUMBER(Measures!W8)),  AVERAGE(Measures!V8:W8),  Measures!V8 )</f>
        <v>0.53560950000000007</v>
      </c>
      <c r="W8" s="15">
        <f>IF( AND(ISNUMBER(Measures!V33),ISNUMBER(Measures!W33)),  AVERAGE(Measures!V33:W33),  Measures!V33 )</f>
        <v>0.89554599999999995</v>
      </c>
      <c r="X8" s="17">
        <f>IF( AND(ISNUMBER(Measures!X8),ISNUMBER(Measures!Y8)),  AVERAGE(Measures!X8:Y8),  Measures!X8 )</f>
        <v>0.78132500000000005</v>
      </c>
      <c r="Y8" s="17">
        <f>IF( AND(ISNUMBER(Measures!X33),ISNUMBER(Measures!Y33)),  AVERAGE(Measures!X33:Y33),  Measures!X33 )</f>
        <v>0.97504150000000001</v>
      </c>
      <c r="Z8" s="15" t="str">
        <f>IF( AND(ISNUMBER(Measures!Z8),ISNUMBER(Measures!AA8)),  AVERAGE(Measures!Z8:AA8),  Measures!Z8 )</f>
        <v>NA</v>
      </c>
      <c r="AA8" s="15" t="str">
        <f>IF( AND(ISNUMBER(Measures!Z33),ISNUMBER(Measures!AA33)),  AVERAGE(Measures!Z33:AA33),  Measures!Z33 )</f>
        <v>NA</v>
      </c>
    </row>
    <row r="9" spans="1:27" x14ac:dyDescent="0.25">
      <c r="A9" s="9" t="s">
        <v>39</v>
      </c>
      <c r="B9" s="15" t="str">
        <f>IF( AND(ISNUMBER(Measures!B9),ISNUMBER(Measures!C9)),  AVERAGE(Measures!B9:C9),  Measures!B9 )</f>
        <v>NA</v>
      </c>
      <c r="C9" s="15" t="str">
        <f>IF( AND(ISNUMBER(Measures!B34),ISNUMBER(Measures!C34)),  AVERAGE(Measures!B34:C34),  Measures!B34 )</f>
        <v>NA</v>
      </c>
      <c r="D9" s="17">
        <f>IF( AND(ISNUMBER(Measures!D9),ISNUMBER(Measures!E9)),  AVERAGE(Measures!D9:E9),  Measures!D9 )</f>
        <v>0.36547299999999999</v>
      </c>
      <c r="E9" s="17">
        <f>IF( AND(ISNUMBER(Measures!D34),ISNUMBER(Measures!E34)),  AVERAGE(Measures!D34:E34),  Measures!D34 )</f>
        <v>0.58878950000000008</v>
      </c>
      <c r="F9" s="15">
        <f>IF( AND(ISNUMBER(Measures!F9),ISNUMBER(Measures!G9)),  AVERAGE(Measures!F9:G9),  Measures!F9 )</f>
        <v>0.81598100000000007</v>
      </c>
      <c r="G9" s="15">
        <f>IF( AND(ISNUMBER(Measures!F34),ISNUMBER(Measures!G34)),  AVERAGE(Measures!F34:G34),  Measures!F34 )</f>
        <v>0.95369700000000002</v>
      </c>
      <c r="H9" s="17">
        <f>IF( AND(ISNUMBER(Measures!H9),ISNUMBER(Measures!I9)),  AVERAGE(Measures!H9:I9),  Measures!H9 )</f>
        <v>0.23698799999999998</v>
      </c>
      <c r="I9" s="17">
        <f>IF( AND(ISNUMBER(Measures!H34),ISNUMBER(Measures!I34)),  AVERAGE(Measures!H34:I34),  Measures!H34 )</f>
        <v>0.83025799999999994</v>
      </c>
      <c r="J9" s="15">
        <f>IF( AND(ISNUMBER(Measures!J9),ISNUMBER(Measures!K9)),  AVERAGE(Measures!J9:K9),  Measures!J9 )</f>
        <v>0.87379899999999999</v>
      </c>
      <c r="K9" s="15">
        <f>IF( AND(ISNUMBER(Measures!J34),ISNUMBER(Measures!K34)),  AVERAGE(Measures!J34:K34),  Measures!J34 )</f>
        <v>0.90587499999999999</v>
      </c>
      <c r="L9" s="17">
        <f>IF( AND(ISNUMBER(Measures!L9),ISNUMBER(Measures!M9)),  AVERAGE(Measures!L9:M9),  Measures!L9 )</f>
        <v>0.81549300000000002</v>
      </c>
      <c r="M9" s="17">
        <f>IF( AND(ISNUMBER(Measures!L34),ISNUMBER(Measures!M34)),  AVERAGE(Measures!L34:M34),  Measures!L34 )</f>
        <v>0.98599649999999994</v>
      </c>
      <c r="N9" s="15">
        <f>IF( AND(ISNUMBER(Measures!N9),ISNUMBER(Measures!O9)),  AVERAGE(Measures!N9:O9),  Measures!N9 )</f>
        <v>0.42189650000000001</v>
      </c>
      <c r="O9" s="15">
        <f>IF( AND(ISNUMBER(Measures!N34),ISNUMBER(Measures!O34)),  AVERAGE(Measures!N34:O34),  Measures!N34 )</f>
        <v>0.78057949999999998</v>
      </c>
      <c r="P9" s="17">
        <f>IF( AND(ISNUMBER(Measures!P9),ISNUMBER(Measures!Q9)),  AVERAGE(Measures!P9:Q9),  Measures!P9 )</f>
        <v>0.89845200000000003</v>
      </c>
      <c r="Q9" s="17">
        <f>IF( AND(ISNUMBER(Measures!P34),ISNUMBER(Measures!Q34)),  AVERAGE(Measures!P34:Q34),  Measures!P34 )</f>
        <v>0.91438599999999992</v>
      </c>
      <c r="R9" s="15" t="str">
        <f>IF( AND(ISNUMBER(Measures!R9),ISNUMBER(Measures!S9)),  AVERAGE(Measures!R9:S9),  Measures!R9 )</f>
        <v>-</v>
      </c>
      <c r="S9" s="15" t="str">
        <f>IF( AND(ISNUMBER(Measures!R34),ISNUMBER(Measures!S34)),  AVERAGE(Measures!R34:S34),  Measures!R34 )</f>
        <v>-</v>
      </c>
      <c r="T9" s="17" t="str">
        <f>IF( AND(ISNUMBER(Measures!T9),ISNUMBER(Measures!U9)),  AVERAGE(Measures!T9:U9),  Measures!T9 )</f>
        <v>NA</v>
      </c>
      <c r="U9" s="17" t="str">
        <f>IF( AND(ISNUMBER(Measures!T34),ISNUMBER(Measures!U34)),  AVERAGE(Measures!T34:U34),  Measures!T34 )</f>
        <v>NA</v>
      </c>
      <c r="V9" s="15">
        <f>IF( AND(ISNUMBER(Measures!V9),ISNUMBER(Measures!W9)),  AVERAGE(Measures!V9:W9),  Measures!V9 )</f>
        <v>0.40810800000000003</v>
      </c>
      <c r="W9" s="15">
        <f>IF( AND(ISNUMBER(Measures!V34),ISNUMBER(Measures!W34)),  AVERAGE(Measures!V34:W34),  Measures!V34 )</f>
        <v>0.869363</v>
      </c>
      <c r="X9" s="17">
        <f>IF( AND(ISNUMBER(Measures!X9),ISNUMBER(Measures!Y9)),  AVERAGE(Measures!X9:Y9),  Measures!X9 )</f>
        <v>0.58265349999999994</v>
      </c>
      <c r="Y9" s="17">
        <f>IF( AND(ISNUMBER(Measures!X34),ISNUMBER(Measures!Y34)),  AVERAGE(Measures!X34:Y34),  Measures!X34 )</f>
        <v>0.7032195</v>
      </c>
      <c r="Z9" s="15">
        <f>IF( AND(ISNUMBER(Measures!Z9),ISNUMBER(Measures!AA9)),  AVERAGE(Measures!Z9:AA9),  Measures!Z9 )</f>
        <v>0.58880949999999999</v>
      </c>
      <c r="AA9" s="15">
        <f>IF( AND(ISNUMBER(Measures!Z34),ISNUMBER(Measures!AA34)),  AVERAGE(Measures!Z34:AA34),  Measures!Z34 )</f>
        <v>0.7913</v>
      </c>
    </row>
    <row r="10" spans="1:27" x14ac:dyDescent="0.25">
      <c r="A10" s="9" t="s">
        <v>29</v>
      </c>
      <c r="B10" s="15" t="str">
        <f>IF( AND(ISNUMBER(Measures!B10),ISNUMBER(Measures!C10)),  AVERAGE(Measures!B10:C10),  Measures!B10 )</f>
        <v>NA</v>
      </c>
      <c r="C10" s="15" t="str">
        <f>IF( AND(ISNUMBER(Measures!B35),ISNUMBER(Measures!C35)),  AVERAGE(Measures!B35:C35),  Measures!B35 )</f>
        <v>NA</v>
      </c>
      <c r="D10" s="17" t="str">
        <f>IF( AND(ISNUMBER(Measures!D10),ISNUMBER(Measures!E10)),  AVERAGE(Measures!D10:E10),  Measures!D10 )</f>
        <v>NA</v>
      </c>
      <c r="E10" s="17" t="str">
        <f>IF( AND(ISNUMBER(Measures!D35),ISNUMBER(Measures!E35)),  AVERAGE(Measures!D35:E35),  Measures!D35 )</f>
        <v>NA</v>
      </c>
      <c r="F10" s="15" t="str">
        <f>IF( AND(ISNUMBER(Measures!F10),ISNUMBER(Measures!G10)),  AVERAGE(Measures!F10:G10),  Measures!F10 )</f>
        <v>NA</v>
      </c>
      <c r="G10" s="15" t="str">
        <f>IF( AND(ISNUMBER(Measures!F35),ISNUMBER(Measures!G35)),  AVERAGE(Measures!F35:G35),  Measures!F35 )</f>
        <v>NA</v>
      </c>
      <c r="H10" s="17" t="str">
        <f>IF( AND(ISNUMBER(Measures!H10),ISNUMBER(Measures!I10)),  AVERAGE(Measures!H10:I10),  Measures!H10 )</f>
        <v>NA</v>
      </c>
      <c r="I10" s="17" t="str">
        <f>IF( AND(ISNUMBER(Measures!H35),ISNUMBER(Measures!I35)),  AVERAGE(Measures!H35:I35),  Measures!H35 )</f>
        <v>NA</v>
      </c>
      <c r="J10" s="15" t="str">
        <f>IF( AND(ISNUMBER(Measures!J10),ISNUMBER(Measures!K10)),  AVERAGE(Measures!J10:K10),  Measures!J10 )</f>
        <v>NA</v>
      </c>
      <c r="K10" s="15" t="str">
        <f>IF( AND(ISNUMBER(Measures!J35),ISNUMBER(Measures!K35)),  AVERAGE(Measures!J35:K35),  Measures!J35 )</f>
        <v>NA</v>
      </c>
      <c r="L10" s="17">
        <f>IF( AND(ISNUMBER(Measures!L10),ISNUMBER(Measures!M10)),  AVERAGE(Measures!L10:M10),  Measures!L10 )</f>
        <v>0.74489500000000008</v>
      </c>
      <c r="M10" s="17">
        <f>IF( AND(ISNUMBER(Measures!L35),ISNUMBER(Measures!M35)),  AVERAGE(Measures!L35:M35),  Measures!L35 )</f>
        <v>0.98191300000000004</v>
      </c>
      <c r="N10" s="15" t="str">
        <f>IF( AND(ISNUMBER(Measures!N10),ISNUMBER(Measures!O10)),  AVERAGE(Measures!N10:O10),  Measures!N10 )</f>
        <v>NA</v>
      </c>
      <c r="O10" s="15" t="str">
        <f>IF( AND(ISNUMBER(Measures!N35),ISNUMBER(Measures!O35)),  AVERAGE(Measures!N35:O35),  Measures!N35 )</f>
        <v>NA</v>
      </c>
      <c r="P10" s="17" t="str">
        <f>IF( AND(ISNUMBER(Measures!P10),ISNUMBER(Measures!Q10)),  AVERAGE(Measures!P10:Q10),  Measures!P10 )</f>
        <v>NA</v>
      </c>
      <c r="Q10" s="17" t="str">
        <f>IF( AND(ISNUMBER(Measures!P35),ISNUMBER(Measures!Q35)),  AVERAGE(Measures!P35:Q35),  Measures!P35 )</f>
        <v>NA</v>
      </c>
      <c r="R10" s="15" t="str">
        <f>IF( AND(ISNUMBER(Measures!R10),ISNUMBER(Measures!S10)),  AVERAGE(Measures!R10:S10),  Measures!R10 )</f>
        <v>NA</v>
      </c>
      <c r="S10" s="15" t="str">
        <f>IF( AND(ISNUMBER(Measures!R35),ISNUMBER(Measures!S35)),  AVERAGE(Measures!R35:S35),  Measures!R35 )</f>
        <v>NA</v>
      </c>
      <c r="T10" s="17" t="str">
        <f>IF( AND(ISNUMBER(Measures!T10),ISNUMBER(Measures!U10)),  AVERAGE(Measures!T10:U10),  Measures!T10 )</f>
        <v>NA</v>
      </c>
      <c r="U10" s="17" t="str">
        <f>IF( AND(ISNUMBER(Measures!T35),ISNUMBER(Measures!U35)),  AVERAGE(Measures!T35:U35),  Measures!T35 )</f>
        <v>NA</v>
      </c>
      <c r="V10" s="15">
        <f>IF( AND(ISNUMBER(Measures!V10),ISNUMBER(Measures!W10)),  AVERAGE(Measures!V10:W10),  Measures!V10 )</f>
        <v>0.66544950000000003</v>
      </c>
      <c r="W10" s="15">
        <f>IF( AND(ISNUMBER(Measures!V35),ISNUMBER(Measures!W35)),  AVERAGE(Measures!V35:W35),  Measures!V35 )</f>
        <v>0.94317899999999999</v>
      </c>
      <c r="X10" s="17">
        <f>IF( AND(ISNUMBER(Measures!X10),ISNUMBER(Measures!Y10)),  AVERAGE(Measures!X10:Y10),  Measures!X10 )</f>
        <v>0.72868350000000004</v>
      </c>
      <c r="Y10" s="17">
        <f>IF( AND(ISNUMBER(Measures!X35),ISNUMBER(Measures!Y35)),  AVERAGE(Measures!X35:Y35),  Measures!X35 )</f>
        <v>0.93271149999999992</v>
      </c>
      <c r="Z10" s="15" t="str">
        <f>IF( AND(ISNUMBER(Measures!Z10),ISNUMBER(Measures!AA10)),  AVERAGE(Measures!Z10:AA10),  Measures!Z10 )</f>
        <v>NA</v>
      </c>
      <c r="AA10" s="15" t="str">
        <f>IF( AND(ISNUMBER(Measures!Z35),ISNUMBER(Measures!AA35)),  AVERAGE(Measures!Z35:AA35),  Measures!Z35 )</f>
        <v>NA</v>
      </c>
    </row>
    <row r="11" spans="1:27" x14ac:dyDescent="0.25">
      <c r="A11" s="13" t="s">
        <v>64</v>
      </c>
      <c r="B11" s="15">
        <f>IF( AND(ISNUMBER(Measures!B11),ISNUMBER(Measures!C11)),  AVERAGE(Measures!B11:C11),  Measures!B11 )</f>
        <v>0.29349700000000001</v>
      </c>
      <c r="C11" s="15">
        <f>IF( AND(ISNUMBER(Measures!B36),ISNUMBER(Measures!C36)),  AVERAGE(Measures!B36:C36),  Measures!B36 )</f>
        <v>0.75156749999999994</v>
      </c>
      <c r="D11" s="17">
        <f>IF( AND(ISNUMBER(Measures!D11),ISNUMBER(Measures!E11)),  AVERAGE(Measures!D11:E11),  Measures!D11 )</f>
        <v>0.2798505</v>
      </c>
      <c r="E11" s="17">
        <f>IF( AND(ISNUMBER(Measures!D36),ISNUMBER(Measures!E36)),  AVERAGE(Measures!D36:E36),  Measures!D36 )</f>
        <v>0.63340649999999998</v>
      </c>
      <c r="F11" s="15" t="str">
        <f>IF( AND(ISNUMBER(Measures!F11),ISNUMBER(Measures!G11)),  AVERAGE(Measures!F11:G11),  Measures!F11 )</f>
        <v>NA</v>
      </c>
      <c r="G11" s="15" t="str">
        <f>IF( AND(ISNUMBER(Measures!F36),ISNUMBER(Measures!G36)),  AVERAGE(Measures!F36:G36),  Measures!F36 )</f>
        <v>NA</v>
      </c>
      <c r="H11" s="17" t="str">
        <f>IF( AND(ISNUMBER(Measures!H11),ISNUMBER(Measures!I11)),  AVERAGE(Measures!H11:I11),  Measures!H11 )</f>
        <v>NA</v>
      </c>
      <c r="I11" s="17" t="str">
        <f>IF( AND(ISNUMBER(Measures!H36),ISNUMBER(Measures!I36)),  AVERAGE(Measures!H36:I36),  Measures!H36 )</f>
        <v>NA</v>
      </c>
      <c r="J11" s="15">
        <f>IF( AND(ISNUMBER(Measures!J11),ISNUMBER(Measures!K11)),  AVERAGE(Measures!J11:K11),  Measures!J11 )</f>
        <v>0.52859100000000003</v>
      </c>
      <c r="K11" s="15">
        <f>IF( AND(ISNUMBER(Measures!J36),ISNUMBER(Measures!K36)),  AVERAGE(Measures!J36:K36),  Measures!J36 )</f>
        <v>0.8817124999999999</v>
      </c>
      <c r="L11" s="17">
        <f>IF( AND(ISNUMBER(Measures!L11),ISNUMBER(Measures!M11)),  AVERAGE(Measures!L11:M11),  Measures!L11 )</f>
        <v>0.33165149999999999</v>
      </c>
      <c r="M11" s="17">
        <f>IF( AND(ISNUMBER(Measures!L36),ISNUMBER(Measures!M36)),  AVERAGE(Measures!L36:M36),  Measures!L36 )</f>
        <v>0.9147384999999999</v>
      </c>
      <c r="N11" s="15" t="str">
        <f>IF( AND(ISNUMBER(Measures!N11),ISNUMBER(Measures!O11)),  AVERAGE(Measures!N11:O11),  Measures!N11 )</f>
        <v>NA</v>
      </c>
      <c r="O11" s="15" t="str">
        <f>IF( AND(ISNUMBER(Measures!N36),ISNUMBER(Measures!O36)),  AVERAGE(Measures!N36:O36),  Measures!N36 )</f>
        <v>NA</v>
      </c>
      <c r="P11" s="17" t="str">
        <f>IF( AND(ISNUMBER(Measures!P11),ISNUMBER(Measures!Q11)),  AVERAGE(Measures!P11:Q11),  Measures!P11 )</f>
        <v>NA</v>
      </c>
      <c r="Q11" s="17" t="str">
        <f>IF( AND(ISNUMBER(Measures!P36),ISNUMBER(Measures!Q36)),  AVERAGE(Measures!P36:Q36),  Measures!P36 )</f>
        <v>NA</v>
      </c>
      <c r="R11" s="15" t="str">
        <f>IF( AND(ISNUMBER(Measures!R11),ISNUMBER(Measures!S11)),  AVERAGE(Measures!R11:S11),  Measures!R11 )</f>
        <v>-</v>
      </c>
      <c r="S11" s="15" t="str">
        <f>IF( AND(ISNUMBER(Measures!R36),ISNUMBER(Measures!S36)),  AVERAGE(Measures!R36:S36),  Measures!R36 )</f>
        <v>-</v>
      </c>
      <c r="T11" s="17">
        <f>IF( AND(ISNUMBER(Measures!T11),ISNUMBER(Measures!U11)),  AVERAGE(Measures!T11:U11),  Measures!T11 )</f>
        <v>0.26692300000000002</v>
      </c>
      <c r="U11" s="17">
        <f>IF( AND(ISNUMBER(Measures!T36),ISNUMBER(Measures!U36)),  AVERAGE(Measures!T36:U36),  Measures!T36 )</f>
        <v>0.9551655</v>
      </c>
      <c r="V11" s="15">
        <f>IF( AND(ISNUMBER(Measures!V11),ISNUMBER(Measures!W11)),  AVERAGE(Measures!V11:W11),  Measures!V11 )</f>
        <v>4.0075E-2</v>
      </c>
      <c r="W11" s="15">
        <f>IF( AND(ISNUMBER(Measures!V36),ISNUMBER(Measures!W36)),  AVERAGE(Measures!V36:W36),  Measures!V36 )</f>
        <v>0.50009199999999998</v>
      </c>
      <c r="X11" s="17">
        <f>IF( AND(ISNUMBER(Measures!X11),ISNUMBER(Measures!Y11)),  AVERAGE(Measures!X11:Y11),  Measures!X11 )</f>
        <v>0.39777950000000001</v>
      </c>
      <c r="Y11" s="17">
        <f>IF( AND(ISNUMBER(Measures!X36),ISNUMBER(Measures!Y36)),  AVERAGE(Measures!X36:Y36),  Measures!X36 )</f>
        <v>0.90672750000000002</v>
      </c>
      <c r="Z11" s="15" t="str">
        <f>IF( AND(ISNUMBER(Measures!Z11),ISNUMBER(Measures!AA11)),  AVERAGE(Measures!Z11:AA11),  Measures!Z11 )</f>
        <v>NA</v>
      </c>
      <c r="AA11" s="15" t="str">
        <f>IF( AND(ISNUMBER(Measures!Z36),ISNUMBER(Measures!AA36)),  AVERAGE(Measures!Z36:AA36),  Measures!Z36 )</f>
        <v>NA</v>
      </c>
    </row>
    <row r="12" spans="1:27" x14ac:dyDescent="0.25">
      <c r="A12" s="14" t="s">
        <v>65</v>
      </c>
      <c r="B12" s="15" t="str">
        <f>IF( AND(ISNUMBER(Measures!B12),ISNUMBER(Measures!C12)),  AVERAGE(Measures!B12:C12),  Measures!B12 )</f>
        <v>NA</v>
      </c>
      <c r="C12" s="15" t="str">
        <f>IF( AND(ISNUMBER(Measures!B37),ISNUMBER(Measures!C37)),  AVERAGE(Measures!B37:C37),  Measures!B37 )</f>
        <v>NA</v>
      </c>
      <c r="D12" s="17" t="str">
        <f>IF( AND(ISNUMBER(Measures!D12),ISNUMBER(Measures!E12)),  AVERAGE(Measures!D12:E12),  Measures!D12 )</f>
        <v>NA</v>
      </c>
      <c r="E12" s="17" t="str">
        <f>IF( AND(ISNUMBER(Measures!D37),ISNUMBER(Measures!E37)),  AVERAGE(Measures!D37:E37),  Measures!D37 )</f>
        <v>NA</v>
      </c>
      <c r="F12" s="15">
        <f>IF( AND(ISNUMBER(Measures!F12),ISNUMBER(Measures!G12)),  AVERAGE(Measures!F12:G12),  Measures!F12 )</f>
        <v>0.56940999999999997</v>
      </c>
      <c r="G12" s="15">
        <f>IF( AND(ISNUMBER(Measures!F37),ISNUMBER(Measures!G37)),  AVERAGE(Measures!F37:G37),  Measures!F37 )</f>
        <v>0.44306699999999999</v>
      </c>
      <c r="H12" s="17">
        <f>IF( AND(ISNUMBER(Measures!H12),ISNUMBER(Measures!I12)),  AVERAGE(Measures!H12:I12),  Measures!H12 )</f>
        <v>0.50400350000000005</v>
      </c>
      <c r="I12" s="17">
        <f>IF( AND(ISNUMBER(Measures!H37),ISNUMBER(Measures!I37)),  AVERAGE(Measures!H37:I37),  Measures!H37 )</f>
        <v>0.8141005</v>
      </c>
      <c r="J12" s="15" t="str">
        <f>IF( AND(ISNUMBER(Measures!J12),ISNUMBER(Measures!K12)),  AVERAGE(Measures!J12:K12),  Measures!J12 )</f>
        <v>NA</v>
      </c>
      <c r="K12" s="15" t="str">
        <f>IF( AND(ISNUMBER(Measures!J37),ISNUMBER(Measures!K37)),  AVERAGE(Measures!J37:K37),  Measures!J37 )</f>
        <v>NA</v>
      </c>
      <c r="L12" s="17" t="str">
        <f>IF( AND(ISNUMBER(Measures!L12),ISNUMBER(Measures!M12)),  AVERAGE(Measures!L12:M12),  Measures!L12 )</f>
        <v>NA</v>
      </c>
      <c r="M12" s="17" t="str">
        <f>IF( AND(ISNUMBER(Measures!L37),ISNUMBER(Measures!M37)),  AVERAGE(Measures!L37:M37),  Measures!L37 )</f>
        <v>NA</v>
      </c>
      <c r="N12" s="15" t="str">
        <f>IF( AND(ISNUMBER(Measures!N12),ISNUMBER(Measures!O12)),  AVERAGE(Measures!N12:O12),  Measures!N12 )</f>
        <v>NA</v>
      </c>
      <c r="O12" s="15" t="str">
        <f>IF( AND(ISNUMBER(Measures!N37),ISNUMBER(Measures!O37)),  AVERAGE(Measures!N37:O37),  Measures!N37 )</f>
        <v>NA</v>
      </c>
      <c r="P12" s="17">
        <f>IF( AND(ISNUMBER(Measures!P12),ISNUMBER(Measures!Q12)),  AVERAGE(Measures!P12:Q12),  Measures!P12 )</f>
        <v>0.74661650000000002</v>
      </c>
      <c r="Q12" s="17">
        <f>IF( AND(ISNUMBER(Measures!P37),ISNUMBER(Measures!Q37)),  AVERAGE(Measures!P37:Q37),  Measures!P37 )</f>
        <v>0.88102900000000006</v>
      </c>
      <c r="R12" s="15" t="str">
        <f>IF( AND(ISNUMBER(Measures!R12),ISNUMBER(Measures!S12)),  AVERAGE(Measures!R12:S12),  Measures!R12 )</f>
        <v>-</v>
      </c>
      <c r="S12" s="15" t="str">
        <f>IF( AND(ISNUMBER(Measures!R37),ISNUMBER(Measures!S37)),  AVERAGE(Measures!R37:S37),  Measures!R37 )</f>
        <v>-</v>
      </c>
      <c r="T12" s="17" t="str">
        <f>IF( AND(ISNUMBER(Measures!T12),ISNUMBER(Measures!U12)),  AVERAGE(Measures!T12:U12),  Measures!T12 )</f>
        <v>NA</v>
      </c>
      <c r="U12" s="17" t="str">
        <f>IF( AND(ISNUMBER(Measures!T37),ISNUMBER(Measures!U37)),  AVERAGE(Measures!T37:U37),  Measures!T37 )</f>
        <v>NA</v>
      </c>
      <c r="V12" s="15" t="str">
        <f>IF( AND(ISNUMBER(Measures!V12),ISNUMBER(Measures!W12)),  AVERAGE(Measures!V12:W12),  Measures!V12 )</f>
        <v>NA</v>
      </c>
      <c r="W12" s="15" t="str">
        <f>IF( AND(ISNUMBER(Measures!V37),ISNUMBER(Measures!W37)),  AVERAGE(Measures!V37:W37),  Measures!V37 )</f>
        <v>NA</v>
      </c>
      <c r="X12" s="17" t="str">
        <f>IF( AND(ISNUMBER(Measures!X12),ISNUMBER(Measures!Y12)),  AVERAGE(Measures!X12:Y12),  Measures!X12 )</f>
        <v>NA</v>
      </c>
      <c r="Y12" s="17" t="str">
        <f>IF( AND(ISNUMBER(Measures!X37),ISNUMBER(Measures!Y37)),  AVERAGE(Measures!X37:Y37),  Measures!X37 )</f>
        <v>NA</v>
      </c>
      <c r="Z12" s="15">
        <f>IF( AND(ISNUMBER(Measures!Z12),ISNUMBER(Measures!AA12)),  AVERAGE(Measures!Z12:AA12),  Measures!Z12 )</f>
        <v>0.59288799999999997</v>
      </c>
      <c r="AA12" s="15">
        <f>IF( AND(ISNUMBER(Measures!Z37),ISNUMBER(Measures!AA37)),  AVERAGE(Measures!Z37:AA37),  Measures!Z37 )</f>
        <v>0.83480599999999994</v>
      </c>
    </row>
    <row r="13" spans="1:27" x14ac:dyDescent="0.25">
      <c r="A13" s="9" t="s">
        <v>27</v>
      </c>
      <c r="B13" s="15" t="str">
        <f>IF( AND(ISNUMBER(Measures!B13),ISNUMBER(Measures!C13)),  AVERAGE(Measures!B13:C13),  Measures!B13 )</f>
        <v>NA</v>
      </c>
      <c r="C13" s="15" t="str">
        <f>IF( AND(ISNUMBER(Measures!B38),ISNUMBER(Measures!C38)),  AVERAGE(Measures!B38:C38),  Measures!B38 )</f>
        <v>NA</v>
      </c>
      <c r="D13" s="17" t="str">
        <f>IF( AND(ISNUMBER(Measures!D13),ISNUMBER(Measures!E13)),  AVERAGE(Measures!D13:E13),  Measures!D13 )</f>
        <v>NA</v>
      </c>
      <c r="E13" s="17" t="str">
        <f>IF( AND(ISNUMBER(Measures!D38),ISNUMBER(Measures!E38)),  AVERAGE(Measures!D38:E38),  Measures!D38 )</f>
        <v>NA</v>
      </c>
      <c r="F13" s="15" t="str">
        <f>IF( AND(ISNUMBER(Measures!F13),ISNUMBER(Measures!G13)),  AVERAGE(Measures!F13:G13),  Measures!F13 )</f>
        <v>NA</v>
      </c>
      <c r="G13" s="15" t="str">
        <f>IF( AND(ISNUMBER(Measures!F38),ISNUMBER(Measures!G38)),  AVERAGE(Measures!F38:G38),  Measures!F38 )</f>
        <v>NA</v>
      </c>
      <c r="H13" s="17" t="str">
        <f>IF( AND(ISNUMBER(Measures!H13),ISNUMBER(Measures!I13)),  AVERAGE(Measures!H13:I13),  Measures!H13 )</f>
        <v>NA</v>
      </c>
      <c r="I13" s="17" t="str">
        <f>IF( AND(ISNUMBER(Measures!H38),ISNUMBER(Measures!I38)),  AVERAGE(Measures!H38:I38),  Measures!H38 )</f>
        <v>NA</v>
      </c>
      <c r="J13" s="15">
        <f>IF( AND(ISNUMBER(Measures!J13),ISNUMBER(Measures!K13)),  AVERAGE(Measures!J13:K13),  Measures!J13 )</f>
        <v>0.81737599999999999</v>
      </c>
      <c r="K13" s="15">
        <f>IF( AND(ISNUMBER(Measures!J38),ISNUMBER(Measures!K38)),  AVERAGE(Measures!J38:K38),  Measures!J38 )</f>
        <v>0.92482500000000001</v>
      </c>
      <c r="L13" s="17">
        <f>IF( AND(ISNUMBER(Measures!L13),ISNUMBER(Measures!M13)),  AVERAGE(Measures!L13:M13),  Measures!L13 )</f>
        <v>0.77010050000000008</v>
      </c>
      <c r="M13" s="17">
        <f>IF( AND(ISNUMBER(Measures!L38),ISNUMBER(Measures!M38)),  AVERAGE(Measures!L38:M38),  Measures!L38 )</f>
        <v>0.97000700000000006</v>
      </c>
      <c r="N13" s="15">
        <f>IF( AND(ISNUMBER(Measures!N13),ISNUMBER(Measures!O13)),  AVERAGE(Measures!N13:O13),  Measures!N13 )</f>
        <v>0.30035699999999999</v>
      </c>
      <c r="O13" s="15">
        <f>IF( AND(ISNUMBER(Measures!N38),ISNUMBER(Measures!O38)),  AVERAGE(Measures!N38:O38),  Measures!N38 )</f>
        <v>0.71300150000000007</v>
      </c>
      <c r="P13" s="17">
        <f>IF( AND(ISNUMBER(Measures!P13),ISNUMBER(Measures!Q13)),  AVERAGE(Measures!P13:Q13),  Measures!P13 )</f>
        <v>0.58512649999999999</v>
      </c>
      <c r="Q13" s="17">
        <f>IF( AND(ISNUMBER(Measures!P38),ISNUMBER(Measures!Q38)),  AVERAGE(Measures!P38:Q38),  Measures!P38 )</f>
        <v>0.87434349999999994</v>
      </c>
      <c r="R13" s="15" t="str">
        <f>IF( AND(ISNUMBER(Measures!R13),ISNUMBER(Measures!S13)),  AVERAGE(Measures!R13:S13),  Measures!R13 )</f>
        <v>NA</v>
      </c>
      <c r="S13" s="15" t="str">
        <f>IF( AND(ISNUMBER(Measures!R38),ISNUMBER(Measures!S38)),  AVERAGE(Measures!R38:S38),  Measures!R38 )</f>
        <v>NA</v>
      </c>
      <c r="T13" s="17" t="str">
        <f>IF( AND(ISNUMBER(Measures!T13),ISNUMBER(Measures!U13)),  AVERAGE(Measures!T13:U13),  Measures!T13 )</f>
        <v>NA</v>
      </c>
      <c r="U13" s="17" t="str">
        <f>IF( AND(ISNUMBER(Measures!T38),ISNUMBER(Measures!U38)),  AVERAGE(Measures!T38:U38),  Measures!T38 )</f>
        <v>NA</v>
      </c>
      <c r="V13" s="15" t="str">
        <f>IF( AND(ISNUMBER(Measures!V13),ISNUMBER(Measures!W13)),  AVERAGE(Measures!V13:W13),  Measures!V13 )</f>
        <v>NA</v>
      </c>
      <c r="W13" s="15" t="str">
        <f>IF( AND(ISNUMBER(Measures!V38),ISNUMBER(Measures!W38)),  AVERAGE(Measures!V38:W38),  Measures!V38 )</f>
        <v>NA</v>
      </c>
      <c r="X13" s="17">
        <f>IF( AND(ISNUMBER(Measures!X13),ISNUMBER(Measures!Y13)),  AVERAGE(Measures!X13:Y13),  Measures!X13 )</f>
        <v>0.57194849999999997</v>
      </c>
      <c r="Y13" s="17">
        <f>IF( AND(ISNUMBER(Measures!X38),ISNUMBER(Measures!Y38)),  AVERAGE(Measures!X38:Y38),  Measures!X38 )</f>
        <v>0.75923450000000003</v>
      </c>
      <c r="Z13" s="15">
        <f>IF( AND(ISNUMBER(Measures!Z13),ISNUMBER(Measures!AA13)),  AVERAGE(Measures!Z13:AA13),  Measures!Z13 )</f>
        <v>0.51405449999999997</v>
      </c>
      <c r="AA13" s="15">
        <f>IF( AND(ISNUMBER(Measures!Z38),ISNUMBER(Measures!AA38)),  AVERAGE(Measures!Z38:AA38),  Measures!Z38 )</f>
        <v>0.77086100000000002</v>
      </c>
    </row>
    <row r="14" spans="1:27" x14ac:dyDescent="0.25">
      <c r="A14" s="9" t="s">
        <v>66</v>
      </c>
      <c r="B14" s="15" t="str">
        <f>IF( AND(ISNUMBER(Measures!B14),ISNUMBER(Measures!C14)),  AVERAGE(Measures!B14:C14),  Measures!B14 )</f>
        <v>NA</v>
      </c>
      <c r="C14" s="15" t="str">
        <f>IF( AND(ISNUMBER(Measures!B39),ISNUMBER(Measures!C39)),  AVERAGE(Measures!B39:C39),  Measures!B39 )</f>
        <v>NA</v>
      </c>
      <c r="D14" s="17">
        <f>IF( AND(ISNUMBER(Measures!D14),ISNUMBER(Measures!E14)),  AVERAGE(Measures!D14:E14),  Measures!D14 )</f>
        <v>0.58955399999999991</v>
      </c>
      <c r="E14" s="17">
        <f>IF( AND(ISNUMBER(Measures!D39),ISNUMBER(Measures!E39)),  AVERAGE(Measures!D39:E39),  Measures!D39 )</f>
        <v>0.76271299999999997</v>
      </c>
      <c r="F14" s="15">
        <f>IF( AND(ISNUMBER(Measures!F14),ISNUMBER(Measures!G14)),  AVERAGE(Measures!F14:G14),  Measures!F14 )</f>
        <v>0.88796950000000008</v>
      </c>
      <c r="G14" s="15">
        <f>IF( AND(ISNUMBER(Measures!F39),ISNUMBER(Measures!G39)),  AVERAGE(Measures!F39:G39),  Measures!F39 )</f>
        <v>0.98718700000000004</v>
      </c>
      <c r="H14" s="17">
        <f>IF( AND(ISNUMBER(Measures!H14),ISNUMBER(Measures!I14)),  AVERAGE(Measures!H14:I14),  Measures!H14 )</f>
        <v>0.63079750000000001</v>
      </c>
      <c r="I14" s="17">
        <f>IF( AND(ISNUMBER(Measures!H39),ISNUMBER(Measures!I39)),  AVERAGE(Measures!H39:I39),  Measures!H39 )</f>
        <v>0.88341200000000009</v>
      </c>
      <c r="J14" s="15">
        <f>IF( AND(ISNUMBER(Measures!J14),ISNUMBER(Measures!K14)),  AVERAGE(Measures!J14:K14),  Measures!J14 )</f>
        <v>0.92671349999999997</v>
      </c>
      <c r="K14" s="15">
        <f>IF( AND(ISNUMBER(Measures!J39),ISNUMBER(Measures!K39)),  AVERAGE(Measures!J39:K39),  Measures!J39 )</f>
        <v>0.97550899999999996</v>
      </c>
      <c r="L14" s="17">
        <f>IF( AND(ISNUMBER(Measures!L14),ISNUMBER(Measures!M14)),  AVERAGE(Measures!L14:M14),  Measures!L14 )</f>
        <v>0.89325199999999993</v>
      </c>
      <c r="M14" s="17">
        <f>IF( AND(ISNUMBER(Measures!L39),ISNUMBER(Measures!M39)),  AVERAGE(Measures!L39:M39),  Measures!L39 )</f>
        <v>0.99137150000000007</v>
      </c>
      <c r="N14" s="15">
        <f>IF( AND(ISNUMBER(Measures!N14),ISNUMBER(Measures!O14)),  AVERAGE(Measures!N14:O14),  Measures!N14 )</f>
        <v>0.47854850000000004</v>
      </c>
      <c r="O14" s="15">
        <f>IF( AND(ISNUMBER(Measures!N39),ISNUMBER(Measures!O39)),  AVERAGE(Measures!N39:O39),  Measures!N39 )</f>
        <v>0.89797000000000005</v>
      </c>
      <c r="P14" s="17">
        <f>IF( AND(ISNUMBER(Measures!P14),ISNUMBER(Measures!Q14)),  AVERAGE(Measures!P14:Q14),  Measures!P14 )</f>
        <v>0.89863099999999996</v>
      </c>
      <c r="Q14" s="17">
        <f>IF( AND(ISNUMBER(Measures!P39),ISNUMBER(Measures!Q39)),  AVERAGE(Measures!P39:Q39),  Measures!P39 )</f>
        <v>0.95315649999999996</v>
      </c>
      <c r="R14" s="15" t="str">
        <f>IF( AND(ISNUMBER(Measures!R14),ISNUMBER(Measures!S14)),  AVERAGE(Measures!R14:S14),  Measures!R14 )</f>
        <v>NA</v>
      </c>
      <c r="S14" s="15" t="str">
        <f>IF( AND(ISNUMBER(Measures!R39),ISNUMBER(Measures!S39)),  AVERAGE(Measures!R39:S39),  Measures!R39 )</f>
        <v>NA</v>
      </c>
      <c r="T14" s="17" t="str">
        <f>IF( AND(ISNUMBER(Measures!T14),ISNUMBER(Measures!U14)),  AVERAGE(Measures!T14:U14),  Measures!T14 )</f>
        <v>NA</v>
      </c>
      <c r="U14" s="17" t="str">
        <f>IF( AND(ISNUMBER(Measures!T39),ISNUMBER(Measures!U39)),  AVERAGE(Measures!T39:U39),  Measures!T39 )</f>
        <v>NA</v>
      </c>
      <c r="V14" s="15">
        <f>IF( AND(ISNUMBER(Measures!V14),ISNUMBER(Measures!W14)),  AVERAGE(Measures!V14:W14),  Measures!V14 )</f>
        <v>0.60162199999999999</v>
      </c>
      <c r="W14" s="15">
        <f>IF( AND(ISNUMBER(Measures!V39),ISNUMBER(Measures!W39)),  AVERAGE(Measures!V39:W39),  Measures!V39 )</f>
        <v>0.94248849999999995</v>
      </c>
      <c r="X14" s="17">
        <f>IF( AND(ISNUMBER(Measures!X14),ISNUMBER(Measures!Y14)),  AVERAGE(Measures!X14:Y14),  Measures!X14 )</f>
        <v>0.79149200000000008</v>
      </c>
      <c r="Y14" s="17">
        <f>IF( AND(ISNUMBER(Measures!X39),ISNUMBER(Measures!Y39)),  AVERAGE(Measures!X39:Y39),  Measures!X39 )</f>
        <v>0.95656200000000002</v>
      </c>
      <c r="Z14" s="15">
        <f>IF( AND(ISNUMBER(Measures!Z14),ISNUMBER(Measures!AA14)),  AVERAGE(Measures!Z14:AA14),  Measures!Z14 )</f>
        <v>0.74591399999999997</v>
      </c>
      <c r="AA14" s="15">
        <f>IF( AND(ISNUMBER(Measures!Z39),ISNUMBER(Measures!AA39)),  AVERAGE(Measures!Z39:AA39),  Measures!Z39 )</f>
        <v>0.94982149999999999</v>
      </c>
    </row>
    <row r="15" spans="1:27" x14ac:dyDescent="0.25">
      <c r="A15" s="9" t="s">
        <v>67</v>
      </c>
      <c r="B15" s="15" t="str">
        <f>IF( AND(ISNUMBER(Measures!B15),ISNUMBER(Measures!C15)),  AVERAGE(Measures!B15:C15),  Measures!B15 )</f>
        <v>NA</v>
      </c>
      <c r="C15" s="15" t="str">
        <f>IF( AND(ISNUMBER(Measures!B40),ISNUMBER(Measures!C40)),  AVERAGE(Measures!B40:C40),  Measures!B40 )</f>
        <v>NA</v>
      </c>
      <c r="D15" s="17" t="str">
        <f>IF( AND(ISNUMBER(Measures!D15),ISNUMBER(Measures!E15)),  AVERAGE(Measures!D15:E15),  Measures!D15 )</f>
        <v>NA</v>
      </c>
      <c r="E15" s="17" t="str">
        <f>IF( AND(ISNUMBER(Measures!D40),ISNUMBER(Measures!E40)),  AVERAGE(Measures!D40:E40),  Measures!D40 )</f>
        <v>NA</v>
      </c>
      <c r="F15" s="15" t="str">
        <f>IF( AND(ISNUMBER(Measures!F15),ISNUMBER(Measures!G15)),  AVERAGE(Measures!F15:G15),  Measures!F15 )</f>
        <v>NA</v>
      </c>
      <c r="G15" s="15" t="str">
        <f>IF( AND(ISNUMBER(Measures!F40),ISNUMBER(Measures!G40)),  AVERAGE(Measures!F40:G40),  Measures!F40 )</f>
        <v>NA</v>
      </c>
      <c r="H15" s="17" t="str">
        <f>IF( AND(ISNUMBER(Measures!H15),ISNUMBER(Measures!I15)),  AVERAGE(Measures!H15:I15),  Measures!H15 )</f>
        <v>NA</v>
      </c>
      <c r="I15" s="17" t="str">
        <f>IF( AND(ISNUMBER(Measures!H40),ISNUMBER(Measures!I40)),  AVERAGE(Measures!H40:I40),  Measures!H40 )</f>
        <v>NA</v>
      </c>
      <c r="J15" s="15" t="str">
        <f>IF( AND(ISNUMBER(Measures!J15),ISNUMBER(Measures!K15)),  AVERAGE(Measures!J15:K15),  Measures!J15 )</f>
        <v>NA</v>
      </c>
      <c r="K15" s="15" t="str">
        <f>IF( AND(ISNUMBER(Measures!J40),ISNUMBER(Measures!K40)),  AVERAGE(Measures!J40:K40),  Measures!J40 )</f>
        <v>NA</v>
      </c>
      <c r="L15" s="17" t="str">
        <f>IF( AND(ISNUMBER(Measures!L15),ISNUMBER(Measures!M15)),  AVERAGE(Measures!L15:M15),  Measures!L15 )</f>
        <v>NA</v>
      </c>
      <c r="M15" s="17" t="str">
        <f>IF( AND(ISNUMBER(Measures!L40),ISNUMBER(Measures!M40)),  AVERAGE(Measures!L40:M40),  Measures!L40 )</f>
        <v>NA</v>
      </c>
      <c r="N15" s="15" t="str">
        <f>IF( AND(ISNUMBER(Measures!N15),ISNUMBER(Measures!O15)),  AVERAGE(Measures!N15:O15),  Measures!N15 )</f>
        <v>NA</v>
      </c>
      <c r="O15" s="15" t="str">
        <f>IF( AND(ISNUMBER(Measures!N40),ISNUMBER(Measures!O40)),  AVERAGE(Measures!N40:O40),  Measures!N40 )</f>
        <v>NA</v>
      </c>
      <c r="P15" s="17" t="str">
        <f>IF( AND(ISNUMBER(Measures!P15),ISNUMBER(Measures!Q15)),  AVERAGE(Measures!P15:Q15),  Measures!P15 )</f>
        <v>NA</v>
      </c>
      <c r="Q15" s="17" t="str">
        <f>IF( AND(ISNUMBER(Measures!P40),ISNUMBER(Measures!Q40)),  AVERAGE(Measures!P40:Q40),  Measures!P40 )</f>
        <v>NA</v>
      </c>
      <c r="R15" s="15">
        <f>IF( AND(ISNUMBER(Measures!R15),ISNUMBER(Measures!S15)),  AVERAGE(Measures!R15:S15),  Measures!R15 )</f>
        <v>0.56141200000000002</v>
      </c>
      <c r="S15" s="15">
        <f>IF( AND(ISNUMBER(Measures!R40),ISNUMBER(Measures!S40)),  AVERAGE(Measures!R40:S40),  Measures!R40 )</f>
        <v>0.65740699999999996</v>
      </c>
      <c r="T15" s="17" t="str">
        <f>IF( AND(ISNUMBER(Measures!T15),ISNUMBER(Measures!U15)),  AVERAGE(Measures!T15:U15),  Measures!T15 )</f>
        <v>NA</v>
      </c>
      <c r="U15" s="17" t="str">
        <f>IF( AND(ISNUMBER(Measures!T40),ISNUMBER(Measures!U40)),  AVERAGE(Measures!T40:U40),  Measures!T40 )</f>
        <v>NA</v>
      </c>
      <c r="V15" s="15" t="str">
        <f>IF( AND(ISNUMBER(Measures!V15),ISNUMBER(Measures!W15)),  AVERAGE(Measures!V15:W15),  Measures!V15 )</f>
        <v>NA</v>
      </c>
      <c r="W15" s="15" t="str">
        <f>IF( AND(ISNUMBER(Measures!V40),ISNUMBER(Measures!W40)),  AVERAGE(Measures!V40:W40),  Measures!V40 )</f>
        <v>NA</v>
      </c>
      <c r="X15" s="17" t="str">
        <f>IF( AND(ISNUMBER(Measures!X15),ISNUMBER(Measures!Y15)),  AVERAGE(Measures!X15:Y15),  Measures!X15 )</f>
        <v>NA</v>
      </c>
      <c r="Y15" s="17" t="str">
        <f>IF( AND(ISNUMBER(Measures!X40),ISNUMBER(Measures!Y40)),  AVERAGE(Measures!X40:Y40),  Measures!X40 )</f>
        <v>NA</v>
      </c>
      <c r="Z15" s="15" t="str">
        <f>IF( AND(ISNUMBER(Measures!Z15),ISNUMBER(Measures!AA15)),  AVERAGE(Measures!Z15:AA15),  Measures!Z15 )</f>
        <v>NA</v>
      </c>
      <c r="AA15" s="15" t="str">
        <f>IF( AND(ISNUMBER(Measures!Z40),ISNUMBER(Measures!AA40)),  AVERAGE(Measures!Z40:AA40),  Measures!Z40 )</f>
        <v>NA</v>
      </c>
    </row>
    <row r="16" spans="1:27" x14ac:dyDescent="0.25">
      <c r="A16" s="9" t="s">
        <v>68</v>
      </c>
      <c r="B16" s="15" t="str">
        <f>IF( AND(ISNUMBER(Measures!B16),ISNUMBER(Measures!C16)),  AVERAGE(Measures!B16:C16),  Measures!B16 )</f>
        <v>NA</v>
      </c>
      <c r="C16" s="15" t="str">
        <f>IF( AND(ISNUMBER(Measures!B41),ISNUMBER(Measures!C41)),  AVERAGE(Measures!B41:C41),  Measures!B41 )</f>
        <v>NA</v>
      </c>
      <c r="D16" s="17" t="str">
        <f>IF( AND(ISNUMBER(Measures!D16),ISNUMBER(Measures!E16)),  AVERAGE(Measures!D16:E16),  Measures!D16 )</f>
        <v>NA</v>
      </c>
      <c r="E16" s="17" t="str">
        <f>IF( AND(ISNUMBER(Measures!D41),ISNUMBER(Measures!E41)),  AVERAGE(Measures!D41:E41),  Measures!D41 )</f>
        <v>NA</v>
      </c>
      <c r="F16" s="15" t="str">
        <f>IF( AND(ISNUMBER(Measures!F16),ISNUMBER(Measures!G16)),  AVERAGE(Measures!F16:G16),  Measures!F16 )</f>
        <v>NA</v>
      </c>
      <c r="G16" s="15" t="str">
        <f>IF( AND(ISNUMBER(Measures!F41),ISNUMBER(Measures!G41)),  AVERAGE(Measures!F41:G41),  Measures!F41 )</f>
        <v>NA</v>
      </c>
      <c r="H16" s="17" t="str">
        <f>IF( AND(ISNUMBER(Measures!H16),ISNUMBER(Measures!I16)),  AVERAGE(Measures!H16:I16),  Measures!H16 )</f>
        <v>NA</v>
      </c>
      <c r="I16" s="17" t="str">
        <f>IF( AND(ISNUMBER(Measures!H41),ISNUMBER(Measures!I41)),  AVERAGE(Measures!H41:I41),  Measures!H41 )</f>
        <v>NA</v>
      </c>
      <c r="J16" s="15" t="str">
        <f>IF( AND(ISNUMBER(Measures!J16),ISNUMBER(Measures!K16)),  AVERAGE(Measures!J16:K16),  Measures!J16 )</f>
        <v>NA</v>
      </c>
      <c r="K16" s="15" t="str">
        <f>IF( AND(ISNUMBER(Measures!J41),ISNUMBER(Measures!K41)),  AVERAGE(Measures!J41:K41),  Measures!J41 )</f>
        <v>NA</v>
      </c>
      <c r="L16" s="17" t="str">
        <f>IF( AND(ISNUMBER(Measures!L16),ISNUMBER(Measures!M16)),  AVERAGE(Measures!L16:M16),  Measures!L16 )</f>
        <v>NA</v>
      </c>
      <c r="M16" s="17" t="str">
        <f>IF( AND(ISNUMBER(Measures!L41),ISNUMBER(Measures!M41)),  AVERAGE(Measures!L41:M41),  Measures!L41 )</f>
        <v>NA</v>
      </c>
      <c r="N16" s="15" t="str">
        <f>IF( AND(ISNUMBER(Measures!N16),ISNUMBER(Measures!O16)),  AVERAGE(Measures!N16:O16),  Measures!N16 )</f>
        <v>NA</v>
      </c>
      <c r="O16" s="15" t="str">
        <f>IF( AND(ISNUMBER(Measures!N41),ISNUMBER(Measures!O41)),  AVERAGE(Measures!N41:O41),  Measures!N41 )</f>
        <v>NA</v>
      </c>
      <c r="P16" s="17" t="str">
        <f>IF( AND(ISNUMBER(Measures!P16),ISNUMBER(Measures!Q16)),  AVERAGE(Measures!P16:Q16),  Measures!P16 )</f>
        <v>NA</v>
      </c>
      <c r="Q16" s="17" t="str">
        <f>IF( AND(ISNUMBER(Measures!P41),ISNUMBER(Measures!Q41)),  AVERAGE(Measures!P41:Q41),  Measures!P41 )</f>
        <v>NA</v>
      </c>
      <c r="R16" s="15" t="str">
        <f>IF( AND(ISNUMBER(Measures!R16),ISNUMBER(Measures!S16)),  AVERAGE(Measures!R16:S16),  Measures!R16 )</f>
        <v>NA</v>
      </c>
      <c r="S16" s="15" t="str">
        <f>IF( AND(ISNUMBER(Measures!R41),ISNUMBER(Measures!S41)),  AVERAGE(Measures!R41:S41),  Measures!R41 )</f>
        <v>NA</v>
      </c>
      <c r="T16" s="17">
        <f>IF( AND(ISNUMBER(Measures!T16),ISNUMBER(Measures!U16)),  AVERAGE(Measures!T16:U16),  Measures!T16 )</f>
        <v>0.79530750000000006</v>
      </c>
      <c r="U16" s="17">
        <f>IF( AND(ISNUMBER(Measures!T41),ISNUMBER(Measures!U41)),  AVERAGE(Measures!T41:U41),  Measures!T41 )</f>
        <v>0.97748799999999991</v>
      </c>
      <c r="V16" s="15" t="str">
        <f>IF( AND(ISNUMBER(Measures!V16),ISNUMBER(Measures!W16)),  AVERAGE(Measures!V16:W16),  Measures!V16 )</f>
        <v>NA</v>
      </c>
      <c r="W16" s="15" t="str">
        <f>IF( AND(ISNUMBER(Measures!V41),ISNUMBER(Measures!W41)),  AVERAGE(Measures!V41:W41),  Measures!V41 )</f>
        <v>NA</v>
      </c>
      <c r="X16" s="17" t="str">
        <f>IF( AND(ISNUMBER(Measures!X16),ISNUMBER(Measures!Y16)),  AVERAGE(Measures!X16:Y16),  Measures!X16 )</f>
        <v>NA</v>
      </c>
      <c r="Y16" s="17" t="str">
        <f>IF( AND(ISNUMBER(Measures!X41),ISNUMBER(Measures!Y41)),  AVERAGE(Measures!X41:Y41),  Measures!X41 )</f>
        <v>NA</v>
      </c>
      <c r="Z16" s="15" t="str">
        <f>IF( AND(ISNUMBER(Measures!Z16),ISNUMBER(Measures!AA16)),  AVERAGE(Measures!Z16:AA16),  Measures!Z16 )</f>
        <v>NA</v>
      </c>
      <c r="AA16" s="15" t="str">
        <f>IF( AND(ISNUMBER(Measures!Z41),ISNUMBER(Measures!AA41)),  AVERAGE(Measures!Z41:AA41),  Measures!Z41 )</f>
        <v>NA</v>
      </c>
    </row>
    <row r="17" spans="1:27" x14ac:dyDescent="0.25">
      <c r="A17" s="9" t="s">
        <v>69</v>
      </c>
      <c r="B17" s="15">
        <f>IF( AND(ISNUMBER(Measures!B17),ISNUMBER(Measures!C17)),  AVERAGE(Measures!B17:C17),  Measures!B17 )</f>
        <v>0.46019899999999997</v>
      </c>
      <c r="C17" s="15">
        <f>IF( AND(ISNUMBER(Measures!B42),ISNUMBER(Measures!C42)),  AVERAGE(Measures!B42:C42),  Measures!B42 )</f>
        <v>0.79707799999999995</v>
      </c>
      <c r="D17" s="17" t="str">
        <f>IF( AND(ISNUMBER(Measures!D17),ISNUMBER(Measures!E17)),  AVERAGE(Measures!D17:E17),  Measures!D17 )</f>
        <v>NA</v>
      </c>
      <c r="E17" s="17" t="str">
        <f>IF( AND(ISNUMBER(Measures!D42),ISNUMBER(Measures!E42)),  AVERAGE(Measures!D42:E42),  Measures!D42 )</f>
        <v>NA</v>
      </c>
      <c r="F17" s="15" t="str">
        <f>IF( AND(ISNUMBER(Measures!F17),ISNUMBER(Measures!G17)),  AVERAGE(Measures!F17:G17),  Measures!F17 )</f>
        <v>NA</v>
      </c>
      <c r="G17" s="15" t="str">
        <f>IF( AND(ISNUMBER(Measures!F42),ISNUMBER(Measures!G42)),  AVERAGE(Measures!F42:G42),  Measures!F42 )</f>
        <v>NA</v>
      </c>
      <c r="H17" s="17" t="str">
        <f>IF( AND(ISNUMBER(Measures!H17),ISNUMBER(Measures!I17)),  AVERAGE(Measures!H17:I17),  Measures!H17 )</f>
        <v>NA</v>
      </c>
      <c r="I17" s="17" t="str">
        <f>IF( AND(ISNUMBER(Measures!H42),ISNUMBER(Measures!I42)),  AVERAGE(Measures!H42:I42),  Measures!H42 )</f>
        <v>NA</v>
      </c>
      <c r="J17" s="15" t="str">
        <f>IF( AND(ISNUMBER(Measures!J17),ISNUMBER(Measures!K17)),  AVERAGE(Measures!J17:K17),  Measures!J17 )</f>
        <v>NA</v>
      </c>
      <c r="K17" s="15" t="str">
        <f>IF( AND(ISNUMBER(Measures!J42),ISNUMBER(Measures!K42)),  AVERAGE(Measures!J42:K42),  Measures!J42 )</f>
        <v>NA</v>
      </c>
      <c r="L17" s="17" t="str">
        <f>IF( AND(ISNUMBER(Measures!L17),ISNUMBER(Measures!M17)),  AVERAGE(Measures!L17:M17),  Measures!L17 )</f>
        <v>NA</v>
      </c>
      <c r="M17" s="17" t="str">
        <f>IF( AND(ISNUMBER(Measures!L42),ISNUMBER(Measures!M42)),  AVERAGE(Measures!L42:M42),  Measures!L42 )</f>
        <v>NA</v>
      </c>
      <c r="N17" s="15" t="str">
        <f>IF( AND(ISNUMBER(Measures!N17),ISNUMBER(Measures!O17)),  AVERAGE(Measures!N17:O17),  Measures!N17 )</f>
        <v>NA</v>
      </c>
      <c r="O17" s="15" t="str">
        <f>IF( AND(ISNUMBER(Measures!N42),ISNUMBER(Measures!O42)),  AVERAGE(Measures!N42:O42),  Measures!N42 )</f>
        <v>NA</v>
      </c>
      <c r="P17" s="17" t="str">
        <f>IF( AND(ISNUMBER(Measures!P17),ISNUMBER(Measures!Q17)),  AVERAGE(Measures!P17:Q17),  Measures!P17 )</f>
        <v>NA</v>
      </c>
      <c r="Q17" s="17" t="str">
        <f>IF( AND(ISNUMBER(Measures!P42),ISNUMBER(Measures!Q42)),  AVERAGE(Measures!P42:Q42),  Measures!P42 )</f>
        <v>NA</v>
      </c>
      <c r="R17" s="15" t="str">
        <f>IF( AND(ISNUMBER(Measures!R17),ISNUMBER(Measures!S17)),  AVERAGE(Measures!R17:S17),  Measures!R17 )</f>
        <v>NA</v>
      </c>
      <c r="S17" s="15" t="str">
        <f>IF( AND(ISNUMBER(Measures!R42),ISNUMBER(Measures!S42)),  AVERAGE(Measures!R42:S42),  Measures!R42 )</f>
        <v>NA</v>
      </c>
      <c r="T17" s="17" t="str">
        <f>IF( AND(ISNUMBER(Measures!T17),ISNUMBER(Measures!U17)),  AVERAGE(Measures!T17:U17),  Measures!T17 )</f>
        <v>NA</v>
      </c>
      <c r="U17" s="17" t="str">
        <f>IF( AND(ISNUMBER(Measures!T42),ISNUMBER(Measures!U42)),  AVERAGE(Measures!T42:U42),  Measures!T42 )</f>
        <v>NA</v>
      </c>
      <c r="V17" s="15" t="str">
        <f>IF( AND(ISNUMBER(Measures!V17),ISNUMBER(Measures!W17)),  AVERAGE(Measures!V17:W17),  Measures!V17 )</f>
        <v>NA</v>
      </c>
      <c r="W17" s="15" t="str">
        <f>IF( AND(ISNUMBER(Measures!V42),ISNUMBER(Measures!W42)),  AVERAGE(Measures!V42:W42),  Measures!V42 )</f>
        <v>NA</v>
      </c>
      <c r="X17" s="17" t="str">
        <f>IF( AND(ISNUMBER(Measures!X17),ISNUMBER(Measures!Y17)),  AVERAGE(Measures!X17:Y17),  Measures!X17 )</f>
        <v>NA</v>
      </c>
      <c r="Y17" s="17" t="str">
        <f>IF( AND(ISNUMBER(Measures!X42),ISNUMBER(Measures!Y42)),  AVERAGE(Measures!X42:Y42),  Measures!X42 )</f>
        <v>NA</v>
      </c>
      <c r="Z17" s="15" t="str">
        <f>IF( AND(ISNUMBER(Measures!Z17),ISNUMBER(Measures!AA17)),  AVERAGE(Measures!Z17:AA17),  Measures!Z17 )</f>
        <v>NA</v>
      </c>
      <c r="AA17" s="15" t="str">
        <f>IF( AND(ISNUMBER(Measures!Z42),ISNUMBER(Measures!AA42)),  AVERAGE(Measures!Z42:AA42),  Measures!Z42 )</f>
        <v>NA</v>
      </c>
    </row>
    <row r="18" spans="1:27" x14ac:dyDescent="0.25">
      <c r="A18" s="9" t="s">
        <v>41</v>
      </c>
      <c r="B18" s="15" t="str">
        <f>IF( AND(ISNUMBER(Measures!B18),ISNUMBER(Measures!C18)),  AVERAGE(Measures!B18:C18),  Measures!B18 )</f>
        <v>NA</v>
      </c>
      <c r="C18" s="15" t="str">
        <f>IF( AND(ISNUMBER(Measures!B43),ISNUMBER(Measures!C43)),  AVERAGE(Measures!B43:C43),  Measures!B43 )</f>
        <v>NA</v>
      </c>
      <c r="D18" s="17">
        <f>IF( AND(ISNUMBER(Measures!D18),ISNUMBER(Measures!E18)),  AVERAGE(Measures!D18:E18),  Measures!D18 )</f>
        <v>0.32485600000000003</v>
      </c>
      <c r="E18" s="17">
        <f>IF( AND(ISNUMBER(Measures!D43),ISNUMBER(Measures!E43)),  AVERAGE(Measures!D43:E43),  Measures!D43 )</f>
        <v>0.45294400000000001</v>
      </c>
      <c r="F18" s="15">
        <f>IF( AND(ISNUMBER(Measures!F18),ISNUMBER(Measures!G18)),  AVERAGE(Measures!F18:G18),  Measures!F18 )</f>
        <v>0.77309700000000003</v>
      </c>
      <c r="G18" s="15">
        <f>IF( AND(ISNUMBER(Measures!F43),ISNUMBER(Measures!G43)),  AVERAGE(Measures!F43:G43),  Measures!F43 )</f>
        <v>0.84938050000000009</v>
      </c>
      <c r="H18" s="17">
        <f>IF( AND(ISNUMBER(Measures!H18),ISNUMBER(Measures!I18)),  AVERAGE(Measures!H18:I18),  Measures!H18 )</f>
        <v>0.62484999999999991</v>
      </c>
      <c r="I18" s="17">
        <f>IF( AND(ISNUMBER(Measures!H43),ISNUMBER(Measures!I43)),  AVERAGE(Measures!H43:I43),  Measures!H43 )</f>
        <v>0.86501399999999995</v>
      </c>
      <c r="J18" s="15">
        <f>IF( AND(ISNUMBER(Measures!J18),ISNUMBER(Measures!K18)),  AVERAGE(Measures!J18:K18),  Measures!J18 )</f>
        <v>0.89298449999999996</v>
      </c>
      <c r="K18" s="15">
        <f>IF( AND(ISNUMBER(Measures!J43),ISNUMBER(Measures!K43)),  AVERAGE(Measures!J43:K43),  Measures!J43 )</f>
        <v>0.91070050000000002</v>
      </c>
      <c r="L18" s="17">
        <f>IF( AND(ISNUMBER(Measures!L18),ISNUMBER(Measures!M18)),  AVERAGE(Measures!L18:M18),  Measures!L18 )</f>
        <v>0.78830849999999997</v>
      </c>
      <c r="M18" s="17">
        <f>IF( AND(ISNUMBER(Measures!L43),ISNUMBER(Measures!M43)),  AVERAGE(Measures!L43:M43),  Measures!L43 )</f>
        <v>0.92320249999999993</v>
      </c>
      <c r="N18" s="15" t="str">
        <f>IF( AND(ISNUMBER(Measures!N18),ISNUMBER(Measures!O18)),  AVERAGE(Measures!N18:O18),  Measures!N18 )</f>
        <v>NA</v>
      </c>
      <c r="O18" s="15" t="str">
        <f>IF( AND(ISNUMBER(Measures!N43),ISNUMBER(Measures!O43)),  AVERAGE(Measures!N43:O43),  Measures!N43 )</f>
        <v>NA</v>
      </c>
      <c r="P18" s="17">
        <f>IF( AND(ISNUMBER(Measures!P18),ISNUMBER(Measures!Q18)),  AVERAGE(Measures!P18:Q18),  Measures!P18 )</f>
        <v>0.8976900000000001</v>
      </c>
      <c r="Q18" s="17">
        <f>IF( AND(ISNUMBER(Measures!P43),ISNUMBER(Measures!Q43)),  AVERAGE(Measures!P43:Q43),  Measures!P43 )</f>
        <v>0.91271499999999994</v>
      </c>
      <c r="R18" s="15" t="str">
        <f>IF( AND(ISNUMBER(Measures!R18),ISNUMBER(Measures!S18)),  AVERAGE(Measures!R18:S18),  Measures!R18 )</f>
        <v>NA</v>
      </c>
      <c r="S18" s="15" t="str">
        <f>IF( AND(ISNUMBER(Measures!R43),ISNUMBER(Measures!S43)),  AVERAGE(Measures!R43:S43),  Measures!R43 )</f>
        <v>NA</v>
      </c>
      <c r="T18" s="17" t="str">
        <f>IF( AND(ISNUMBER(Measures!T18),ISNUMBER(Measures!U18)),  AVERAGE(Measures!T18:U18),  Measures!T18 )</f>
        <v>NA</v>
      </c>
      <c r="U18" s="17" t="str">
        <f>IF( AND(ISNUMBER(Measures!T43),ISNUMBER(Measures!U43)),  AVERAGE(Measures!T43:U43),  Measures!T43 )</f>
        <v>NA</v>
      </c>
      <c r="V18" s="15" t="str">
        <f>IF( AND(ISNUMBER(Measures!V18),ISNUMBER(Measures!W18)),  AVERAGE(Measures!V18:W18),  Measures!V18 )</f>
        <v>NA</v>
      </c>
      <c r="W18" s="15" t="str">
        <f>IF( AND(ISNUMBER(Measures!V43),ISNUMBER(Measures!W43)),  AVERAGE(Measures!V43:W43),  Measures!V43 )</f>
        <v>NA</v>
      </c>
      <c r="X18" s="17">
        <f>IF( AND(ISNUMBER(Measures!X18),ISNUMBER(Measures!Y18)),  AVERAGE(Measures!X18:Y18),  Measures!X18 )</f>
        <v>0.7503725</v>
      </c>
      <c r="Y18" s="17">
        <f>IF( AND(ISNUMBER(Measures!X43),ISNUMBER(Measures!Y43)),  AVERAGE(Measures!X43:Y43),  Measures!X43 )</f>
        <v>0.9246160000000001</v>
      </c>
      <c r="Z18" s="15">
        <f>IF( AND(ISNUMBER(Measures!Z18),ISNUMBER(Measures!AA18)),  AVERAGE(Measures!Z18:AA18),  Measures!Z18 )</f>
        <v>0.62856749999999995</v>
      </c>
      <c r="AA18" s="15">
        <f>IF( AND(ISNUMBER(Measures!Z43),ISNUMBER(Measures!AA43)),  AVERAGE(Measures!Z43:AA43),  Measures!Z43 )</f>
        <v>0.96734900000000001</v>
      </c>
    </row>
    <row r="19" spans="1:27" x14ac:dyDescent="0.25">
      <c r="A19" s="9" t="s">
        <v>36</v>
      </c>
      <c r="B19" s="15" t="str">
        <f>IF( AND(ISNUMBER(Measures!B19),ISNUMBER(Measures!C19)),  AVERAGE(Measures!B19:C19),  Measures!B19 )</f>
        <v>NA</v>
      </c>
      <c r="C19" s="15" t="str">
        <f>IF( AND(ISNUMBER(Measures!B44),ISNUMBER(Measures!C44)),  AVERAGE(Measures!B44:C44),  Measures!B44 )</f>
        <v>NA</v>
      </c>
      <c r="D19" s="17" t="str">
        <f>IF( AND(ISNUMBER(Measures!D19),ISNUMBER(Measures!E19)),  AVERAGE(Measures!D19:E19),  Measures!D19 )</f>
        <v>NA</v>
      </c>
      <c r="E19" s="17" t="str">
        <f>IF( AND(ISNUMBER(Measures!D44),ISNUMBER(Measures!E44)),  AVERAGE(Measures!D44:E44),  Measures!D44 )</f>
        <v>NA</v>
      </c>
      <c r="F19" s="15" t="str">
        <f>IF( AND(ISNUMBER(Measures!F19),ISNUMBER(Measures!G19)),  AVERAGE(Measures!F19:G19),  Measures!F19 )</f>
        <v>NA</v>
      </c>
      <c r="G19" s="15" t="str">
        <f>IF( AND(ISNUMBER(Measures!F44),ISNUMBER(Measures!G44)),  AVERAGE(Measures!F44:G44),  Measures!F44 )</f>
        <v>NA</v>
      </c>
      <c r="H19" s="17" t="str">
        <f>IF( AND(ISNUMBER(Measures!H19),ISNUMBER(Measures!I19)),  AVERAGE(Measures!H19:I19),  Measures!H19 )</f>
        <v>NA</v>
      </c>
      <c r="I19" s="17" t="str">
        <f>IF( AND(ISNUMBER(Measures!H44),ISNUMBER(Measures!I44)),  AVERAGE(Measures!H44:I44),  Measures!H44 )</f>
        <v>NA</v>
      </c>
      <c r="J19" s="15">
        <f>IF( AND(ISNUMBER(Measures!J19),ISNUMBER(Measures!K19)),  AVERAGE(Measures!J19:K19),  Measures!J19 )</f>
        <v>0.84932399999999997</v>
      </c>
      <c r="K19" s="15">
        <f>IF( AND(ISNUMBER(Measures!J44),ISNUMBER(Measures!K44)),  AVERAGE(Measures!J44:K44),  Measures!J44 )</f>
        <v>0.90463349999999998</v>
      </c>
      <c r="L19" s="17" t="str">
        <f>IF( AND(ISNUMBER(Measures!L19),ISNUMBER(Measures!M19)),  AVERAGE(Measures!L19:M19),  Measures!L19 )</f>
        <v>NA</v>
      </c>
      <c r="M19" s="17" t="str">
        <f>IF( AND(ISNUMBER(Measures!L44),ISNUMBER(Measures!M44)),  AVERAGE(Measures!L44:M44),  Measures!L44 )</f>
        <v>NA</v>
      </c>
      <c r="N19" s="15" t="str">
        <f>IF( AND(ISNUMBER(Measures!N19),ISNUMBER(Measures!O19)),  AVERAGE(Measures!N19:O19),  Measures!N19 )</f>
        <v>NA</v>
      </c>
      <c r="O19" s="15" t="str">
        <f>IF( AND(ISNUMBER(Measures!N44),ISNUMBER(Measures!O44)),  AVERAGE(Measures!N44:O44),  Measures!N44 )</f>
        <v>NA</v>
      </c>
      <c r="P19" s="17">
        <f>IF( AND(ISNUMBER(Measures!P19),ISNUMBER(Measures!Q19)),  AVERAGE(Measures!P19:Q19),  Measures!P19 )</f>
        <v>0.91711849999999995</v>
      </c>
      <c r="Q19" s="17">
        <f>IF( AND(ISNUMBER(Measures!P44),ISNUMBER(Measures!Q44)),  AVERAGE(Measures!P44:Q44),  Measures!P44 )</f>
        <v>0.90706949999999997</v>
      </c>
      <c r="R19" s="15" t="str">
        <f>IF( AND(ISNUMBER(Measures!R19),ISNUMBER(Measures!S19)),  AVERAGE(Measures!R19:S19),  Measures!R19 )</f>
        <v>-</v>
      </c>
      <c r="S19" s="15" t="str">
        <f>IF( AND(ISNUMBER(Measures!R44),ISNUMBER(Measures!S44)),  AVERAGE(Measures!R44:S44),  Measures!R44 )</f>
        <v>-</v>
      </c>
      <c r="T19" s="17" t="str">
        <f>IF( AND(ISNUMBER(Measures!T19),ISNUMBER(Measures!U19)),  AVERAGE(Measures!T19:U19),  Measures!T19 )</f>
        <v>NA</v>
      </c>
      <c r="U19" s="17" t="str">
        <f>IF( AND(ISNUMBER(Measures!T44),ISNUMBER(Measures!U44)),  AVERAGE(Measures!T44:U44),  Measures!T44 )</f>
        <v>NA</v>
      </c>
      <c r="V19" s="15" t="str">
        <f>IF( AND(ISNUMBER(Measures!V19),ISNUMBER(Measures!W19)),  AVERAGE(Measures!V19:W19),  Measures!V19 )</f>
        <v>NA</v>
      </c>
      <c r="W19" s="15" t="str">
        <f>IF( AND(ISNUMBER(Measures!V44),ISNUMBER(Measures!W44)),  AVERAGE(Measures!V44:W44),  Measures!V44 )</f>
        <v>NA</v>
      </c>
      <c r="X19" s="17">
        <f>IF( AND(ISNUMBER(Measures!X19),ISNUMBER(Measures!Y19)),  AVERAGE(Measures!X19:Y19),  Measures!X19 )</f>
        <v>0.7277325</v>
      </c>
      <c r="Y19" s="17">
        <f>IF( AND(ISNUMBER(Measures!X44),ISNUMBER(Measures!Y44)),  AVERAGE(Measures!X44:Y44),  Measures!X44 )</f>
        <v>0.91347699999999998</v>
      </c>
      <c r="Z19" s="15" t="str">
        <f>IF( AND(ISNUMBER(Measures!Z19),ISNUMBER(Measures!AA19)),  AVERAGE(Measures!Z19:AA19),  Measures!Z19 )</f>
        <v>NA</v>
      </c>
      <c r="AA19" s="15" t="str">
        <f>IF( AND(ISNUMBER(Measures!Z44),ISNUMBER(Measures!AA44)),  AVERAGE(Measures!Z44:AA44),  Measures!Z44 )</f>
        <v>NA</v>
      </c>
    </row>
    <row r="20" spans="1:27" x14ac:dyDescent="0.25">
      <c r="A20" s="9" t="s">
        <v>35</v>
      </c>
      <c r="B20" s="15" t="str">
        <f>IF( AND(ISNUMBER(Measures!B20),ISNUMBER(Measures!C20)),  AVERAGE(Measures!B20:C20),  Measures!B20 )</f>
        <v>NA</v>
      </c>
      <c r="C20" s="15" t="str">
        <f>IF( AND(ISNUMBER(Measures!B45),ISNUMBER(Measures!C45)),  AVERAGE(Measures!B45:C45),  Measures!B45 )</f>
        <v>NA</v>
      </c>
      <c r="D20" s="17">
        <f>IF( AND(ISNUMBER(Measures!D20),ISNUMBER(Measures!E20)),  AVERAGE(Measures!D20:E20),  Measures!D20 )</f>
        <v>0.44661050000000002</v>
      </c>
      <c r="E20" s="17">
        <f>IF( AND(ISNUMBER(Measures!D45),ISNUMBER(Measures!E45)),  AVERAGE(Measures!D45:E45),  Measures!D45 )</f>
        <v>0.64498650000000002</v>
      </c>
      <c r="F20" s="15" t="str">
        <f>IF( AND(ISNUMBER(Measures!F20),ISNUMBER(Measures!G20)),  AVERAGE(Measures!F20:G20),  Measures!F20 )</f>
        <v>NA</v>
      </c>
      <c r="G20" s="15" t="str">
        <f>IF( AND(ISNUMBER(Measures!F45),ISNUMBER(Measures!G45)),  AVERAGE(Measures!F45:G45),  Measures!F45 )</f>
        <v>NA</v>
      </c>
      <c r="H20" s="17" t="str">
        <f>IF( AND(ISNUMBER(Measures!H20),ISNUMBER(Measures!I20)),  AVERAGE(Measures!H20:I20),  Measures!H20 )</f>
        <v>NA</v>
      </c>
      <c r="I20" s="17" t="str">
        <f>IF( AND(ISNUMBER(Measures!H45),ISNUMBER(Measures!I45)),  AVERAGE(Measures!H45:I45),  Measures!H45 )</f>
        <v>NA</v>
      </c>
      <c r="J20" s="15">
        <f>IF( AND(ISNUMBER(Measures!J20),ISNUMBER(Measures!K20)),  AVERAGE(Measures!J20:K20),  Measures!J20 )</f>
        <v>0.77740999999999993</v>
      </c>
      <c r="K20" s="15">
        <f>IF( AND(ISNUMBER(Measures!J45),ISNUMBER(Measures!K45)),  AVERAGE(Measures!J45:K45),  Measures!J45 )</f>
        <v>0.87509300000000001</v>
      </c>
      <c r="L20" s="17">
        <f>IF( AND(ISNUMBER(Measures!L20),ISNUMBER(Measures!M20)),  AVERAGE(Measures!L20:M20),  Measures!L20 )</f>
        <v>0.57776950000000005</v>
      </c>
      <c r="M20" s="17">
        <f>IF( AND(ISNUMBER(Measures!L45),ISNUMBER(Measures!M45)),  AVERAGE(Measures!L45:M45),  Measures!L45 )</f>
        <v>0.77214950000000004</v>
      </c>
      <c r="N20" s="15" t="str">
        <f>IF( AND(ISNUMBER(Measures!N20),ISNUMBER(Measures!O20)),  AVERAGE(Measures!N20:O20),  Measures!N20 )</f>
        <v>NA</v>
      </c>
      <c r="O20" s="15" t="str">
        <f>IF( AND(ISNUMBER(Measures!N45),ISNUMBER(Measures!O45)),  AVERAGE(Measures!N45:O45),  Measures!N45 )</f>
        <v>NA</v>
      </c>
      <c r="P20" s="17">
        <f>IF( AND(ISNUMBER(Measures!P20),ISNUMBER(Measures!Q20)),  AVERAGE(Measures!P20:Q20),  Measures!P20 )</f>
        <v>0.81147849999999999</v>
      </c>
      <c r="Q20" s="17">
        <f>IF( AND(ISNUMBER(Measures!P45),ISNUMBER(Measures!Q45)),  AVERAGE(Measures!P45:Q45),  Measures!P45 )</f>
        <v>0.86221749999999997</v>
      </c>
      <c r="R20" s="15" t="str">
        <f>IF( AND(ISNUMBER(Measures!R20),ISNUMBER(Measures!S20)),  AVERAGE(Measures!R20:S20),  Measures!R20 )</f>
        <v>-</v>
      </c>
      <c r="S20" s="15" t="str">
        <f>IF( AND(ISNUMBER(Measures!R45),ISNUMBER(Measures!S45)),  AVERAGE(Measures!R45:S45),  Measures!R45 )</f>
        <v>-</v>
      </c>
      <c r="T20" s="17" t="str">
        <f>IF( AND(ISNUMBER(Measures!T20),ISNUMBER(Measures!U20)),  AVERAGE(Measures!T20:U20),  Measures!T20 )</f>
        <v>NA</v>
      </c>
      <c r="U20" s="17" t="str">
        <f>IF( AND(ISNUMBER(Measures!T45),ISNUMBER(Measures!U45)),  AVERAGE(Measures!T45:U45),  Measures!T45 )</f>
        <v>NA</v>
      </c>
      <c r="V20" s="15" t="str">
        <f>IF( AND(ISNUMBER(Measures!V20),ISNUMBER(Measures!W20)),  AVERAGE(Measures!V20:W20),  Measures!V20 )</f>
        <v>NA</v>
      </c>
      <c r="W20" s="15" t="str">
        <f>IF( AND(ISNUMBER(Measures!V45),ISNUMBER(Measures!W45)),  AVERAGE(Measures!V45:W45),  Measures!V45 )</f>
        <v>NA</v>
      </c>
      <c r="X20" s="17">
        <f>IF( AND(ISNUMBER(Measures!X20),ISNUMBER(Measures!Y20)),  AVERAGE(Measures!X20:Y20),  Measures!X20 )</f>
        <v>0.48188049999999999</v>
      </c>
      <c r="Y20" s="17">
        <f>IF( AND(ISNUMBER(Measures!X45),ISNUMBER(Measures!Y45)),  AVERAGE(Measures!X45:Y45),  Measures!X45 )</f>
        <v>0.55328049999999995</v>
      </c>
      <c r="Z20" s="15" t="str">
        <f>IF( AND(ISNUMBER(Measures!Z20),ISNUMBER(Measures!AA20)),  AVERAGE(Measures!Z20:AA20),  Measures!Z20 )</f>
        <v>NA</v>
      </c>
      <c r="AA20" s="15" t="str">
        <f>IF( AND(ISNUMBER(Measures!Z45),ISNUMBER(Measures!AA45)),  AVERAGE(Measures!Z45:AA45),  Measures!Z45 )</f>
        <v>NA</v>
      </c>
    </row>
    <row r="21" spans="1:27" x14ac:dyDescent="0.25">
      <c r="A21" s="9" t="s">
        <v>40</v>
      </c>
      <c r="B21" s="15" t="str">
        <f>IF( AND(ISNUMBER(Measures!B21),ISNUMBER(Measures!C21)),  AVERAGE(Measures!B21:C21),  Measures!B21 )</f>
        <v>NA</v>
      </c>
      <c r="C21" s="15" t="str">
        <f>IF( AND(ISNUMBER(Measures!B46),ISNUMBER(Measures!C46)),  AVERAGE(Measures!B46:C46),  Measures!B46 )</f>
        <v>NA</v>
      </c>
      <c r="D21" s="17" t="str">
        <f>IF( AND(ISNUMBER(Measures!D21),ISNUMBER(Measures!E21)),  AVERAGE(Measures!D21:E21),  Measures!D21 )</f>
        <v>NA</v>
      </c>
      <c r="E21" s="17" t="str">
        <f>IF( AND(ISNUMBER(Measures!D46),ISNUMBER(Measures!E46)),  AVERAGE(Measures!D46:E46),  Measures!D46 )</f>
        <v>NA</v>
      </c>
      <c r="F21" s="15" t="str">
        <f>IF( AND(ISNUMBER(Measures!F21),ISNUMBER(Measures!G21)),  AVERAGE(Measures!F21:G21),  Measures!F21 )</f>
        <v>NA</v>
      </c>
      <c r="G21" s="15" t="str">
        <f>IF( AND(ISNUMBER(Measures!F46),ISNUMBER(Measures!G46)),  AVERAGE(Measures!F46:G46),  Measures!F46 )</f>
        <v>NA</v>
      </c>
      <c r="H21" s="17" t="str">
        <f>IF( AND(ISNUMBER(Measures!H21),ISNUMBER(Measures!I21)),  AVERAGE(Measures!H21:I21),  Measures!H21 )</f>
        <v>NA</v>
      </c>
      <c r="I21" s="17" t="str">
        <f>IF( AND(ISNUMBER(Measures!H46),ISNUMBER(Measures!I46)),  AVERAGE(Measures!H46:I46),  Measures!H46 )</f>
        <v>NA</v>
      </c>
      <c r="J21" s="15" t="str">
        <f>IF( AND(ISNUMBER(Measures!J21),ISNUMBER(Measures!K21)),  AVERAGE(Measures!J21:K21),  Measures!J21 )</f>
        <v>NA</v>
      </c>
      <c r="K21" s="15" t="str">
        <f>IF( AND(ISNUMBER(Measures!J46),ISNUMBER(Measures!K46)),  AVERAGE(Measures!J46:K46),  Measures!J46 )</f>
        <v>NA</v>
      </c>
      <c r="L21" s="17" t="str">
        <f>IF( AND(ISNUMBER(Measures!L21),ISNUMBER(Measures!M21)),  AVERAGE(Measures!L21:M21),  Measures!L21 )</f>
        <v>NA</v>
      </c>
      <c r="M21" s="17" t="str">
        <f>IF( AND(ISNUMBER(Measures!L46),ISNUMBER(Measures!M46)),  AVERAGE(Measures!L46:M46),  Measures!L46 )</f>
        <v>NA</v>
      </c>
      <c r="N21" s="15" t="str">
        <f>IF( AND(ISNUMBER(Measures!N21),ISNUMBER(Measures!O21)),  AVERAGE(Measures!N21:O21),  Measures!N21 )</f>
        <v>NA</v>
      </c>
      <c r="O21" s="15" t="str">
        <f>IF( AND(ISNUMBER(Measures!N46),ISNUMBER(Measures!O46)),  AVERAGE(Measures!N46:O46),  Measures!N46 )</f>
        <v>NA</v>
      </c>
      <c r="P21" s="17" t="str">
        <f>IF( AND(ISNUMBER(Measures!P21),ISNUMBER(Measures!Q21)),  AVERAGE(Measures!P21:Q21),  Measures!P21 )</f>
        <v>NA</v>
      </c>
      <c r="Q21" s="17" t="str">
        <f>IF( AND(ISNUMBER(Measures!P46),ISNUMBER(Measures!Q46)),  AVERAGE(Measures!P46:Q46),  Measures!P46 )</f>
        <v>NA</v>
      </c>
      <c r="R21" s="15" t="str">
        <f>IF( AND(ISNUMBER(Measures!R21),ISNUMBER(Measures!S21)),  AVERAGE(Measures!R21:S21),  Measures!R21 )</f>
        <v>NA</v>
      </c>
      <c r="S21" s="15" t="str">
        <f>IF( AND(ISNUMBER(Measures!R46),ISNUMBER(Measures!S46)),  AVERAGE(Measures!R46:S46),  Measures!R46 )</f>
        <v>NA</v>
      </c>
      <c r="T21" s="17" t="str">
        <f>IF( AND(ISNUMBER(Measures!T21),ISNUMBER(Measures!U21)),  AVERAGE(Measures!T21:U21),  Measures!T21 )</f>
        <v>NA</v>
      </c>
      <c r="U21" s="17" t="str">
        <f>IF( AND(ISNUMBER(Measures!T46),ISNUMBER(Measures!U46)),  AVERAGE(Measures!T46:U46),  Measures!T46 )</f>
        <v>NA</v>
      </c>
      <c r="V21" s="15" t="str">
        <f>IF( AND(ISNUMBER(Measures!V21),ISNUMBER(Measures!W21)),  AVERAGE(Measures!V21:W21),  Measures!V21 )</f>
        <v>NA</v>
      </c>
      <c r="W21" s="15" t="str">
        <f>IF( AND(ISNUMBER(Measures!V46),ISNUMBER(Measures!W46)),  AVERAGE(Measures!V46:W46),  Measures!V46 )</f>
        <v>NA</v>
      </c>
      <c r="X21" s="17">
        <f>IF( AND(ISNUMBER(Measures!X21),ISNUMBER(Measures!Y21)),  AVERAGE(Measures!X21:Y21),  Measures!X21 )</f>
        <v>0.76956099999999994</v>
      </c>
      <c r="Y21" s="17">
        <f>IF( AND(ISNUMBER(Measures!X46),ISNUMBER(Measures!Y46)),  AVERAGE(Measures!X46:Y46),  Measures!X46 )</f>
        <v>0.94756750000000001</v>
      </c>
      <c r="Z21" s="15" t="str">
        <f>IF( AND(ISNUMBER(Measures!Z21),ISNUMBER(Measures!AA21)),  AVERAGE(Measures!Z21:AA21),  Measures!Z21 )</f>
        <v>NA</v>
      </c>
      <c r="AA21" s="15" t="str">
        <f>IF( AND(ISNUMBER(Measures!Z46),ISNUMBER(Measures!AA46)),  AVERAGE(Measures!Z46:AA46),  Measures!Z46 )</f>
        <v>NA</v>
      </c>
    </row>
    <row r="22" spans="1:27" x14ac:dyDescent="0.25">
      <c r="A22" s="9" t="s">
        <v>32</v>
      </c>
      <c r="B22" s="15">
        <f>IF( AND(ISNUMBER(Measures!B22),ISNUMBER(Measures!C22)),  AVERAGE(Measures!B22:C22),  Measures!B22 )</f>
        <v>0.21223399999999998</v>
      </c>
      <c r="C22" s="15">
        <f>IF( AND(ISNUMBER(Measures!B47),ISNUMBER(Measures!C47)),  AVERAGE(Measures!B47:C47),  Measures!B47 )</f>
        <v>0.57828650000000004</v>
      </c>
      <c r="D22" s="17">
        <f>IF( AND(ISNUMBER(Measures!D22),ISNUMBER(Measures!E22)),  AVERAGE(Measures!D22:E22),  Measures!D22 )</f>
        <v>0.34470049999999997</v>
      </c>
      <c r="E22" s="17">
        <f>IF( AND(ISNUMBER(Measures!D47),ISNUMBER(Measures!E47)),  AVERAGE(Measures!D47:E47),  Measures!D47 )</f>
        <v>0.477904</v>
      </c>
      <c r="F22" s="15">
        <f>IF( AND(ISNUMBER(Measures!F22),ISNUMBER(Measures!G22)),  AVERAGE(Measures!F22:G22),  Measures!F22 )</f>
        <v>0.66381850000000009</v>
      </c>
      <c r="G22" s="15">
        <f>IF( AND(ISNUMBER(Measures!F47),ISNUMBER(Measures!G47)),  AVERAGE(Measures!F47:G47),  Measures!F47 )</f>
        <v>0.93136550000000007</v>
      </c>
      <c r="H22" s="17">
        <f>IF( AND(ISNUMBER(Measures!H22),ISNUMBER(Measures!I22)),  AVERAGE(Measures!H22:I22),  Measures!H22 )</f>
        <v>0.42327700000000001</v>
      </c>
      <c r="I22" s="17">
        <f>IF( AND(ISNUMBER(Measures!H47),ISNUMBER(Measures!I47)),  AVERAGE(Measures!H47:I47),  Measures!H47 )</f>
        <v>0.76907949999999992</v>
      </c>
      <c r="J22" s="15">
        <f>IF( AND(ISNUMBER(Measures!J22),ISNUMBER(Measures!K22)),  AVERAGE(Measures!J22:K22),  Measures!J22 )</f>
        <v>0.72240749999999998</v>
      </c>
      <c r="K22" s="15">
        <f>IF( AND(ISNUMBER(Measures!J47),ISNUMBER(Measures!K47)),  AVERAGE(Measures!J47:K47),  Measures!J47 )</f>
        <v>0.87518300000000004</v>
      </c>
      <c r="L22" s="17">
        <f>IF( AND(ISNUMBER(Measures!L22),ISNUMBER(Measures!M22)),  AVERAGE(Measures!L22:M22),  Measures!L22 )</f>
        <v>0.76647699999999996</v>
      </c>
      <c r="M22" s="17">
        <f>IF( AND(ISNUMBER(Measures!L47),ISNUMBER(Measures!M47)),  AVERAGE(Measures!L47:M47),  Measures!L47 )</f>
        <v>0.97155349999999996</v>
      </c>
      <c r="N22" s="15">
        <f>IF( AND(ISNUMBER(Measures!N22),ISNUMBER(Measures!O22)),  AVERAGE(Measures!N22:O22),  Measures!N22 )</f>
        <v>0.27723100000000001</v>
      </c>
      <c r="O22" s="15">
        <f>IF( AND(ISNUMBER(Measures!N47),ISNUMBER(Measures!O47)),  AVERAGE(Measures!N47:O47),  Measures!N47 )</f>
        <v>0.49911850000000002</v>
      </c>
      <c r="P22" s="17">
        <f>IF( AND(ISNUMBER(Measures!P22),ISNUMBER(Measures!Q22)),  AVERAGE(Measures!P22:Q22),  Measures!P22 )</f>
        <v>0.6803570000000001</v>
      </c>
      <c r="Q22" s="17">
        <f>IF( AND(ISNUMBER(Measures!P47),ISNUMBER(Measures!Q47)),  AVERAGE(Measures!P47:Q47),  Measures!P47 )</f>
        <v>0.82003599999999999</v>
      </c>
      <c r="R22" s="15">
        <f>IF( AND(ISNUMBER(Measures!R22),ISNUMBER(Measures!S22)),  AVERAGE(Measures!R22:S22),  Measures!R22 )</f>
        <v>0.24996949999999998</v>
      </c>
      <c r="S22" s="15">
        <f>IF( AND(ISNUMBER(Measures!R47),ISNUMBER(Measures!S47)),  AVERAGE(Measures!R47:S47),  Measures!R47 )</f>
        <v>0.3202815</v>
      </c>
      <c r="T22" s="17">
        <f>IF( AND(ISNUMBER(Measures!T22),ISNUMBER(Measures!U22)),  AVERAGE(Measures!T22:U22),  Measures!T22 )</f>
        <v>0.35496549999999999</v>
      </c>
      <c r="U22" s="17">
        <f>IF( AND(ISNUMBER(Measures!T47),ISNUMBER(Measures!U47)),  AVERAGE(Measures!T47:U47),  Measures!T47 )</f>
        <v>0.88303750000000003</v>
      </c>
      <c r="V22" s="15">
        <f>IF( AND(ISNUMBER(Measures!V22),ISNUMBER(Measures!W22)),  AVERAGE(Measures!V22:W22),  Measures!V22 )</f>
        <v>0.57177549999999999</v>
      </c>
      <c r="W22" s="15">
        <f>IF( AND(ISNUMBER(Measures!V47),ISNUMBER(Measures!W47)),  AVERAGE(Measures!V47:W47),  Measures!V47 )</f>
        <v>0.89823600000000003</v>
      </c>
      <c r="X22" s="17">
        <f>IF( AND(ISNUMBER(Measures!X22),ISNUMBER(Measures!Y22)),  AVERAGE(Measures!X22:Y22),  Measures!X22 )</f>
        <v>0.60503799999999996</v>
      </c>
      <c r="Y22" s="17">
        <f>IF( AND(ISNUMBER(Measures!X47),ISNUMBER(Measures!Y47)),  AVERAGE(Measures!X47:Y47),  Measures!X47 )</f>
        <v>0.89582800000000007</v>
      </c>
      <c r="Z22" s="15">
        <f>IF( AND(ISNUMBER(Measures!Z22),ISNUMBER(Measures!AA22)),  AVERAGE(Measures!Z22:AA22),  Measures!Z22 )</f>
        <v>0.47389150000000002</v>
      </c>
      <c r="AA22" s="15">
        <f>IF( AND(ISNUMBER(Measures!Z47),ISNUMBER(Measures!AA47)),  AVERAGE(Measures!Z47:AA47),  Measures!Z47 )</f>
        <v>0.80210950000000003</v>
      </c>
    </row>
    <row r="23" spans="1:27" x14ac:dyDescent="0.25">
      <c r="A23" s="9" t="s">
        <v>34</v>
      </c>
      <c r="B23" s="15" t="str">
        <f>IF( AND(ISNUMBER(Measures!B23),ISNUMBER(Measures!C23)),  AVERAGE(Measures!B23:C23),  Measures!B23 )</f>
        <v>-</v>
      </c>
      <c r="C23" s="15" t="str">
        <f>IF( AND(ISNUMBER(Measures!B48),ISNUMBER(Measures!C48)),  AVERAGE(Measures!B48:C48),  Measures!B48 )</f>
        <v>-</v>
      </c>
      <c r="D23" s="17">
        <f>IF( AND(ISNUMBER(Measures!D23),ISNUMBER(Measures!E23)),  AVERAGE(Measures!D23:E23),  Measures!D23 )</f>
        <v>0.30302400000000002</v>
      </c>
      <c r="E23" s="17">
        <f>IF( AND(ISNUMBER(Measures!D48),ISNUMBER(Measures!E48)),  AVERAGE(Measures!D48:E48),  Measures!D48 )</f>
        <v>0.44457199999999997</v>
      </c>
      <c r="F23" s="15" t="str">
        <f>IF( AND(ISNUMBER(Measures!F23),ISNUMBER(Measures!G23)),  AVERAGE(Measures!F23:G23),  Measures!F23 )</f>
        <v>NA</v>
      </c>
      <c r="G23" s="15" t="str">
        <f>IF( AND(ISNUMBER(Measures!F48),ISNUMBER(Measures!G48)),  AVERAGE(Measures!F48:G48),  Measures!F48 )</f>
        <v>NA</v>
      </c>
      <c r="H23" s="17" t="str">
        <f>IF( AND(ISNUMBER(Measures!H23),ISNUMBER(Measures!I23)),  AVERAGE(Measures!H23:I23),  Measures!H23 )</f>
        <v>NA</v>
      </c>
      <c r="I23" s="17" t="str">
        <f>IF( AND(ISNUMBER(Measures!H48),ISNUMBER(Measures!I48)),  AVERAGE(Measures!H48:I48),  Measures!H48 )</f>
        <v>NA</v>
      </c>
      <c r="J23" s="15">
        <f>IF( AND(ISNUMBER(Measures!J23),ISNUMBER(Measures!K23)),  AVERAGE(Measures!J23:K23),  Measures!J23 )</f>
        <v>0.59332099999999999</v>
      </c>
      <c r="K23" s="15">
        <f>IF( AND(ISNUMBER(Measures!J48),ISNUMBER(Measures!K48)),  AVERAGE(Measures!J48:K48),  Measures!J48 )</f>
        <v>0.81683250000000007</v>
      </c>
      <c r="L23" s="17">
        <f>IF( AND(ISNUMBER(Measures!L23),ISNUMBER(Measures!M23)),  AVERAGE(Measures!L23:M23),  Measures!L23 )</f>
        <v>0.64141700000000001</v>
      </c>
      <c r="M23" s="17">
        <f>IF( AND(ISNUMBER(Measures!L48),ISNUMBER(Measures!M48)),  AVERAGE(Measures!L48:M48),  Measures!L48 )</f>
        <v>0.82484000000000002</v>
      </c>
      <c r="N23" s="15" t="str">
        <f>IF( AND(ISNUMBER(Measures!N23),ISNUMBER(Measures!O23)),  AVERAGE(Measures!N23:O23),  Measures!N23 )</f>
        <v>-</v>
      </c>
      <c r="O23" s="15" t="str">
        <f>IF( AND(ISNUMBER(Measures!N48),ISNUMBER(Measures!O48)),  AVERAGE(Measures!N48:O48),  Measures!N48 )</f>
        <v>-</v>
      </c>
      <c r="P23" s="17" t="str">
        <f>IF( AND(ISNUMBER(Measures!P23),ISNUMBER(Measures!Q23)),  AVERAGE(Measures!P23:Q23),  Measures!P23 )</f>
        <v>NA</v>
      </c>
      <c r="Q23" s="17" t="str">
        <f>IF( AND(ISNUMBER(Measures!P48),ISNUMBER(Measures!Q48)),  AVERAGE(Measures!P48:Q48),  Measures!P48 )</f>
        <v>NA</v>
      </c>
      <c r="R23" s="15" t="str">
        <f>IF( AND(ISNUMBER(Measures!R23),ISNUMBER(Measures!S23)),  AVERAGE(Measures!R23:S23),  Measures!R23 )</f>
        <v>-</v>
      </c>
      <c r="S23" s="15" t="str">
        <f>IF( AND(ISNUMBER(Measures!R48),ISNUMBER(Measures!S48)),  AVERAGE(Measures!R48:S48),  Measures!R48 )</f>
        <v>-</v>
      </c>
      <c r="T23" s="17" t="str">
        <f>IF( AND(ISNUMBER(Measures!T23),ISNUMBER(Measures!U23)),  AVERAGE(Measures!T23:U23),  Measures!T23 )</f>
        <v>-</v>
      </c>
      <c r="U23" s="17" t="str">
        <f>IF( AND(ISNUMBER(Measures!T48),ISNUMBER(Measures!U48)),  AVERAGE(Measures!T48:U48),  Measures!T48 )</f>
        <v>-</v>
      </c>
      <c r="V23" s="15" t="str">
        <f>IF( AND(ISNUMBER(Measures!V23),ISNUMBER(Measures!W23)),  AVERAGE(Measures!V23:W23),  Measures!V23 )</f>
        <v>-</v>
      </c>
      <c r="W23" s="15" t="str">
        <f>IF( AND(ISNUMBER(Measures!V48),ISNUMBER(Measures!W48)),  AVERAGE(Measures!V48:W48),  Measures!V48 )</f>
        <v>-</v>
      </c>
      <c r="X23" s="17" t="str">
        <f>IF( AND(ISNUMBER(Measures!X23),ISNUMBER(Measures!Y23)),  AVERAGE(Measures!X23:Y23),  Measures!X23 )</f>
        <v>-</v>
      </c>
      <c r="Y23" s="17" t="str">
        <f>IF( AND(ISNUMBER(Measures!X48),ISNUMBER(Measures!Y48)),  AVERAGE(Measures!X48:Y48),  Measures!X48 )</f>
        <v>-</v>
      </c>
      <c r="Z23" s="15" t="str">
        <f>IF( AND(ISNUMBER(Measures!Z23),ISNUMBER(Measures!AA23)),  AVERAGE(Measures!Z23:AA23),  Measures!Z23 )</f>
        <v>-</v>
      </c>
      <c r="AA23" s="15" t="str">
        <f>IF( AND(ISNUMBER(Measures!Z48),ISNUMBER(Measures!AA48)),  AVERAGE(Measures!Z48:AA48),  Measures!Z48 )</f>
        <v>-</v>
      </c>
    </row>
    <row r="24" spans="1:27" x14ac:dyDescent="0.25">
      <c r="A24" s="9" t="s">
        <v>30</v>
      </c>
      <c r="B24" s="15" t="str">
        <f>IF( AND(ISNUMBER(Measures!B24),ISNUMBER(Measures!C24)),  AVERAGE(Measures!B24:C24),  Measures!B24 )</f>
        <v>NA</v>
      </c>
      <c r="C24" s="15" t="str">
        <f>IF( AND(ISNUMBER(Measures!B49),ISNUMBER(Measures!C49)),  AVERAGE(Measures!B49:C49),  Measures!B49 )</f>
        <v>NA</v>
      </c>
      <c r="D24" s="17">
        <f>IF( AND(ISNUMBER(Measures!D24),ISNUMBER(Measures!E24)),  AVERAGE(Measures!D24:E24),  Measures!D24 )</f>
        <v>0.46545049999999999</v>
      </c>
      <c r="E24" s="17">
        <f>IF( AND(ISNUMBER(Measures!D49),ISNUMBER(Measures!E49)),  AVERAGE(Measures!D49:E49),  Measures!D49 )</f>
        <v>0.57014750000000003</v>
      </c>
      <c r="F24" s="15" t="str">
        <f>IF( AND(ISNUMBER(Measures!F24),ISNUMBER(Measures!G24)),  AVERAGE(Measures!F24:G24),  Measures!F24 )</f>
        <v>NA</v>
      </c>
      <c r="G24" s="15" t="str">
        <f>IF( AND(ISNUMBER(Measures!F49),ISNUMBER(Measures!G49)),  AVERAGE(Measures!F49:G49),  Measures!F49 )</f>
        <v>NA</v>
      </c>
      <c r="H24" s="17" t="str">
        <f>IF( AND(ISNUMBER(Measures!H24),ISNUMBER(Measures!I24)),  AVERAGE(Measures!H24:I24),  Measures!H24 )</f>
        <v>NA</v>
      </c>
      <c r="I24" s="17" t="str">
        <f>IF( AND(ISNUMBER(Measures!H49),ISNUMBER(Measures!I49)),  AVERAGE(Measures!H49:I49),  Measures!H49 )</f>
        <v>NA</v>
      </c>
      <c r="J24" s="15">
        <f>IF( AND(ISNUMBER(Measures!J24),ISNUMBER(Measures!K24)),  AVERAGE(Measures!J24:K24),  Measures!J24 )</f>
        <v>0.80387849999999994</v>
      </c>
      <c r="K24" s="15">
        <f>IF( AND(ISNUMBER(Measures!J49),ISNUMBER(Measures!K49)),  AVERAGE(Measures!J49:K49),  Measures!J49 )</f>
        <v>0.78713049999999996</v>
      </c>
      <c r="L24" s="17">
        <f>IF( AND(ISNUMBER(Measures!L24),ISNUMBER(Measures!M24)),  AVERAGE(Measures!L24:M24),  Measures!L24 )</f>
        <v>0.86256250000000001</v>
      </c>
      <c r="M24" s="17">
        <f>IF( AND(ISNUMBER(Measures!L49),ISNUMBER(Measures!M49)),  AVERAGE(Measures!L49:M49),  Measures!L49 )</f>
        <v>0.936975</v>
      </c>
      <c r="N24" s="15" t="str">
        <f>IF( AND(ISNUMBER(Measures!N24),ISNUMBER(Measures!O24)),  AVERAGE(Measures!N24:O24),  Measures!N24 )</f>
        <v>NA</v>
      </c>
      <c r="O24" s="15" t="str">
        <f>IF( AND(ISNUMBER(Measures!N49),ISNUMBER(Measures!O49)),  AVERAGE(Measures!N49:O49),  Measures!N49 )</f>
        <v>NA</v>
      </c>
      <c r="P24" s="17" t="str">
        <f>IF( AND(ISNUMBER(Measures!P24),ISNUMBER(Measures!Q24)),  AVERAGE(Measures!P24:Q24),  Measures!P24 )</f>
        <v>NA</v>
      </c>
      <c r="Q24" s="17" t="str">
        <f>IF( AND(ISNUMBER(Measures!P49),ISNUMBER(Measures!Q49)),  AVERAGE(Measures!P49:Q49),  Measures!P49 )</f>
        <v>NA</v>
      </c>
      <c r="R24" s="15" t="str">
        <f>IF( AND(ISNUMBER(Measures!R24),ISNUMBER(Measures!S24)),  AVERAGE(Measures!R24:S24),  Measures!R24 )</f>
        <v>NA</v>
      </c>
      <c r="S24" s="15" t="str">
        <f>IF( AND(ISNUMBER(Measures!R49),ISNUMBER(Measures!S49)),  AVERAGE(Measures!R49:S49),  Measures!R49 )</f>
        <v>NA</v>
      </c>
      <c r="T24" s="17" t="str">
        <f>IF( AND(ISNUMBER(Measures!T24),ISNUMBER(Measures!U24)),  AVERAGE(Measures!T24:U24),  Measures!T24 )</f>
        <v>NA</v>
      </c>
      <c r="U24" s="17" t="str">
        <f>IF( AND(ISNUMBER(Measures!T49),ISNUMBER(Measures!U49)),  AVERAGE(Measures!T49:U49),  Measures!T49 )</f>
        <v>NA</v>
      </c>
      <c r="V24" s="15" t="str">
        <f>IF( AND(ISNUMBER(Measures!V24),ISNUMBER(Measures!W24)),  AVERAGE(Measures!V24:W24),  Measures!V24 )</f>
        <v>NA</v>
      </c>
      <c r="W24" s="15" t="str">
        <f>IF( AND(ISNUMBER(Measures!V49),ISNUMBER(Measures!W49)),  AVERAGE(Measures!V49:W49),  Measures!V49 )</f>
        <v>NA</v>
      </c>
      <c r="X24" s="17">
        <f>IF( AND(ISNUMBER(Measures!X24),ISNUMBER(Measures!Y24)),  AVERAGE(Measures!X24:Y24),  Measures!X24 )</f>
        <v>0.68714549999999996</v>
      </c>
      <c r="Y24" s="17">
        <f>IF( AND(ISNUMBER(Measures!X49),ISNUMBER(Measures!Y49)),  AVERAGE(Measures!X49:Y49),  Measures!X49 )</f>
        <v>0.88069749999999991</v>
      </c>
      <c r="Z24" s="15" t="str">
        <f>IF( AND(ISNUMBER(Measures!Z24),ISNUMBER(Measures!AA24)),  AVERAGE(Measures!Z24:AA24),  Measures!Z24 )</f>
        <v>NA</v>
      </c>
      <c r="AA24" s="15" t="str">
        <f>IF( AND(ISNUMBER(Measures!Z49),ISNUMBER(Measures!AA49)),  AVERAGE(Measures!Z49:AA49),  Measures!Z49 )</f>
        <v>NA</v>
      </c>
    </row>
    <row r="26" spans="1:27" x14ac:dyDescent="0.25">
      <c r="A26" s="4" t="s">
        <v>11</v>
      </c>
      <c r="B26" s="46" t="s">
        <v>12</v>
      </c>
      <c r="C26" s="46"/>
      <c r="D26" s="48" t="s">
        <v>13</v>
      </c>
      <c r="E26" s="48"/>
      <c r="F26" s="46" t="s">
        <v>14</v>
      </c>
      <c r="G26" s="46"/>
      <c r="H26" s="48" t="s">
        <v>15</v>
      </c>
      <c r="I26" s="48"/>
      <c r="J26" s="46" t="s">
        <v>16</v>
      </c>
      <c r="K26" s="46"/>
      <c r="L26" s="48" t="s">
        <v>17</v>
      </c>
      <c r="M26" s="48"/>
      <c r="N26" s="46" t="s">
        <v>18</v>
      </c>
      <c r="O26" s="46"/>
      <c r="P26" s="45" t="s">
        <v>19</v>
      </c>
      <c r="Q26" s="45"/>
      <c r="R26" s="46" t="s">
        <v>20</v>
      </c>
      <c r="S26" s="46"/>
      <c r="T26" s="45" t="s">
        <v>21</v>
      </c>
      <c r="U26" s="45"/>
      <c r="V26" s="46" t="s">
        <v>22</v>
      </c>
      <c r="W26" s="46"/>
      <c r="X26" s="45" t="s">
        <v>23</v>
      </c>
      <c r="Y26" s="45"/>
      <c r="Z26" s="46" t="s">
        <v>24</v>
      </c>
      <c r="AA26" s="46"/>
    </row>
    <row r="27" spans="1:27" x14ac:dyDescent="0.25">
      <c r="A27" s="4" t="s">
        <v>47</v>
      </c>
      <c r="B27" s="5" t="s">
        <v>45</v>
      </c>
      <c r="C27" s="5" t="s">
        <v>46</v>
      </c>
      <c r="D27" s="6" t="s">
        <v>45</v>
      </c>
      <c r="E27" s="6" t="s">
        <v>46</v>
      </c>
      <c r="F27" s="5" t="s">
        <v>45</v>
      </c>
      <c r="G27" s="5" t="s">
        <v>46</v>
      </c>
      <c r="H27" s="6" t="s">
        <v>45</v>
      </c>
      <c r="I27" s="6" t="s">
        <v>46</v>
      </c>
      <c r="J27" s="5" t="s">
        <v>45</v>
      </c>
      <c r="K27" s="5" t="s">
        <v>46</v>
      </c>
      <c r="L27" s="6" t="s">
        <v>45</v>
      </c>
      <c r="M27" s="6" t="s">
        <v>46</v>
      </c>
      <c r="N27" s="5" t="s">
        <v>45</v>
      </c>
      <c r="O27" s="5" t="s">
        <v>46</v>
      </c>
      <c r="P27" s="7" t="s">
        <v>45</v>
      </c>
      <c r="Q27" s="7" t="s">
        <v>46</v>
      </c>
      <c r="R27" s="5" t="s">
        <v>45</v>
      </c>
      <c r="S27" s="5" t="s">
        <v>46</v>
      </c>
      <c r="T27" s="7" t="s">
        <v>45</v>
      </c>
      <c r="U27" s="7" t="s">
        <v>46</v>
      </c>
      <c r="V27" s="5" t="s">
        <v>45</v>
      </c>
      <c r="W27" s="5" t="s">
        <v>46</v>
      </c>
      <c r="X27" s="7" t="s">
        <v>45</v>
      </c>
      <c r="Y27" s="7" t="s">
        <v>46</v>
      </c>
      <c r="Z27" s="5" t="s">
        <v>45</v>
      </c>
      <c r="AA27" s="5" t="s">
        <v>46</v>
      </c>
    </row>
    <row r="28" spans="1:27" x14ac:dyDescent="0.25">
      <c r="A28" s="47" t="s">
        <v>82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spans="1:27" x14ac:dyDescent="0.25">
      <c r="A29" s="9" t="s">
        <v>37</v>
      </c>
      <c r="B29" s="16" t="str">
        <f>IF(ISNUMBER(B4),RANK(B4,B$4:B$24,0),B4)</f>
        <v>-</v>
      </c>
      <c r="C29" s="16" t="str">
        <f t="shared" ref="C29:AA29" si="0">IF(ISNUMBER(C4),RANK(C4,C$4:C$24,0),C4)</f>
        <v>-</v>
      </c>
      <c r="D29" s="19">
        <f t="shared" si="0"/>
        <v>12</v>
      </c>
      <c r="E29" s="19">
        <f t="shared" si="0"/>
        <v>12</v>
      </c>
      <c r="F29" s="16">
        <f t="shared" si="0"/>
        <v>5</v>
      </c>
      <c r="G29" s="16">
        <f t="shared" si="0"/>
        <v>6</v>
      </c>
      <c r="H29" s="19">
        <f t="shared" si="0"/>
        <v>5</v>
      </c>
      <c r="I29" s="19">
        <f t="shared" si="0"/>
        <v>7</v>
      </c>
      <c r="J29" s="16">
        <f t="shared" si="0"/>
        <v>11</v>
      </c>
      <c r="K29" s="16">
        <f t="shared" si="0"/>
        <v>13</v>
      </c>
      <c r="L29" s="19">
        <f t="shared" si="0"/>
        <v>14</v>
      </c>
      <c r="M29" s="19">
        <f t="shared" si="0"/>
        <v>14</v>
      </c>
      <c r="N29" s="16" t="str">
        <f t="shared" si="0"/>
        <v>-</v>
      </c>
      <c r="O29" s="16" t="str">
        <f t="shared" si="0"/>
        <v>-</v>
      </c>
      <c r="P29" s="19">
        <f t="shared" si="0"/>
        <v>5</v>
      </c>
      <c r="Q29" s="19">
        <f t="shared" si="0"/>
        <v>9</v>
      </c>
      <c r="R29" s="16" t="str">
        <f t="shared" si="0"/>
        <v>-</v>
      </c>
      <c r="S29" s="16" t="str">
        <f t="shared" si="0"/>
        <v>-</v>
      </c>
      <c r="T29" s="19" t="str">
        <f t="shared" si="0"/>
        <v>-</v>
      </c>
      <c r="U29" s="19" t="str">
        <f t="shared" si="0"/>
        <v>-</v>
      </c>
      <c r="V29" s="16" t="str">
        <f t="shared" si="0"/>
        <v>-</v>
      </c>
      <c r="W29" s="16" t="str">
        <f t="shared" si="0"/>
        <v>-</v>
      </c>
      <c r="X29" s="19" t="str">
        <f t="shared" si="0"/>
        <v>-</v>
      </c>
      <c r="Y29" s="19" t="str">
        <f t="shared" si="0"/>
        <v>-</v>
      </c>
      <c r="Z29" s="16" t="str">
        <f t="shared" si="0"/>
        <v>-</v>
      </c>
      <c r="AA29" s="16" t="str">
        <f t="shared" si="0"/>
        <v>-</v>
      </c>
    </row>
    <row r="30" spans="1:27" x14ac:dyDescent="0.25">
      <c r="A30" s="9" t="s">
        <v>31</v>
      </c>
      <c r="B30" s="16" t="str">
        <f t="shared" ref="B30:AA30" si="1">IF(ISNUMBER(B5),RANK(B5,B$4:B$24,0),B5)</f>
        <v>NA</v>
      </c>
      <c r="C30" s="16" t="str">
        <f t="shared" si="1"/>
        <v>NA</v>
      </c>
      <c r="D30" s="19">
        <f t="shared" si="1"/>
        <v>10</v>
      </c>
      <c r="E30" s="19">
        <f t="shared" si="1"/>
        <v>11</v>
      </c>
      <c r="F30" s="16">
        <f t="shared" si="1"/>
        <v>8</v>
      </c>
      <c r="G30" s="16">
        <f t="shared" si="1"/>
        <v>7</v>
      </c>
      <c r="H30" s="19">
        <f t="shared" si="1"/>
        <v>6</v>
      </c>
      <c r="I30" s="19">
        <f t="shared" si="1"/>
        <v>8</v>
      </c>
      <c r="J30" s="16">
        <f t="shared" si="1"/>
        <v>13</v>
      </c>
      <c r="K30" s="16">
        <f t="shared" si="1"/>
        <v>12</v>
      </c>
      <c r="L30" s="19">
        <f t="shared" si="1"/>
        <v>10</v>
      </c>
      <c r="M30" s="19">
        <f t="shared" si="1"/>
        <v>13</v>
      </c>
      <c r="N30" s="16">
        <f t="shared" si="1"/>
        <v>5</v>
      </c>
      <c r="O30" s="16">
        <f t="shared" si="1"/>
        <v>5</v>
      </c>
      <c r="P30" s="19">
        <f t="shared" si="1"/>
        <v>6</v>
      </c>
      <c r="Q30" s="19">
        <f t="shared" si="1"/>
        <v>11</v>
      </c>
      <c r="R30" s="16">
        <f t="shared" si="1"/>
        <v>3</v>
      </c>
      <c r="S30" s="16">
        <f t="shared" si="1"/>
        <v>2</v>
      </c>
      <c r="T30" s="19" t="str">
        <f t="shared" si="1"/>
        <v>NA</v>
      </c>
      <c r="U30" s="19" t="str">
        <f t="shared" si="1"/>
        <v>NA</v>
      </c>
      <c r="V30" s="16">
        <f t="shared" si="1"/>
        <v>7</v>
      </c>
      <c r="W30" s="16">
        <f t="shared" si="1"/>
        <v>8</v>
      </c>
      <c r="X30" s="19">
        <f t="shared" si="1"/>
        <v>11</v>
      </c>
      <c r="Y30" s="19">
        <f t="shared" si="1"/>
        <v>12</v>
      </c>
      <c r="Z30" s="16">
        <f t="shared" si="1"/>
        <v>5</v>
      </c>
      <c r="AA30" s="16">
        <f t="shared" si="1"/>
        <v>7</v>
      </c>
    </row>
    <row r="31" spans="1:27" x14ac:dyDescent="0.25">
      <c r="A31" s="9" t="s">
        <v>38</v>
      </c>
      <c r="B31" s="16" t="str">
        <f t="shared" ref="B31:AA31" si="2">IF(ISNUMBER(B6),RANK(B6,B$4:B$24,0),B6)</f>
        <v>-</v>
      </c>
      <c r="C31" s="16" t="str">
        <f t="shared" si="2"/>
        <v>-</v>
      </c>
      <c r="D31" s="19">
        <f t="shared" si="2"/>
        <v>11</v>
      </c>
      <c r="E31" s="19">
        <f t="shared" si="2"/>
        <v>10</v>
      </c>
      <c r="F31" s="16">
        <f t="shared" si="2"/>
        <v>4</v>
      </c>
      <c r="G31" s="16">
        <f t="shared" si="2"/>
        <v>2</v>
      </c>
      <c r="H31" s="19">
        <f t="shared" si="2"/>
        <v>8</v>
      </c>
      <c r="I31" s="19">
        <f t="shared" si="2"/>
        <v>5</v>
      </c>
      <c r="J31" s="16">
        <f t="shared" si="2"/>
        <v>3</v>
      </c>
      <c r="K31" s="16">
        <f t="shared" si="2"/>
        <v>3</v>
      </c>
      <c r="L31" s="19">
        <f t="shared" si="2"/>
        <v>6</v>
      </c>
      <c r="M31" s="19">
        <f t="shared" si="2"/>
        <v>7</v>
      </c>
      <c r="N31" s="16" t="str">
        <f t="shared" si="2"/>
        <v>-</v>
      </c>
      <c r="O31" s="16" t="str">
        <f t="shared" si="2"/>
        <v>-</v>
      </c>
      <c r="P31" s="19">
        <f t="shared" si="2"/>
        <v>8</v>
      </c>
      <c r="Q31" s="19">
        <f t="shared" si="2"/>
        <v>2</v>
      </c>
      <c r="R31" s="16" t="str">
        <f t="shared" si="2"/>
        <v>-</v>
      </c>
      <c r="S31" s="16" t="str">
        <f t="shared" si="2"/>
        <v>-</v>
      </c>
      <c r="T31" s="19" t="str">
        <f t="shared" si="2"/>
        <v>-</v>
      </c>
      <c r="U31" s="19" t="str">
        <f t="shared" si="2"/>
        <v>-</v>
      </c>
      <c r="V31" s="16" t="str">
        <f t="shared" si="2"/>
        <v>-</v>
      </c>
      <c r="W31" s="16" t="str">
        <f t="shared" si="2"/>
        <v>-</v>
      </c>
      <c r="X31" s="19" t="str">
        <f t="shared" si="2"/>
        <v>-</v>
      </c>
      <c r="Y31" s="19" t="str">
        <f t="shared" si="2"/>
        <v>-</v>
      </c>
      <c r="Z31" s="16" t="str">
        <f t="shared" si="2"/>
        <v>-</v>
      </c>
      <c r="AA31" s="16" t="str">
        <f t="shared" si="2"/>
        <v>-</v>
      </c>
    </row>
    <row r="32" spans="1:27" x14ac:dyDescent="0.25">
      <c r="A32" s="9" t="s">
        <v>28</v>
      </c>
      <c r="B32" s="16" t="str">
        <f t="shared" ref="B32:AA32" si="3">IF(ISNUMBER(B7),RANK(B7,B$4:B$24,0),B7)</f>
        <v>NA</v>
      </c>
      <c r="C32" s="16" t="str">
        <f t="shared" si="3"/>
        <v>NA</v>
      </c>
      <c r="D32" s="19" t="str">
        <f t="shared" si="3"/>
        <v>NA</v>
      </c>
      <c r="E32" s="19" t="str">
        <f t="shared" si="3"/>
        <v>NA</v>
      </c>
      <c r="F32" s="16" t="str">
        <f t="shared" si="3"/>
        <v>NA</v>
      </c>
      <c r="G32" s="16" t="str">
        <f t="shared" si="3"/>
        <v>NA</v>
      </c>
      <c r="H32" s="19" t="str">
        <f t="shared" si="3"/>
        <v>NA</v>
      </c>
      <c r="I32" s="19" t="str">
        <f t="shared" si="3"/>
        <v>NA</v>
      </c>
      <c r="J32" s="16" t="str">
        <f t="shared" si="3"/>
        <v>NA</v>
      </c>
      <c r="K32" s="16" t="str">
        <f t="shared" si="3"/>
        <v>NA</v>
      </c>
      <c r="L32" s="19" t="str">
        <f t="shared" si="3"/>
        <v>NA</v>
      </c>
      <c r="M32" s="19" t="str">
        <f t="shared" si="3"/>
        <v>NA</v>
      </c>
      <c r="N32" s="16" t="str">
        <f t="shared" si="3"/>
        <v>NA</v>
      </c>
      <c r="O32" s="16" t="str">
        <f t="shared" si="3"/>
        <v>NA</v>
      </c>
      <c r="P32" s="19" t="str">
        <f t="shared" si="3"/>
        <v>NA</v>
      </c>
      <c r="Q32" s="19" t="str">
        <f t="shared" si="3"/>
        <v>NA</v>
      </c>
      <c r="R32" s="16" t="str">
        <f t="shared" si="3"/>
        <v>NA</v>
      </c>
      <c r="S32" s="16" t="str">
        <f t="shared" si="3"/>
        <v>NA</v>
      </c>
      <c r="T32" s="19">
        <f t="shared" si="3"/>
        <v>2</v>
      </c>
      <c r="U32" s="19">
        <f t="shared" si="3"/>
        <v>3</v>
      </c>
      <c r="V32" s="16">
        <f t="shared" si="3"/>
        <v>4</v>
      </c>
      <c r="W32" s="16">
        <f t="shared" si="3"/>
        <v>6</v>
      </c>
      <c r="X32" s="19" t="str">
        <f t="shared" si="3"/>
        <v>NA</v>
      </c>
      <c r="Y32" s="19" t="str">
        <f t="shared" si="3"/>
        <v>NA</v>
      </c>
      <c r="Z32" s="16" t="str">
        <f t="shared" si="3"/>
        <v>NA</v>
      </c>
      <c r="AA32" s="16" t="str">
        <f t="shared" si="3"/>
        <v>NA</v>
      </c>
    </row>
    <row r="33" spans="1:27" x14ac:dyDescent="0.25">
      <c r="A33" s="9" t="s">
        <v>33</v>
      </c>
      <c r="B33" s="16">
        <f t="shared" ref="B33:AA33" si="4">IF(ISNUMBER(B8),RANK(B8,B$4:B$24,0),B8)</f>
        <v>1</v>
      </c>
      <c r="C33" s="16">
        <f t="shared" si="4"/>
        <v>1</v>
      </c>
      <c r="D33" s="19">
        <f t="shared" si="4"/>
        <v>2</v>
      </c>
      <c r="E33" s="19">
        <f t="shared" si="4"/>
        <v>2</v>
      </c>
      <c r="F33" s="16" t="str">
        <f t="shared" si="4"/>
        <v>NA</v>
      </c>
      <c r="G33" s="16" t="str">
        <f t="shared" si="4"/>
        <v>NA</v>
      </c>
      <c r="H33" s="19" t="str">
        <f t="shared" si="4"/>
        <v>NA</v>
      </c>
      <c r="I33" s="19" t="str">
        <f t="shared" si="4"/>
        <v>NA</v>
      </c>
      <c r="J33" s="16" t="str">
        <f t="shared" si="4"/>
        <v>NA</v>
      </c>
      <c r="K33" s="16" t="str">
        <f t="shared" si="4"/>
        <v>NA</v>
      </c>
      <c r="L33" s="19">
        <f t="shared" si="4"/>
        <v>1</v>
      </c>
      <c r="M33" s="19">
        <f t="shared" si="4"/>
        <v>4</v>
      </c>
      <c r="N33" s="16" t="str">
        <f t="shared" si="4"/>
        <v>NA</v>
      </c>
      <c r="O33" s="16" t="str">
        <f t="shared" si="4"/>
        <v>NA</v>
      </c>
      <c r="P33" s="19" t="str">
        <f t="shared" si="4"/>
        <v>NA</v>
      </c>
      <c r="Q33" s="19" t="str">
        <f t="shared" si="4"/>
        <v>NA</v>
      </c>
      <c r="R33" s="16" t="str">
        <f t="shared" si="4"/>
        <v>NA</v>
      </c>
      <c r="S33" s="16" t="str">
        <f t="shared" si="4"/>
        <v>NA</v>
      </c>
      <c r="T33" s="19">
        <f t="shared" si="4"/>
        <v>1</v>
      </c>
      <c r="U33" s="19">
        <f t="shared" si="4"/>
        <v>1</v>
      </c>
      <c r="V33" s="16">
        <f t="shared" si="4"/>
        <v>5</v>
      </c>
      <c r="W33" s="16">
        <f t="shared" si="4"/>
        <v>4</v>
      </c>
      <c r="X33" s="19">
        <f t="shared" si="4"/>
        <v>2</v>
      </c>
      <c r="Y33" s="19">
        <f t="shared" si="4"/>
        <v>1</v>
      </c>
      <c r="Z33" s="16" t="str">
        <f t="shared" si="4"/>
        <v>NA</v>
      </c>
      <c r="AA33" s="16" t="str">
        <f t="shared" si="4"/>
        <v>NA</v>
      </c>
    </row>
    <row r="34" spans="1:27" x14ac:dyDescent="0.25">
      <c r="A34" s="9" t="s">
        <v>39</v>
      </c>
      <c r="B34" s="16" t="str">
        <f t="shared" ref="B34:AA34" si="5">IF(ISNUMBER(B9),RANK(B9,B$4:B$24,0),B9)</f>
        <v>NA</v>
      </c>
      <c r="C34" s="16" t="str">
        <f t="shared" si="5"/>
        <v>NA</v>
      </c>
      <c r="D34" s="19">
        <f t="shared" si="5"/>
        <v>5</v>
      </c>
      <c r="E34" s="19">
        <f t="shared" si="5"/>
        <v>5</v>
      </c>
      <c r="F34" s="16">
        <f t="shared" si="5"/>
        <v>2</v>
      </c>
      <c r="G34" s="16">
        <f t="shared" si="5"/>
        <v>3</v>
      </c>
      <c r="H34" s="19">
        <f t="shared" si="5"/>
        <v>7</v>
      </c>
      <c r="I34" s="19">
        <f t="shared" si="5"/>
        <v>3</v>
      </c>
      <c r="J34" s="16">
        <f t="shared" si="5"/>
        <v>4</v>
      </c>
      <c r="K34" s="16">
        <f t="shared" si="5"/>
        <v>5</v>
      </c>
      <c r="L34" s="19">
        <f t="shared" si="5"/>
        <v>4</v>
      </c>
      <c r="M34" s="19">
        <f t="shared" si="5"/>
        <v>2</v>
      </c>
      <c r="N34" s="16">
        <f t="shared" si="5"/>
        <v>2</v>
      </c>
      <c r="O34" s="16">
        <f t="shared" si="5"/>
        <v>2</v>
      </c>
      <c r="P34" s="19">
        <f t="shared" si="5"/>
        <v>3</v>
      </c>
      <c r="Q34" s="19">
        <f t="shared" si="5"/>
        <v>3</v>
      </c>
      <c r="R34" s="16" t="str">
        <f t="shared" si="5"/>
        <v>-</v>
      </c>
      <c r="S34" s="16" t="str">
        <f t="shared" si="5"/>
        <v>-</v>
      </c>
      <c r="T34" s="19" t="str">
        <f t="shared" si="5"/>
        <v>NA</v>
      </c>
      <c r="U34" s="19" t="str">
        <f t="shared" si="5"/>
        <v>NA</v>
      </c>
      <c r="V34" s="16">
        <f t="shared" si="5"/>
        <v>6</v>
      </c>
      <c r="W34" s="16">
        <f t="shared" si="5"/>
        <v>5</v>
      </c>
      <c r="X34" s="19">
        <f t="shared" si="5"/>
        <v>9</v>
      </c>
      <c r="Y34" s="19">
        <f t="shared" si="5"/>
        <v>11</v>
      </c>
      <c r="Z34" s="16">
        <f t="shared" si="5"/>
        <v>4</v>
      </c>
      <c r="AA34" s="16">
        <f t="shared" si="5"/>
        <v>5</v>
      </c>
    </row>
    <row r="35" spans="1:27" x14ac:dyDescent="0.25">
      <c r="A35" s="9" t="s">
        <v>29</v>
      </c>
      <c r="B35" s="16" t="str">
        <f t="shared" ref="B35:AA35" si="6">IF(ISNUMBER(B10),RANK(B10,B$4:B$24,0),B10)</f>
        <v>NA</v>
      </c>
      <c r="C35" s="16" t="str">
        <f t="shared" si="6"/>
        <v>NA</v>
      </c>
      <c r="D35" s="19" t="str">
        <f t="shared" si="6"/>
        <v>NA</v>
      </c>
      <c r="E35" s="19" t="str">
        <f t="shared" si="6"/>
        <v>NA</v>
      </c>
      <c r="F35" s="16" t="str">
        <f t="shared" si="6"/>
        <v>NA</v>
      </c>
      <c r="G35" s="16" t="str">
        <f t="shared" si="6"/>
        <v>NA</v>
      </c>
      <c r="H35" s="19" t="str">
        <f t="shared" si="6"/>
        <v>NA</v>
      </c>
      <c r="I35" s="19" t="str">
        <f t="shared" si="6"/>
        <v>NA</v>
      </c>
      <c r="J35" s="16" t="str">
        <f t="shared" si="6"/>
        <v>NA</v>
      </c>
      <c r="K35" s="16" t="str">
        <f t="shared" si="6"/>
        <v>NA</v>
      </c>
      <c r="L35" s="19">
        <f t="shared" si="6"/>
        <v>9</v>
      </c>
      <c r="M35" s="19">
        <f t="shared" si="6"/>
        <v>3</v>
      </c>
      <c r="N35" s="16" t="str">
        <f t="shared" si="6"/>
        <v>NA</v>
      </c>
      <c r="O35" s="16" t="str">
        <f t="shared" si="6"/>
        <v>NA</v>
      </c>
      <c r="P35" s="19" t="str">
        <f t="shared" si="6"/>
        <v>NA</v>
      </c>
      <c r="Q35" s="19" t="str">
        <f t="shared" si="6"/>
        <v>NA</v>
      </c>
      <c r="R35" s="16" t="str">
        <f t="shared" si="6"/>
        <v>NA</v>
      </c>
      <c r="S35" s="16" t="str">
        <f t="shared" si="6"/>
        <v>NA</v>
      </c>
      <c r="T35" s="19" t="str">
        <f t="shared" si="6"/>
        <v>NA</v>
      </c>
      <c r="U35" s="19" t="str">
        <f t="shared" si="6"/>
        <v>NA</v>
      </c>
      <c r="V35" s="16">
        <f t="shared" si="6"/>
        <v>1</v>
      </c>
      <c r="W35" s="16">
        <f t="shared" si="6"/>
        <v>1</v>
      </c>
      <c r="X35" s="19">
        <f t="shared" si="6"/>
        <v>5</v>
      </c>
      <c r="Y35" s="19">
        <f t="shared" si="6"/>
        <v>4</v>
      </c>
      <c r="Z35" s="16" t="str">
        <f t="shared" si="6"/>
        <v>NA</v>
      </c>
      <c r="AA35" s="16" t="str">
        <f t="shared" si="6"/>
        <v>NA</v>
      </c>
    </row>
    <row r="36" spans="1:27" x14ac:dyDescent="0.25">
      <c r="A36" s="13" t="s">
        <v>64</v>
      </c>
      <c r="B36" s="16">
        <f t="shared" ref="B36:AA36" si="7">IF(ISNUMBER(B11),RANK(B11,B$4:B$24,0),B11)</f>
        <v>3</v>
      </c>
      <c r="C36" s="16">
        <f t="shared" si="7"/>
        <v>3</v>
      </c>
      <c r="D36" s="19">
        <f t="shared" si="7"/>
        <v>9</v>
      </c>
      <c r="E36" s="19">
        <f t="shared" si="7"/>
        <v>4</v>
      </c>
      <c r="F36" s="16" t="str">
        <f t="shared" si="7"/>
        <v>NA</v>
      </c>
      <c r="G36" s="16" t="str">
        <f t="shared" si="7"/>
        <v>NA</v>
      </c>
      <c r="H36" s="19" t="str">
        <f t="shared" si="7"/>
        <v>NA</v>
      </c>
      <c r="I36" s="19" t="str">
        <f t="shared" si="7"/>
        <v>NA</v>
      </c>
      <c r="J36" s="16">
        <f t="shared" si="7"/>
        <v>12</v>
      </c>
      <c r="K36" s="16">
        <f t="shared" si="7"/>
        <v>7</v>
      </c>
      <c r="L36" s="19">
        <f t="shared" si="7"/>
        <v>13</v>
      </c>
      <c r="M36" s="19">
        <f t="shared" si="7"/>
        <v>10</v>
      </c>
      <c r="N36" s="16" t="str">
        <f t="shared" si="7"/>
        <v>NA</v>
      </c>
      <c r="O36" s="16" t="str">
        <f t="shared" si="7"/>
        <v>NA</v>
      </c>
      <c r="P36" s="19" t="str">
        <f t="shared" si="7"/>
        <v>NA</v>
      </c>
      <c r="Q36" s="19" t="str">
        <f t="shared" si="7"/>
        <v>NA</v>
      </c>
      <c r="R36" s="16" t="str">
        <f t="shared" si="7"/>
        <v>-</v>
      </c>
      <c r="S36" s="16" t="str">
        <f t="shared" si="7"/>
        <v>-</v>
      </c>
      <c r="T36" s="19">
        <f t="shared" si="7"/>
        <v>5</v>
      </c>
      <c r="U36" s="19">
        <f t="shared" si="7"/>
        <v>4</v>
      </c>
      <c r="V36" s="16">
        <f t="shared" si="7"/>
        <v>8</v>
      </c>
      <c r="W36" s="16">
        <f t="shared" si="7"/>
        <v>7</v>
      </c>
      <c r="X36" s="19">
        <f t="shared" si="7"/>
        <v>13</v>
      </c>
      <c r="Y36" s="19">
        <f t="shared" si="7"/>
        <v>7</v>
      </c>
      <c r="Z36" s="16" t="str">
        <f t="shared" si="7"/>
        <v>NA</v>
      </c>
      <c r="AA36" s="16" t="str">
        <f t="shared" si="7"/>
        <v>NA</v>
      </c>
    </row>
    <row r="37" spans="1:27" x14ac:dyDescent="0.25">
      <c r="A37" s="14" t="s">
        <v>65</v>
      </c>
      <c r="B37" s="16" t="str">
        <f t="shared" ref="B37:AA37" si="8">IF(ISNUMBER(B12),RANK(B12,B$4:B$24,0),B12)</f>
        <v>NA</v>
      </c>
      <c r="C37" s="16" t="str">
        <f t="shared" si="8"/>
        <v>NA</v>
      </c>
      <c r="D37" s="19" t="str">
        <f t="shared" si="8"/>
        <v>NA</v>
      </c>
      <c r="E37" s="19" t="str">
        <f t="shared" si="8"/>
        <v>NA</v>
      </c>
      <c r="F37" s="16">
        <f t="shared" si="8"/>
        <v>7</v>
      </c>
      <c r="G37" s="16">
        <f t="shared" si="8"/>
        <v>8</v>
      </c>
      <c r="H37" s="19">
        <f t="shared" si="8"/>
        <v>3</v>
      </c>
      <c r="I37" s="19">
        <f t="shared" si="8"/>
        <v>4</v>
      </c>
      <c r="J37" s="16" t="str">
        <f t="shared" si="8"/>
        <v>NA</v>
      </c>
      <c r="K37" s="16" t="str">
        <f t="shared" si="8"/>
        <v>NA</v>
      </c>
      <c r="L37" s="19" t="str">
        <f t="shared" si="8"/>
        <v>NA</v>
      </c>
      <c r="M37" s="19" t="str">
        <f t="shared" si="8"/>
        <v>NA</v>
      </c>
      <c r="N37" s="16" t="str">
        <f t="shared" si="8"/>
        <v>NA</v>
      </c>
      <c r="O37" s="16" t="str">
        <f t="shared" si="8"/>
        <v>NA</v>
      </c>
      <c r="P37" s="19">
        <f t="shared" si="8"/>
        <v>9</v>
      </c>
      <c r="Q37" s="19">
        <f t="shared" si="8"/>
        <v>6</v>
      </c>
      <c r="R37" s="16" t="str">
        <f t="shared" si="8"/>
        <v>-</v>
      </c>
      <c r="S37" s="16" t="str">
        <f t="shared" si="8"/>
        <v>-</v>
      </c>
      <c r="T37" s="19" t="str">
        <f t="shared" si="8"/>
        <v>NA</v>
      </c>
      <c r="U37" s="19" t="str">
        <f t="shared" si="8"/>
        <v>NA</v>
      </c>
      <c r="V37" s="16" t="str">
        <f t="shared" si="8"/>
        <v>NA</v>
      </c>
      <c r="W37" s="16" t="str">
        <f t="shared" si="8"/>
        <v>NA</v>
      </c>
      <c r="X37" s="19" t="str">
        <f t="shared" si="8"/>
        <v>NA</v>
      </c>
      <c r="Y37" s="19" t="str">
        <f t="shared" si="8"/>
        <v>NA</v>
      </c>
      <c r="Z37" s="16">
        <f t="shared" si="8"/>
        <v>3</v>
      </c>
      <c r="AA37" s="16">
        <f t="shared" si="8"/>
        <v>3</v>
      </c>
    </row>
    <row r="38" spans="1:27" x14ac:dyDescent="0.25">
      <c r="A38" s="9" t="s">
        <v>27</v>
      </c>
      <c r="B38" s="16" t="str">
        <f t="shared" ref="B38:AA38" si="9">IF(ISNUMBER(B13),RANK(B13,B$4:B$24,0),B13)</f>
        <v>NA</v>
      </c>
      <c r="C38" s="16" t="str">
        <f t="shared" si="9"/>
        <v>NA</v>
      </c>
      <c r="D38" s="19" t="str">
        <f t="shared" si="9"/>
        <v>NA</v>
      </c>
      <c r="E38" s="19" t="str">
        <f t="shared" si="9"/>
        <v>NA</v>
      </c>
      <c r="F38" s="16" t="str">
        <f t="shared" si="9"/>
        <v>NA</v>
      </c>
      <c r="G38" s="16" t="str">
        <f t="shared" si="9"/>
        <v>NA</v>
      </c>
      <c r="H38" s="19" t="str">
        <f t="shared" si="9"/>
        <v>NA</v>
      </c>
      <c r="I38" s="19" t="str">
        <f t="shared" si="9"/>
        <v>NA</v>
      </c>
      <c r="J38" s="16">
        <f t="shared" si="9"/>
        <v>6</v>
      </c>
      <c r="K38" s="16">
        <f t="shared" si="9"/>
        <v>2</v>
      </c>
      <c r="L38" s="19">
        <f t="shared" si="9"/>
        <v>7</v>
      </c>
      <c r="M38" s="19">
        <f t="shared" si="9"/>
        <v>6</v>
      </c>
      <c r="N38" s="16">
        <f t="shared" si="9"/>
        <v>3</v>
      </c>
      <c r="O38" s="16">
        <f t="shared" si="9"/>
        <v>3</v>
      </c>
      <c r="P38" s="19">
        <f t="shared" si="9"/>
        <v>11</v>
      </c>
      <c r="Q38" s="19">
        <f t="shared" si="9"/>
        <v>7</v>
      </c>
      <c r="R38" s="16" t="str">
        <f t="shared" si="9"/>
        <v>NA</v>
      </c>
      <c r="S38" s="16" t="str">
        <f t="shared" si="9"/>
        <v>NA</v>
      </c>
      <c r="T38" s="19" t="str">
        <f t="shared" si="9"/>
        <v>NA</v>
      </c>
      <c r="U38" s="19" t="str">
        <f t="shared" si="9"/>
        <v>NA</v>
      </c>
      <c r="V38" s="16" t="str">
        <f t="shared" si="9"/>
        <v>NA</v>
      </c>
      <c r="W38" s="16" t="str">
        <f t="shared" si="9"/>
        <v>NA</v>
      </c>
      <c r="X38" s="19">
        <f t="shared" si="9"/>
        <v>10</v>
      </c>
      <c r="Y38" s="19">
        <f t="shared" si="9"/>
        <v>10</v>
      </c>
      <c r="Z38" s="16">
        <f t="shared" si="9"/>
        <v>6</v>
      </c>
      <c r="AA38" s="16">
        <f t="shared" si="9"/>
        <v>6</v>
      </c>
    </row>
    <row r="39" spans="1:27" x14ac:dyDescent="0.25">
      <c r="A39" s="9" t="s">
        <v>66</v>
      </c>
      <c r="B39" s="16" t="str">
        <f t="shared" ref="B39:AA39" si="10">IF(ISNUMBER(B14),RANK(B14,B$4:B$24,0),B14)</f>
        <v>NA</v>
      </c>
      <c r="C39" s="16" t="str">
        <f t="shared" si="10"/>
        <v>NA</v>
      </c>
      <c r="D39" s="19">
        <f t="shared" si="10"/>
        <v>1</v>
      </c>
      <c r="E39" s="19">
        <f t="shared" si="10"/>
        <v>1</v>
      </c>
      <c r="F39" s="16">
        <f t="shared" si="10"/>
        <v>1</v>
      </c>
      <c r="G39" s="16">
        <f t="shared" si="10"/>
        <v>1</v>
      </c>
      <c r="H39" s="19">
        <f t="shared" si="10"/>
        <v>1</v>
      </c>
      <c r="I39" s="19">
        <f t="shared" si="10"/>
        <v>1</v>
      </c>
      <c r="J39" s="16">
        <f t="shared" si="10"/>
        <v>1</v>
      </c>
      <c r="K39" s="16">
        <f t="shared" si="10"/>
        <v>1</v>
      </c>
      <c r="L39" s="19">
        <f t="shared" si="10"/>
        <v>2</v>
      </c>
      <c r="M39" s="19">
        <f t="shared" si="10"/>
        <v>1</v>
      </c>
      <c r="N39" s="16">
        <f t="shared" si="10"/>
        <v>1</v>
      </c>
      <c r="O39" s="16">
        <f t="shared" si="10"/>
        <v>1</v>
      </c>
      <c r="P39" s="19">
        <f t="shared" si="10"/>
        <v>2</v>
      </c>
      <c r="Q39" s="19">
        <f t="shared" si="10"/>
        <v>1</v>
      </c>
      <c r="R39" s="16" t="str">
        <f t="shared" si="10"/>
        <v>NA</v>
      </c>
      <c r="S39" s="16" t="str">
        <f t="shared" si="10"/>
        <v>NA</v>
      </c>
      <c r="T39" s="19" t="str">
        <f t="shared" si="10"/>
        <v>NA</v>
      </c>
      <c r="U39" s="19" t="str">
        <f t="shared" si="10"/>
        <v>NA</v>
      </c>
      <c r="V39" s="16">
        <f t="shared" si="10"/>
        <v>2</v>
      </c>
      <c r="W39" s="16">
        <f t="shared" si="10"/>
        <v>2</v>
      </c>
      <c r="X39" s="19">
        <f t="shared" si="10"/>
        <v>1</v>
      </c>
      <c r="Y39" s="19">
        <f t="shared" si="10"/>
        <v>2</v>
      </c>
      <c r="Z39" s="16">
        <f t="shared" si="10"/>
        <v>1</v>
      </c>
      <c r="AA39" s="16">
        <f t="shared" si="10"/>
        <v>2</v>
      </c>
    </row>
    <row r="40" spans="1:27" x14ac:dyDescent="0.25">
      <c r="A40" s="9" t="s">
        <v>67</v>
      </c>
      <c r="B40" s="16" t="str">
        <f t="shared" ref="B40:AA40" si="11">IF(ISNUMBER(B15),RANK(B15,B$4:B$24,0),B15)</f>
        <v>NA</v>
      </c>
      <c r="C40" s="16" t="str">
        <f t="shared" si="11"/>
        <v>NA</v>
      </c>
      <c r="D40" s="19" t="str">
        <f t="shared" si="11"/>
        <v>NA</v>
      </c>
      <c r="E40" s="19" t="str">
        <f t="shared" si="11"/>
        <v>NA</v>
      </c>
      <c r="F40" s="16" t="str">
        <f t="shared" si="11"/>
        <v>NA</v>
      </c>
      <c r="G40" s="16" t="str">
        <f t="shared" si="11"/>
        <v>NA</v>
      </c>
      <c r="H40" s="19" t="str">
        <f t="shared" si="11"/>
        <v>NA</v>
      </c>
      <c r="I40" s="19" t="str">
        <f t="shared" si="11"/>
        <v>NA</v>
      </c>
      <c r="J40" s="16" t="str">
        <f t="shared" si="11"/>
        <v>NA</v>
      </c>
      <c r="K40" s="16" t="str">
        <f t="shared" si="11"/>
        <v>NA</v>
      </c>
      <c r="L40" s="19" t="str">
        <f t="shared" si="11"/>
        <v>NA</v>
      </c>
      <c r="M40" s="19" t="str">
        <f t="shared" si="11"/>
        <v>NA</v>
      </c>
      <c r="N40" s="16" t="str">
        <f t="shared" si="11"/>
        <v>NA</v>
      </c>
      <c r="O40" s="16" t="str">
        <f t="shared" si="11"/>
        <v>NA</v>
      </c>
      <c r="P40" s="19" t="str">
        <f t="shared" si="11"/>
        <v>NA</v>
      </c>
      <c r="Q40" s="19" t="str">
        <f t="shared" si="11"/>
        <v>NA</v>
      </c>
      <c r="R40" s="16">
        <f t="shared" si="11"/>
        <v>1</v>
      </c>
      <c r="S40" s="16">
        <f t="shared" si="11"/>
        <v>1</v>
      </c>
      <c r="T40" s="19" t="str">
        <f t="shared" si="11"/>
        <v>NA</v>
      </c>
      <c r="U40" s="19" t="str">
        <f t="shared" si="11"/>
        <v>NA</v>
      </c>
      <c r="V40" s="16" t="str">
        <f t="shared" si="11"/>
        <v>NA</v>
      </c>
      <c r="W40" s="16" t="str">
        <f t="shared" si="11"/>
        <v>NA</v>
      </c>
      <c r="X40" s="19" t="str">
        <f t="shared" si="11"/>
        <v>NA</v>
      </c>
      <c r="Y40" s="19" t="str">
        <f t="shared" si="11"/>
        <v>NA</v>
      </c>
      <c r="Z40" s="16" t="str">
        <f t="shared" si="11"/>
        <v>NA</v>
      </c>
      <c r="AA40" s="16" t="str">
        <f t="shared" si="11"/>
        <v>NA</v>
      </c>
    </row>
    <row r="41" spans="1:27" x14ac:dyDescent="0.25">
      <c r="A41" s="9" t="s">
        <v>68</v>
      </c>
      <c r="B41" s="16" t="str">
        <f t="shared" ref="B41:AA41" si="12">IF(ISNUMBER(B16),RANK(B16,B$4:B$24,0),B16)</f>
        <v>NA</v>
      </c>
      <c r="C41" s="16" t="str">
        <f t="shared" si="12"/>
        <v>NA</v>
      </c>
      <c r="D41" s="19" t="str">
        <f t="shared" si="12"/>
        <v>NA</v>
      </c>
      <c r="E41" s="19" t="str">
        <f t="shared" si="12"/>
        <v>NA</v>
      </c>
      <c r="F41" s="16" t="str">
        <f t="shared" si="12"/>
        <v>NA</v>
      </c>
      <c r="G41" s="16" t="str">
        <f t="shared" si="12"/>
        <v>NA</v>
      </c>
      <c r="H41" s="19" t="str">
        <f t="shared" si="12"/>
        <v>NA</v>
      </c>
      <c r="I41" s="19" t="str">
        <f t="shared" si="12"/>
        <v>NA</v>
      </c>
      <c r="J41" s="16" t="str">
        <f t="shared" si="12"/>
        <v>NA</v>
      </c>
      <c r="K41" s="16" t="str">
        <f t="shared" si="12"/>
        <v>NA</v>
      </c>
      <c r="L41" s="19" t="str">
        <f t="shared" si="12"/>
        <v>NA</v>
      </c>
      <c r="M41" s="19" t="str">
        <f t="shared" si="12"/>
        <v>NA</v>
      </c>
      <c r="N41" s="16" t="str">
        <f t="shared" si="12"/>
        <v>NA</v>
      </c>
      <c r="O41" s="16" t="str">
        <f t="shared" si="12"/>
        <v>NA</v>
      </c>
      <c r="P41" s="19" t="str">
        <f t="shared" si="12"/>
        <v>NA</v>
      </c>
      <c r="Q41" s="19" t="str">
        <f t="shared" si="12"/>
        <v>NA</v>
      </c>
      <c r="R41" s="16" t="str">
        <f t="shared" si="12"/>
        <v>NA</v>
      </c>
      <c r="S41" s="16" t="str">
        <f t="shared" si="12"/>
        <v>NA</v>
      </c>
      <c r="T41" s="19">
        <f t="shared" si="12"/>
        <v>3</v>
      </c>
      <c r="U41" s="19">
        <f t="shared" si="12"/>
        <v>2</v>
      </c>
      <c r="V41" s="16" t="str">
        <f t="shared" si="12"/>
        <v>NA</v>
      </c>
      <c r="W41" s="16" t="str">
        <f t="shared" si="12"/>
        <v>NA</v>
      </c>
      <c r="X41" s="19" t="str">
        <f t="shared" si="12"/>
        <v>NA</v>
      </c>
      <c r="Y41" s="19" t="str">
        <f t="shared" si="12"/>
        <v>NA</v>
      </c>
      <c r="Z41" s="16" t="str">
        <f t="shared" si="12"/>
        <v>NA</v>
      </c>
      <c r="AA41" s="16" t="str">
        <f t="shared" si="12"/>
        <v>NA</v>
      </c>
    </row>
    <row r="42" spans="1:27" x14ac:dyDescent="0.25">
      <c r="A42" s="9" t="s">
        <v>69</v>
      </c>
      <c r="B42" s="16">
        <f t="shared" ref="B42:AA42" si="13">IF(ISNUMBER(B17),RANK(B17,B$4:B$24,0),B17)</f>
        <v>2</v>
      </c>
      <c r="C42" s="16">
        <f t="shared" si="13"/>
        <v>2</v>
      </c>
      <c r="D42" s="19" t="str">
        <f t="shared" si="13"/>
        <v>NA</v>
      </c>
      <c r="E42" s="19" t="str">
        <f t="shared" si="13"/>
        <v>NA</v>
      </c>
      <c r="F42" s="16" t="str">
        <f t="shared" si="13"/>
        <v>NA</v>
      </c>
      <c r="G42" s="16" t="str">
        <f t="shared" si="13"/>
        <v>NA</v>
      </c>
      <c r="H42" s="19" t="str">
        <f t="shared" si="13"/>
        <v>NA</v>
      </c>
      <c r="I42" s="19" t="str">
        <f t="shared" si="13"/>
        <v>NA</v>
      </c>
      <c r="J42" s="16" t="str">
        <f t="shared" si="13"/>
        <v>NA</v>
      </c>
      <c r="K42" s="16" t="str">
        <f t="shared" si="13"/>
        <v>NA</v>
      </c>
      <c r="L42" s="19" t="str">
        <f t="shared" si="13"/>
        <v>NA</v>
      </c>
      <c r="M42" s="19" t="str">
        <f t="shared" si="13"/>
        <v>NA</v>
      </c>
      <c r="N42" s="16" t="str">
        <f t="shared" si="13"/>
        <v>NA</v>
      </c>
      <c r="O42" s="16" t="str">
        <f t="shared" si="13"/>
        <v>NA</v>
      </c>
      <c r="P42" s="19" t="str">
        <f t="shared" si="13"/>
        <v>NA</v>
      </c>
      <c r="Q42" s="19" t="str">
        <f t="shared" si="13"/>
        <v>NA</v>
      </c>
      <c r="R42" s="16" t="str">
        <f t="shared" si="13"/>
        <v>NA</v>
      </c>
      <c r="S42" s="16" t="str">
        <f t="shared" si="13"/>
        <v>NA</v>
      </c>
      <c r="T42" s="19" t="str">
        <f t="shared" si="13"/>
        <v>NA</v>
      </c>
      <c r="U42" s="19" t="str">
        <f t="shared" si="13"/>
        <v>NA</v>
      </c>
      <c r="V42" s="16" t="str">
        <f t="shared" si="13"/>
        <v>NA</v>
      </c>
      <c r="W42" s="16" t="str">
        <f t="shared" si="13"/>
        <v>NA</v>
      </c>
      <c r="X42" s="19" t="str">
        <f t="shared" si="13"/>
        <v>NA</v>
      </c>
      <c r="Y42" s="19" t="str">
        <f t="shared" si="13"/>
        <v>NA</v>
      </c>
      <c r="Z42" s="16" t="str">
        <f t="shared" si="13"/>
        <v>NA</v>
      </c>
      <c r="AA42" s="16" t="str">
        <f t="shared" si="13"/>
        <v>NA</v>
      </c>
    </row>
    <row r="43" spans="1:27" x14ac:dyDescent="0.25">
      <c r="A43" s="9" t="s">
        <v>41</v>
      </c>
      <c r="B43" s="16" t="str">
        <f t="shared" ref="B43:AA43" si="14">IF(ISNUMBER(B18),RANK(B18,B$4:B$24,0),B18)</f>
        <v>NA</v>
      </c>
      <c r="C43" s="16" t="str">
        <f t="shared" si="14"/>
        <v>NA</v>
      </c>
      <c r="D43" s="19">
        <f t="shared" si="14"/>
        <v>7</v>
      </c>
      <c r="E43" s="19">
        <f t="shared" si="14"/>
        <v>8</v>
      </c>
      <c r="F43" s="16">
        <f t="shared" si="14"/>
        <v>3</v>
      </c>
      <c r="G43" s="16">
        <f t="shared" si="14"/>
        <v>5</v>
      </c>
      <c r="H43" s="19">
        <f t="shared" si="14"/>
        <v>2</v>
      </c>
      <c r="I43" s="19">
        <f t="shared" si="14"/>
        <v>2</v>
      </c>
      <c r="J43" s="16">
        <f t="shared" si="14"/>
        <v>2</v>
      </c>
      <c r="K43" s="16">
        <f t="shared" si="14"/>
        <v>4</v>
      </c>
      <c r="L43" s="19">
        <f t="shared" si="14"/>
        <v>5</v>
      </c>
      <c r="M43" s="19">
        <f t="shared" si="14"/>
        <v>9</v>
      </c>
      <c r="N43" s="16" t="str">
        <f t="shared" si="14"/>
        <v>NA</v>
      </c>
      <c r="O43" s="16" t="str">
        <f t="shared" si="14"/>
        <v>NA</v>
      </c>
      <c r="P43" s="19">
        <f t="shared" si="14"/>
        <v>4</v>
      </c>
      <c r="Q43" s="19">
        <f t="shared" si="14"/>
        <v>4</v>
      </c>
      <c r="R43" s="16" t="str">
        <f t="shared" si="14"/>
        <v>NA</v>
      </c>
      <c r="S43" s="16" t="str">
        <f t="shared" si="14"/>
        <v>NA</v>
      </c>
      <c r="T43" s="19" t="str">
        <f t="shared" si="14"/>
        <v>NA</v>
      </c>
      <c r="U43" s="19" t="str">
        <f t="shared" si="14"/>
        <v>NA</v>
      </c>
      <c r="V43" s="16" t="str">
        <f t="shared" si="14"/>
        <v>NA</v>
      </c>
      <c r="W43" s="16" t="str">
        <f t="shared" si="14"/>
        <v>NA</v>
      </c>
      <c r="X43" s="19">
        <f t="shared" si="14"/>
        <v>4</v>
      </c>
      <c r="Y43" s="19">
        <f t="shared" si="14"/>
        <v>5</v>
      </c>
      <c r="Z43" s="16">
        <f t="shared" si="14"/>
        <v>2</v>
      </c>
      <c r="AA43" s="16">
        <f t="shared" si="14"/>
        <v>1</v>
      </c>
    </row>
    <row r="44" spans="1:27" x14ac:dyDescent="0.25">
      <c r="A44" s="9" t="s">
        <v>36</v>
      </c>
      <c r="B44" s="16" t="str">
        <f t="shared" ref="B44:AA44" si="15">IF(ISNUMBER(B19),RANK(B19,B$4:B$24,0),B19)</f>
        <v>NA</v>
      </c>
      <c r="C44" s="16" t="str">
        <f t="shared" si="15"/>
        <v>NA</v>
      </c>
      <c r="D44" s="19" t="str">
        <f t="shared" si="15"/>
        <v>NA</v>
      </c>
      <c r="E44" s="19" t="str">
        <f t="shared" si="15"/>
        <v>NA</v>
      </c>
      <c r="F44" s="16" t="str">
        <f t="shared" si="15"/>
        <v>NA</v>
      </c>
      <c r="G44" s="16" t="str">
        <f t="shared" si="15"/>
        <v>NA</v>
      </c>
      <c r="H44" s="19" t="str">
        <f t="shared" si="15"/>
        <v>NA</v>
      </c>
      <c r="I44" s="19" t="str">
        <f t="shared" si="15"/>
        <v>NA</v>
      </c>
      <c r="J44" s="16">
        <f t="shared" si="15"/>
        <v>5</v>
      </c>
      <c r="K44" s="16">
        <f t="shared" si="15"/>
        <v>6</v>
      </c>
      <c r="L44" s="19" t="str">
        <f t="shared" si="15"/>
        <v>NA</v>
      </c>
      <c r="M44" s="19" t="str">
        <f t="shared" si="15"/>
        <v>NA</v>
      </c>
      <c r="N44" s="16" t="str">
        <f t="shared" si="15"/>
        <v>NA</v>
      </c>
      <c r="O44" s="16" t="str">
        <f t="shared" si="15"/>
        <v>NA</v>
      </c>
      <c r="P44" s="19">
        <f t="shared" si="15"/>
        <v>1</v>
      </c>
      <c r="Q44" s="19">
        <f t="shared" si="15"/>
        <v>5</v>
      </c>
      <c r="R44" s="16" t="str">
        <f t="shared" si="15"/>
        <v>-</v>
      </c>
      <c r="S44" s="16" t="str">
        <f t="shared" si="15"/>
        <v>-</v>
      </c>
      <c r="T44" s="19" t="str">
        <f t="shared" si="15"/>
        <v>NA</v>
      </c>
      <c r="U44" s="19" t="str">
        <f t="shared" si="15"/>
        <v>NA</v>
      </c>
      <c r="V44" s="16" t="str">
        <f t="shared" si="15"/>
        <v>NA</v>
      </c>
      <c r="W44" s="16" t="str">
        <f t="shared" si="15"/>
        <v>NA</v>
      </c>
      <c r="X44" s="19">
        <f t="shared" si="15"/>
        <v>6</v>
      </c>
      <c r="Y44" s="19">
        <f t="shared" si="15"/>
        <v>6</v>
      </c>
      <c r="Z44" s="16" t="str">
        <f t="shared" si="15"/>
        <v>NA</v>
      </c>
      <c r="AA44" s="16" t="str">
        <f t="shared" si="15"/>
        <v>NA</v>
      </c>
    </row>
    <row r="45" spans="1:27" x14ac:dyDescent="0.25">
      <c r="A45" s="9" t="s">
        <v>35</v>
      </c>
      <c r="B45" s="16" t="str">
        <f t="shared" ref="B45:AA45" si="16">IF(ISNUMBER(B20),RANK(B20,B$4:B$24,0),B20)</f>
        <v>NA</v>
      </c>
      <c r="C45" s="16" t="str">
        <f t="shared" si="16"/>
        <v>NA</v>
      </c>
      <c r="D45" s="19">
        <f t="shared" si="16"/>
        <v>4</v>
      </c>
      <c r="E45" s="19">
        <f t="shared" si="16"/>
        <v>3</v>
      </c>
      <c r="F45" s="16" t="str">
        <f t="shared" si="16"/>
        <v>NA</v>
      </c>
      <c r="G45" s="16" t="str">
        <f t="shared" si="16"/>
        <v>NA</v>
      </c>
      <c r="H45" s="19" t="str">
        <f t="shared" si="16"/>
        <v>NA</v>
      </c>
      <c r="I45" s="19" t="str">
        <f t="shared" si="16"/>
        <v>NA</v>
      </c>
      <c r="J45" s="16">
        <f t="shared" si="16"/>
        <v>8</v>
      </c>
      <c r="K45" s="16">
        <f t="shared" si="16"/>
        <v>9</v>
      </c>
      <c r="L45" s="19">
        <f t="shared" si="16"/>
        <v>12</v>
      </c>
      <c r="M45" s="19">
        <f t="shared" si="16"/>
        <v>12</v>
      </c>
      <c r="N45" s="16" t="str">
        <f t="shared" si="16"/>
        <v>NA</v>
      </c>
      <c r="O45" s="16" t="str">
        <f t="shared" si="16"/>
        <v>NA</v>
      </c>
      <c r="P45" s="19">
        <f t="shared" si="16"/>
        <v>7</v>
      </c>
      <c r="Q45" s="19">
        <f t="shared" si="16"/>
        <v>8</v>
      </c>
      <c r="R45" s="16" t="str">
        <f t="shared" si="16"/>
        <v>-</v>
      </c>
      <c r="S45" s="16" t="str">
        <f t="shared" si="16"/>
        <v>-</v>
      </c>
      <c r="T45" s="19" t="str">
        <f t="shared" si="16"/>
        <v>NA</v>
      </c>
      <c r="U45" s="19" t="str">
        <f t="shared" si="16"/>
        <v>NA</v>
      </c>
      <c r="V45" s="16" t="str">
        <f t="shared" si="16"/>
        <v>NA</v>
      </c>
      <c r="W45" s="16" t="str">
        <f t="shared" si="16"/>
        <v>NA</v>
      </c>
      <c r="X45" s="19">
        <f t="shared" si="16"/>
        <v>12</v>
      </c>
      <c r="Y45" s="19">
        <f t="shared" si="16"/>
        <v>13</v>
      </c>
      <c r="Z45" s="16" t="str">
        <f t="shared" si="16"/>
        <v>NA</v>
      </c>
      <c r="AA45" s="16" t="str">
        <f t="shared" si="16"/>
        <v>NA</v>
      </c>
    </row>
    <row r="46" spans="1:27" x14ac:dyDescent="0.25">
      <c r="A46" s="9" t="s">
        <v>40</v>
      </c>
      <c r="B46" s="16" t="str">
        <f t="shared" ref="B46:AA46" si="17">IF(ISNUMBER(B21),RANK(B21,B$4:B$24,0),B21)</f>
        <v>NA</v>
      </c>
      <c r="C46" s="16" t="str">
        <f t="shared" si="17"/>
        <v>NA</v>
      </c>
      <c r="D46" s="19" t="str">
        <f t="shared" si="17"/>
        <v>NA</v>
      </c>
      <c r="E46" s="19" t="str">
        <f t="shared" si="17"/>
        <v>NA</v>
      </c>
      <c r="F46" s="16" t="str">
        <f t="shared" si="17"/>
        <v>NA</v>
      </c>
      <c r="G46" s="16" t="str">
        <f t="shared" si="17"/>
        <v>NA</v>
      </c>
      <c r="H46" s="19" t="str">
        <f t="shared" si="17"/>
        <v>NA</v>
      </c>
      <c r="I46" s="19" t="str">
        <f t="shared" si="17"/>
        <v>NA</v>
      </c>
      <c r="J46" s="16" t="str">
        <f t="shared" si="17"/>
        <v>NA</v>
      </c>
      <c r="K46" s="16" t="str">
        <f t="shared" si="17"/>
        <v>NA</v>
      </c>
      <c r="L46" s="19" t="str">
        <f t="shared" si="17"/>
        <v>NA</v>
      </c>
      <c r="M46" s="19" t="str">
        <f t="shared" si="17"/>
        <v>NA</v>
      </c>
      <c r="N46" s="16" t="str">
        <f t="shared" si="17"/>
        <v>NA</v>
      </c>
      <c r="O46" s="16" t="str">
        <f t="shared" si="17"/>
        <v>NA</v>
      </c>
      <c r="P46" s="19" t="str">
        <f t="shared" si="17"/>
        <v>NA</v>
      </c>
      <c r="Q46" s="19" t="str">
        <f t="shared" si="17"/>
        <v>NA</v>
      </c>
      <c r="R46" s="16" t="str">
        <f t="shared" si="17"/>
        <v>NA</v>
      </c>
      <c r="S46" s="16" t="str">
        <f t="shared" si="17"/>
        <v>NA</v>
      </c>
      <c r="T46" s="19" t="str">
        <f t="shared" si="17"/>
        <v>NA</v>
      </c>
      <c r="U46" s="19" t="str">
        <f t="shared" si="17"/>
        <v>NA</v>
      </c>
      <c r="V46" s="16" t="str">
        <f t="shared" si="17"/>
        <v>NA</v>
      </c>
      <c r="W46" s="16" t="str">
        <f t="shared" si="17"/>
        <v>NA</v>
      </c>
      <c r="X46" s="19">
        <f t="shared" si="17"/>
        <v>3</v>
      </c>
      <c r="Y46" s="19">
        <f t="shared" si="17"/>
        <v>3</v>
      </c>
      <c r="Z46" s="16" t="str">
        <f t="shared" si="17"/>
        <v>NA</v>
      </c>
      <c r="AA46" s="16" t="str">
        <f t="shared" si="17"/>
        <v>NA</v>
      </c>
    </row>
    <row r="47" spans="1:27" x14ac:dyDescent="0.25">
      <c r="A47" s="9" t="s">
        <v>32</v>
      </c>
      <c r="B47" s="16">
        <f t="shared" ref="B47:AA47" si="18">IF(ISNUMBER(B22),RANK(B22,B$4:B$24,0),B22)</f>
        <v>4</v>
      </c>
      <c r="C47" s="16">
        <f t="shared" si="18"/>
        <v>4</v>
      </c>
      <c r="D47" s="19">
        <f t="shared" si="18"/>
        <v>6</v>
      </c>
      <c r="E47" s="19">
        <f t="shared" si="18"/>
        <v>7</v>
      </c>
      <c r="F47" s="16">
        <f t="shared" si="18"/>
        <v>6</v>
      </c>
      <c r="G47" s="16">
        <f t="shared" si="18"/>
        <v>4</v>
      </c>
      <c r="H47" s="19">
        <f t="shared" si="18"/>
        <v>4</v>
      </c>
      <c r="I47" s="19">
        <f t="shared" si="18"/>
        <v>6</v>
      </c>
      <c r="J47" s="16">
        <f t="shared" si="18"/>
        <v>9</v>
      </c>
      <c r="K47" s="16">
        <f t="shared" si="18"/>
        <v>8</v>
      </c>
      <c r="L47" s="19">
        <f t="shared" si="18"/>
        <v>8</v>
      </c>
      <c r="M47" s="19">
        <f t="shared" si="18"/>
        <v>5</v>
      </c>
      <c r="N47" s="16">
        <f t="shared" si="18"/>
        <v>4</v>
      </c>
      <c r="O47" s="16">
        <f t="shared" si="18"/>
        <v>4</v>
      </c>
      <c r="P47" s="19">
        <f t="shared" si="18"/>
        <v>10</v>
      </c>
      <c r="Q47" s="19">
        <f t="shared" si="18"/>
        <v>10</v>
      </c>
      <c r="R47" s="16">
        <f t="shared" si="18"/>
        <v>2</v>
      </c>
      <c r="S47" s="16">
        <f t="shared" si="18"/>
        <v>3</v>
      </c>
      <c r="T47" s="19">
        <f t="shared" si="18"/>
        <v>4</v>
      </c>
      <c r="U47" s="19">
        <f t="shared" si="18"/>
        <v>5</v>
      </c>
      <c r="V47" s="16">
        <f t="shared" si="18"/>
        <v>3</v>
      </c>
      <c r="W47" s="16">
        <f t="shared" si="18"/>
        <v>3</v>
      </c>
      <c r="X47" s="19">
        <f t="shared" si="18"/>
        <v>8</v>
      </c>
      <c r="Y47" s="19">
        <f t="shared" si="18"/>
        <v>8</v>
      </c>
      <c r="Z47" s="16">
        <f t="shared" si="18"/>
        <v>7</v>
      </c>
      <c r="AA47" s="16">
        <f t="shared" si="18"/>
        <v>4</v>
      </c>
    </row>
    <row r="48" spans="1:27" x14ac:dyDescent="0.25">
      <c r="A48" s="9" t="s">
        <v>34</v>
      </c>
      <c r="B48" s="16" t="str">
        <f t="shared" ref="B48:AA48" si="19">IF(ISNUMBER(B23),RANK(B23,B$4:B$24,0),B23)</f>
        <v>-</v>
      </c>
      <c r="C48" s="16" t="str">
        <f t="shared" si="19"/>
        <v>-</v>
      </c>
      <c r="D48" s="19">
        <f t="shared" si="19"/>
        <v>8</v>
      </c>
      <c r="E48" s="19">
        <f t="shared" si="19"/>
        <v>9</v>
      </c>
      <c r="F48" s="16" t="str">
        <f t="shared" si="19"/>
        <v>NA</v>
      </c>
      <c r="G48" s="16" t="str">
        <f t="shared" si="19"/>
        <v>NA</v>
      </c>
      <c r="H48" s="19" t="str">
        <f t="shared" si="19"/>
        <v>NA</v>
      </c>
      <c r="I48" s="19" t="str">
        <f t="shared" si="19"/>
        <v>NA</v>
      </c>
      <c r="J48" s="16">
        <f t="shared" si="19"/>
        <v>10</v>
      </c>
      <c r="K48" s="16">
        <f t="shared" si="19"/>
        <v>10</v>
      </c>
      <c r="L48" s="19">
        <f t="shared" si="19"/>
        <v>11</v>
      </c>
      <c r="M48" s="19">
        <f t="shared" si="19"/>
        <v>11</v>
      </c>
      <c r="N48" s="16" t="str">
        <f t="shared" si="19"/>
        <v>-</v>
      </c>
      <c r="O48" s="16" t="str">
        <f t="shared" si="19"/>
        <v>-</v>
      </c>
      <c r="P48" s="19" t="str">
        <f t="shared" si="19"/>
        <v>NA</v>
      </c>
      <c r="Q48" s="19" t="str">
        <f t="shared" si="19"/>
        <v>NA</v>
      </c>
      <c r="R48" s="16" t="str">
        <f t="shared" si="19"/>
        <v>-</v>
      </c>
      <c r="S48" s="16" t="str">
        <f t="shared" si="19"/>
        <v>-</v>
      </c>
      <c r="T48" s="19" t="str">
        <f t="shared" si="19"/>
        <v>-</v>
      </c>
      <c r="U48" s="19" t="str">
        <f t="shared" si="19"/>
        <v>-</v>
      </c>
      <c r="V48" s="16" t="str">
        <f t="shared" si="19"/>
        <v>-</v>
      </c>
      <c r="W48" s="16" t="str">
        <f t="shared" si="19"/>
        <v>-</v>
      </c>
      <c r="X48" s="19" t="str">
        <f t="shared" si="19"/>
        <v>-</v>
      </c>
      <c r="Y48" s="19" t="str">
        <f t="shared" si="19"/>
        <v>-</v>
      </c>
      <c r="Z48" s="16" t="str">
        <f t="shared" si="19"/>
        <v>-</v>
      </c>
      <c r="AA48" s="16" t="str">
        <f t="shared" si="19"/>
        <v>-</v>
      </c>
    </row>
    <row r="49" spans="1:27" x14ac:dyDescent="0.25">
      <c r="A49" s="9" t="s">
        <v>30</v>
      </c>
      <c r="B49" s="16" t="str">
        <f t="shared" ref="B49:AA49" si="20">IF(ISNUMBER(B24),RANK(B24,B$4:B$24,0),B24)</f>
        <v>NA</v>
      </c>
      <c r="C49" s="16" t="str">
        <f t="shared" si="20"/>
        <v>NA</v>
      </c>
      <c r="D49" s="19">
        <f t="shared" si="20"/>
        <v>3</v>
      </c>
      <c r="E49" s="19">
        <f t="shared" si="20"/>
        <v>6</v>
      </c>
      <c r="F49" s="16" t="str">
        <f t="shared" si="20"/>
        <v>NA</v>
      </c>
      <c r="G49" s="16" t="str">
        <f t="shared" si="20"/>
        <v>NA</v>
      </c>
      <c r="H49" s="19" t="str">
        <f t="shared" si="20"/>
        <v>NA</v>
      </c>
      <c r="I49" s="19" t="str">
        <f t="shared" si="20"/>
        <v>NA</v>
      </c>
      <c r="J49" s="16">
        <f t="shared" si="20"/>
        <v>7</v>
      </c>
      <c r="K49" s="16">
        <f t="shared" si="20"/>
        <v>11</v>
      </c>
      <c r="L49" s="19">
        <f t="shared" si="20"/>
        <v>3</v>
      </c>
      <c r="M49" s="19">
        <f t="shared" si="20"/>
        <v>8</v>
      </c>
      <c r="N49" s="16" t="str">
        <f t="shared" si="20"/>
        <v>NA</v>
      </c>
      <c r="O49" s="16" t="str">
        <f t="shared" si="20"/>
        <v>NA</v>
      </c>
      <c r="P49" s="19" t="str">
        <f t="shared" si="20"/>
        <v>NA</v>
      </c>
      <c r="Q49" s="19" t="str">
        <f t="shared" si="20"/>
        <v>NA</v>
      </c>
      <c r="R49" s="16" t="str">
        <f t="shared" si="20"/>
        <v>NA</v>
      </c>
      <c r="S49" s="16" t="str">
        <f t="shared" si="20"/>
        <v>NA</v>
      </c>
      <c r="T49" s="19" t="str">
        <f t="shared" si="20"/>
        <v>NA</v>
      </c>
      <c r="U49" s="19" t="str">
        <f t="shared" si="20"/>
        <v>NA</v>
      </c>
      <c r="V49" s="16" t="str">
        <f t="shared" si="20"/>
        <v>NA</v>
      </c>
      <c r="W49" s="16" t="str">
        <f t="shared" si="20"/>
        <v>NA</v>
      </c>
      <c r="X49" s="19">
        <f t="shared" si="20"/>
        <v>7</v>
      </c>
      <c r="Y49" s="19">
        <f t="shared" si="20"/>
        <v>9</v>
      </c>
      <c r="Z49" s="16" t="str">
        <f t="shared" si="20"/>
        <v>NA</v>
      </c>
      <c r="AA49" s="16" t="str">
        <f t="shared" si="20"/>
        <v>NA</v>
      </c>
    </row>
    <row r="51" spans="1:27" x14ac:dyDescent="0.25">
      <c r="A51" s="4" t="s">
        <v>11</v>
      </c>
      <c r="B51" s="46" t="s">
        <v>12</v>
      </c>
      <c r="C51" s="46"/>
      <c r="D51" s="48" t="s">
        <v>13</v>
      </c>
      <c r="E51" s="48"/>
      <c r="F51" s="46" t="s">
        <v>14</v>
      </c>
      <c r="G51" s="46"/>
      <c r="H51" s="48" t="s">
        <v>15</v>
      </c>
      <c r="I51" s="48"/>
      <c r="J51" s="46" t="s">
        <v>16</v>
      </c>
      <c r="K51" s="46"/>
      <c r="L51" s="48" t="s">
        <v>17</v>
      </c>
      <c r="M51" s="48"/>
      <c r="N51" s="46" t="s">
        <v>18</v>
      </c>
      <c r="O51" s="46"/>
      <c r="P51" s="45" t="s">
        <v>19</v>
      </c>
      <c r="Q51" s="45"/>
      <c r="R51" s="46" t="s">
        <v>20</v>
      </c>
      <c r="S51" s="46"/>
      <c r="T51" s="45" t="s">
        <v>21</v>
      </c>
      <c r="U51" s="45"/>
      <c r="V51" s="46" t="s">
        <v>22</v>
      </c>
      <c r="W51" s="46"/>
      <c r="X51" s="45" t="s">
        <v>23</v>
      </c>
      <c r="Y51" s="45"/>
      <c r="Z51" s="46" t="s">
        <v>24</v>
      </c>
      <c r="AA51" s="46"/>
    </row>
    <row r="52" spans="1:27" x14ac:dyDescent="0.25">
      <c r="A52" s="4"/>
      <c r="B52" s="5" t="s">
        <v>48</v>
      </c>
      <c r="C52" s="5" t="s">
        <v>49</v>
      </c>
      <c r="D52" s="6" t="s">
        <v>48</v>
      </c>
      <c r="E52" s="6" t="s">
        <v>49</v>
      </c>
      <c r="F52" s="5" t="s">
        <v>48</v>
      </c>
      <c r="G52" s="5" t="s">
        <v>49</v>
      </c>
      <c r="H52" s="6" t="s">
        <v>48</v>
      </c>
      <c r="I52" s="6" t="s">
        <v>49</v>
      </c>
      <c r="J52" s="5" t="s">
        <v>48</v>
      </c>
      <c r="K52" s="5" t="s">
        <v>49</v>
      </c>
      <c r="L52" s="6" t="s">
        <v>48</v>
      </c>
      <c r="M52" s="6" t="s">
        <v>49</v>
      </c>
      <c r="N52" s="5" t="s">
        <v>48</v>
      </c>
      <c r="O52" s="5" t="s">
        <v>49</v>
      </c>
      <c r="P52" s="6" t="s">
        <v>48</v>
      </c>
      <c r="Q52" s="6" t="s">
        <v>49</v>
      </c>
      <c r="R52" s="5" t="s">
        <v>48</v>
      </c>
      <c r="S52" s="5" t="s">
        <v>49</v>
      </c>
      <c r="T52" s="6" t="s">
        <v>48</v>
      </c>
      <c r="U52" s="6" t="s">
        <v>49</v>
      </c>
      <c r="V52" s="5" t="s">
        <v>48</v>
      </c>
      <c r="W52" s="5" t="s">
        <v>49</v>
      </c>
      <c r="X52" s="6" t="s">
        <v>48</v>
      </c>
      <c r="Y52" s="6" t="s">
        <v>49</v>
      </c>
      <c r="Z52" s="5" t="s">
        <v>48</v>
      </c>
      <c r="AA52" s="5" t="s">
        <v>49</v>
      </c>
    </row>
    <row r="53" spans="1:27" x14ac:dyDescent="0.25">
      <c r="A53" s="8" t="s">
        <v>72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x14ac:dyDescent="0.25">
      <c r="A54" s="18" t="str">
        <f>A29</f>
        <v>COM-US</v>
      </c>
      <c r="B54" s="15" t="str">
        <f t="shared" ref="B54:B74" si="21">IF( AND(ISNUMBER(B4),ISNUMBER(C4)),  AVERAGE(B4:C4),  B4 )</f>
        <v>-</v>
      </c>
      <c r="C54" s="16" t="str">
        <f>IF(ISNUMBER(B54),RANK(B54,B$54:B$74,0),B54)</f>
        <v>-</v>
      </c>
      <c r="D54" s="17">
        <f>IF( AND(ISNUMBER(D4),ISNUMBER(E4)),  AVERAGE(D4:E4),  D4 )</f>
        <v>6.5344250000000006E-2</v>
      </c>
      <c r="E54" s="19">
        <f>IF(ISNUMBER(D54),RANK(D54,D$54:D$74,0),D54)</f>
        <v>12</v>
      </c>
      <c r="F54" s="15">
        <f t="shared" ref="F54:F74" si="22">IF( AND(ISNUMBER(F4),ISNUMBER(G4)),  AVERAGE(F4:G4),  F4 )</f>
        <v>0.74166299999999996</v>
      </c>
      <c r="G54" s="16">
        <f>IF(ISNUMBER(F54),RANK(F54,F$54:F$74,0),F54)</f>
        <v>6</v>
      </c>
      <c r="H54" s="17">
        <f>IF( AND(ISNUMBER(H4),ISNUMBER(I4)),  AVERAGE(H4:I4),  H4 )</f>
        <v>0.57301000000000002</v>
      </c>
      <c r="I54" s="19">
        <f>IF(ISNUMBER(H54),RANK(H54,H$54:H$74,0),H54)</f>
        <v>5</v>
      </c>
      <c r="J54" s="15">
        <f t="shared" ref="J54:R69" si="23">IF( AND(ISNUMBER(J4),ISNUMBER(K4)),  AVERAGE(J4:K4),  J4 )</f>
        <v>0.51920775000000008</v>
      </c>
      <c r="K54" s="16">
        <f t="shared" ref="K54:K69" si="24">IF(ISNUMBER(J54),RANK(J54,J$54:J$74,0),J54)</f>
        <v>12</v>
      </c>
      <c r="L54" s="17">
        <f t="shared" ref="L54:T69" si="25">IF( AND(ISNUMBER(L4),ISNUMBER(M4)),  AVERAGE(L4:M4),  L4 )</f>
        <v>0.46181150000000004</v>
      </c>
      <c r="M54" s="19">
        <f t="shared" ref="M54:M69" si="26">IF(ISNUMBER(L54),RANK(L54,L$54:L$74,0),L54)</f>
        <v>14</v>
      </c>
      <c r="N54" s="15" t="str">
        <f t="shared" ref="N54:V69" si="27">IF( AND(ISNUMBER(N4),ISNUMBER(O4)),  AVERAGE(N4:O4),  N4 )</f>
        <v>-</v>
      </c>
      <c r="O54" s="16" t="str">
        <f t="shared" ref="O54:O69" si="28">IF(ISNUMBER(N54),RANK(N54,N$54:N$74,0),N54)</f>
        <v>-</v>
      </c>
      <c r="P54" s="17">
        <f t="shared" ref="P54:X69" si="29">IF( AND(ISNUMBER(P4),ISNUMBER(Q4)),  AVERAGE(P4:Q4),  P4 )</f>
        <v>0.86527025000000002</v>
      </c>
      <c r="Q54" s="19">
        <f t="shared" ref="Q54:Q69" si="30">IF(ISNUMBER(P54),RANK(P54,P$54:P$74,0),P54)</f>
        <v>5</v>
      </c>
      <c r="R54" s="15" t="str">
        <f t="shared" si="23"/>
        <v>-</v>
      </c>
      <c r="S54" s="16" t="str">
        <f t="shared" ref="S54:S69" si="31">IF(ISNUMBER(R54),RANK(R54,R$54:R$74,0),R54)</f>
        <v>-</v>
      </c>
      <c r="T54" s="17" t="str">
        <f t="shared" ref="T54" si="32">IF( AND(ISNUMBER(T4),ISNUMBER(U4)),  AVERAGE(T4:U4),  T4 )</f>
        <v>-</v>
      </c>
      <c r="U54" s="19" t="str">
        <f t="shared" ref="U54:U69" si="33">IF(ISNUMBER(T54),RANK(T54,T$54:T$74,0),T54)</f>
        <v>-</v>
      </c>
      <c r="V54" s="15" t="str">
        <f t="shared" si="27"/>
        <v>-</v>
      </c>
      <c r="W54" s="16" t="str">
        <f t="shared" ref="W54:W69" si="34">IF(ISNUMBER(V54),RANK(V54,V$54:V$74,0),V54)</f>
        <v>-</v>
      </c>
      <c r="X54" s="17" t="str">
        <f t="shared" ref="X54" si="35">IF( AND(ISNUMBER(X4),ISNUMBER(Y4)),  AVERAGE(X4:Y4),  X4 )</f>
        <v>-</v>
      </c>
      <c r="Y54" s="19" t="str">
        <f t="shared" ref="Y54:Y74" si="36">IF(ISNUMBER(X54),RANK(X54,X$54:X$74,0),X54)</f>
        <v>-</v>
      </c>
      <c r="Z54" s="15" t="str">
        <f>IF( AND(ISNUMBER(Z4),ISNUMBER(AA4)),  AVERAGE(Z4:AA4),  Z4 )</f>
        <v>-</v>
      </c>
      <c r="AA54" s="16" t="str">
        <f t="shared" ref="AA54:AA74" si="37">IF(ISNUMBER(Z54),RANK(Z54,Z$54:Z$74,0),Z54)</f>
        <v>-</v>
      </c>
    </row>
    <row r="55" spans="1:27" x14ac:dyDescent="0.25">
      <c r="A55" s="18" t="str">
        <f t="shared" ref="A55:A74" si="38">A30</f>
        <v>CUL-UK</v>
      </c>
      <c r="B55" s="15" t="str">
        <f t="shared" si="21"/>
        <v>NA</v>
      </c>
      <c r="C55" s="16" t="str">
        <f t="shared" ref="C55:C74" si="39">IF(ISNUMBER(B55),RANK(B55,B$54:B$74,0),B55)</f>
        <v>NA</v>
      </c>
      <c r="D55" s="17">
        <f t="shared" ref="D55:D74" si="40">IF( AND(ISNUMBER(D5),ISNUMBER(E5)),  AVERAGE(D5:E5),  D5 )</f>
        <v>0.23732799999999998</v>
      </c>
      <c r="E55" s="19">
        <f t="shared" ref="E55:E74" si="41">IF(ISNUMBER(D55),RANK(D55,D$54:D$74,0),D55)</f>
        <v>10</v>
      </c>
      <c r="F55" s="15">
        <f t="shared" si="22"/>
        <v>0.54627374999999989</v>
      </c>
      <c r="G55" s="16">
        <f t="shared" ref="G55:G74" si="42">IF(ISNUMBER(F55),RANK(F55,F$54:F$74,0),F55)</f>
        <v>7</v>
      </c>
      <c r="H55" s="17">
        <f t="shared" ref="H55:H74" si="43">IF( AND(ISNUMBER(H5),ISNUMBER(I5)),  AVERAGE(H5:I5),  H5 )</f>
        <v>0.51969200000000004</v>
      </c>
      <c r="I55" s="19">
        <f t="shared" ref="I55:I74" si="44">IF(ISNUMBER(H55),RANK(H55,H$54:H$74,0),H55)</f>
        <v>7</v>
      </c>
      <c r="J55" s="15">
        <f t="shared" si="23"/>
        <v>0.48169324999999996</v>
      </c>
      <c r="K55" s="16">
        <f t="shared" si="24"/>
        <v>13</v>
      </c>
      <c r="L55" s="17">
        <f t="shared" si="25"/>
        <v>0.69870699999999997</v>
      </c>
      <c r="M55" s="19">
        <f t="shared" si="26"/>
        <v>11</v>
      </c>
      <c r="N55" s="15">
        <f t="shared" si="27"/>
        <v>0.25372749999999999</v>
      </c>
      <c r="O55" s="16">
        <f t="shared" si="28"/>
        <v>5</v>
      </c>
      <c r="P55" s="17">
        <f t="shared" si="29"/>
        <v>0.83199400000000001</v>
      </c>
      <c r="Q55" s="19">
        <f t="shared" si="30"/>
        <v>8</v>
      </c>
      <c r="R55" s="15">
        <f t="shared" si="23"/>
        <v>0.21949650000000001</v>
      </c>
      <c r="S55" s="16">
        <f t="shared" si="31"/>
        <v>3</v>
      </c>
      <c r="T55" s="17" t="str">
        <f t="shared" si="25"/>
        <v>NA</v>
      </c>
      <c r="U55" s="19" t="str">
        <f t="shared" si="33"/>
        <v>NA</v>
      </c>
      <c r="V55" s="15">
        <f t="shared" si="27"/>
        <v>0.21241649999999998</v>
      </c>
      <c r="W55" s="16">
        <f t="shared" si="34"/>
        <v>8</v>
      </c>
      <c r="X55" s="17">
        <f t="shared" si="29"/>
        <v>0.62302824999999995</v>
      </c>
      <c r="Y55" s="19">
        <f t="shared" si="36"/>
        <v>12</v>
      </c>
      <c r="Z55" s="15">
        <f t="shared" ref="Z55:Z74" si="45">IF( AND(ISNUMBER(Z5),ISNUMBER(AA5)),  AVERAGE(Z5:AA5),  Z5 )</f>
        <v>0.57705249999999997</v>
      </c>
      <c r="AA55" s="16">
        <f t="shared" si="37"/>
        <v>7</v>
      </c>
    </row>
    <row r="56" spans="1:27" x14ac:dyDescent="0.25">
      <c r="A56" s="18" t="str">
        <f t="shared" si="38"/>
        <v>CUNI-CZ</v>
      </c>
      <c r="B56" s="15" t="str">
        <f t="shared" si="21"/>
        <v>-</v>
      </c>
      <c r="C56" s="16" t="str">
        <f t="shared" si="39"/>
        <v>-</v>
      </c>
      <c r="D56" s="17">
        <f t="shared" si="40"/>
        <v>0.2293615</v>
      </c>
      <c r="E56" s="19">
        <f t="shared" si="41"/>
        <v>11</v>
      </c>
      <c r="F56" s="15">
        <f t="shared" si="22"/>
        <v>0.86962050000000002</v>
      </c>
      <c r="G56" s="16">
        <f t="shared" si="42"/>
        <v>3</v>
      </c>
      <c r="H56" s="17">
        <f t="shared" si="43"/>
        <v>0.50460050000000001</v>
      </c>
      <c r="I56" s="19">
        <f t="shared" si="44"/>
        <v>8</v>
      </c>
      <c r="J56" s="15">
        <f t="shared" si="23"/>
        <v>0.90170700000000004</v>
      </c>
      <c r="K56" s="16">
        <f t="shared" si="24"/>
        <v>3</v>
      </c>
      <c r="L56" s="17">
        <f t="shared" si="25"/>
        <v>0.8703495</v>
      </c>
      <c r="M56" s="19">
        <f t="shared" si="26"/>
        <v>5</v>
      </c>
      <c r="N56" s="15" t="str">
        <f t="shared" si="27"/>
        <v>-</v>
      </c>
      <c r="O56" s="16" t="str">
        <f t="shared" si="28"/>
        <v>-</v>
      </c>
      <c r="P56" s="17">
        <f t="shared" si="29"/>
        <v>0.84510375000000004</v>
      </c>
      <c r="Q56" s="19">
        <f t="shared" si="30"/>
        <v>6</v>
      </c>
      <c r="R56" s="15" t="str">
        <f t="shared" si="23"/>
        <v>-</v>
      </c>
      <c r="S56" s="16" t="str">
        <f t="shared" si="31"/>
        <v>-</v>
      </c>
      <c r="T56" s="17" t="str">
        <f t="shared" si="25"/>
        <v>-</v>
      </c>
      <c r="U56" s="19" t="str">
        <f t="shared" si="33"/>
        <v>-</v>
      </c>
      <c r="V56" s="15" t="str">
        <f t="shared" si="27"/>
        <v>-</v>
      </c>
      <c r="W56" s="16" t="str">
        <f t="shared" si="34"/>
        <v>-</v>
      </c>
      <c r="X56" s="17" t="str">
        <f t="shared" si="29"/>
        <v>-</v>
      </c>
      <c r="Y56" s="19" t="str">
        <f t="shared" si="36"/>
        <v>-</v>
      </c>
      <c r="Z56" s="15" t="str">
        <f t="shared" si="45"/>
        <v>-</v>
      </c>
      <c r="AA56" s="16" t="str">
        <f t="shared" si="37"/>
        <v>-</v>
      </c>
    </row>
    <row r="57" spans="1:27" x14ac:dyDescent="0.25">
      <c r="A57" s="18" t="str">
        <f t="shared" si="38"/>
        <v>FR-Be-GE</v>
      </c>
      <c r="B57" s="15" t="str">
        <f t="shared" si="21"/>
        <v>NA</v>
      </c>
      <c r="C57" s="16" t="str">
        <f t="shared" si="39"/>
        <v>NA</v>
      </c>
      <c r="D57" s="17" t="str">
        <f t="shared" si="40"/>
        <v>NA</v>
      </c>
      <c r="E57" s="19" t="str">
        <f t="shared" si="41"/>
        <v>NA</v>
      </c>
      <c r="F57" s="15" t="str">
        <f t="shared" si="22"/>
        <v>NA</v>
      </c>
      <c r="G57" s="16" t="str">
        <f t="shared" si="42"/>
        <v>NA</v>
      </c>
      <c r="H57" s="17" t="str">
        <f t="shared" si="43"/>
        <v>NA</v>
      </c>
      <c r="I57" s="19" t="str">
        <f t="shared" si="44"/>
        <v>NA</v>
      </c>
      <c r="J57" s="15" t="str">
        <f t="shared" si="23"/>
        <v>NA</v>
      </c>
      <c r="K57" s="16" t="str">
        <f t="shared" si="24"/>
        <v>NA</v>
      </c>
      <c r="L57" s="17" t="str">
        <f t="shared" si="25"/>
        <v>NA</v>
      </c>
      <c r="M57" s="19" t="str">
        <f t="shared" si="26"/>
        <v>NA</v>
      </c>
      <c r="N57" s="15" t="str">
        <f t="shared" si="27"/>
        <v>NA</v>
      </c>
      <c r="O57" s="16" t="str">
        <f t="shared" si="28"/>
        <v>NA</v>
      </c>
      <c r="P57" s="17" t="str">
        <f t="shared" si="29"/>
        <v>NA</v>
      </c>
      <c r="Q57" s="19" t="str">
        <f t="shared" si="30"/>
        <v>NA</v>
      </c>
      <c r="R57" s="15" t="str">
        <f t="shared" si="23"/>
        <v>NA</v>
      </c>
      <c r="S57" s="16" t="str">
        <f t="shared" si="31"/>
        <v>NA</v>
      </c>
      <c r="T57" s="17">
        <f t="shared" si="25"/>
        <v>0.89597375000000001</v>
      </c>
      <c r="U57" s="19">
        <f t="shared" si="33"/>
        <v>2</v>
      </c>
      <c r="V57" s="15">
        <f t="shared" si="27"/>
        <v>0.70080524999999994</v>
      </c>
      <c r="W57" s="16">
        <f t="shared" si="34"/>
        <v>5</v>
      </c>
      <c r="X57" s="17" t="str">
        <f t="shared" si="29"/>
        <v>NA</v>
      </c>
      <c r="Y57" s="19" t="str">
        <f t="shared" si="36"/>
        <v>NA</v>
      </c>
      <c r="Z57" s="15" t="str">
        <f t="shared" si="45"/>
        <v>NA</v>
      </c>
      <c r="AA57" s="16" t="str">
        <f t="shared" si="37"/>
        <v>NA</v>
      </c>
    </row>
    <row r="58" spans="1:27" x14ac:dyDescent="0.25">
      <c r="A58" s="18" t="str">
        <f t="shared" si="38"/>
        <v>FR-Ro-GE</v>
      </c>
      <c r="B58" s="15">
        <f t="shared" si="21"/>
        <v>0.82818124999999998</v>
      </c>
      <c r="C58" s="16">
        <f t="shared" si="39"/>
        <v>1</v>
      </c>
      <c r="D58" s="17">
        <f t="shared" si="40"/>
        <v>0.6363375</v>
      </c>
      <c r="E58" s="19">
        <f t="shared" si="41"/>
        <v>2</v>
      </c>
      <c r="F58" s="15" t="str">
        <f t="shared" si="22"/>
        <v>NA</v>
      </c>
      <c r="G58" s="16" t="str">
        <f t="shared" si="42"/>
        <v>NA</v>
      </c>
      <c r="H58" s="17" t="str">
        <f t="shared" si="43"/>
        <v>NA</v>
      </c>
      <c r="I58" s="19" t="str">
        <f t="shared" si="44"/>
        <v>NA</v>
      </c>
      <c r="J58" s="15" t="str">
        <f t="shared" si="23"/>
        <v>NA</v>
      </c>
      <c r="K58" s="16" t="str">
        <f t="shared" si="24"/>
        <v>NA</v>
      </c>
      <c r="L58" s="17">
        <f t="shared" si="25"/>
        <v>0.93954674999999999</v>
      </c>
      <c r="M58" s="19">
        <f t="shared" si="26"/>
        <v>2</v>
      </c>
      <c r="N58" s="15" t="str">
        <f t="shared" si="27"/>
        <v>NA</v>
      </c>
      <c r="O58" s="16" t="str">
        <f t="shared" si="28"/>
        <v>NA</v>
      </c>
      <c r="P58" s="17" t="str">
        <f t="shared" si="29"/>
        <v>NA</v>
      </c>
      <c r="Q58" s="19" t="str">
        <f t="shared" si="30"/>
        <v>NA</v>
      </c>
      <c r="R58" s="15" t="str">
        <f t="shared" si="23"/>
        <v>NA</v>
      </c>
      <c r="S58" s="16" t="str">
        <f t="shared" si="31"/>
        <v>NA</v>
      </c>
      <c r="T58" s="17">
        <f t="shared" si="25"/>
        <v>0.95074375</v>
      </c>
      <c r="U58" s="19">
        <f t="shared" si="33"/>
        <v>1</v>
      </c>
      <c r="V58" s="15">
        <f t="shared" si="27"/>
        <v>0.71557775000000001</v>
      </c>
      <c r="W58" s="16">
        <f t="shared" si="34"/>
        <v>4</v>
      </c>
      <c r="X58" s="17">
        <f t="shared" si="29"/>
        <v>0.87818324999999997</v>
      </c>
      <c r="Y58" s="19">
        <f t="shared" si="36"/>
        <v>1</v>
      </c>
      <c r="Z58" s="15" t="str">
        <f t="shared" si="45"/>
        <v>NA</v>
      </c>
      <c r="AA58" s="16" t="str">
        <f t="shared" si="37"/>
        <v>NA</v>
      </c>
    </row>
    <row r="59" spans="1:27" x14ac:dyDescent="0.25">
      <c r="A59" s="18" t="str">
        <f t="shared" si="38"/>
        <v>HD-Har-GE</v>
      </c>
      <c r="B59" s="15" t="str">
        <f t="shared" si="21"/>
        <v>NA</v>
      </c>
      <c r="C59" s="16" t="str">
        <f t="shared" si="39"/>
        <v>NA</v>
      </c>
      <c r="D59" s="17">
        <f t="shared" si="40"/>
        <v>0.47713125000000001</v>
      </c>
      <c r="E59" s="19">
        <f t="shared" si="41"/>
        <v>5</v>
      </c>
      <c r="F59" s="15">
        <f t="shared" si="22"/>
        <v>0.88483900000000004</v>
      </c>
      <c r="G59" s="16">
        <f t="shared" si="42"/>
        <v>2</v>
      </c>
      <c r="H59" s="17">
        <f t="shared" si="43"/>
        <v>0.53362299999999996</v>
      </c>
      <c r="I59" s="19">
        <f t="shared" si="44"/>
        <v>6</v>
      </c>
      <c r="J59" s="15">
        <f t="shared" si="23"/>
        <v>0.88983699999999999</v>
      </c>
      <c r="K59" s="16">
        <f t="shared" si="24"/>
        <v>4</v>
      </c>
      <c r="L59" s="17">
        <f t="shared" si="25"/>
        <v>0.90074474999999998</v>
      </c>
      <c r="M59" s="19">
        <f t="shared" si="26"/>
        <v>3</v>
      </c>
      <c r="N59" s="15">
        <f t="shared" si="27"/>
        <v>0.60123799999999994</v>
      </c>
      <c r="O59" s="16">
        <f t="shared" si="28"/>
        <v>2</v>
      </c>
      <c r="P59" s="17">
        <f t="shared" si="29"/>
        <v>0.90641899999999997</v>
      </c>
      <c r="Q59" s="19">
        <f t="shared" si="30"/>
        <v>3</v>
      </c>
      <c r="R59" s="15" t="str">
        <f t="shared" si="23"/>
        <v>-</v>
      </c>
      <c r="S59" s="16" t="str">
        <f t="shared" si="31"/>
        <v>-</v>
      </c>
      <c r="T59" s="17" t="str">
        <f t="shared" si="25"/>
        <v>NA</v>
      </c>
      <c r="U59" s="19" t="str">
        <f t="shared" si="33"/>
        <v>NA</v>
      </c>
      <c r="V59" s="15">
        <f t="shared" si="27"/>
        <v>0.63873550000000001</v>
      </c>
      <c r="W59" s="16">
        <f t="shared" si="34"/>
        <v>6</v>
      </c>
      <c r="X59" s="17">
        <f t="shared" si="29"/>
        <v>0.64293650000000002</v>
      </c>
      <c r="Y59" s="19">
        <f t="shared" si="36"/>
        <v>11</v>
      </c>
      <c r="Z59" s="15">
        <f t="shared" si="45"/>
        <v>0.69005475000000005</v>
      </c>
      <c r="AA59" s="16">
        <f t="shared" si="37"/>
        <v>4</v>
      </c>
    </row>
    <row r="60" spans="1:27" x14ac:dyDescent="0.25">
      <c r="A60" s="18" t="str">
        <f t="shared" si="38"/>
        <v>HD-Hau-GE</v>
      </c>
      <c r="B60" s="15" t="str">
        <f t="shared" si="21"/>
        <v>NA</v>
      </c>
      <c r="C60" s="16" t="str">
        <f t="shared" si="39"/>
        <v>NA</v>
      </c>
      <c r="D60" s="17" t="str">
        <f t="shared" si="40"/>
        <v>NA</v>
      </c>
      <c r="E60" s="19" t="str">
        <f t="shared" si="41"/>
        <v>NA</v>
      </c>
      <c r="F60" s="15" t="str">
        <f t="shared" si="22"/>
        <v>NA</v>
      </c>
      <c r="G60" s="16" t="str">
        <f t="shared" si="42"/>
        <v>NA</v>
      </c>
      <c r="H60" s="17" t="str">
        <f t="shared" si="43"/>
        <v>NA</v>
      </c>
      <c r="I60" s="19" t="str">
        <f t="shared" si="44"/>
        <v>NA</v>
      </c>
      <c r="J60" s="15" t="str">
        <f t="shared" si="23"/>
        <v>NA</v>
      </c>
      <c r="K60" s="16" t="str">
        <f t="shared" si="24"/>
        <v>NA</v>
      </c>
      <c r="L60" s="17">
        <f t="shared" si="25"/>
        <v>0.86340400000000006</v>
      </c>
      <c r="M60" s="19">
        <f t="shared" si="26"/>
        <v>8</v>
      </c>
      <c r="N60" s="15" t="str">
        <f t="shared" si="27"/>
        <v>NA</v>
      </c>
      <c r="O60" s="16" t="str">
        <f t="shared" si="28"/>
        <v>NA</v>
      </c>
      <c r="P60" s="17" t="str">
        <f t="shared" si="29"/>
        <v>NA</v>
      </c>
      <c r="Q60" s="19" t="str">
        <f t="shared" si="30"/>
        <v>NA</v>
      </c>
      <c r="R60" s="15" t="str">
        <f t="shared" si="23"/>
        <v>NA</v>
      </c>
      <c r="S60" s="16" t="str">
        <f t="shared" si="31"/>
        <v>NA</v>
      </c>
      <c r="T60" s="17" t="str">
        <f t="shared" si="25"/>
        <v>NA</v>
      </c>
      <c r="U60" s="19" t="str">
        <f t="shared" si="33"/>
        <v>NA</v>
      </c>
      <c r="V60" s="15">
        <f t="shared" si="27"/>
        <v>0.80431425000000001</v>
      </c>
      <c r="W60" s="16">
        <f t="shared" si="34"/>
        <v>1</v>
      </c>
      <c r="X60" s="17">
        <f t="shared" si="29"/>
        <v>0.83069749999999998</v>
      </c>
      <c r="Y60" s="19">
        <f t="shared" si="36"/>
        <v>5</v>
      </c>
      <c r="Z60" s="15" t="str">
        <f t="shared" si="45"/>
        <v>NA</v>
      </c>
      <c r="AA60" s="16" t="str">
        <f t="shared" si="37"/>
        <v>NA</v>
      </c>
    </row>
    <row r="61" spans="1:27" x14ac:dyDescent="0.25">
      <c r="A61" s="18" t="str">
        <f t="shared" si="38"/>
        <v>IMCB-SG (1)</v>
      </c>
      <c r="B61" s="15">
        <f t="shared" si="21"/>
        <v>0.52253225000000003</v>
      </c>
      <c r="C61" s="16">
        <f t="shared" si="39"/>
        <v>3</v>
      </c>
      <c r="D61" s="17">
        <f t="shared" si="40"/>
        <v>0.45662849999999999</v>
      </c>
      <c r="E61" s="19">
        <f t="shared" si="41"/>
        <v>6</v>
      </c>
      <c r="F61" s="15" t="str">
        <f t="shared" si="22"/>
        <v>NA</v>
      </c>
      <c r="G61" s="16" t="str">
        <f t="shared" si="42"/>
        <v>NA</v>
      </c>
      <c r="H61" s="17" t="str">
        <f t="shared" si="43"/>
        <v>NA</v>
      </c>
      <c r="I61" s="19" t="str">
        <f t="shared" si="44"/>
        <v>NA</v>
      </c>
      <c r="J61" s="15">
        <f t="shared" si="23"/>
        <v>0.70515174999999997</v>
      </c>
      <c r="K61" s="16">
        <f t="shared" si="24"/>
        <v>10</v>
      </c>
      <c r="L61" s="17">
        <f t="shared" si="25"/>
        <v>0.62319499999999994</v>
      </c>
      <c r="M61" s="19">
        <f t="shared" si="26"/>
        <v>13</v>
      </c>
      <c r="N61" s="15" t="str">
        <f t="shared" si="27"/>
        <v>NA</v>
      </c>
      <c r="O61" s="16" t="str">
        <f t="shared" si="28"/>
        <v>NA</v>
      </c>
      <c r="P61" s="17" t="str">
        <f t="shared" si="29"/>
        <v>NA</v>
      </c>
      <c r="Q61" s="19" t="str">
        <f t="shared" si="30"/>
        <v>NA</v>
      </c>
      <c r="R61" s="15" t="str">
        <f t="shared" si="23"/>
        <v>-</v>
      </c>
      <c r="S61" s="16" t="str">
        <f t="shared" si="31"/>
        <v>-</v>
      </c>
      <c r="T61" s="17">
        <f t="shared" si="25"/>
        <v>0.61104424999999996</v>
      </c>
      <c r="U61" s="19">
        <f t="shared" si="33"/>
        <v>5</v>
      </c>
      <c r="V61" s="15">
        <f t="shared" si="27"/>
        <v>0.27008349999999998</v>
      </c>
      <c r="W61" s="16">
        <f t="shared" si="34"/>
        <v>7</v>
      </c>
      <c r="X61" s="17">
        <f t="shared" si="29"/>
        <v>0.65225350000000004</v>
      </c>
      <c r="Y61" s="19">
        <f t="shared" si="36"/>
        <v>10</v>
      </c>
      <c r="Z61" s="15" t="str">
        <f t="shared" si="45"/>
        <v>NA</v>
      </c>
      <c r="AA61" s="16" t="str">
        <f t="shared" si="37"/>
        <v>NA</v>
      </c>
    </row>
    <row r="62" spans="1:27" x14ac:dyDescent="0.25">
      <c r="A62" s="18" t="str">
        <f t="shared" si="38"/>
        <v>IMCB-SG (2)</v>
      </c>
      <c r="B62" s="15" t="str">
        <f t="shared" si="21"/>
        <v>NA</v>
      </c>
      <c r="C62" s="16" t="str">
        <f t="shared" si="39"/>
        <v>NA</v>
      </c>
      <c r="D62" s="17" t="str">
        <f t="shared" si="40"/>
        <v>NA</v>
      </c>
      <c r="E62" s="19" t="str">
        <f t="shared" si="41"/>
        <v>NA</v>
      </c>
      <c r="F62" s="15">
        <f t="shared" si="22"/>
        <v>0.50623850000000004</v>
      </c>
      <c r="G62" s="16">
        <f t="shared" si="42"/>
        <v>8</v>
      </c>
      <c r="H62" s="17">
        <f t="shared" si="43"/>
        <v>0.65905199999999997</v>
      </c>
      <c r="I62" s="19">
        <f t="shared" si="44"/>
        <v>3</v>
      </c>
      <c r="J62" s="15" t="str">
        <f t="shared" si="23"/>
        <v>NA</v>
      </c>
      <c r="K62" s="16" t="str">
        <f t="shared" si="24"/>
        <v>NA</v>
      </c>
      <c r="L62" s="17" t="str">
        <f t="shared" si="25"/>
        <v>NA</v>
      </c>
      <c r="M62" s="19" t="str">
        <f t="shared" si="26"/>
        <v>NA</v>
      </c>
      <c r="N62" s="15" t="str">
        <f t="shared" si="27"/>
        <v>NA</v>
      </c>
      <c r="O62" s="16" t="str">
        <f t="shared" si="28"/>
        <v>NA</v>
      </c>
      <c r="P62" s="17">
        <f t="shared" si="29"/>
        <v>0.81382275000000004</v>
      </c>
      <c r="Q62" s="19">
        <f t="shared" si="30"/>
        <v>9</v>
      </c>
      <c r="R62" s="15" t="str">
        <f t="shared" si="23"/>
        <v>-</v>
      </c>
      <c r="S62" s="16" t="str">
        <f t="shared" si="31"/>
        <v>-</v>
      </c>
      <c r="T62" s="17" t="str">
        <f t="shared" si="25"/>
        <v>NA</v>
      </c>
      <c r="U62" s="19" t="str">
        <f t="shared" si="33"/>
        <v>NA</v>
      </c>
      <c r="V62" s="15" t="str">
        <f t="shared" si="27"/>
        <v>NA</v>
      </c>
      <c r="W62" s="16" t="str">
        <f t="shared" si="34"/>
        <v>NA</v>
      </c>
      <c r="X62" s="17" t="str">
        <f t="shared" si="29"/>
        <v>NA</v>
      </c>
      <c r="Y62" s="19" t="str">
        <f t="shared" si="36"/>
        <v>NA</v>
      </c>
      <c r="Z62" s="15">
        <f t="shared" si="45"/>
        <v>0.7138469999999999</v>
      </c>
      <c r="AA62" s="16">
        <f t="shared" si="37"/>
        <v>3</v>
      </c>
    </row>
    <row r="63" spans="1:27" x14ac:dyDescent="0.25">
      <c r="A63" s="18" t="str">
        <f t="shared" si="38"/>
        <v>KIT-GE</v>
      </c>
      <c r="B63" s="15" t="str">
        <f t="shared" si="21"/>
        <v>NA</v>
      </c>
      <c r="C63" s="16" t="str">
        <f t="shared" si="39"/>
        <v>NA</v>
      </c>
      <c r="D63" s="17" t="str">
        <f t="shared" si="40"/>
        <v>NA</v>
      </c>
      <c r="E63" s="19" t="str">
        <f t="shared" si="41"/>
        <v>NA</v>
      </c>
      <c r="F63" s="15" t="str">
        <f t="shared" si="22"/>
        <v>NA</v>
      </c>
      <c r="G63" s="16" t="str">
        <f t="shared" si="42"/>
        <v>NA</v>
      </c>
      <c r="H63" s="17" t="str">
        <f t="shared" si="43"/>
        <v>NA</v>
      </c>
      <c r="I63" s="19" t="str">
        <f t="shared" si="44"/>
        <v>NA</v>
      </c>
      <c r="J63" s="15">
        <f t="shared" si="23"/>
        <v>0.87110050000000006</v>
      </c>
      <c r="K63" s="16">
        <f t="shared" si="24"/>
        <v>6</v>
      </c>
      <c r="L63" s="17">
        <f t="shared" si="25"/>
        <v>0.87005375000000007</v>
      </c>
      <c r="M63" s="19">
        <f t="shared" si="26"/>
        <v>6</v>
      </c>
      <c r="N63" s="15">
        <f t="shared" si="27"/>
        <v>0.50667925000000003</v>
      </c>
      <c r="O63" s="16">
        <f t="shared" si="28"/>
        <v>3</v>
      </c>
      <c r="P63" s="17">
        <f t="shared" si="29"/>
        <v>0.72973500000000002</v>
      </c>
      <c r="Q63" s="19">
        <f t="shared" si="30"/>
        <v>11</v>
      </c>
      <c r="R63" s="15" t="str">
        <f t="shared" si="23"/>
        <v>NA</v>
      </c>
      <c r="S63" s="16" t="str">
        <f t="shared" si="31"/>
        <v>NA</v>
      </c>
      <c r="T63" s="17" t="str">
        <f t="shared" si="25"/>
        <v>NA</v>
      </c>
      <c r="U63" s="19" t="str">
        <f t="shared" si="33"/>
        <v>NA</v>
      </c>
      <c r="V63" s="15" t="str">
        <f t="shared" si="27"/>
        <v>NA</v>
      </c>
      <c r="W63" s="16" t="str">
        <f t="shared" si="34"/>
        <v>NA</v>
      </c>
      <c r="X63" s="17">
        <f t="shared" si="29"/>
        <v>0.6655915</v>
      </c>
      <c r="Y63" s="19">
        <f t="shared" si="36"/>
        <v>9</v>
      </c>
      <c r="Z63" s="15">
        <f t="shared" si="45"/>
        <v>0.64245774999999994</v>
      </c>
      <c r="AA63" s="16">
        <f t="shared" si="37"/>
        <v>5</v>
      </c>
    </row>
    <row r="64" spans="1:27" x14ac:dyDescent="0.25">
      <c r="A64" s="18" t="str">
        <f t="shared" si="38"/>
        <v>KTH-SE (1)</v>
      </c>
      <c r="B64" s="15" t="str">
        <f t="shared" si="21"/>
        <v>NA</v>
      </c>
      <c r="C64" s="16" t="str">
        <f t="shared" si="39"/>
        <v>NA</v>
      </c>
      <c r="D64" s="17">
        <f t="shared" si="40"/>
        <v>0.67613349999999994</v>
      </c>
      <c r="E64" s="19">
        <f t="shared" si="41"/>
        <v>1</v>
      </c>
      <c r="F64" s="15">
        <f t="shared" si="22"/>
        <v>0.93757825000000006</v>
      </c>
      <c r="G64" s="16">
        <f t="shared" si="42"/>
        <v>1</v>
      </c>
      <c r="H64" s="17">
        <f t="shared" si="43"/>
        <v>0.7571047500000001</v>
      </c>
      <c r="I64" s="19">
        <f t="shared" si="44"/>
        <v>1</v>
      </c>
      <c r="J64" s="15">
        <f t="shared" si="23"/>
        <v>0.95111124999999996</v>
      </c>
      <c r="K64" s="16">
        <f t="shared" si="24"/>
        <v>1</v>
      </c>
      <c r="L64" s="17">
        <f t="shared" si="25"/>
        <v>0.94231175</v>
      </c>
      <c r="M64" s="19">
        <f t="shared" si="26"/>
        <v>1</v>
      </c>
      <c r="N64" s="15">
        <f t="shared" si="27"/>
        <v>0.68825924999999999</v>
      </c>
      <c r="O64" s="16">
        <f t="shared" si="28"/>
        <v>1</v>
      </c>
      <c r="P64" s="17">
        <f t="shared" si="29"/>
        <v>0.92589374999999996</v>
      </c>
      <c r="Q64" s="19">
        <f t="shared" si="30"/>
        <v>1</v>
      </c>
      <c r="R64" s="15" t="str">
        <f t="shared" si="23"/>
        <v>NA</v>
      </c>
      <c r="S64" s="16" t="str">
        <f t="shared" si="31"/>
        <v>NA</v>
      </c>
      <c r="T64" s="17" t="str">
        <f t="shared" si="25"/>
        <v>NA</v>
      </c>
      <c r="U64" s="19" t="str">
        <f t="shared" si="33"/>
        <v>NA</v>
      </c>
      <c r="V64" s="15">
        <f t="shared" si="27"/>
        <v>0.77205524999999997</v>
      </c>
      <c r="W64" s="16">
        <f t="shared" si="34"/>
        <v>2</v>
      </c>
      <c r="X64" s="17">
        <f t="shared" si="29"/>
        <v>0.87402700000000011</v>
      </c>
      <c r="Y64" s="19">
        <f t="shared" si="36"/>
        <v>2</v>
      </c>
      <c r="Z64" s="15">
        <f t="shared" si="45"/>
        <v>0.84786775000000003</v>
      </c>
      <c r="AA64" s="16">
        <f t="shared" si="37"/>
        <v>1</v>
      </c>
    </row>
    <row r="65" spans="1:27" x14ac:dyDescent="0.25">
      <c r="A65" s="18" t="str">
        <f t="shared" si="38"/>
        <v>KTH-SE (2)</v>
      </c>
      <c r="B65" s="15" t="str">
        <f t="shared" si="21"/>
        <v>NA</v>
      </c>
      <c r="C65" s="16" t="str">
        <f t="shared" si="39"/>
        <v>NA</v>
      </c>
      <c r="D65" s="17" t="str">
        <f t="shared" si="40"/>
        <v>NA</v>
      </c>
      <c r="E65" s="19" t="str">
        <f t="shared" si="41"/>
        <v>NA</v>
      </c>
      <c r="F65" s="15" t="str">
        <f t="shared" si="22"/>
        <v>NA</v>
      </c>
      <c r="G65" s="16" t="str">
        <f t="shared" si="42"/>
        <v>NA</v>
      </c>
      <c r="H65" s="17" t="str">
        <f t="shared" si="43"/>
        <v>NA</v>
      </c>
      <c r="I65" s="19" t="str">
        <f t="shared" si="44"/>
        <v>NA</v>
      </c>
      <c r="J65" s="15" t="str">
        <f t="shared" si="23"/>
        <v>NA</v>
      </c>
      <c r="K65" s="16" t="str">
        <f t="shared" si="24"/>
        <v>NA</v>
      </c>
      <c r="L65" s="17" t="str">
        <f t="shared" si="25"/>
        <v>NA</v>
      </c>
      <c r="M65" s="19" t="str">
        <f t="shared" si="26"/>
        <v>NA</v>
      </c>
      <c r="N65" s="15" t="str">
        <f t="shared" si="27"/>
        <v>NA</v>
      </c>
      <c r="O65" s="16" t="str">
        <f t="shared" si="28"/>
        <v>NA</v>
      </c>
      <c r="P65" s="17" t="str">
        <f t="shared" si="29"/>
        <v>NA</v>
      </c>
      <c r="Q65" s="19" t="str">
        <f t="shared" si="30"/>
        <v>NA</v>
      </c>
      <c r="R65" s="15">
        <f t="shared" si="23"/>
        <v>0.60940949999999994</v>
      </c>
      <c r="S65" s="16">
        <f t="shared" si="31"/>
        <v>1</v>
      </c>
      <c r="T65" s="17" t="str">
        <f t="shared" si="25"/>
        <v>NA</v>
      </c>
      <c r="U65" s="19" t="str">
        <f t="shared" si="33"/>
        <v>NA</v>
      </c>
      <c r="V65" s="15" t="str">
        <f t="shared" si="27"/>
        <v>NA</v>
      </c>
      <c r="W65" s="16" t="str">
        <f t="shared" si="34"/>
        <v>NA</v>
      </c>
      <c r="X65" s="17" t="str">
        <f t="shared" si="29"/>
        <v>NA</v>
      </c>
      <c r="Y65" s="19" t="str">
        <f t="shared" si="36"/>
        <v>NA</v>
      </c>
      <c r="Z65" s="15" t="str">
        <f t="shared" si="45"/>
        <v>NA</v>
      </c>
      <c r="AA65" s="16" t="str">
        <f t="shared" si="37"/>
        <v>NA</v>
      </c>
    </row>
    <row r="66" spans="1:27" x14ac:dyDescent="0.25">
      <c r="A66" s="18" t="str">
        <f t="shared" si="38"/>
        <v>KTH-SE (3)</v>
      </c>
      <c r="B66" s="15" t="str">
        <f t="shared" si="21"/>
        <v>NA</v>
      </c>
      <c r="C66" s="16" t="str">
        <f t="shared" si="39"/>
        <v>NA</v>
      </c>
      <c r="D66" s="17" t="str">
        <f t="shared" si="40"/>
        <v>NA</v>
      </c>
      <c r="E66" s="19" t="str">
        <f t="shared" si="41"/>
        <v>NA</v>
      </c>
      <c r="F66" s="15" t="str">
        <f t="shared" si="22"/>
        <v>NA</v>
      </c>
      <c r="G66" s="16" t="str">
        <f t="shared" si="42"/>
        <v>NA</v>
      </c>
      <c r="H66" s="17" t="str">
        <f t="shared" si="43"/>
        <v>NA</v>
      </c>
      <c r="I66" s="19" t="str">
        <f t="shared" si="44"/>
        <v>NA</v>
      </c>
      <c r="J66" s="15" t="str">
        <f t="shared" si="23"/>
        <v>NA</v>
      </c>
      <c r="K66" s="16" t="str">
        <f t="shared" si="24"/>
        <v>NA</v>
      </c>
      <c r="L66" s="17" t="str">
        <f t="shared" si="25"/>
        <v>NA</v>
      </c>
      <c r="M66" s="19" t="str">
        <f t="shared" si="26"/>
        <v>NA</v>
      </c>
      <c r="N66" s="15" t="str">
        <f t="shared" si="27"/>
        <v>NA</v>
      </c>
      <c r="O66" s="16" t="str">
        <f t="shared" si="28"/>
        <v>NA</v>
      </c>
      <c r="P66" s="17" t="str">
        <f t="shared" si="29"/>
        <v>NA</v>
      </c>
      <c r="Q66" s="19" t="str">
        <f t="shared" si="30"/>
        <v>NA</v>
      </c>
      <c r="R66" s="15" t="str">
        <f t="shared" si="23"/>
        <v>NA</v>
      </c>
      <c r="S66" s="16" t="str">
        <f t="shared" si="31"/>
        <v>NA</v>
      </c>
      <c r="T66" s="17">
        <f t="shared" si="25"/>
        <v>0.88639774999999998</v>
      </c>
      <c r="U66" s="19">
        <f t="shared" si="33"/>
        <v>3</v>
      </c>
      <c r="V66" s="15" t="str">
        <f t="shared" si="27"/>
        <v>NA</v>
      </c>
      <c r="W66" s="16" t="str">
        <f t="shared" si="34"/>
        <v>NA</v>
      </c>
      <c r="X66" s="17" t="str">
        <f t="shared" si="29"/>
        <v>NA</v>
      </c>
      <c r="Y66" s="19" t="str">
        <f t="shared" si="36"/>
        <v>NA</v>
      </c>
      <c r="Z66" s="15" t="str">
        <f t="shared" si="45"/>
        <v>NA</v>
      </c>
      <c r="AA66" s="16" t="str">
        <f t="shared" si="37"/>
        <v>NA</v>
      </c>
    </row>
    <row r="67" spans="1:27" x14ac:dyDescent="0.25">
      <c r="A67" s="18" t="str">
        <f t="shared" si="38"/>
        <v>KTH-SE (4)</v>
      </c>
      <c r="B67" s="15">
        <f t="shared" si="21"/>
        <v>0.62863849999999999</v>
      </c>
      <c r="C67" s="16">
        <f t="shared" si="39"/>
        <v>2</v>
      </c>
      <c r="D67" s="17" t="str">
        <f t="shared" si="40"/>
        <v>NA</v>
      </c>
      <c r="E67" s="19" t="str">
        <f t="shared" si="41"/>
        <v>NA</v>
      </c>
      <c r="F67" s="15" t="str">
        <f t="shared" si="22"/>
        <v>NA</v>
      </c>
      <c r="G67" s="16" t="str">
        <f t="shared" si="42"/>
        <v>NA</v>
      </c>
      <c r="H67" s="17" t="str">
        <f t="shared" si="43"/>
        <v>NA</v>
      </c>
      <c r="I67" s="19" t="str">
        <f t="shared" si="44"/>
        <v>NA</v>
      </c>
      <c r="J67" s="15" t="str">
        <f t="shared" si="23"/>
        <v>NA</v>
      </c>
      <c r="K67" s="16" t="str">
        <f t="shared" si="24"/>
        <v>NA</v>
      </c>
      <c r="L67" s="17" t="str">
        <f t="shared" si="25"/>
        <v>NA</v>
      </c>
      <c r="M67" s="19" t="str">
        <f t="shared" si="26"/>
        <v>NA</v>
      </c>
      <c r="N67" s="15" t="str">
        <f t="shared" si="27"/>
        <v>NA</v>
      </c>
      <c r="O67" s="16" t="str">
        <f t="shared" si="28"/>
        <v>NA</v>
      </c>
      <c r="P67" s="17" t="str">
        <f t="shared" si="29"/>
        <v>NA</v>
      </c>
      <c r="Q67" s="19" t="str">
        <f t="shared" si="30"/>
        <v>NA</v>
      </c>
      <c r="R67" s="15" t="str">
        <f t="shared" si="23"/>
        <v>NA</v>
      </c>
      <c r="S67" s="16" t="str">
        <f t="shared" si="31"/>
        <v>NA</v>
      </c>
      <c r="T67" s="17" t="str">
        <f t="shared" si="25"/>
        <v>NA</v>
      </c>
      <c r="U67" s="19" t="str">
        <f t="shared" si="33"/>
        <v>NA</v>
      </c>
      <c r="V67" s="15" t="str">
        <f t="shared" si="27"/>
        <v>NA</v>
      </c>
      <c r="W67" s="16" t="str">
        <f t="shared" si="34"/>
        <v>NA</v>
      </c>
      <c r="X67" s="17" t="str">
        <f t="shared" si="29"/>
        <v>NA</v>
      </c>
      <c r="Y67" s="19" t="str">
        <f t="shared" si="36"/>
        <v>NA</v>
      </c>
      <c r="Z67" s="15" t="str">
        <f t="shared" si="45"/>
        <v>NA</v>
      </c>
      <c r="AA67" s="16" t="str">
        <f t="shared" si="37"/>
        <v>NA</v>
      </c>
    </row>
    <row r="68" spans="1:27" x14ac:dyDescent="0.25">
      <c r="A68" s="18" t="str">
        <f t="shared" si="38"/>
        <v>LEID-NL</v>
      </c>
      <c r="B68" s="15" t="str">
        <f t="shared" si="21"/>
        <v>NA</v>
      </c>
      <c r="C68" s="16" t="str">
        <f t="shared" si="39"/>
        <v>NA</v>
      </c>
      <c r="D68" s="17">
        <f t="shared" si="40"/>
        <v>0.38890000000000002</v>
      </c>
      <c r="E68" s="19">
        <f t="shared" si="41"/>
        <v>8</v>
      </c>
      <c r="F68" s="15">
        <f t="shared" si="22"/>
        <v>0.81123875000000001</v>
      </c>
      <c r="G68" s="16">
        <f t="shared" si="42"/>
        <v>4</v>
      </c>
      <c r="H68" s="17">
        <f t="shared" si="43"/>
        <v>0.74493199999999993</v>
      </c>
      <c r="I68" s="19">
        <f t="shared" si="44"/>
        <v>2</v>
      </c>
      <c r="J68" s="15">
        <f t="shared" si="23"/>
        <v>0.90184249999999999</v>
      </c>
      <c r="K68" s="16">
        <f t="shared" si="24"/>
        <v>2</v>
      </c>
      <c r="L68" s="17">
        <f t="shared" si="25"/>
        <v>0.85575549999999989</v>
      </c>
      <c r="M68" s="19">
        <f t="shared" si="26"/>
        <v>9</v>
      </c>
      <c r="N68" s="15" t="str">
        <f t="shared" si="27"/>
        <v>NA</v>
      </c>
      <c r="O68" s="16" t="str">
        <f t="shared" si="28"/>
        <v>NA</v>
      </c>
      <c r="P68" s="17">
        <f t="shared" si="29"/>
        <v>0.90520250000000002</v>
      </c>
      <c r="Q68" s="19">
        <f t="shared" si="30"/>
        <v>4</v>
      </c>
      <c r="R68" s="15" t="str">
        <f t="shared" si="23"/>
        <v>NA</v>
      </c>
      <c r="S68" s="16" t="str">
        <f t="shared" si="31"/>
        <v>NA</v>
      </c>
      <c r="T68" s="17" t="str">
        <f t="shared" si="25"/>
        <v>NA</v>
      </c>
      <c r="U68" s="19" t="str">
        <f t="shared" si="33"/>
        <v>NA</v>
      </c>
      <c r="V68" s="15" t="str">
        <f t="shared" si="27"/>
        <v>NA</v>
      </c>
      <c r="W68" s="16" t="str">
        <f t="shared" si="34"/>
        <v>NA</v>
      </c>
      <c r="X68" s="17">
        <f t="shared" si="29"/>
        <v>0.83749425</v>
      </c>
      <c r="Y68" s="19">
        <f t="shared" si="36"/>
        <v>4</v>
      </c>
      <c r="Z68" s="15">
        <f t="shared" si="45"/>
        <v>0.79795824999999998</v>
      </c>
      <c r="AA68" s="16">
        <f t="shared" si="37"/>
        <v>2</v>
      </c>
    </row>
    <row r="69" spans="1:27" x14ac:dyDescent="0.25">
      <c r="A69" s="18" t="str">
        <f t="shared" si="38"/>
        <v>MU-CZ</v>
      </c>
      <c r="B69" s="15" t="str">
        <f t="shared" si="21"/>
        <v>NA</v>
      </c>
      <c r="C69" s="16" t="str">
        <f t="shared" si="39"/>
        <v>NA</v>
      </c>
      <c r="D69" s="17" t="str">
        <f t="shared" si="40"/>
        <v>NA</v>
      </c>
      <c r="E69" s="19" t="str">
        <f t="shared" si="41"/>
        <v>NA</v>
      </c>
      <c r="F69" s="15" t="str">
        <f t="shared" si="22"/>
        <v>NA</v>
      </c>
      <c r="G69" s="16" t="str">
        <f t="shared" si="42"/>
        <v>NA</v>
      </c>
      <c r="H69" s="17" t="str">
        <f t="shared" si="43"/>
        <v>NA</v>
      </c>
      <c r="I69" s="19" t="str">
        <f t="shared" si="44"/>
        <v>NA</v>
      </c>
      <c r="J69" s="15">
        <f t="shared" si="23"/>
        <v>0.87697874999999992</v>
      </c>
      <c r="K69" s="16">
        <f t="shared" si="24"/>
        <v>5</v>
      </c>
      <c r="L69" s="17" t="str">
        <f t="shared" si="25"/>
        <v>NA</v>
      </c>
      <c r="M69" s="19" t="str">
        <f t="shared" si="26"/>
        <v>NA</v>
      </c>
      <c r="N69" s="15" t="str">
        <f t="shared" si="27"/>
        <v>NA</v>
      </c>
      <c r="O69" s="16" t="str">
        <f t="shared" si="28"/>
        <v>NA</v>
      </c>
      <c r="P69" s="17">
        <f t="shared" si="29"/>
        <v>0.91209399999999996</v>
      </c>
      <c r="Q69" s="19">
        <f t="shared" si="30"/>
        <v>2</v>
      </c>
      <c r="R69" s="15" t="str">
        <f t="shared" si="23"/>
        <v>-</v>
      </c>
      <c r="S69" s="16" t="str">
        <f t="shared" si="31"/>
        <v>-</v>
      </c>
      <c r="T69" s="17" t="str">
        <f t="shared" si="25"/>
        <v>NA</v>
      </c>
      <c r="U69" s="19" t="str">
        <f t="shared" si="33"/>
        <v>NA</v>
      </c>
      <c r="V69" s="15" t="str">
        <f t="shared" si="27"/>
        <v>NA</v>
      </c>
      <c r="W69" s="16" t="str">
        <f t="shared" si="34"/>
        <v>NA</v>
      </c>
      <c r="X69" s="17">
        <f t="shared" si="29"/>
        <v>0.82060474999999999</v>
      </c>
      <c r="Y69" s="19">
        <f t="shared" si="36"/>
        <v>6</v>
      </c>
      <c r="Z69" s="15" t="str">
        <f t="shared" si="45"/>
        <v>NA</v>
      </c>
      <c r="AA69" s="16" t="str">
        <f t="shared" si="37"/>
        <v>NA</v>
      </c>
    </row>
    <row r="70" spans="1:27" x14ac:dyDescent="0.25">
      <c r="A70" s="18" t="str">
        <f t="shared" si="38"/>
        <v>NOTT-UK</v>
      </c>
      <c r="B70" s="15" t="str">
        <f t="shared" si="21"/>
        <v>NA</v>
      </c>
      <c r="C70" s="16" t="str">
        <f t="shared" si="39"/>
        <v>NA</v>
      </c>
      <c r="D70" s="17">
        <f t="shared" si="40"/>
        <v>0.54579850000000008</v>
      </c>
      <c r="E70" s="19">
        <f t="shared" si="41"/>
        <v>3</v>
      </c>
      <c r="F70" s="15" t="str">
        <f t="shared" si="22"/>
        <v>NA</v>
      </c>
      <c r="G70" s="16" t="str">
        <f t="shared" si="42"/>
        <v>NA</v>
      </c>
      <c r="H70" s="17" t="str">
        <f t="shared" si="43"/>
        <v>NA</v>
      </c>
      <c r="I70" s="19" t="str">
        <f t="shared" si="44"/>
        <v>NA</v>
      </c>
      <c r="J70" s="15">
        <f t="shared" ref="J70:R74" si="46">IF( AND(ISNUMBER(J20),ISNUMBER(K20)),  AVERAGE(J20:K20),  J20 )</f>
        <v>0.82625149999999992</v>
      </c>
      <c r="K70" s="16">
        <f t="shared" ref="K70:K74" si="47">IF(ISNUMBER(J70),RANK(J70,J$54:J$74,0),J70)</f>
        <v>7</v>
      </c>
      <c r="L70" s="17">
        <f t="shared" ref="L70:T74" si="48">IF( AND(ISNUMBER(L20),ISNUMBER(M20)),  AVERAGE(L20:M20),  L20 )</f>
        <v>0.67495950000000005</v>
      </c>
      <c r="M70" s="19">
        <f t="shared" ref="M70:M74" si="49">IF(ISNUMBER(L70),RANK(L70,L$54:L$74,0),L70)</f>
        <v>12</v>
      </c>
      <c r="N70" s="15" t="str">
        <f t="shared" ref="N70:V74" si="50">IF( AND(ISNUMBER(N20),ISNUMBER(O20)),  AVERAGE(N20:O20),  N20 )</f>
        <v>NA</v>
      </c>
      <c r="O70" s="16" t="str">
        <f t="shared" ref="O70:O74" si="51">IF(ISNUMBER(N70),RANK(N70,N$54:N$74,0),N70)</f>
        <v>NA</v>
      </c>
      <c r="P70" s="17">
        <f t="shared" ref="P70:X74" si="52">IF( AND(ISNUMBER(P20),ISNUMBER(Q20)),  AVERAGE(P20:Q20),  P20 )</f>
        <v>0.83684800000000004</v>
      </c>
      <c r="Q70" s="19">
        <f t="shared" ref="Q70:Q74" si="53">IF(ISNUMBER(P70),RANK(P70,P$54:P$74,0),P70)</f>
        <v>7</v>
      </c>
      <c r="R70" s="15" t="str">
        <f t="shared" si="46"/>
        <v>-</v>
      </c>
      <c r="S70" s="16" t="str">
        <f t="shared" ref="S70:S74" si="54">IF(ISNUMBER(R70),RANK(R70,R$54:R$74,0),R70)</f>
        <v>-</v>
      </c>
      <c r="T70" s="17" t="str">
        <f t="shared" si="48"/>
        <v>NA</v>
      </c>
      <c r="U70" s="19" t="str">
        <f t="shared" ref="U70:U74" si="55">IF(ISNUMBER(T70),RANK(T70,T$54:T$74,0),T70)</f>
        <v>NA</v>
      </c>
      <c r="V70" s="15" t="str">
        <f t="shared" si="50"/>
        <v>NA</v>
      </c>
      <c r="W70" s="16" t="str">
        <f t="shared" ref="W70:W74" si="56">IF(ISNUMBER(V70),RANK(V70,V$54:V$74,0),V70)</f>
        <v>NA</v>
      </c>
      <c r="X70" s="17">
        <f t="shared" si="52"/>
        <v>0.5175805</v>
      </c>
      <c r="Y70" s="19">
        <f t="shared" si="36"/>
        <v>13</v>
      </c>
      <c r="Z70" s="15" t="str">
        <f t="shared" si="45"/>
        <v>NA</v>
      </c>
      <c r="AA70" s="16" t="str">
        <f t="shared" si="37"/>
        <v>NA</v>
      </c>
    </row>
    <row r="71" spans="1:27" x14ac:dyDescent="0.25">
      <c r="A71" s="18" t="str">
        <f t="shared" si="38"/>
        <v>PAST-FR</v>
      </c>
      <c r="B71" s="15" t="str">
        <f t="shared" si="21"/>
        <v>NA</v>
      </c>
      <c r="C71" s="16" t="str">
        <f t="shared" si="39"/>
        <v>NA</v>
      </c>
      <c r="D71" s="17" t="str">
        <f t="shared" si="40"/>
        <v>NA</v>
      </c>
      <c r="E71" s="19" t="str">
        <f t="shared" si="41"/>
        <v>NA</v>
      </c>
      <c r="F71" s="15" t="str">
        <f t="shared" si="22"/>
        <v>NA</v>
      </c>
      <c r="G71" s="16" t="str">
        <f t="shared" si="42"/>
        <v>NA</v>
      </c>
      <c r="H71" s="17" t="str">
        <f t="shared" si="43"/>
        <v>NA</v>
      </c>
      <c r="I71" s="19" t="str">
        <f t="shared" si="44"/>
        <v>NA</v>
      </c>
      <c r="J71" s="15" t="str">
        <f t="shared" si="46"/>
        <v>NA</v>
      </c>
      <c r="K71" s="16" t="str">
        <f t="shared" si="47"/>
        <v>NA</v>
      </c>
      <c r="L71" s="17" t="str">
        <f t="shared" si="48"/>
        <v>NA</v>
      </c>
      <c r="M71" s="19" t="str">
        <f t="shared" si="49"/>
        <v>NA</v>
      </c>
      <c r="N71" s="15" t="str">
        <f t="shared" si="50"/>
        <v>NA</v>
      </c>
      <c r="O71" s="16" t="str">
        <f t="shared" si="51"/>
        <v>NA</v>
      </c>
      <c r="P71" s="17" t="str">
        <f t="shared" si="52"/>
        <v>NA</v>
      </c>
      <c r="Q71" s="19" t="str">
        <f t="shared" si="53"/>
        <v>NA</v>
      </c>
      <c r="R71" s="15" t="str">
        <f t="shared" si="46"/>
        <v>NA</v>
      </c>
      <c r="S71" s="16" t="str">
        <f t="shared" si="54"/>
        <v>NA</v>
      </c>
      <c r="T71" s="17" t="str">
        <f t="shared" si="48"/>
        <v>NA</v>
      </c>
      <c r="U71" s="19" t="str">
        <f t="shared" si="55"/>
        <v>NA</v>
      </c>
      <c r="V71" s="15" t="str">
        <f t="shared" si="50"/>
        <v>NA</v>
      </c>
      <c r="W71" s="16" t="str">
        <f t="shared" si="56"/>
        <v>NA</v>
      </c>
      <c r="X71" s="17">
        <f t="shared" si="52"/>
        <v>0.85856424999999992</v>
      </c>
      <c r="Y71" s="19">
        <f t="shared" si="36"/>
        <v>3</v>
      </c>
      <c r="Z71" s="15" t="str">
        <f t="shared" si="45"/>
        <v>NA</v>
      </c>
      <c r="AA71" s="16" t="str">
        <f t="shared" si="37"/>
        <v>NA</v>
      </c>
    </row>
    <row r="72" spans="1:27" x14ac:dyDescent="0.25">
      <c r="A72" s="18" t="str">
        <f t="shared" si="38"/>
        <v>UP-PT</v>
      </c>
      <c r="B72" s="15">
        <f t="shared" si="21"/>
        <v>0.39526024999999998</v>
      </c>
      <c r="C72" s="16">
        <f t="shared" si="39"/>
        <v>4</v>
      </c>
      <c r="D72" s="17">
        <f t="shared" si="40"/>
        <v>0.41130224999999998</v>
      </c>
      <c r="E72" s="19">
        <f t="shared" si="41"/>
        <v>7</v>
      </c>
      <c r="F72" s="15">
        <f t="shared" si="22"/>
        <v>0.79759200000000008</v>
      </c>
      <c r="G72" s="16">
        <f t="shared" si="42"/>
        <v>5</v>
      </c>
      <c r="H72" s="17">
        <f t="shared" si="43"/>
        <v>0.59617824999999991</v>
      </c>
      <c r="I72" s="19">
        <f t="shared" si="44"/>
        <v>4</v>
      </c>
      <c r="J72" s="15">
        <f t="shared" si="46"/>
        <v>0.79879524999999996</v>
      </c>
      <c r="K72" s="16">
        <f t="shared" si="47"/>
        <v>8</v>
      </c>
      <c r="L72" s="17">
        <f t="shared" si="48"/>
        <v>0.86901524999999991</v>
      </c>
      <c r="M72" s="19">
        <f t="shared" si="49"/>
        <v>7</v>
      </c>
      <c r="N72" s="15">
        <f t="shared" si="50"/>
        <v>0.38817475000000001</v>
      </c>
      <c r="O72" s="16">
        <f t="shared" si="51"/>
        <v>4</v>
      </c>
      <c r="P72" s="17">
        <f t="shared" si="52"/>
        <v>0.75019650000000004</v>
      </c>
      <c r="Q72" s="19">
        <f t="shared" si="53"/>
        <v>10</v>
      </c>
      <c r="R72" s="15">
        <f t="shared" si="46"/>
        <v>0.28512549999999998</v>
      </c>
      <c r="S72" s="16">
        <f t="shared" si="54"/>
        <v>2</v>
      </c>
      <c r="T72" s="17">
        <f t="shared" si="48"/>
        <v>0.61900149999999998</v>
      </c>
      <c r="U72" s="19">
        <f t="shared" si="55"/>
        <v>4</v>
      </c>
      <c r="V72" s="15">
        <f t="shared" si="50"/>
        <v>0.73500575000000001</v>
      </c>
      <c r="W72" s="16">
        <f t="shared" si="56"/>
        <v>3</v>
      </c>
      <c r="X72" s="17">
        <f t="shared" si="52"/>
        <v>0.75043300000000002</v>
      </c>
      <c r="Y72" s="19">
        <f t="shared" si="36"/>
        <v>8</v>
      </c>
      <c r="Z72" s="15">
        <f t="shared" si="45"/>
        <v>0.63800049999999997</v>
      </c>
      <c r="AA72" s="16">
        <f t="shared" si="37"/>
        <v>6</v>
      </c>
    </row>
    <row r="73" spans="1:27" x14ac:dyDescent="0.25">
      <c r="A73" s="18" t="str">
        <f t="shared" si="38"/>
        <v>UPM-ES</v>
      </c>
      <c r="B73" s="15" t="str">
        <f t="shared" si="21"/>
        <v>-</v>
      </c>
      <c r="C73" s="16" t="str">
        <f t="shared" si="39"/>
        <v>-</v>
      </c>
      <c r="D73" s="17">
        <f t="shared" si="40"/>
        <v>0.37379799999999996</v>
      </c>
      <c r="E73" s="19">
        <f t="shared" si="41"/>
        <v>9</v>
      </c>
      <c r="F73" s="15" t="str">
        <f t="shared" si="22"/>
        <v>NA</v>
      </c>
      <c r="G73" s="16" t="str">
        <f t="shared" si="42"/>
        <v>NA</v>
      </c>
      <c r="H73" s="17" t="str">
        <f t="shared" si="43"/>
        <v>NA</v>
      </c>
      <c r="I73" s="19" t="str">
        <f t="shared" si="44"/>
        <v>NA</v>
      </c>
      <c r="J73" s="15">
        <f t="shared" si="46"/>
        <v>0.70507675000000003</v>
      </c>
      <c r="K73" s="16">
        <f t="shared" si="47"/>
        <v>11</v>
      </c>
      <c r="L73" s="17">
        <f t="shared" si="48"/>
        <v>0.73312850000000007</v>
      </c>
      <c r="M73" s="19">
        <f t="shared" si="49"/>
        <v>10</v>
      </c>
      <c r="N73" s="15" t="str">
        <f t="shared" si="50"/>
        <v>-</v>
      </c>
      <c r="O73" s="16" t="str">
        <f t="shared" si="51"/>
        <v>-</v>
      </c>
      <c r="P73" s="17" t="str">
        <f t="shared" si="52"/>
        <v>NA</v>
      </c>
      <c r="Q73" s="19" t="str">
        <f t="shared" si="53"/>
        <v>NA</v>
      </c>
      <c r="R73" s="15" t="str">
        <f t="shared" si="46"/>
        <v>-</v>
      </c>
      <c r="S73" s="16" t="str">
        <f t="shared" si="54"/>
        <v>-</v>
      </c>
      <c r="T73" s="17" t="str">
        <f t="shared" si="48"/>
        <v>-</v>
      </c>
      <c r="U73" s="19" t="str">
        <f t="shared" si="55"/>
        <v>-</v>
      </c>
      <c r="V73" s="15" t="str">
        <f t="shared" si="50"/>
        <v>-</v>
      </c>
      <c r="W73" s="16" t="str">
        <f t="shared" si="56"/>
        <v>-</v>
      </c>
      <c r="X73" s="17" t="str">
        <f t="shared" si="52"/>
        <v>-</v>
      </c>
      <c r="Y73" s="19" t="str">
        <f t="shared" si="36"/>
        <v>-</v>
      </c>
      <c r="Z73" s="15" t="str">
        <f t="shared" si="45"/>
        <v>-</v>
      </c>
      <c r="AA73" s="16" t="str">
        <f t="shared" si="37"/>
        <v>-</v>
      </c>
    </row>
    <row r="74" spans="1:27" x14ac:dyDescent="0.25">
      <c r="A74" s="18" t="str">
        <f t="shared" si="38"/>
        <v>UZH-CH</v>
      </c>
      <c r="B74" s="15" t="str">
        <f t="shared" si="21"/>
        <v>NA</v>
      </c>
      <c r="C74" s="16" t="str">
        <f t="shared" si="39"/>
        <v>NA</v>
      </c>
      <c r="D74" s="17">
        <f t="shared" si="40"/>
        <v>0.51779900000000001</v>
      </c>
      <c r="E74" s="19">
        <f t="shared" si="41"/>
        <v>4</v>
      </c>
      <c r="F74" s="15" t="str">
        <f t="shared" si="22"/>
        <v>NA</v>
      </c>
      <c r="G74" s="16" t="str">
        <f t="shared" si="42"/>
        <v>NA</v>
      </c>
      <c r="H74" s="17" t="str">
        <f t="shared" si="43"/>
        <v>NA</v>
      </c>
      <c r="I74" s="19" t="str">
        <f t="shared" si="44"/>
        <v>NA</v>
      </c>
      <c r="J74" s="15">
        <f t="shared" si="46"/>
        <v>0.79550449999999995</v>
      </c>
      <c r="K74" s="16">
        <f t="shared" si="47"/>
        <v>9</v>
      </c>
      <c r="L74" s="17">
        <f t="shared" si="48"/>
        <v>0.89976875000000001</v>
      </c>
      <c r="M74" s="19">
        <f t="shared" si="49"/>
        <v>4</v>
      </c>
      <c r="N74" s="15" t="str">
        <f t="shared" si="50"/>
        <v>NA</v>
      </c>
      <c r="O74" s="16" t="str">
        <f t="shared" si="51"/>
        <v>NA</v>
      </c>
      <c r="P74" s="17" t="str">
        <f t="shared" si="52"/>
        <v>NA</v>
      </c>
      <c r="Q74" s="19" t="str">
        <f t="shared" si="53"/>
        <v>NA</v>
      </c>
      <c r="R74" s="15" t="str">
        <f t="shared" si="46"/>
        <v>NA</v>
      </c>
      <c r="S74" s="16" t="str">
        <f t="shared" si="54"/>
        <v>NA</v>
      </c>
      <c r="T74" s="17" t="str">
        <f t="shared" si="48"/>
        <v>NA</v>
      </c>
      <c r="U74" s="19" t="str">
        <f t="shared" si="55"/>
        <v>NA</v>
      </c>
      <c r="V74" s="15" t="str">
        <f t="shared" si="50"/>
        <v>NA</v>
      </c>
      <c r="W74" s="16" t="str">
        <f t="shared" si="56"/>
        <v>NA</v>
      </c>
      <c r="X74" s="17">
        <f t="shared" si="52"/>
        <v>0.78392149999999994</v>
      </c>
      <c r="Y74" s="19">
        <f t="shared" si="36"/>
        <v>7</v>
      </c>
      <c r="Z74" s="15" t="str">
        <f t="shared" si="45"/>
        <v>NA</v>
      </c>
      <c r="AA74" s="16" t="str">
        <f t="shared" si="37"/>
        <v>NA</v>
      </c>
    </row>
  </sheetData>
  <mergeCells count="41">
    <mergeCell ref="V26:W26"/>
    <mergeCell ref="X26:Y26"/>
    <mergeCell ref="Z26:AA26"/>
    <mergeCell ref="A3:AA3"/>
    <mergeCell ref="B51:C51"/>
    <mergeCell ref="D51:E51"/>
    <mergeCell ref="F51:G51"/>
    <mergeCell ref="H51:I51"/>
    <mergeCell ref="J51:K51"/>
    <mergeCell ref="L51:M51"/>
    <mergeCell ref="Z51:AA51"/>
    <mergeCell ref="N51:O51"/>
    <mergeCell ref="P51:Q51"/>
    <mergeCell ref="R51:S51"/>
    <mergeCell ref="T51:U51"/>
    <mergeCell ref="V51:W51"/>
    <mergeCell ref="X51:Y51"/>
    <mergeCell ref="A28:AA28"/>
    <mergeCell ref="T26:U26"/>
    <mergeCell ref="Z1:AA1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N1:O1"/>
    <mergeCell ref="P1:Q1"/>
    <mergeCell ref="R1:S1"/>
    <mergeCell ref="T1:U1"/>
    <mergeCell ref="V1:W1"/>
    <mergeCell ref="X1:Y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  <ignoredErrors>
    <ignoredError sqref="C55:C74 C54:D54 E54:L54 AA54:AA74 E55:E74 D55:D74 F55:Z74 M54:Z5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zoomScale="90" zoomScaleNormal="90" zoomScalePageLayoutView="90" workbookViewId="0"/>
  </sheetViews>
  <sheetFormatPr defaultColWidth="10.875" defaultRowHeight="15.75" x14ac:dyDescent="0.25"/>
  <cols>
    <col min="1" max="1" width="18.875" style="20" customWidth="1"/>
    <col min="2" max="2" width="4.875" style="20" customWidth="1"/>
    <col min="3" max="3" width="1.875" style="20" customWidth="1"/>
    <col min="4" max="4" width="4.875" style="20" customWidth="1"/>
    <col min="5" max="16384" width="10.875" style="20"/>
  </cols>
  <sheetData>
    <row r="1" spans="1:38" x14ac:dyDescent="0.25">
      <c r="B1" s="49" t="s">
        <v>50</v>
      </c>
      <c r="C1" s="49"/>
      <c r="D1" s="49"/>
      <c r="E1" s="49"/>
      <c r="F1" s="50" t="s">
        <v>45</v>
      </c>
      <c r="G1" s="51"/>
      <c r="H1" s="49" t="s">
        <v>46</v>
      </c>
      <c r="I1" s="52"/>
    </row>
    <row r="2" spans="1:38" x14ac:dyDescent="0.25">
      <c r="B2" s="49"/>
      <c r="C2" s="49"/>
      <c r="D2" s="49"/>
      <c r="E2" s="49"/>
      <c r="F2" s="21" t="s">
        <v>51</v>
      </c>
      <c r="G2" s="21" t="s">
        <v>52</v>
      </c>
      <c r="H2" s="22" t="s">
        <v>51</v>
      </c>
      <c r="I2" s="22" t="s">
        <v>52</v>
      </c>
    </row>
    <row r="3" spans="1:38" x14ac:dyDescent="0.25">
      <c r="A3" s="53"/>
      <c r="B3" s="53"/>
      <c r="C3" s="53"/>
      <c r="D3" s="53"/>
      <c r="E3" s="53"/>
      <c r="F3" s="53"/>
      <c r="G3" s="53"/>
      <c r="H3" s="53"/>
      <c r="I3" s="53"/>
    </row>
    <row r="4" spans="1:38" x14ac:dyDescent="0.25">
      <c r="A4" s="13" t="s">
        <v>12</v>
      </c>
      <c r="B4" s="26">
        <f>$D4-COUNTIF(Measures!B$4:B$24,"NA")</f>
        <v>4</v>
      </c>
      <c r="C4" s="27" t="s">
        <v>53</v>
      </c>
      <c r="D4" s="28">
        <f>21-COUNTIF(Measures!B$4:B$24,"-")</f>
        <v>18</v>
      </c>
      <c r="E4" s="29">
        <f>B4/D4</f>
        <v>0.22222222222222221</v>
      </c>
      <c r="F4" s="23">
        <f>AVERAGE(Measures!B$4:C$24)</f>
        <v>0.43539349999999999</v>
      </c>
      <c r="G4" s="23">
        <f>_xlfn.STDEV.P(Measures!B$4:C$24)</f>
        <v>0.21884102114091869</v>
      </c>
      <c r="H4" s="24">
        <f>AVERAGE(Measures!B$29:C$49)</f>
        <v>0.751912625</v>
      </c>
      <c r="I4" s="24">
        <f>_xlfn.STDEV.P(Measures!B$29:C$49)</f>
        <v>0.11773757952639574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</row>
    <row r="5" spans="1:38" x14ac:dyDescent="0.25">
      <c r="A5" s="13" t="s">
        <v>13</v>
      </c>
      <c r="B5" s="26">
        <f>$D5-COUNTIF(Measures!D$4:D$24,"NA")</f>
        <v>12</v>
      </c>
      <c r="C5" s="27" t="s">
        <v>53</v>
      </c>
      <c r="D5" s="28">
        <f>21-COUNTIF(Measures!D$4:D$24,"-")</f>
        <v>21</v>
      </c>
      <c r="E5" s="29">
        <f t="shared" ref="E5:E16" si="0">B5/D5</f>
        <v>0.5714285714285714</v>
      </c>
      <c r="F5" s="23">
        <f>AVERAGE(Measures!D$4:E$24)</f>
        <v>0.35137220833333332</v>
      </c>
      <c r="G5" s="23">
        <f>_xlfn.STDEV.P(Measures!D$4:E$24)</f>
        <v>0.15961218900822791</v>
      </c>
      <c r="H5" s="24">
        <f>AVERAGE(Measures!D$29:E$49)</f>
        <v>0.48460483333333332</v>
      </c>
      <c r="I5" s="24">
        <f>_xlfn.STDEV.P(Measures!D$29:E$49)</f>
        <v>0.22627669000430778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x14ac:dyDescent="0.25">
      <c r="A6" s="13" t="s">
        <v>14</v>
      </c>
      <c r="B6" s="26">
        <f>$D6-COUNTIF(Measures!F$4:F$24,"NA")</f>
        <v>8</v>
      </c>
      <c r="C6" s="27" t="s">
        <v>53</v>
      </c>
      <c r="D6" s="28">
        <f>21-COUNTIF(Measures!F$4:F$24,"-")</f>
        <v>21</v>
      </c>
      <c r="E6" s="29">
        <f t="shared" si="0"/>
        <v>0.38095238095238093</v>
      </c>
      <c r="F6" s="23">
        <f>AVERAGE(Measures!F$4:G$24)</f>
        <v>0.71316200000000007</v>
      </c>
      <c r="G6" s="23">
        <f>_xlfn.STDEV.P(Measures!F$4:G$24)</f>
        <v>0.12395853208028791</v>
      </c>
      <c r="H6" s="24">
        <f>AVERAGE(Measures!F$29:G$49)</f>
        <v>0.81059893750000001</v>
      </c>
      <c r="I6" s="24">
        <f>_xlfn.STDEV.P(Measures!F$29:G$49)</f>
        <v>0.19448942215756493</v>
      </c>
      <c r="J6" s="30"/>
      <c r="K6" s="30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</row>
    <row r="7" spans="1:38" x14ac:dyDescent="0.25">
      <c r="A7" s="13" t="s">
        <v>15</v>
      </c>
      <c r="B7" s="26">
        <f>$D7-COUNTIF(Measures!H$4:H$24,"NA")</f>
        <v>8</v>
      </c>
      <c r="C7" s="27" t="s">
        <v>53</v>
      </c>
      <c r="D7" s="28">
        <f>21-COUNTIF(Measures!H$4:H$24,"-")</f>
        <v>21</v>
      </c>
      <c r="E7" s="29">
        <f t="shared" si="0"/>
        <v>0.38095238095238093</v>
      </c>
      <c r="F7" s="23">
        <f>AVERAGE(Measures!H$4:I$24)</f>
        <v>0.42719943749999995</v>
      </c>
      <c r="G7" s="23">
        <f>_xlfn.STDEV.P(Measures!H$4:I$24)</f>
        <v>0.15466981627929571</v>
      </c>
      <c r="H7" s="24">
        <f>AVERAGE(Measures!H$29:I$49)</f>
        <v>0.79484868750000004</v>
      </c>
      <c r="I7" s="24">
        <f>_xlfn.STDEV.P(Measures!H$29:I$49)</f>
        <v>7.0116336201628826E-2</v>
      </c>
      <c r="J7" s="25"/>
      <c r="K7" s="25"/>
      <c r="L7" s="30"/>
      <c r="M7" s="3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</row>
    <row r="8" spans="1:38" x14ac:dyDescent="0.25">
      <c r="A8" s="13" t="s">
        <v>16</v>
      </c>
      <c r="B8" s="26">
        <f>$D8-COUNTIF(Measures!J$4:J$24,"NA")</f>
        <v>13</v>
      </c>
      <c r="C8" s="27" t="s">
        <v>53</v>
      </c>
      <c r="D8" s="28">
        <f>21-COUNTIF(Measures!J$4:J$24,"-")</f>
        <v>21</v>
      </c>
      <c r="E8" s="29">
        <f t="shared" si="0"/>
        <v>0.61904761904761907</v>
      </c>
      <c r="F8" s="23">
        <f>AVERAGE(Measures!J$4:K$24)</f>
        <v>0.73998030769230771</v>
      </c>
      <c r="G8" s="23">
        <f>_xlfn.STDEV.P(Measures!J$4:K$24)</f>
        <v>0.17250696664499979</v>
      </c>
      <c r="H8" s="24">
        <f>AVERAGE(Measures!J$29:K$49)</f>
        <v>0.83298242307692338</v>
      </c>
      <c r="I8" s="24">
        <f>_xlfn.STDEV.P(Measures!J$29:K$49)</f>
        <v>0.14870356941998233</v>
      </c>
      <c r="J8" s="25"/>
      <c r="K8" s="25"/>
      <c r="L8" s="25"/>
      <c r="M8" s="25"/>
      <c r="N8" s="30"/>
      <c r="O8" s="30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</row>
    <row r="9" spans="1:38" x14ac:dyDescent="0.25">
      <c r="A9" s="13" t="s">
        <v>17</v>
      </c>
      <c r="B9" s="26">
        <f>$D9-COUNTIF(Measures!L$4:L$24,"NA")</f>
        <v>14</v>
      </c>
      <c r="C9" s="27" t="s">
        <v>53</v>
      </c>
      <c r="D9" s="28">
        <f>21-COUNTIF(Measures!L$4:L$24,"-")</f>
        <v>21</v>
      </c>
      <c r="E9" s="29">
        <f t="shared" si="0"/>
        <v>0.66666666666666663</v>
      </c>
      <c r="F9" s="23">
        <f>AVERAGE(Measures!L$4:M$24)</f>
        <v>0.70773274999999969</v>
      </c>
      <c r="G9" s="23">
        <f>_xlfn.STDEV.P(Measures!L$4:M$24)</f>
        <v>0.17907593160058252</v>
      </c>
      <c r="H9" s="24">
        <f>AVERAGE(Measures!L$29:M$49)</f>
        <v>0.89266032142857143</v>
      </c>
      <c r="I9" s="24">
        <f>_xlfn.STDEV.P(Measures!L$29:M$49)</f>
        <v>0.12267343908146985</v>
      </c>
      <c r="J9" s="25"/>
      <c r="K9" s="25"/>
      <c r="L9" s="25"/>
      <c r="M9" s="25"/>
      <c r="N9" s="25"/>
      <c r="O9" s="25"/>
      <c r="P9" s="30"/>
      <c r="Q9" s="30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</row>
    <row r="10" spans="1:38" x14ac:dyDescent="0.25">
      <c r="A10" s="13" t="s">
        <v>18</v>
      </c>
      <c r="B10" s="26">
        <f>$D10-COUNTIF(Measures!N$4:N$24,"NA")</f>
        <v>5</v>
      </c>
      <c r="C10" s="27" t="s">
        <v>53</v>
      </c>
      <c r="D10" s="28">
        <f>21-COUNTIF(Measures!N$4:N$24,"-")</f>
        <v>18</v>
      </c>
      <c r="E10" s="29">
        <f t="shared" si="0"/>
        <v>0.27777777777777779</v>
      </c>
      <c r="F10" s="23">
        <f>AVERAGE(Measures!N$4:O$24)</f>
        <v>0.30779590000000001</v>
      </c>
      <c r="G10" s="23">
        <f>_xlfn.STDEV.P(Measures!N$4:O$24)</f>
        <v>0.17305057924864051</v>
      </c>
      <c r="H10" s="24">
        <f>AVERAGE(Measures!N$29:O$49)</f>
        <v>0.66743560000000002</v>
      </c>
      <c r="I10" s="24">
        <f>_xlfn.STDEV.P(Measures!N$29:O$49)</f>
        <v>0.20205329550056816</v>
      </c>
      <c r="J10" s="25"/>
      <c r="K10" s="25"/>
      <c r="L10" s="25"/>
      <c r="M10" s="25"/>
      <c r="N10" s="25"/>
      <c r="O10" s="25"/>
      <c r="P10" s="25"/>
      <c r="Q10" s="25"/>
      <c r="R10" s="30"/>
      <c r="S10" s="30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</row>
    <row r="11" spans="1:38" x14ac:dyDescent="0.25">
      <c r="A11" s="13" t="s">
        <v>19</v>
      </c>
      <c r="B11" s="26">
        <f>$D11-COUNTIF(Measures!P$4:P$24,"NA")</f>
        <v>11</v>
      </c>
      <c r="C11" s="27" t="s">
        <v>53</v>
      </c>
      <c r="D11" s="28">
        <f>21-COUNTIF(Measures!P$4:P$24,"-")</f>
        <v>21</v>
      </c>
      <c r="E11" s="29">
        <f t="shared" si="0"/>
        <v>0.52380952380952384</v>
      </c>
      <c r="F11" s="23">
        <f>AVERAGE(Measures!P$4:Q$24)</f>
        <v>0.81341736363636352</v>
      </c>
      <c r="G11" s="23">
        <f>_xlfn.STDEV.P(Measures!P$4:Q$24)</f>
        <v>0.10989049143146894</v>
      </c>
      <c r="H11" s="24">
        <f>AVERAGE(Measures!P$29:Q$49)</f>
        <v>0.881597090909091</v>
      </c>
      <c r="I11" s="24">
        <f>_xlfn.STDEV.P(Measures!P$29:Q$49)</f>
        <v>7.993392511256299E-2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0"/>
      <c r="U11" s="30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</row>
    <row r="12" spans="1:38" x14ac:dyDescent="0.25">
      <c r="A12" s="13" t="s">
        <v>20</v>
      </c>
      <c r="B12" s="26">
        <f>$D12-COUNTIF(Measures!R$4:R$24,"NA")</f>
        <v>3</v>
      </c>
      <c r="C12" s="27" t="s">
        <v>53</v>
      </c>
      <c r="D12" s="28">
        <f>21-COUNTIF(Measures!R$4:R$24,"-")</f>
        <v>13</v>
      </c>
      <c r="E12" s="29">
        <f t="shared" si="0"/>
        <v>0.23076923076923078</v>
      </c>
      <c r="F12" s="23">
        <f>AVERAGE(Measures!R$4:S$24)</f>
        <v>0.27084083333333336</v>
      </c>
      <c r="G12" s="23">
        <f>_xlfn.STDEV.P(Measures!R$4:S$24)</f>
        <v>0.2409456396979871</v>
      </c>
      <c r="H12" s="24">
        <f>AVERAGE(Measures!R$29:S$49)</f>
        <v>0.47184683333333338</v>
      </c>
      <c r="I12" s="24">
        <f>_xlfn.STDEV.P(Measures!R$29:S$49)</f>
        <v>0.14508474257529239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0"/>
      <c r="W12" s="30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</row>
    <row r="13" spans="1:38" x14ac:dyDescent="0.25">
      <c r="A13" s="13" t="s">
        <v>21</v>
      </c>
      <c r="B13" s="26">
        <f>$D13-COUNTIF(Measures!T$4:T$24,"NA")</f>
        <v>5</v>
      </c>
      <c r="C13" s="27" t="s">
        <v>53</v>
      </c>
      <c r="D13" s="28">
        <f>21-COUNTIF(Measures!T$4:T$24,"-")</f>
        <v>18</v>
      </c>
      <c r="E13" s="29">
        <f t="shared" si="0"/>
        <v>0.27777777777777779</v>
      </c>
      <c r="F13" s="23">
        <f>AVERAGE(Measures!T$4:U$24)</f>
        <v>0.63278430000000008</v>
      </c>
      <c r="G13" s="23">
        <f>_xlfn.STDEV.P(Measures!T$4:U$24)</f>
        <v>0.26751136615517829</v>
      </c>
      <c r="H13" s="24">
        <f>AVERAGE(Measures!T$29:U$49)</f>
        <v>0.95248009999999983</v>
      </c>
      <c r="I13" s="24">
        <f>_xlfn.STDEV.P(Measures!T$29:U$49)</f>
        <v>3.6498045874950605E-2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30"/>
      <c r="Y13" s="30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</row>
    <row r="14" spans="1:38" x14ac:dyDescent="0.25">
      <c r="A14" s="13" t="s">
        <v>22</v>
      </c>
      <c r="B14" s="26">
        <f>$D14-COUNTIF(Measures!V$4:V$24,"NA")</f>
        <v>8</v>
      </c>
      <c r="C14" s="27" t="s">
        <v>53</v>
      </c>
      <c r="D14" s="28">
        <f>21-COUNTIF(Measures!V$4:V$24,"-")</f>
        <v>18</v>
      </c>
      <c r="E14" s="29">
        <f t="shared" si="0"/>
        <v>0.44444444444444442</v>
      </c>
      <c r="F14" s="23">
        <f>AVERAGE(Measures!V$4:W$24)</f>
        <v>0.4306156874999999</v>
      </c>
      <c r="G14" s="23">
        <f>_xlfn.STDEV.P(Measures!V$4:W$24)</f>
        <v>0.22711130962033788</v>
      </c>
      <c r="H14" s="24">
        <f>AVERAGE(Measures!V$29:W$49)</f>
        <v>0.78163274999999999</v>
      </c>
      <c r="I14" s="24">
        <f>_xlfn.STDEV.P(Measures!V$29:W$49)</f>
        <v>0.21999067541673775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30"/>
      <c r="AA14" s="30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</row>
    <row r="15" spans="1:38" x14ac:dyDescent="0.25">
      <c r="A15" s="13" t="s">
        <v>23</v>
      </c>
      <c r="B15" s="26">
        <f>$D15-COUNTIF(Measures!X$4:X$24,"NA")</f>
        <v>13</v>
      </c>
      <c r="C15" s="27" t="s">
        <v>53</v>
      </c>
      <c r="D15" s="28">
        <f>21-COUNTIF(Measures!X$4:X$24,"-")</f>
        <v>18</v>
      </c>
      <c r="E15" s="29">
        <f t="shared" si="0"/>
        <v>0.72222222222222221</v>
      </c>
      <c r="F15" s="23">
        <f>AVERAGE(Measures!X$4:Y$24)</f>
        <v>0.64848799999999995</v>
      </c>
      <c r="G15" s="23">
        <f>_xlfn.STDEV.P(Measures!X$4:Y$24)</f>
        <v>0.20620043863211568</v>
      </c>
      <c r="H15" s="24">
        <f>AVERAGE(Measures!X$29:Y$49)</f>
        <v>0.84925288461538462</v>
      </c>
      <c r="I15" s="24">
        <f>_xlfn.STDEV.P(Measures!X$29:Y$49)</f>
        <v>0.19594950344752871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30"/>
      <c r="AC15" s="30"/>
      <c r="AD15" s="25"/>
      <c r="AE15" s="25"/>
      <c r="AF15" s="25"/>
      <c r="AG15" s="25"/>
      <c r="AH15" s="25"/>
      <c r="AI15" s="25"/>
      <c r="AJ15" s="25"/>
      <c r="AK15" s="25"/>
      <c r="AL15" s="25"/>
    </row>
    <row r="16" spans="1:38" x14ac:dyDescent="0.25">
      <c r="A16" s="13" t="s">
        <v>24</v>
      </c>
      <c r="B16" s="26">
        <f>$D16-COUNTIF(Measures!Z$4:Z$24,"NA")</f>
        <v>7</v>
      </c>
      <c r="C16" s="27" t="s">
        <v>53</v>
      </c>
      <c r="D16" s="28">
        <f>21-COUNTIF(Measures!Z$4:Z$24,"-")</f>
        <v>18</v>
      </c>
      <c r="E16" s="29">
        <f t="shared" si="0"/>
        <v>0.3888888888888889</v>
      </c>
      <c r="F16" s="23">
        <f>AVERAGE(Measures!Z$4:AA$24)</f>
        <v>0.58180685714285707</v>
      </c>
      <c r="G16" s="23">
        <f>_xlfn.STDEV.P(Measures!Z$4:AA$24)</f>
        <v>0.17429268795041236</v>
      </c>
      <c r="H16" s="24">
        <f>AVERAGE(Measures!Z$29:AA$49)</f>
        <v>0.82026128571428569</v>
      </c>
      <c r="I16" s="24">
        <f>_xlfn.STDEV.P(Measures!Z$29:AA$49)</f>
        <v>0.17712029803353907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30"/>
      <c r="AE16" s="30"/>
      <c r="AF16" s="25"/>
      <c r="AG16" s="25"/>
      <c r="AH16" s="25"/>
      <c r="AI16" s="25"/>
      <c r="AJ16" s="25"/>
      <c r="AK16" s="25"/>
      <c r="AL16" s="25"/>
    </row>
    <row r="17" spans="1:37" x14ac:dyDescent="0.25"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25"/>
      <c r="AI17" s="25"/>
      <c r="AJ17" s="25"/>
      <c r="AK17" s="30"/>
    </row>
    <row r="19" spans="1:37" x14ac:dyDescent="0.25">
      <c r="A19" s="20" t="s">
        <v>54</v>
      </c>
      <c r="K19" s="31">
        <f>SUM(B4:B16)</f>
        <v>111</v>
      </c>
    </row>
    <row r="20" spans="1:37" x14ac:dyDescent="0.25">
      <c r="A20" s="20" t="s">
        <v>55</v>
      </c>
      <c r="K20" s="31">
        <f>SUM(D4:D16)</f>
        <v>247</v>
      </c>
    </row>
    <row r="21" spans="1:37" x14ac:dyDescent="0.25">
      <c r="A21" s="20" t="s">
        <v>56</v>
      </c>
      <c r="K21" s="32">
        <f>K19/K20</f>
        <v>0.44939271255060731</v>
      </c>
    </row>
    <row r="22" spans="1:37" x14ac:dyDescent="0.25">
      <c r="A22" s="20" t="s">
        <v>57</v>
      </c>
      <c r="K22" s="33">
        <f>SUM(B4:B16)/COUNT(B4:B16)</f>
        <v>8.5384615384615383</v>
      </c>
    </row>
    <row r="24" spans="1:37" x14ac:dyDescent="0.25">
      <c r="A24" s="20" t="s">
        <v>62</v>
      </c>
    </row>
  </sheetData>
  <mergeCells count="4">
    <mergeCell ref="B1:E2"/>
    <mergeCell ref="F1:G1"/>
    <mergeCell ref="H1:I1"/>
    <mergeCell ref="A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4" t="s">
        <v>11</v>
      </c>
      <c r="B1" s="46" t="s">
        <v>12</v>
      </c>
      <c r="C1" s="46"/>
      <c r="D1" s="48" t="s">
        <v>13</v>
      </c>
      <c r="E1" s="48"/>
      <c r="F1" s="46" t="s">
        <v>14</v>
      </c>
      <c r="G1" s="46"/>
      <c r="H1" s="48" t="s">
        <v>15</v>
      </c>
      <c r="I1" s="48"/>
      <c r="J1" s="46" t="s">
        <v>16</v>
      </c>
      <c r="K1" s="46"/>
      <c r="L1" s="48" t="s">
        <v>17</v>
      </c>
      <c r="M1" s="48"/>
      <c r="N1" s="46" t="s">
        <v>18</v>
      </c>
      <c r="O1" s="46"/>
      <c r="P1" s="45" t="s">
        <v>19</v>
      </c>
      <c r="Q1" s="45"/>
      <c r="R1" s="46" t="s">
        <v>20</v>
      </c>
      <c r="S1" s="46"/>
      <c r="T1" s="45" t="s">
        <v>21</v>
      </c>
      <c r="U1" s="45"/>
      <c r="V1" s="46" t="s">
        <v>22</v>
      </c>
      <c r="W1" s="46"/>
      <c r="X1" s="45" t="s">
        <v>23</v>
      </c>
      <c r="Y1" s="45"/>
      <c r="Z1" s="46" t="s">
        <v>24</v>
      </c>
      <c r="AA1" s="46"/>
    </row>
    <row r="2" spans="1:27" x14ac:dyDescent="0.25">
      <c r="A2" s="4" t="s">
        <v>44</v>
      </c>
      <c r="B2" s="5" t="s">
        <v>25</v>
      </c>
      <c r="C2" s="5" t="s">
        <v>26</v>
      </c>
      <c r="D2" s="6" t="s">
        <v>25</v>
      </c>
      <c r="E2" s="6" t="s">
        <v>26</v>
      </c>
      <c r="F2" s="5" t="s">
        <v>25</v>
      </c>
      <c r="G2" s="5" t="s">
        <v>26</v>
      </c>
      <c r="H2" s="6" t="s">
        <v>25</v>
      </c>
      <c r="I2" s="6" t="s">
        <v>26</v>
      </c>
      <c r="J2" s="5" t="s">
        <v>25</v>
      </c>
      <c r="K2" s="5" t="s">
        <v>26</v>
      </c>
      <c r="L2" s="6" t="s">
        <v>25</v>
      </c>
      <c r="M2" s="6" t="s">
        <v>26</v>
      </c>
      <c r="N2" s="5" t="s">
        <v>25</v>
      </c>
      <c r="O2" s="5" t="s">
        <v>26</v>
      </c>
      <c r="P2" s="7" t="s">
        <v>25</v>
      </c>
      <c r="Q2" s="7" t="s">
        <v>26</v>
      </c>
      <c r="R2" s="5" t="s">
        <v>25</v>
      </c>
      <c r="S2" s="5" t="s">
        <v>26</v>
      </c>
      <c r="T2" s="7" t="s">
        <v>25</v>
      </c>
      <c r="U2" s="7" t="s">
        <v>26</v>
      </c>
      <c r="V2" s="5" t="s">
        <v>25</v>
      </c>
      <c r="W2" s="5" t="s">
        <v>26</v>
      </c>
      <c r="X2" s="7" t="s">
        <v>25</v>
      </c>
      <c r="Y2" s="7" t="s">
        <v>26</v>
      </c>
      <c r="Z2" s="5" t="s">
        <v>25</v>
      </c>
      <c r="AA2" s="5" t="s">
        <v>26</v>
      </c>
    </row>
    <row r="3" spans="1:27" x14ac:dyDescent="0.25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x14ac:dyDescent="0.25">
      <c r="A4" s="9" t="s">
        <v>75</v>
      </c>
      <c r="B4" s="10">
        <v>0.74295900000000004</v>
      </c>
      <c r="C4" s="10">
        <v>0.91339599999999999</v>
      </c>
      <c r="D4" s="11">
        <v>0.73664700000000005</v>
      </c>
      <c r="E4" s="11">
        <v>0.84183200000000002</v>
      </c>
      <c r="F4" s="10">
        <v>0.89863000000000004</v>
      </c>
      <c r="G4" s="10">
        <v>0.92748699999999995</v>
      </c>
      <c r="H4" s="11">
        <v>0.82999699999999998</v>
      </c>
      <c r="I4" s="11">
        <v>0.64198200000000005</v>
      </c>
      <c r="J4" s="10">
        <v>0.86122699999999996</v>
      </c>
      <c r="K4" s="10">
        <v>0.76366000000000001</v>
      </c>
      <c r="L4" s="11">
        <v>0.86959900000000001</v>
      </c>
      <c r="M4" s="11">
        <v>0.85374099999999997</v>
      </c>
      <c r="N4" s="10">
        <v>0.73978699999999997</v>
      </c>
      <c r="O4" s="10">
        <v>0.41029500000000002</v>
      </c>
      <c r="P4" s="12">
        <v>0.95642099999999997</v>
      </c>
      <c r="Q4" s="12">
        <v>0.93114699999999995</v>
      </c>
      <c r="R4" s="10">
        <v>0.88275700000000001</v>
      </c>
      <c r="S4" s="10">
        <v>0.88820500000000002</v>
      </c>
      <c r="T4" s="12">
        <v>0.956619</v>
      </c>
      <c r="U4" s="12">
        <v>0.957063</v>
      </c>
      <c r="V4" s="10">
        <v>0.83452700000000002</v>
      </c>
      <c r="W4" s="10">
        <v>0.86160700000000001</v>
      </c>
      <c r="X4" s="12" t="s">
        <v>4</v>
      </c>
      <c r="Y4" s="12" t="s">
        <v>4</v>
      </c>
      <c r="Z4" s="10" t="s">
        <v>4</v>
      </c>
      <c r="AA4" s="10" t="s">
        <v>4</v>
      </c>
    </row>
    <row r="5" spans="1:27" x14ac:dyDescent="0.25">
      <c r="A5" s="9" t="s">
        <v>76</v>
      </c>
      <c r="B5" s="10">
        <v>0.68385799999999997</v>
      </c>
      <c r="C5" s="10">
        <v>0.69562999999999997</v>
      </c>
      <c r="D5" s="11">
        <v>0.78632100000000005</v>
      </c>
      <c r="E5" s="11">
        <v>0.84120499999999998</v>
      </c>
      <c r="F5" s="10">
        <v>0.92518699999999998</v>
      </c>
      <c r="G5" s="10">
        <v>0.94688300000000003</v>
      </c>
      <c r="H5" s="11">
        <v>0.73865999999999998</v>
      </c>
      <c r="I5" s="11">
        <v>0.86605200000000004</v>
      </c>
      <c r="J5" s="10">
        <v>0.96623999999999999</v>
      </c>
      <c r="K5" s="10">
        <v>0.96403000000000005</v>
      </c>
      <c r="L5" s="11">
        <v>0.91702300000000003</v>
      </c>
      <c r="M5" s="11">
        <v>0.89222500000000005</v>
      </c>
      <c r="N5" s="10">
        <v>0.83476799999999995</v>
      </c>
      <c r="O5" s="10">
        <v>1</v>
      </c>
      <c r="P5" s="12">
        <v>0.96723899999999996</v>
      </c>
      <c r="Q5" s="12">
        <v>0.61538400000000004</v>
      </c>
      <c r="R5" s="10">
        <v>0.85106499999999996</v>
      </c>
      <c r="S5" s="10">
        <v>0.74844999999999995</v>
      </c>
      <c r="T5" s="12">
        <v>0.94832899999999998</v>
      </c>
      <c r="U5" s="12">
        <v>0.88582000000000005</v>
      </c>
      <c r="V5" s="10">
        <v>0.79778700000000002</v>
      </c>
      <c r="W5" s="10">
        <v>0.75315799999999999</v>
      </c>
      <c r="X5" s="12" t="s">
        <v>4</v>
      </c>
      <c r="Y5" s="12" t="s">
        <v>4</v>
      </c>
      <c r="Z5" s="10" t="s">
        <v>4</v>
      </c>
      <c r="AA5" s="10" t="s">
        <v>4</v>
      </c>
    </row>
    <row r="6" spans="1:27" x14ac:dyDescent="0.25">
      <c r="A6" s="9" t="s">
        <v>77</v>
      </c>
      <c r="B6" s="10">
        <v>0.83693899999999999</v>
      </c>
      <c r="C6" s="10">
        <v>0.82908099999999996</v>
      </c>
      <c r="D6" s="11">
        <v>0.61609499999999995</v>
      </c>
      <c r="E6" s="11">
        <v>0.791412</v>
      </c>
      <c r="F6" s="10">
        <v>0.89407800000000004</v>
      </c>
      <c r="G6" s="10">
        <v>0.95460800000000001</v>
      </c>
      <c r="H6" s="11">
        <v>0.68708499999999995</v>
      </c>
      <c r="I6" s="11">
        <v>0.68568499999999999</v>
      </c>
      <c r="J6" s="10">
        <v>0.844001</v>
      </c>
      <c r="K6" s="10">
        <v>0.91900300000000001</v>
      </c>
      <c r="L6" s="11">
        <v>0.93446099999999999</v>
      </c>
      <c r="M6" s="11">
        <v>0.95874300000000001</v>
      </c>
      <c r="N6" s="10">
        <v>0.78942999999999997</v>
      </c>
      <c r="O6" s="10">
        <v>0.43357800000000002</v>
      </c>
      <c r="P6" s="12">
        <v>0.97958999999999996</v>
      </c>
      <c r="Q6" s="12">
        <v>0.97265199999999996</v>
      </c>
      <c r="R6" s="10">
        <v>0.82602799999999998</v>
      </c>
      <c r="S6" s="10">
        <v>0.84618400000000005</v>
      </c>
      <c r="T6" s="12">
        <v>0.558396</v>
      </c>
      <c r="U6" s="12">
        <v>0.71224100000000001</v>
      </c>
      <c r="V6" s="10">
        <v>0.76247200000000004</v>
      </c>
      <c r="W6" s="10">
        <v>0.72120300000000004</v>
      </c>
      <c r="X6" s="12" t="s">
        <v>4</v>
      </c>
      <c r="Y6" s="12" t="s">
        <v>4</v>
      </c>
      <c r="Z6" s="10" t="s">
        <v>4</v>
      </c>
      <c r="AA6" s="10" t="s">
        <v>4</v>
      </c>
    </row>
    <row r="7" spans="1:27" x14ac:dyDescent="0.25">
      <c r="A7" s="54" t="s">
        <v>80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x14ac:dyDescent="0.25">
      <c r="A8" s="34"/>
      <c r="B8" s="35" t="s">
        <v>78</v>
      </c>
      <c r="C8" s="35" t="s">
        <v>52</v>
      </c>
      <c r="D8" s="36" t="s">
        <v>78</v>
      </c>
      <c r="E8" s="36" t="s">
        <v>52</v>
      </c>
      <c r="F8" s="35" t="s">
        <v>78</v>
      </c>
      <c r="G8" s="35" t="s">
        <v>52</v>
      </c>
      <c r="H8" s="36" t="s">
        <v>78</v>
      </c>
      <c r="I8" s="36" t="s">
        <v>52</v>
      </c>
      <c r="J8" s="35" t="s">
        <v>78</v>
      </c>
      <c r="K8" s="35" t="s">
        <v>52</v>
      </c>
      <c r="L8" s="36" t="s">
        <v>78</v>
      </c>
      <c r="M8" s="36" t="s">
        <v>52</v>
      </c>
      <c r="N8" s="35" t="s">
        <v>78</v>
      </c>
      <c r="O8" s="35" t="s">
        <v>52</v>
      </c>
      <c r="P8" s="36" t="s">
        <v>78</v>
      </c>
      <c r="Q8" s="36" t="s">
        <v>52</v>
      </c>
      <c r="R8" s="35" t="s">
        <v>78</v>
      </c>
      <c r="S8" s="35" t="s">
        <v>52</v>
      </c>
      <c r="T8" s="36" t="s">
        <v>78</v>
      </c>
      <c r="U8" s="36" t="s">
        <v>52</v>
      </c>
      <c r="V8" s="35" t="s">
        <v>78</v>
      </c>
      <c r="W8" s="35" t="s">
        <v>52</v>
      </c>
      <c r="X8" s="36" t="s">
        <v>78</v>
      </c>
      <c r="Y8" s="36" t="s">
        <v>52</v>
      </c>
      <c r="Z8" s="35" t="s">
        <v>78</v>
      </c>
      <c r="AA8" s="35" t="s">
        <v>52</v>
      </c>
    </row>
    <row r="9" spans="1:27" x14ac:dyDescent="0.25">
      <c r="A9" s="34"/>
      <c r="B9" s="37">
        <f>IF(AND(ISNUMBER(B4),ISNUMBER(B5),ISNUMBER(B6),ISNUMBER(C4),ISNUMBER(C5),ISNUMBER(C6)),AVERAGE(AVERAGE(B4,C4),AVERAGE(B5,C5),AVERAGE(B6,C6)),"NA")</f>
        <v>0.78364383333333321</v>
      </c>
      <c r="C9" s="37">
        <f>IF(AND(ISNUMBER(B4),ISNUMBER(B5),ISNUMBER(B6),ISNUMBER(C4),ISNUMBER(C5),ISNUMBER(C6)),STDEVPA(AVERAGE(B4,C4),AVERAGE(B5,C5),AVERAGE(B6,C6)),"NA")</f>
        <v>6.6426512222572412E-2</v>
      </c>
      <c r="D9" s="38">
        <f t="shared" ref="D9" si="0">IF(AND(ISNUMBER(D4),ISNUMBER(D5),ISNUMBER(D6),ISNUMBER(E4),ISNUMBER(E5),ISNUMBER(E6)),AVERAGE(AVERAGE(D4,E4),AVERAGE(D5,E5),AVERAGE(D6,E6)),"NA")</f>
        <v>0.76891866666666664</v>
      </c>
      <c r="E9" s="38">
        <f t="shared" ref="E9" si="1">IF(AND(ISNUMBER(D4),ISNUMBER(D5),ISNUMBER(D6),ISNUMBER(E4),ISNUMBER(E5),ISNUMBER(E6)),STDEVPA(AVERAGE(D4,E4),AVERAGE(D5,E5),AVERAGE(D6,E6)),"NA")</f>
        <v>4.7153824327643111E-2</v>
      </c>
      <c r="F9" s="37">
        <f t="shared" ref="F9" si="2">IF(AND(ISNUMBER(F4),ISNUMBER(F5),ISNUMBER(F6),ISNUMBER(G4),ISNUMBER(G5),ISNUMBER(G6)),AVERAGE(AVERAGE(F4,G4),AVERAGE(F5,G5),AVERAGE(F6,G6)),"NA")</f>
        <v>0.92447883333333325</v>
      </c>
      <c r="G9" s="37">
        <f t="shared" ref="G9" si="3">IF(AND(ISNUMBER(F4),ISNUMBER(F5),ISNUMBER(F6),ISNUMBER(G4),ISNUMBER(G5),ISNUMBER(G6)),STDEVPA(AVERAGE(F4,G4),AVERAGE(F5,G5),AVERAGE(F6,G6)),"NA")</f>
        <v>9.3806085830765006E-3</v>
      </c>
      <c r="H9" s="38">
        <f t="shared" ref="H9" si="4">IF(AND(ISNUMBER(H4),ISNUMBER(H5),ISNUMBER(H6),ISNUMBER(I4),ISNUMBER(I5),ISNUMBER(I6)),AVERAGE(AVERAGE(H4,I4),AVERAGE(H5,I5),AVERAGE(H6,I6)),"NA")</f>
        <v>0.74157683333333335</v>
      </c>
      <c r="I9" s="38">
        <f t="shared" ref="I9" si="5">IF(AND(ISNUMBER(H4),ISNUMBER(H5),ISNUMBER(H6),ISNUMBER(I4),ISNUMBER(I5),ISNUMBER(I6)),STDEVPA(AVERAGE(H4,I4),AVERAGE(H5,I5),AVERAGE(H6,I6)),"NA")</f>
        <v>4.7509521365605129E-2</v>
      </c>
      <c r="J9" s="37">
        <f t="shared" ref="J9" si="6">IF(AND(ISNUMBER(J4),ISNUMBER(J5),ISNUMBER(J6),ISNUMBER(K4),ISNUMBER(K5),ISNUMBER(K6)),AVERAGE(AVERAGE(J4,K4),AVERAGE(J5,K5),AVERAGE(J6,K6)),"NA")</f>
        <v>0.88636016666666662</v>
      </c>
      <c r="K9" s="37">
        <f t="shared" ref="K9" si="7">IF(AND(ISNUMBER(J4),ISNUMBER(J5),ISNUMBER(J6),ISNUMBER(K4),ISNUMBER(K5),ISNUMBER(K6)),STDEVPA(AVERAGE(J4,K4),AVERAGE(J5,K5),AVERAGE(J6,K6)),"NA")</f>
        <v>6.2430627529460464E-2</v>
      </c>
      <c r="L9" s="38">
        <f t="shared" ref="L9" si="8">IF(AND(ISNUMBER(L4),ISNUMBER(L5),ISNUMBER(L6),ISNUMBER(M4),ISNUMBER(M5),ISNUMBER(M6)),AVERAGE(AVERAGE(L4,M4),AVERAGE(L5,M5),AVERAGE(L6,M6)),"NA")</f>
        <v>0.90429866666666658</v>
      </c>
      <c r="M9" s="38">
        <f t="shared" ref="M9" si="9">IF(AND(ISNUMBER(L4),ISNUMBER(L5),ISNUMBER(L6),ISNUMBER(M4),ISNUMBER(M5),ISNUMBER(M6)),STDEVPA(AVERAGE(L4,M4),AVERAGE(L5,M5),AVERAGE(L6,M6)),"NA")</f>
        <v>3.4674106932342984E-2</v>
      </c>
      <c r="N9" s="37">
        <f t="shared" ref="N9" si="10">IF(AND(ISNUMBER(N4),ISNUMBER(N5),ISNUMBER(N6),ISNUMBER(O4),ISNUMBER(O5),ISNUMBER(O6)),AVERAGE(AVERAGE(N4,O4),AVERAGE(N5,O5),AVERAGE(N6,O6)),"NA")</f>
        <v>0.70130966666666661</v>
      </c>
      <c r="O9" s="37">
        <f t="shared" ref="O9" si="11">IF(AND(ISNUMBER(N4),ISNUMBER(N5),ISNUMBER(N6),ISNUMBER(O4),ISNUMBER(O5),ISNUMBER(O6)),STDEVPA(AVERAGE(N4,O4),AVERAGE(N5,O5),AVERAGE(N6,O6)),"NA")</f>
        <v>0.1535110761179431</v>
      </c>
      <c r="P9" s="38">
        <f t="shared" ref="P9" si="12">IF(AND(ISNUMBER(P4),ISNUMBER(P5),ISNUMBER(P6),ISNUMBER(Q4),ISNUMBER(Q5),ISNUMBER(Q6)),AVERAGE(AVERAGE(P4,Q4),AVERAGE(P5,Q5),AVERAGE(P6,Q6)),"NA")</f>
        <v>0.90373883333333327</v>
      </c>
      <c r="Q9" s="38">
        <f t="shared" ref="Q9" si="13">IF(AND(ISNUMBER(P4),ISNUMBER(P5),ISNUMBER(P6),ISNUMBER(Q4),ISNUMBER(Q5),ISNUMBER(Q6)),STDEVPA(AVERAGE(P4,Q4),AVERAGE(P5,Q5),AVERAGE(P6,Q6)),"NA")</f>
        <v>8.058680352093775E-2</v>
      </c>
      <c r="R9" s="37">
        <f t="shared" ref="R9" si="14">IF(AND(ISNUMBER(R4),ISNUMBER(R5),ISNUMBER(R6),ISNUMBER(S4),ISNUMBER(S5),ISNUMBER(S6)),AVERAGE(AVERAGE(R4,S4),AVERAGE(R5,S5),AVERAGE(R6,S6)),"NA")</f>
        <v>0.84044816666666655</v>
      </c>
      <c r="S9" s="37">
        <f t="shared" ref="S9" si="15">IF(AND(ISNUMBER(R4),ISNUMBER(R5),ISNUMBER(R6),ISNUMBER(S4),ISNUMBER(S5),ISNUMBER(S6)),STDEVPA(AVERAGE(R4,S4),AVERAGE(R5,S5),AVERAGE(R6,S6)),"NA")</f>
        <v>3.5130902081437605E-2</v>
      </c>
      <c r="T9" s="38">
        <f t="shared" ref="T9" si="16">IF(AND(ISNUMBER(T4),ISNUMBER(T5),ISNUMBER(T6),ISNUMBER(U4),ISNUMBER(U5),ISNUMBER(U6)),AVERAGE(AVERAGE(T4,U4),AVERAGE(T5,U5),AVERAGE(T6,U6)),"NA")</f>
        <v>0.8364113333333334</v>
      </c>
      <c r="U9" s="38">
        <f t="shared" ref="U9" si="17">IF(AND(ISNUMBER(T4),ISNUMBER(T5),ISNUMBER(T6),ISNUMBER(U4),ISNUMBER(U5),ISNUMBER(U6)),STDEVPA(AVERAGE(T4,U4),AVERAGE(T5,U5),AVERAGE(T6,U6)),"NA")</f>
        <v>0.14311787529651479</v>
      </c>
      <c r="V9" s="37">
        <f t="shared" ref="V9" si="18">IF(AND(ISNUMBER(V4),ISNUMBER(V5),ISNUMBER(V6),ISNUMBER(W4),ISNUMBER(W5),ISNUMBER(W6)),AVERAGE(AVERAGE(V4,W4),AVERAGE(V5,W5),AVERAGE(V6,W6)),"NA")</f>
        <v>0.78845900000000002</v>
      </c>
      <c r="W9" s="37">
        <f t="shared" ref="W9" si="19">IF(AND(ISNUMBER(V4),ISNUMBER(V5),ISNUMBER(V6),ISNUMBER(W4),ISNUMBER(W5),ISNUMBER(W6)),STDEVPA(AVERAGE(V4,W4),AVERAGE(V5,W5),AVERAGE(V6,W6)),"NA")</f>
        <v>4.4329550371808038E-2</v>
      </c>
      <c r="X9" s="38" t="str">
        <f t="shared" ref="X9" si="20">IF(AND(ISNUMBER(X4),ISNUMBER(X5),ISNUMBER(X6),ISNUMBER(Y4),ISNUMBER(Y5),ISNUMBER(Y6)),AVERAGE(AVERAGE(X4,Y4),AVERAGE(X5,Y5),AVERAGE(X6,Y6)),"NA")</f>
        <v>NA</v>
      </c>
      <c r="Y9" s="38" t="str">
        <f t="shared" ref="Y9" si="21">IF(AND(ISNUMBER(X4),ISNUMBER(X5),ISNUMBER(X6),ISNUMBER(Y4),ISNUMBER(Y5),ISNUMBER(Y6)),STDEVPA(AVERAGE(X4,Y4),AVERAGE(X5,Y5),AVERAGE(X6,Y6)),"NA")</f>
        <v>NA</v>
      </c>
      <c r="Z9" s="37" t="str">
        <f t="shared" ref="Z9" si="22">IF(AND(ISNUMBER(Z4),ISNUMBER(Z5),ISNUMBER(Z6),ISNUMBER(AA4),ISNUMBER(AA5),ISNUMBER(AA6)),AVERAGE(AVERAGE(Z4,AA4),AVERAGE(Z5,AA5),AVERAGE(Z6,AA6)),"NA")</f>
        <v>NA</v>
      </c>
      <c r="AA9" s="37" t="str">
        <f t="shared" ref="AA9" si="23">IF(AND(ISNUMBER(Z4),ISNUMBER(Z5),ISNUMBER(Z6),ISNUMBER(AA4),ISNUMBER(AA5),ISNUMBER(AA6)),STDEVPA(AVERAGE(Z4,AA4),AVERAGE(Z5,AA5),AVERAGE(Z6,AA6)),"NA")</f>
        <v>NA</v>
      </c>
    </row>
    <row r="11" spans="1:27" x14ac:dyDescent="0.25">
      <c r="A11" s="4" t="s">
        <v>11</v>
      </c>
      <c r="B11" s="46" t="s">
        <v>12</v>
      </c>
      <c r="C11" s="46"/>
      <c r="D11" s="48" t="s">
        <v>13</v>
      </c>
      <c r="E11" s="48"/>
      <c r="F11" s="46" t="s">
        <v>14</v>
      </c>
      <c r="G11" s="46"/>
      <c r="H11" s="48" t="s">
        <v>15</v>
      </c>
      <c r="I11" s="48"/>
      <c r="J11" s="46" t="s">
        <v>16</v>
      </c>
      <c r="K11" s="46"/>
      <c r="L11" s="48" t="s">
        <v>17</v>
      </c>
      <c r="M11" s="48"/>
      <c r="N11" s="46" t="s">
        <v>18</v>
      </c>
      <c r="O11" s="46"/>
      <c r="P11" s="45" t="s">
        <v>19</v>
      </c>
      <c r="Q11" s="45"/>
      <c r="R11" s="46" t="s">
        <v>20</v>
      </c>
      <c r="S11" s="46"/>
      <c r="T11" s="45" t="s">
        <v>21</v>
      </c>
      <c r="U11" s="45"/>
      <c r="V11" s="46" t="s">
        <v>22</v>
      </c>
      <c r="W11" s="46"/>
      <c r="X11" s="45" t="s">
        <v>23</v>
      </c>
      <c r="Y11" s="45"/>
      <c r="Z11" s="46" t="s">
        <v>24</v>
      </c>
      <c r="AA11" s="46"/>
    </row>
    <row r="12" spans="1:27" x14ac:dyDescent="0.25">
      <c r="A12" s="4" t="s">
        <v>44</v>
      </c>
      <c r="B12" s="5" t="s">
        <v>25</v>
      </c>
      <c r="C12" s="5" t="s">
        <v>26</v>
      </c>
      <c r="D12" s="6" t="s">
        <v>25</v>
      </c>
      <c r="E12" s="6" t="s">
        <v>26</v>
      </c>
      <c r="F12" s="5" t="s">
        <v>25</v>
      </c>
      <c r="G12" s="5" t="s">
        <v>26</v>
      </c>
      <c r="H12" s="6" t="s">
        <v>25</v>
      </c>
      <c r="I12" s="6" t="s">
        <v>26</v>
      </c>
      <c r="J12" s="5" t="s">
        <v>25</v>
      </c>
      <c r="K12" s="5" t="s">
        <v>26</v>
      </c>
      <c r="L12" s="6" t="s">
        <v>25</v>
      </c>
      <c r="M12" s="6" t="s">
        <v>26</v>
      </c>
      <c r="N12" s="5" t="s">
        <v>25</v>
      </c>
      <c r="O12" s="5" t="s">
        <v>26</v>
      </c>
      <c r="P12" s="7" t="s">
        <v>25</v>
      </c>
      <c r="Q12" s="7" t="s">
        <v>26</v>
      </c>
      <c r="R12" s="5" t="s">
        <v>25</v>
      </c>
      <c r="S12" s="5" t="s">
        <v>26</v>
      </c>
      <c r="T12" s="7" t="s">
        <v>25</v>
      </c>
      <c r="U12" s="7" t="s">
        <v>26</v>
      </c>
      <c r="V12" s="5" t="s">
        <v>25</v>
      </c>
      <c r="W12" s="5" t="s">
        <v>26</v>
      </c>
      <c r="X12" s="7" t="s">
        <v>25</v>
      </c>
      <c r="Y12" s="7" t="s">
        <v>26</v>
      </c>
      <c r="Z12" s="5" t="s">
        <v>25</v>
      </c>
      <c r="AA12" s="5" t="s">
        <v>26</v>
      </c>
    </row>
    <row r="13" spans="1:27" x14ac:dyDescent="0.25">
      <c r="A13" s="47" t="s">
        <v>43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1:27" x14ac:dyDescent="0.25">
      <c r="A14" s="9" t="s">
        <v>75</v>
      </c>
      <c r="B14" s="10">
        <v>1</v>
      </c>
      <c r="C14" s="10">
        <v>0.99552200000000002</v>
      </c>
      <c r="D14" s="11">
        <v>0.98267300000000002</v>
      </c>
      <c r="E14" s="11">
        <v>0.99389000000000005</v>
      </c>
      <c r="F14" s="10">
        <v>1</v>
      </c>
      <c r="G14" s="10">
        <v>0.97645999999999999</v>
      </c>
      <c r="H14" s="11">
        <v>0.98811400000000005</v>
      </c>
      <c r="I14" s="11">
        <v>0.87350700000000003</v>
      </c>
      <c r="J14" s="10">
        <v>0.99939299999999998</v>
      </c>
      <c r="K14" s="10">
        <v>0.99769399999999997</v>
      </c>
      <c r="L14" s="11">
        <v>0.99680199999999997</v>
      </c>
      <c r="M14" s="11">
        <v>0.974796</v>
      </c>
      <c r="N14" s="10" t="s">
        <v>4</v>
      </c>
      <c r="O14" s="10" t="s">
        <v>4</v>
      </c>
      <c r="P14" s="12">
        <v>0.98250199999999999</v>
      </c>
      <c r="Q14" s="12">
        <v>0.98974300000000004</v>
      </c>
      <c r="R14" s="10" t="s">
        <v>4</v>
      </c>
      <c r="S14" s="10" t="s">
        <v>4</v>
      </c>
      <c r="T14" s="12">
        <v>0.99934400000000001</v>
      </c>
      <c r="U14" s="12">
        <v>0.97217799999999999</v>
      </c>
      <c r="V14" s="10">
        <v>0.97950199999999998</v>
      </c>
      <c r="W14" s="10">
        <v>0.99902500000000005</v>
      </c>
      <c r="X14" s="12" t="s">
        <v>4</v>
      </c>
      <c r="Y14" s="12" t="s">
        <v>4</v>
      </c>
      <c r="Z14" s="10" t="s">
        <v>4</v>
      </c>
      <c r="AA14" s="10" t="s">
        <v>4</v>
      </c>
    </row>
    <row r="15" spans="1:27" x14ac:dyDescent="0.25">
      <c r="A15" s="9" t="s">
        <v>76</v>
      </c>
      <c r="B15" s="10">
        <v>0.98957899999999999</v>
      </c>
      <c r="C15" s="10">
        <v>0.99751599999999996</v>
      </c>
      <c r="D15" s="11">
        <v>0.93985300000000005</v>
      </c>
      <c r="E15" s="11">
        <v>0.97029900000000002</v>
      </c>
      <c r="F15" s="10">
        <v>0.999247</v>
      </c>
      <c r="G15" s="10">
        <v>0.97493099999999999</v>
      </c>
      <c r="H15" s="11">
        <v>0.931118</v>
      </c>
      <c r="I15" s="11">
        <v>0.96784599999999998</v>
      </c>
      <c r="J15" s="10">
        <v>0.99312400000000001</v>
      </c>
      <c r="K15" s="10">
        <v>0.99136999999999997</v>
      </c>
      <c r="L15" s="11">
        <v>0.97929900000000003</v>
      </c>
      <c r="M15" s="11">
        <v>0.99099199999999998</v>
      </c>
      <c r="N15" s="10" t="s">
        <v>4</v>
      </c>
      <c r="O15" s="10" t="s">
        <v>4</v>
      </c>
      <c r="P15" s="12">
        <v>0.97459499999999999</v>
      </c>
      <c r="Q15" s="12">
        <v>0.96825700000000003</v>
      </c>
      <c r="R15" s="10" t="s">
        <v>4</v>
      </c>
      <c r="S15" s="10" t="s">
        <v>4</v>
      </c>
      <c r="T15" s="12">
        <v>1</v>
      </c>
      <c r="U15" s="12">
        <v>1</v>
      </c>
      <c r="V15" s="10">
        <v>1</v>
      </c>
      <c r="W15" s="10">
        <v>0.97577499999999995</v>
      </c>
      <c r="X15" s="12" t="s">
        <v>4</v>
      </c>
      <c r="Y15" s="12" t="s">
        <v>4</v>
      </c>
      <c r="Z15" s="10" t="s">
        <v>4</v>
      </c>
      <c r="AA15" s="10" t="s">
        <v>4</v>
      </c>
    </row>
    <row r="16" spans="1:27" x14ac:dyDescent="0.25">
      <c r="A16" s="9" t="s">
        <v>77</v>
      </c>
      <c r="B16" s="10">
        <v>0.95522499999999999</v>
      </c>
      <c r="C16" s="10">
        <v>0.85142300000000004</v>
      </c>
      <c r="D16" s="11">
        <v>0.96727099999999999</v>
      </c>
      <c r="E16" s="11">
        <v>0.95943699999999998</v>
      </c>
      <c r="F16" s="10">
        <v>0.999749</v>
      </c>
      <c r="G16" s="10">
        <v>0.99694300000000002</v>
      </c>
      <c r="H16" s="11">
        <v>0.93754899999999997</v>
      </c>
      <c r="I16" s="11">
        <v>0.91369900000000004</v>
      </c>
      <c r="J16" s="10">
        <v>0.99706799999999995</v>
      </c>
      <c r="K16" s="10">
        <v>0.99108200000000002</v>
      </c>
      <c r="L16" s="11">
        <v>0.991448</v>
      </c>
      <c r="M16" s="11">
        <v>0.98848599999999998</v>
      </c>
      <c r="N16" s="10" t="s">
        <v>4</v>
      </c>
      <c r="O16" s="10" t="s">
        <v>4</v>
      </c>
      <c r="P16" s="12">
        <v>0.99593900000000002</v>
      </c>
      <c r="Q16" s="12">
        <v>0.99951400000000001</v>
      </c>
      <c r="R16" s="10" t="s">
        <v>4</v>
      </c>
      <c r="S16" s="10" t="s">
        <v>4</v>
      </c>
      <c r="T16" s="12">
        <v>0.98868699999999998</v>
      </c>
      <c r="U16" s="12">
        <v>0.99365300000000001</v>
      </c>
      <c r="V16" s="10">
        <v>0.961974</v>
      </c>
      <c r="W16" s="10">
        <v>0.96362300000000001</v>
      </c>
      <c r="X16" s="12" t="s">
        <v>4</v>
      </c>
      <c r="Y16" s="12" t="s">
        <v>4</v>
      </c>
      <c r="Z16" s="10" t="s">
        <v>4</v>
      </c>
      <c r="AA16" s="10" t="s">
        <v>4</v>
      </c>
    </row>
    <row r="17" spans="1:27" x14ac:dyDescent="0.25">
      <c r="A17" s="54" t="s">
        <v>81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1:27" x14ac:dyDescent="0.25">
      <c r="A18" s="34"/>
      <c r="B18" s="35" t="s">
        <v>78</v>
      </c>
      <c r="C18" s="35" t="s">
        <v>52</v>
      </c>
      <c r="D18" s="36" t="s">
        <v>78</v>
      </c>
      <c r="E18" s="36" t="s">
        <v>52</v>
      </c>
      <c r="F18" s="35" t="s">
        <v>78</v>
      </c>
      <c r="G18" s="35" t="s">
        <v>52</v>
      </c>
      <c r="H18" s="36" t="s">
        <v>78</v>
      </c>
      <c r="I18" s="36" t="s">
        <v>52</v>
      </c>
      <c r="J18" s="35" t="s">
        <v>78</v>
      </c>
      <c r="K18" s="35" t="s">
        <v>52</v>
      </c>
      <c r="L18" s="36" t="s">
        <v>78</v>
      </c>
      <c r="M18" s="36" t="s">
        <v>52</v>
      </c>
      <c r="N18" s="35" t="s">
        <v>78</v>
      </c>
      <c r="O18" s="35" t="s">
        <v>52</v>
      </c>
      <c r="P18" s="36" t="s">
        <v>78</v>
      </c>
      <c r="Q18" s="36" t="s">
        <v>52</v>
      </c>
      <c r="R18" s="35" t="s">
        <v>78</v>
      </c>
      <c r="S18" s="35" t="s">
        <v>52</v>
      </c>
      <c r="T18" s="36" t="s">
        <v>78</v>
      </c>
      <c r="U18" s="36" t="s">
        <v>52</v>
      </c>
      <c r="V18" s="35" t="s">
        <v>78</v>
      </c>
      <c r="W18" s="35" t="s">
        <v>52</v>
      </c>
      <c r="X18" s="36" t="s">
        <v>78</v>
      </c>
      <c r="Y18" s="36" t="s">
        <v>52</v>
      </c>
      <c r="Z18" s="35" t="s">
        <v>78</v>
      </c>
      <c r="AA18" s="35" t="s">
        <v>52</v>
      </c>
    </row>
    <row r="19" spans="1:27" x14ac:dyDescent="0.25">
      <c r="A19" s="34"/>
      <c r="B19" s="37">
        <f>IF(AND(ISNUMBER(B14),ISNUMBER(B15),ISNUMBER(B16),ISNUMBER(C14),ISNUMBER(C15),ISNUMBER(C16)),AVERAGE(AVERAGE(B14,C14),AVERAGE(B15,C15),AVERAGE(B16,C16)),"NA")</f>
        <v>0.96487750000000005</v>
      </c>
      <c r="C19" s="37">
        <f>IF(AND(ISNUMBER(B14),ISNUMBER(B15),ISNUMBER(B16),ISNUMBER(C14),ISNUMBER(C15),ISNUMBER(C16)),STDEVPA(AVERAGE(B14,C14),AVERAGE(B15,C15),AVERAGE(B16,C16)),"NA")</f>
        <v>4.355887523226467E-2</v>
      </c>
      <c r="D19" s="38">
        <f t="shared" ref="D19" si="24">IF(AND(ISNUMBER(D14),ISNUMBER(D15),ISNUMBER(D16),ISNUMBER(E14),ISNUMBER(E15),ISNUMBER(E16)),AVERAGE(AVERAGE(D14,E14),AVERAGE(D15,E15),AVERAGE(D16,E16)),"NA")</f>
        <v>0.96890383333333341</v>
      </c>
      <c r="E19" s="38">
        <f t="shared" ref="E19" si="25">IF(AND(ISNUMBER(D14),ISNUMBER(D15),ISNUMBER(D16),ISNUMBER(E14),ISNUMBER(E15),ISNUMBER(E16)),STDEVPA(AVERAGE(D14,E14),AVERAGE(D15,E15),AVERAGE(D16,E16)),"NA")</f>
        <v>1.4112684485557268E-2</v>
      </c>
      <c r="F19" s="37">
        <f t="shared" ref="F19" si="26">IF(AND(ISNUMBER(F14),ISNUMBER(F15),ISNUMBER(F16),ISNUMBER(G14),ISNUMBER(G15),ISNUMBER(G16)),AVERAGE(AVERAGE(F14,G14),AVERAGE(F15,G15),AVERAGE(F16,G16)),"NA")</f>
        <v>0.99122166666666656</v>
      </c>
      <c r="G19" s="37">
        <f t="shared" ref="G19" si="27">IF(AND(ISNUMBER(F14),ISNUMBER(F15),ISNUMBER(F16),ISNUMBER(G14),ISNUMBER(G15),ISNUMBER(G16)),STDEVPA(AVERAGE(F14,G14),AVERAGE(F15,G15),AVERAGE(F16,G16)),"NA")</f>
        <v>5.0591543649990368E-3</v>
      </c>
      <c r="H19" s="38">
        <f t="shared" ref="H19" si="28">IF(AND(ISNUMBER(H14),ISNUMBER(H15),ISNUMBER(H16),ISNUMBER(I14),ISNUMBER(I15),ISNUMBER(I16)),AVERAGE(AVERAGE(H14,I14),AVERAGE(H15,I15),AVERAGE(H16,I16)),"NA")</f>
        <v>0.93530550000000001</v>
      </c>
      <c r="I19" s="38">
        <f t="shared" ref="I19" si="29">IF(AND(ISNUMBER(H14),ISNUMBER(H15),ISNUMBER(H16),ISNUMBER(I14),ISNUMBER(I15),ISNUMBER(I16)),STDEVPA(AVERAGE(H14,I14),AVERAGE(H15,I15),AVERAGE(H16,I16)),"NA")</f>
        <v>1.0245480621555345E-2</v>
      </c>
      <c r="J19" s="37">
        <f t="shared" ref="J19" si="30">IF(AND(ISNUMBER(J14),ISNUMBER(J15),ISNUMBER(J16),ISNUMBER(K14),ISNUMBER(K15),ISNUMBER(K16)),AVERAGE(AVERAGE(J14,K14),AVERAGE(J15,K15),AVERAGE(J16,K16)),"NA")</f>
        <v>0.99495516666666672</v>
      </c>
      <c r="K19" s="37">
        <f t="shared" ref="K19" si="31">IF(AND(ISNUMBER(J14),ISNUMBER(J15),ISNUMBER(J16),ISNUMBER(K14),ISNUMBER(K15),ISNUMBER(K16)),STDEVPA(AVERAGE(J14,K14),AVERAGE(J15,K15),AVERAGE(J16,K16)),"NA")</f>
        <v>2.6448059895240491E-3</v>
      </c>
      <c r="L19" s="38">
        <f t="shared" ref="L19" si="32">IF(AND(ISNUMBER(L14),ISNUMBER(L15),ISNUMBER(L16),ISNUMBER(M14),ISNUMBER(M15),ISNUMBER(M16)),AVERAGE(AVERAGE(L14,M14),AVERAGE(L15,M15),AVERAGE(L16,M16)),"NA")</f>
        <v>0.98697049999999997</v>
      </c>
      <c r="M19" s="38">
        <f t="shared" ref="M19" si="33">IF(AND(ISNUMBER(L14),ISNUMBER(L15),ISNUMBER(L16),ISNUMBER(M14),ISNUMBER(M15),ISNUMBER(M16)),STDEVPA(AVERAGE(L14,M14),AVERAGE(L15,M15),AVERAGE(L16,M16)),"NA")</f>
        <v>2.1355756054672369E-3</v>
      </c>
      <c r="N19" s="37" t="str">
        <f t="shared" ref="N19" si="34">IF(AND(ISNUMBER(N14),ISNUMBER(N15),ISNUMBER(N16),ISNUMBER(O14),ISNUMBER(O15),ISNUMBER(O16)),AVERAGE(AVERAGE(N14,O14),AVERAGE(N15,O15),AVERAGE(N16,O16)),"NA")</f>
        <v>NA</v>
      </c>
      <c r="O19" s="37" t="str">
        <f t="shared" ref="O19" si="35">IF(AND(ISNUMBER(N14),ISNUMBER(N15),ISNUMBER(N16),ISNUMBER(O14),ISNUMBER(O15),ISNUMBER(O16)),STDEVPA(AVERAGE(N14,O14),AVERAGE(N15,O15),AVERAGE(N16,O16)),"NA")</f>
        <v>NA</v>
      </c>
      <c r="P19" s="38">
        <f t="shared" ref="P19" si="36">IF(AND(ISNUMBER(P14),ISNUMBER(P15),ISNUMBER(P16),ISNUMBER(Q14),ISNUMBER(Q15),ISNUMBER(Q16)),AVERAGE(AVERAGE(P14,Q14),AVERAGE(P15,Q15),AVERAGE(P16,Q16)),"NA")</f>
        <v>0.98509166666666681</v>
      </c>
      <c r="Q19" s="38">
        <f t="shared" ref="Q19" si="37">IF(AND(ISNUMBER(P14),ISNUMBER(P15),ISNUMBER(P16),ISNUMBER(Q14),ISNUMBER(Q15),ISNUMBER(Q16)),STDEVPA(AVERAGE(P14,Q14),AVERAGE(P15,Q15),AVERAGE(P16,Q16)),"NA")</f>
        <v>1.0761847365681311E-2</v>
      </c>
      <c r="R19" s="37" t="str">
        <f t="shared" ref="R19" si="38">IF(AND(ISNUMBER(R14),ISNUMBER(R15),ISNUMBER(R16),ISNUMBER(S14),ISNUMBER(S15),ISNUMBER(S16)),AVERAGE(AVERAGE(R14,S14),AVERAGE(R15,S15),AVERAGE(R16,S16)),"NA")</f>
        <v>NA</v>
      </c>
      <c r="S19" s="37" t="str">
        <f t="shared" ref="S19" si="39">IF(AND(ISNUMBER(R14),ISNUMBER(R15),ISNUMBER(R16),ISNUMBER(S14),ISNUMBER(S15),ISNUMBER(S16)),STDEVPA(AVERAGE(R14,S14),AVERAGE(R15,S15),AVERAGE(R16,S16)),"NA")</f>
        <v>NA</v>
      </c>
      <c r="T19" s="38">
        <f t="shared" ref="T19" si="40">IF(AND(ISNUMBER(T14),ISNUMBER(T15),ISNUMBER(T16),ISNUMBER(U14),ISNUMBER(U15),ISNUMBER(U16)),AVERAGE(AVERAGE(T14,U14),AVERAGE(T15,U15),AVERAGE(T16,U16)),"NA")</f>
        <v>0.99231033333333329</v>
      </c>
      <c r="U19" s="38">
        <f t="shared" ref="U19" si="41">IF(AND(ISNUMBER(T14),ISNUMBER(T15),ISNUMBER(T16),ISNUMBER(U14),ISNUMBER(U15),ISNUMBER(U16)),STDEVPA(AVERAGE(T14,U14),AVERAGE(T15,U15),AVERAGE(T16,U16)),"NA")</f>
        <v>5.8687051572065049E-3</v>
      </c>
      <c r="V19" s="37">
        <f t="shared" ref="V19" si="42">IF(AND(ISNUMBER(V14),ISNUMBER(V15),ISNUMBER(V16),ISNUMBER(W14),ISNUMBER(W15),ISNUMBER(W16)),AVERAGE(AVERAGE(V14,W14),AVERAGE(V15,W15),AVERAGE(V16,W16)),"NA")</f>
        <v>0.97998316666666663</v>
      </c>
      <c r="W19" s="37">
        <f t="shared" ref="W19" si="43">IF(AND(ISNUMBER(V14),ISNUMBER(V15),ISNUMBER(V16),ISNUMBER(W14),ISNUMBER(W15),ISNUMBER(W16)),STDEVPA(AVERAGE(V14,W14),AVERAGE(V15,W15),AVERAGE(V16,W16)),"NA")</f>
        <v>1.2164372030190851E-2</v>
      </c>
      <c r="X19" s="38" t="str">
        <f t="shared" ref="X19" si="44">IF(AND(ISNUMBER(X14),ISNUMBER(X15),ISNUMBER(X16),ISNUMBER(Y14),ISNUMBER(Y15),ISNUMBER(Y16)),AVERAGE(AVERAGE(X14,Y14),AVERAGE(X15,Y15),AVERAGE(X16,Y16)),"NA")</f>
        <v>NA</v>
      </c>
      <c r="Y19" s="38" t="str">
        <f t="shared" ref="Y19" si="45">IF(AND(ISNUMBER(X14),ISNUMBER(X15),ISNUMBER(X16),ISNUMBER(Y14),ISNUMBER(Y15),ISNUMBER(Y16)),STDEVPA(AVERAGE(X14,Y14),AVERAGE(X15,Y15),AVERAGE(X16,Y16)),"NA")</f>
        <v>NA</v>
      </c>
      <c r="Z19" s="37" t="str">
        <f t="shared" ref="Z19" si="46">IF(AND(ISNUMBER(Z14),ISNUMBER(Z15),ISNUMBER(Z16),ISNUMBER(AA14),ISNUMBER(AA15),ISNUMBER(AA16)),AVERAGE(AVERAGE(Z14,AA14),AVERAGE(Z15,AA15),AVERAGE(Z16,AA16)),"NA")</f>
        <v>NA</v>
      </c>
      <c r="AA19" s="37" t="str">
        <f t="shared" ref="AA19" si="47">IF(AND(ISNUMBER(Z14),ISNUMBER(Z15),ISNUMBER(Z16),ISNUMBER(AA14),ISNUMBER(AA15),ISNUMBER(AA16)),STDEVPA(AVERAGE(Z14,AA14),AVERAGE(Z15,AA15),AVERAGE(Z16,AA16)),"NA")</f>
        <v>NA</v>
      </c>
    </row>
  </sheetData>
  <mergeCells count="30">
    <mergeCell ref="L1:M1"/>
    <mergeCell ref="A7:AA7"/>
    <mergeCell ref="N11:O11"/>
    <mergeCell ref="P11:Q11"/>
    <mergeCell ref="N1:O1"/>
    <mergeCell ref="P1:Q1"/>
    <mergeCell ref="R1:S1"/>
    <mergeCell ref="T1:U1"/>
    <mergeCell ref="V1:W1"/>
    <mergeCell ref="X1:Y1"/>
    <mergeCell ref="R11:S11"/>
    <mergeCell ref="T11:U11"/>
    <mergeCell ref="V11:W11"/>
    <mergeCell ref="X11:Y11"/>
    <mergeCell ref="A17:AA17"/>
    <mergeCell ref="B1:C1"/>
    <mergeCell ref="D1:E1"/>
    <mergeCell ref="F1:G1"/>
    <mergeCell ref="H1:I1"/>
    <mergeCell ref="J1:K1"/>
    <mergeCell ref="Z1:AA1"/>
    <mergeCell ref="A3:AA3"/>
    <mergeCell ref="B11:C11"/>
    <mergeCell ref="D11:E11"/>
    <mergeCell ref="F11:G11"/>
    <mergeCell ref="H11:I11"/>
    <mergeCell ref="J11:K11"/>
    <mergeCell ref="L11:M11"/>
    <mergeCell ref="Z11:AA11"/>
    <mergeCell ref="A13:AA13"/>
  </mergeCells>
  <pageMargins left="0.7" right="0.7" top="0.75" bottom="0.75" header="0.3" footer="0.3"/>
  <pageSetup paperSize="9" orientation="portrait" r:id="rId1"/>
  <ignoredErrors>
    <ignoredError sqref="B2:AA2 B12:AA12" numberStoredAsText="1"/>
    <ignoredError sqref="C19:AA19 C9:AA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Introduction</vt:lpstr>
      <vt:lpstr>Measures</vt:lpstr>
      <vt:lpstr>Rankings</vt:lpstr>
      <vt:lpstr>Statistics</vt:lpstr>
      <vt:lpstr>Annotations</vt:lpstr>
      <vt:lpstr>Annotations!m_SEG2</vt:lpstr>
      <vt:lpstr>Measures!m_SEG2</vt:lpstr>
      <vt:lpstr>Annotations!m_TRA2</vt:lpstr>
      <vt:lpstr>Measures!m_TRA2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2017-08-15T13:58:03Z</dcterms:created>
  <dcterms:modified xsi:type="dcterms:W3CDTF">2017-08-31T13:48:19Z</dcterms:modified>
</cp:coreProperties>
</file>