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0" yWindow="525" windowWidth="29040" windowHeight="18180" tabRatio="500"/>
  </bookViews>
  <sheets>
    <sheet name="Introduction" sheetId="2" r:id="rId1"/>
    <sheet name="Complete Tracks" sheetId="1" r:id="rId2"/>
    <sheet name="Track Fractions" sheetId="3" r:id="rId3"/>
    <sheet name="Branching Correctness" sheetId="4" r:id="rId4"/>
    <sheet name="Cell Cycle Accuracy" sheetId="5" r:id="rId5"/>
    <sheet name="Annotations" sheetId="6" r:id="rId6"/>
  </sheets>
  <definedNames>
    <definedName name="m_BC" localSheetId="3">'Branching Correctness'!$A$6:$AE$26</definedName>
    <definedName name="m_CCA" localSheetId="4">'Cell Cycle Accuracy'!$A$1:$K$24</definedName>
    <definedName name="m_CT" localSheetId="1">'Complete Tracks'!$A$6:$CA$26</definedName>
    <definedName name="m_SEG2" localSheetId="5">Annotations!$A$4:$AB$6</definedName>
    <definedName name="m_TF1" localSheetId="2">'Track Fractions'!$A$6:$DA$26</definedName>
    <definedName name="m_TF2" localSheetId="2">'Track Fractions'!$A$31:$BA$51</definedName>
    <definedName name="m_TRA2" localSheetId="5">Annotations!$A$11:$AB$13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D31" i="3" l="1"/>
  <c r="D32" i="3"/>
  <c r="D33" i="3"/>
  <c r="D34" i="3"/>
  <c r="D35" i="3"/>
  <c r="D36" i="3"/>
  <c r="D37" i="3"/>
  <c r="D38" i="3"/>
  <c r="D39" i="3"/>
  <c r="D40" i="3"/>
  <c r="D41" i="3"/>
  <c r="D42" i="3"/>
  <c r="D43" i="3"/>
  <c r="D44" i="3"/>
  <c r="D45" i="3"/>
  <c r="D46" i="3"/>
  <c r="D47" i="3"/>
  <c r="D48" i="3"/>
  <c r="D49" i="3"/>
  <c r="D50" i="3"/>
  <c r="D51" i="3"/>
  <c r="H49" i="5"/>
  <c r="H48" i="5"/>
  <c r="H47" i="5"/>
  <c r="H46" i="5"/>
  <c r="H45" i="5"/>
  <c r="H44" i="5"/>
  <c r="H43" i="5"/>
  <c r="H42" i="5"/>
  <c r="H41" i="5"/>
  <c r="H40" i="5"/>
  <c r="H39" i="5"/>
  <c r="H38" i="5"/>
  <c r="H37" i="5"/>
  <c r="H36" i="5"/>
  <c r="H35" i="5"/>
  <c r="H34" i="5"/>
  <c r="H33" i="5"/>
  <c r="H32" i="5"/>
  <c r="H31" i="5"/>
  <c r="H30" i="5"/>
  <c r="H29" i="5"/>
  <c r="J49" i="5"/>
  <c r="J48" i="5"/>
  <c r="J47" i="5"/>
  <c r="J46" i="5"/>
  <c r="J45" i="5"/>
  <c r="J44" i="5"/>
  <c r="J43" i="5"/>
  <c r="J42" i="5"/>
  <c r="J41" i="5"/>
  <c r="J40" i="5"/>
  <c r="J39" i="5"/>
  <c r="J38" i="5"/>
  <c r="J37" i="5"/>
  <c r="J36" i="5"/>
  <c r="J35" i="5"/>
  <c r="J34" i="5"/>
  <c r="J33" i="5"/>
  <c r="J32" i="5"/>
  <c r="J31" i="5"/>
  <c r="J30" i="5"/>
  <c r="J29" i="5"/>
  <c r="F49" i="5"/>
  <c r="F48" i="5"/>
  <c r="F47" i="5"/>
  <c r="F46" i="5"/>
  <c r="F45" i="5"/>
  <c r="F44" i="5"/>
  <c r="F43" i="5"/>
  <c r="F42" i="5"/>
  <c r="F41" i="5"/>
  <c r="F40" i="5"/>
  <c r="F39" i="5"/>
  <c r="F38" i="5"/>
  <c r="F37" i="5"/>
  <c r="F36" i="5"/>
  <c r="F35" i="5"/>
  <c r="F34" i="5"/>
  <c r="F33" i="5"/>
  <c r="F32" i="5"/>
  <c r="F31" i="5"/>
  <c r="F30" i="5"/>
  <c r="F29" i="5"/>
  <c r="D30" i="5"/>
  <c r="D31" i="5"/>
  <c r="D32" i="5"/>
  <c r="D33" i="5"/>
  <c r="D34" i="5"/>
  <c r="D35" i="5"/>
  <c r="D36" i="5"/>
  <c r="D37" i="5"/>
  <c r="D38" i="5"/>
  <c r="D39" i="5"/>
  <c r="D40" i="5"/>
  <c r="D41" i="5"/>
  <c r="D42" i="5"/>
  <c r="D43" i="5"/>
  <c r="D44" i="5"/>
  <c r="D45" i="5"/>
  <c r="D46" i="5"/>
  <c r="D47" i="5"/>
  <c r="D48" i="5"/>
  <c r="D49" i="5"/>
  <c r="D29" i="5"/>
  <c r="B29" i="5"/>
  <c r="B30" i="5"/>
  <c r="B31" i="5"/>
  <c r="B32" i="5"/>
  <c r="B33" i="5"/>
  <c r="B34" i="5"/>
  <c r="B35" i="5"/>
  <c r="B36" i="5"/>
  <c r="B37" i="5"/>
  <c r="B38" i="5"/>
  <c r="B39" i="5"/>
  <c r="B40" i="5"/>
  <c r="B41" i="5"/>
  <c r="B42" i="5"/>
  <c r="B43" i="5"/>
  <c r="B44" i="5"/>
  <c r="B45" i="5"/>
  <c r="B46" i="5"/>
  <c r="B47" i="5"/>
  <c r="B48" i="5"/>
  <c r="B49" i="5"/>
  <c r="C29" i="5"/>
  <c r="V51" i="4"/>
  <c r="T51" i="4"/>
  <c r="W51" i="4"/>
  <c r="N51" i="4"/>
  <c r="P51" i="4"/>
  <c r="Q51" i="4"/>
  <c r="S51" i="4"/>
  <c r="V50" i="4"/>
  <c r="T50" i="4"/>
  <c r="W50" i="4"/>
  <c r="Y50" i="4"/>
  <c r="N50" i="4"/>
  <c r="P50" i="4"/>
  <c r="Q50" i="4"/>
  <c r="S50" i="4"/>
  <c r="V49" i="4"/>
  <c r="T49" i="4"/>
  <c r="W49" i="4"/>
  <c r="N49" i="4"/>
  <c r="P49" i="4"/>
  <c r="Q49" i="4"/>
  <c r="N31" i="4"/>
  <c r="P31" i="4"/>
  <c r="Q31" i="4"/>
  <c r="N32" i="4"/>
  <c r="P32" i="4"/>
  <c r="Q32" i="4"/>
  <c r="N33" i="4"/>
  <c r="P33" i="4"/>
  <c r="Q33" i="4"/>
  <c r="N34" i="4"/>
  <c r="P34" i="4"/>
  <c r="Q34" i="4"/>
  <c r="N35" i="4"/>
  <c r="P35" i="4"/>
  <c r="Q35" i="4"/>
  <c r="N36" i="4"/>
  <c r="P36" i="4"/>
  <c r="Q36" i="4"/>
  <c r="N37" i="4"/>
  <c r="P37" i="4"/>
  <c r="Q37" i="4"/>
  <c r="N38" i="4"/>
  <c r="P38" i="4"/>
  <c r="Q38" i="4"/>
  <c r="N39" i="4"/>
  <c r="P39" i="4"/>
  <c r="Q39" i="4"/>
  <c r="N40" i="4"/>
  <c r="P40" i="4"/>
  <c r="Q40" i="4"/>
  <c r="N41" i="4"/>
  <c r="P41" i="4"/>
  <c r="Q41" i="4"/>
  <c r="N42" i="4"/>
  <c r="P42" i="4"/>
  <c r="Q42" i="4"/>
  <c r="N43" i="4"/>
  <c r="P43" i="4"/>
  <c r="Q43" i="4"/>
  <c r="N44" i="4"/>
  <c r="P44" i="4"/>
  <c r="Q44" i="4"/>
  <c r="N45" i="4"/>
  <c r="P45" i="4"/>
  <c r="Q45" i="4"/>
  <c r="N46" i="4"/>
  <c r="P46" i="4"/>
  <c r="Q46" i="4"/>
  <c r="N47" i="4"/>
  <c r="P47" i="4"/>
  <c r="Q47" i="4"/>
  <c r="N48" i="4"/>
  <c r="P48" i="4"/>
  <c r="Q48" i="4"/>
  <c r="S49" i="4"/>
  <c r="V48" i="4"/>
  <c r="T48" i="4"/>
  <c r="W48" i="4"/>
  <c r="S48" i="4"/>
  <c r="V47" i="4"/>
  <c r="T47" i="4"/>
  <c r="W47" i="4"/>
  <c r="S47" i="4"/>
  <c r="V46" i="4"/>
  <c r="T46" i="4"/>
  <c r="W46" i="4"/>
  <c r="S46" i="4"/>
  <c r="V45" i="4"/>
  <c r="T45" i="4"/>
  <c r="W45" i="4"/>
  <c r="S45" i="4"/>
  <c r="V44" i="4"/>
  <c r="T44" i="4"/>
  <c r="W44" i="4"/>
  <c r="Y44" i="4"/>
  <c r="S44" i="4"/>
  <c r="V43" i="4"/>
  <c r="T43" i="4"/>
  <c r="W43" i="4"/>
  <c r="Y43" i="4"/>
  <c r="S43" i="4"/>
  <c r="V42" i="4"/>
  <c r="T42" i="4"/>
  <c r="W42" i="4"/>
  <c r="Y42" i="4"/>
  <c r="S42" i="4"/>
  <c r="V41" i="4"/>
  <c r="T41" i="4"/>
  <c r="W41" i="4"/>
  <c r="S41" i="4"/>
  <c r="V40" i="4"/>
  <c r="T40" i="4"/>
  <c r="W40" i="4"/>
  <c r="S40" i="4"/>
  <c r="V39" i="4"/>
  <c r="T39" i="4"/>
  <c r="W39" i="4"/>
  <c r="Y39" i="4"/>
  <c r="S39" i="4"/>
  <c r="V38" i="4"/>
  <c r="T38" i="4"/>
  <c r="W38" i="4"/>
  <c r="S38" i="4"/>
  <c r="V37" i="4"/>
  <c r="T37" i="4"/>
  <c r="W37" i="4"/>
  <c r="T31" i="4"/>
  <c r="V31" i="4"/>
  <c r="W31" i="4"/>
  <c r="T32" i="4"/>
  <c r="V32" i="4"/>
  <c r="W32" i="4"/>
  <c r="T33" i="4"/>
  <c r="V33" i="4"/>
  <c r="W33" i="4"/>
  <c r="T34" i="4"/>
  <c r="V34" i="4"/>
  <c r="W34" i="4"/>
  <c r="T35" i="4"/>
  <c r="V35" i="4"/>
  <c r="W35" i="4"/>
  <c r="T36" i="4"/>
  <c r="V36" i="4"/>
  <c r="W36" i="4"/>
  <c r="Y37" i="4"/>
  <c r="S37" i="4"/>
  <c r="S36" i="4"/>
  <c r="S35" i="4"/>
  <c r="Y34" i="4"/>
  <c r="S34" i="4"/>
  <c r="Y33" i="4"/>
  <c r="S33" i="4"/>
  <c r="S32" i="4"/>
  <c r="Y31" i="4"/>
  <c r="S31" i="4"/>
  <c r="L31" i="3"/>
  <c r="P31" i="3"/>
  <c r="T31" i="3"/>
  <c r="T51" i="3"/>
  <c r="T32" i="3"/>
  <c r="T33" i="3"/>
  <c r="T34" i="3"/>
  <c r="T35" i="3"/>
  <c r="T36" i="3"/>
  <c r="T37" i="3"/>
  <c r="T38" i="3"/>
  <c r="T39" i="3"/>
  <c r="T40" i="3"/>
  <c r="T41" i="3"/>
  <c r="T42" i="3"/>
  <c r="T43" i="3"/>
  <c r="T44" i="3"/>
  <c r="T45" i="3"/>
  <c r="T46" i="3"/>
  <c r="T47" i="3"/>
  <c r="T48" i="3"/>
  <c r="T49" i="3"/>
  <c r="T50" i="3"/>
  <c r="U51" i="3"/>
  <c r="X31" i="3"/>
  <c r="X40" i="3"/>
  <c r="X32" i="3"/>
  <c r="X33" i="3"/>
  <c r="X34" i="3"/>
  <c r="X35" i="3"/>
  <c r="X36" i="3"/>
  <c r="X37" i="3"/>
  <c r="X38" i="3"/>
  <c r="X39" i="3"/>
  <c r="X41" i="3"/>
  <c r="X42" i="3"/>
  <c r="X43" i="3"/>
  <c r="X44" i="3"/>
  <c r="X45" i="3"/>
  <c r="X46" i="3"/>
  <c r="X47" i="3"/>
  <c r="X48" i="3"/>
  <c r="X49" i="3"/>
  <c r="X50" i="3"/>
  <c r="X51" i="3"/>
  <c r="Y40" i="3"/>
  <c r="AB31" i="3"/>
  <c r="AC31" i="3"/>
  <c r="AF31" i="3"/>
  <c r="AJ31" i="3"/>
  <c r="AK31" i="3"/>
  <c r="AN31" i="3"/>
  <c r="AR31" i="3"/>
  <c r="AS31" i="3"/>
  <c r="AV31" i="3"/>
  <c r="AV41" i="3"/>
  <c r="AV32" i="3"/>
  <c r="AV33" i="3"/>
  <c r="AV34" i="3"/>
  <c r="AV35" i="3"/>
  <c r="AV36" i="3"/>
  <c r="AV37" i="3"/>
  <c r="AV38" i="3"/>
  <c r="AV39" i="3"/>
  <c r="AV40" i="3"/>
  <c r="AV42" i="3"/>
  <c r="AV43" i="3"/>
  <c r="AV44" i="3"/>
  <c r="AV45" i="3"/>
  <c r="AV46" i="3"/>
  <c r="AV47" i="3"/>
  <c r="AV48" i="3"/>
  <c r="AV49" i="3"/>
  <c r="AV50" i="3"/>
  <c r="AV51" i="3"/>
  <c r="AW41" i="3"/>
  <c r="AW31" i="3"/>
  <c r="L32" i="3"/>
  <c r="L33" i="3"/>
  <c r="L34" i="3"/>
  <c r="L35" i="3"/>
  <c r="L36" i="3"/>
  <c r="L37" i="3"/>
  <c r="L38" i="3"/>
  <c r="L39" i="3"/>
  <c r="L40" i="3"/>
  <c r="L41" i="3"/>
  <c r="L42" i="3"/>
  <c r="L43" i="3"/>
  <c r="L44" i="3"/>
  <c r="L45" i="3"/>
  <c r="L46" i="3"/>
  <c r="L47" i="3"/>
  <c r="L48" i="3"/>
  <c r="L49" i="3"/>
  <c r="L50" i="3"/>
  <c r="L51" i="3"/>
  <c r="M32" i="3"/>
  <c r="P32" i="3"/>
  <c r="AB32" i="3"/>
  <c r="AF32" i="3"/>
  <c r="AF41" i="3"/>
  <c r="AF33" i="3"/>
  <c r="AF34" i="3"/>
  <c r="AF35" i="3"/>
  <c r="AF36" i="3"/>
  <c r="AF37" i="3"/>
  <c r="AF38" i="3"/>
  <c r="AF39" i="3"/>
  <c r="AF40" i="3"/>
  <c r="AF42" i="3"/>
  <c r="AF43" i="3"/>
  <c r="AF44" i="3"/>
  <c r="AF45" i="3"/>
  <c r="AF46" i="3"/>
  <c r="AF47" i="3"/>
  <c r="AF48" i="3"/>
  <c r="AF49" i="3"/>
  <c r="AF50" i="3"/>
  <c r="AF51" i="3"/>
  <c r="AG41" i="3"/>
  <c r="AJ32" i="3"/>
  <c r="AK32" i="3"/>
  <c r="AN32" i="3"/>
  <c r="AO31" i="3"/>
  <c r="AO32" i="3"/>
  <c r="AR32" i="3"/>
  <c r="AR33" i="3"/>
  <c r="AR34" i="3"/>
  <c r="AR35" i="3"/>
  <c r="AR36" i="3"/>
  <c r="AR37" i="3"/>
  <c r="AR38" i="3"/>
  <c r="AR39" i="3"/>
  <c r="AR40" i="3"/>
  <c r="AR41" i="3"/>
  <c r="AR42" i="3"/>
  <c r="AR43" i="3"/>
  <c r="AR44" i="3"/>
  <c r="AR45" i="3"/>
  <c r="AR46" i="3"/>
  <c r="AR47" i="3"/>
  <c r="AR48" i="3"/>
  <c r="AR49" i="3"/>
  <c r="AR50" i="3"/>
  <c r="AR51" i="3"/>
  <c r="AS32" i="3"/>
  <c r="P33" i="3"/>
  <c r="P34" i="3"/>
  <c r="P35" i="3"/>
  <c r="P36" i="3"/>
  <c r="P37" i="3"/>
  <c r="P38" i="3"/>
  <c r="P39" i="3"/>
  <c r="P40" i="3"/>
  <c r="P41" i="3"/>
  <c r="P42" i="3"/>
  <c r="P43" i="3"/>
  <c r="P44" i="3"/>
  <c r="P45" i="3"/>
  <c r="P46" i="3"/>
  <c r="P47" i="3"/>
  <c r="P48" i="3"/>
  <c r="P49" i="3"/>
  <c r="P50" i="3"/>
  <c r="P51" i="3"/>
  <c r="Q33" i="3"/>
  <c r="U33" i="3"/>
  <c r="AB33" i="3"/>
  <c r="AC33" i="3"/>
  <c r="AG33" i="3"/>
  <c r="AJ33" i="3"/>
  <c r="AK33" i="3"/>
  <c r="AN33" i="3"/>
  <c r="AS33" i="3"/>
  <c r="AW33" i="3"/>
  <c r="M34" i="3"/>
  <c r="Q34" i="3"/>
  <c r="U34" i="3"/>
  <c r="Y45" i="3"/>
  <c r="AB34" i="3"/>
  <c r="AC34" i="3"/>
  <c r="AG40" i="3"/>
  <c r="AJ34" i="3"/>
  <c r="AK34" i="3"/>
  <c r="AN34" i="3"/>
  <c r="AN45" i="3"/>
  <c r="AO45" i="3"/>
  <c r="AW40" i="3"/>
  <c r="AW34" i="3"/>
  <c r="M35" i="3"/>
  <c r="Q35" i="3"/>
  <c r="U35" i="3"/>
  <c r="AB35" i="3"/>
  <c r="AC35" i="3"/>
  <c r="AG35" i="3"/>
  <c r="AJ35" i="3"/>
  <c r="AK35" i="3"/>
  <c r="AN35" i="3"/>
  <c r="U36" i="3"/>
  <c r="AB36" i="3"/>
  <c r="AJ36" i="3"/>
  <c r="AK36" i="3"/>
  <c r="AN36" i="3"/>
  <c r="AO36" i="3"/>
  <c r="AS36" i="3"/>
  <c r="M37" i="3"/>
  <c r="Q37" i="3"/>
  <c r="U37" i="3"/>
  <c r="AB37" i="3"/>
  <c r="AC37" i="3"/>
  <c r="AG37" i="3"/>
  <c r="AJ37" i="3"/>
  <c r="AK37" i="3"/>
  <c r="AN37" i="3"/>
  <c r="AO37" i="3"/>
  <c r="M38" i="3"/>
  <c r="AB38" i="3"/>
  <c r="AC38" i="3"/>
  <c r="AJ38" i="3"/>
  <c r="AK38" i="3"/>
  <c r="AN38" i="3"/>
  <c r="Q39" i="3"/>
  <c r="U39" i="3"/>
  <c r="Y39" i="3"/>
  <c r="AB39" i="3"/>
  <c r="AC39" i="3"/>
  <c r="AJ39" i="3"/>
  <c r="AK39" i="3"/>
  <c r="AN39" i="3"/>
  <c r="AO39" i="3"/>
  <c r="AS39" i="3"/>
  <c r="AW37" i="3"/>
  <c r="M40" i="3"/>
  <c r="Q40" i="3"/>
  <c r="AB40" i="3"/>
  <c r="AB41" i="3"/>
  <c r="AB42" i="3"/>
  <c r="AB43" i="3"/>
  <c r="AB44" i="3"/>
  <c r="AB45" i="3"/>
  <c r="AB46" i="3"/>
  <c r="AB47" i="3"/>
  <c r="AB48" i="3"/>
  <c r="AB49" i="3"/>
  <c r="AB50" i="3"/>
  <c r="AB51" i="3"/>
  <c r="AC40" i="3"/>
  <c r="AJ40" i="3"/>
  <c r="AK40" i="3"/>
  <c r="AN40" i="3"/>
  <c r="AN41" i="3"/>
  <c r="AN42" i="3"/>
  <c r="AN43" i="3"/>
  <c r="AN44" i="3"/>
  <c r="AN46" i="3"/>
  <c r="AN47" i="3"/>
  <c r="AN48" i="3"/>
  <c r="AN49" i="3"/>
  <c r="AN50" i="3"/>
  <c r="AN51" i="3"/>
  <c r="AO34" i="3"/>
  <c r="AS40" i="3"/>
  <c r="Q41" i="3"/>
  <c r="AJ41" i="3"/>
  <c r="AK41" i="3"/>
  <c r="M36" i="3"/>
  <c r="Q42" i="3"/>
  <c r="U42" i="3"/>
  <c r="Y42" i="3"/>
  <c r="AC42" i="3"/>
  <c r="AG42" i="3"/>
  <c r="AJ42" i="3"/>
  <c r="AO42" i="3"/>
  <c r="AS42" i="3"/>
  <c r="AW42" i="3"/>
  <c r="M43" i="3"/>
  <c r="Q43" i="3"/>
  <c r="U43" i="3"/>
  <c r="Y43" i="3"/>
  <c r="AC43" i="3"/>
  <c r="AG43" i="3"/>
  <c r="AJ43" i="3"/>
  <c r="AK43" i="3"/>
  <c r="AS43" i="3"/>
  <c r="AW43" i="3"/>
  <c r="M44" i="3"/>
  <c r="Q44" i="3"/>
  <c r="U44" i="3"/>
  <c r="Y44" i="3"/>
  <c r="AC44" i="3"/>
  <c r="AG44" i="3"/>
  <c r="AJ44" i="3"/>
  <c r="AK44" i="3"/>
  <c r="AO44" i="3"/>
  <c r="AS44" i="3"/>
  <c r="AW44" i="3"/>
  <c r="AC45" i="3"/>
  <c r="AJ45" i="3"/>
  <c r="AK45" i="3"/>
  <c r="AS45" i="3"/>
  <c r="M46" i="3"/>
  <c r="Q46" i="3"/>
  <c r="Y46" i="3"/>
  <c r="AC46" i="3"/>
  <c r="AJ46" i="3"/>
  <c r="AK46" i="3"/>
  <c r="AO46" i="3"/>
  <c r="AS46" i="3"/>
  <c r="M47" i="3"/>
  <c r="Q47" i="3"/>
  <c r="U47" i="3"/>
  <c r="AC47" i="3"/>
  <c r="AJ47" i="3"/>
  <c r="AK47" i="3"/>
  <c r="AS47" i="3"/>
  <c r="AW47" i="3"/>
  <c r="M48" i="3"/>
  <c r="Q48" i="3"/>
  <c r="U48" i="3"/>
  <c r="Y48" i="3"/>
  <c r="AC48" i="3"/>
  <c r="AG48" i="3"/>
  <c r="AJ48" i="3"/>
  <c r="AK48" i="3"/>
  <c r="AO48" i="3"/>
  <c r="AS48" i="3"/>
  <c r="Q49" i="3"/>
  <c r="U49" i="3"/>
  <c r="AG49" i="3"/>
  <c r="AJ49" i="3"/>
  <c r="AJ50" i="3"/>
  <c r="AJ51" i="3"/>
  <c r="AK49" i="3"/>
  <c r="M50" i="3"/>
  <c r="Q50" i="3"/>
  <c r="Y50" i="3"/>
  <c r="AC50" i="3"/>
  <c r="AG50" i="3"/>
  <c r="AK50" i="3"/>
  <c r="AO50" i="3"/>
  <c r="AS50" i="3"/>
  <c r="AW50" i="3"/>
  <c r="M51" i="3"/>
  <c r="Q51" i="3"/>
  <c r="AC51" i="3"/>
  <c r="AG51" i="3"/>
  <c r="AK51" i="3"/>
  <c r="AO51" i="3"/>
  <c r="AS51" i="3"/>
  <c r="BJ31" i="1"/>
  <c r="BL31" i="1"/>
  <c r="BM31" i="1"/>
  <c r="BO31" i="1"/>
  <c r="BP31" i="1"/>
  <c r="BR31" i="1"/>
  <c r="BS31" i="1"/>
  <c r="BU31" i="1"/>
  <c r="BJ32" i="1"/>
  <c r="BL32" i="1"/>
  <c r="BM32" i="1"/>
  <c r="BJ33" i="1"/>
  <c r="BL33" i="1"/>
  <c r="BM33" i="1"/>
  <c r="BJ34" i="1"/>
  <c r="BL34" i="1"/>
  <c r="BM34" i="1"/>
  <c r="BJ35" i="1"/>
  <c r="BL35" i="1"/>
  <c r="BM35" i="1"/>
  <c r="BJ36" i="1"/>
  <c r="BL36" i="1"/>
  <c r="BM36" i="1"/>
  <c r="BJ37" i="1"/>
  <c r="BL37" i="1"/>
  <c r="BM37" i="1"/>
  <c r="BJ38" i="1"/>
  <c r="BL38" i="1"/>
  <c r="BM38" i="1"/>
  <c r="BJ39" i="1"/>
  <c r="BL39" i="1"/>
  <c r="BM39" i="1"/>
  <c r="BJ40" i="1"/>
  <c r="BL40" i="1"/>
  <c r="BM40" i="1"/>
  <c r="BJ41" i="1"/>
  <c r="BL41" i="1"/>
  <c r="BM41" i="1"/>
  <c r="BJ42" i="1"/>
  <c r="BL42" i="1"/>
  <c r="BM42" i="1"/>
  <c r="BJ43" i="1"/>
  <c r="BL43" i="1"/>
  <c r="BM43" i="1"/>
  <c r="BJ44" i="1"/>
  <c r="BL44" i="1"/>
  <c r="BM44" i="1"/>
  <c r="BJ45" i="1"/>
  <c r="BL45" i="1"/>
  <c r="BM45" i="1"/>
  <c r="BJ46" i="1"/>
  <c r="BL46" i="1"/>
  <c r="BM46" i="1"/>
  <c r="BJ47" i="1"/>
  <c r="BL47" i="1"/>
  <c r="BM47" i="1"/>
  <c r="BJ48" i="1"/>
  <c r="BL48" i="1"/>
  <c r="BM48" i="1"/>
  <c r="BJ49" i="1"/>
  <c r="BL49" i="1"/>
  <c r="BM49" i="1"/>
  <c r="BJ50" i="1"/>
  <c r="BL50" i="1"/>
  <c r="BM50" i="1"/>
  <c r="BJ51" i="1"/>
  <c r="BL51" i="1"/>
  <c r="BM51" i="1"/>
  <c r="BO32" i="1"/>
  <c r="BP32" i="1"/>
  <c r="BR32" i="1"/>
  <c r="BS32" i="1"/>
  <c r="BO33" i="1"/>
  <c r="BP33" i="1"/>
  <c r="BR33" i="1"/>
  <c r="BS33" i="1"/>
  <c r="BU33" i="1"/>
  <c r="BO34" i="1"/>
  <c r="BP34" i="1"/>
  <c r="BR34" i="1"/>
  <c r="BS34" i="1"/>
  <c r="BU34" i="1"/>
  <c r="BO35" i="1"/>
  <c r="BP35" i="1"/>
  <c r="BR35" i="1"/>
  <c r="BS35" i="1"/>
  <c r="BO36" i="1"/>
  <c r="BP36" i="1"/>
  <c r="BR36" i="1"/>
  <c r="BS36" i="1"/>
  <c r="BO37" i="1"/>
  <c r="BP37" i="1"/>
  <c r="BR37" i="1"/>
  <c r="BS37" i="1"/>
  <c r="BO38" i="1"/>
  <c r="BP38" i="1"/>
  <c r="BR38" i="1"/>
  <c r="BS38" i="1"/>
  <c r="BO39" i="1"/>
  <c r="BP39" i="1"/>
  <c r="BR39" i="1"/>
  <c r="BS39" i="1"/>
  <c r="BU39" i="1"/>
  <c r="BO40" i="1"/>
  <c r="BP40" i="1"/>
  <c r="BR40" i="1"/>
  <c r="BS40" i="1"/>
  <c r="BO41" i="1"/>
  <c r="BP41" i="1"/>
  <c r="BR41" i="1"/>
  <c r="BS41" i="1"/>
  <c r="BO42" i="1"/>
  <c r="BP42" i="1"/>
  <c r="BR42" i="1"/>
  <c r="BS42" i="1"/>
  <c r="BU42" i="1"/>
  <c r="BO43" i="1"/>
  <c r="BP43" i="1"/>
  <c r="BR43" i="1"/>
  <c r="BS43" i="1"/>
  <c r="BU43" i="1"/>
  <c r="BO44" i="1"/>
  <c r="BP44" i="1"/>
  <c r="BR44" i="1"/>
  <c r="BS44" i="1"/>
  <c r="BU44" i="1"/>
  <c r="BO45" i="1"/>
  <c r="BP45" i="1"/>
  <c r="BR45" i="1"/>
  <c r="BS45" i="1"/>
  <c r="BO46" i="1"/>
  <c r="BP46" i="1"/>
  <c r="BR46" i="1"/>
  <c r="BS46" i="1"/>
  <c r="BO47" i="1"/>
  <c r="BP47" i="1"/>
  <c r="BR47" i="1"/>
  <c r="BS47" i="1"/>
  <c r="BO48" i="1"/>
  <c r="BP48" i="1"/>
  <c r="BR48" i="1"/>
  <c r="BS48" i="1"/>
  <c r="BO49" i="1"/>
  <c r="BP49" i="1"/>
  <c r="BR49" i="1"/>
  <c r="BS49" i="1"/>
  <c r="BO50" i="1"/>
  <c r="BP50" i="1"/>
  <c r="BR50" i="1"/>
  <c r="BS50" i="1"/>
  <c r="BU50" i="1"/>
  <c r="BO51" i="1"/>
  <c r="BP51" i="1"/>
  <c r="BR51" i="1"/>
  <c r="BS51" i="1"/>
  <c r="BU51" i="1"/>
  <c r="AX31" i="1"/>
  <c r="AZ31" i="1"/>
  <c r="BA31" i="1"/>
  <c r="BC31" i="1"/>
  <c r="BD31" i="1"/>
  <c r="BF31" i="1"/>
  <c r="BG31" i="1"/>
  <c r="BI31" i="1"/>
  <c r="AX32" i="1"/>
  <c r="AZ32" i="1"/>
  <c r="BA32" i="1"/>
  <c r="AX33" i="1"/>
  <c r="AZ33" i="1"/>
  <c r="BA33" i="1"/>
  <c r="AX34" i="1"/>
  <c r="AZ34" i="1"/>
  <c r="BA34" i="1"/>
  <c r="AX35" i="1"/>
  <c r="AZ35" i="1"/>
  <c r="BA35" i="1"/>
  <c r="AX36" i="1"/>
  <c r="AZ36" i="1"/>
  <c r="BA36" i="1"/>
  <c r="AX37" i="1"/>
  <c r="AZ37" i="1"/>
  <c r="BA37" i="1"/>
  <c r="AX38" i="1"/>
  <c r="AZ38" i="1"/>
  <c r="BA38" i="1"/>
  <c r="AX39" i="1"/>
  <c r="AZ39" i="1"/>
  <c r="BA39" i="1"/>
  <c r="AX40" i="1"/>
  <c r="AZ40" i="1"/>
  <c r="BA40" i="1"/>
  <c r="AX41" i="1"/>
  <c r="AZ41" i="1"/>
  <c r="BA41" i="1"/>
  <c r="AX42" i="1"/>
  <c r="AZ42" i="1"/>
  <c r="BA42" i="1"/>
  <c r="AX43" i="1"/>
  <c r="AZ43" i="1"/>
  <c r="BA43" i="1"/>
  <c r="AX44" i="1"/>
  <c r="AZ44" i="1"/>
  <c r="BA44" i="1"/>
  <c r="AX45" i="1"/>
  <c r="AZ45" i="1"/>
  <c r="BA45" i="1"/>
  <c r="AX46" i="1"/>
  <c r="AZ46" i="1"/>
  <c r="BA46" i="1"/>
  <c r="AX47" i="1"/>
  <c r="AZ47" i="1"/>
  <c r="BA47" i="1"/>
  <c r="AX48" i="1"/>
  <c r="AZ48" i="1"/>
  <c r="BA48" i="1"/>
  <c r="AX49" i="1"/>
  <c r="AZ49" i="1"/>
  <c r="BA49" i="1"/>
  <c r="AX50" i="1"/>
  <c r="AZ50" i="1"/>
  <c r="BA50" i="1"/>
  <c r="AX51" i="1"/>
  <c r="AZ51" i="1"/>
  <c r="BA51" i="1"/>
  <c r="BC32" i="1"/>
  <c r="BD32" i="1"/>
  <c r="BF32" i="1"/>
  <c r="BG32" i="1"/>
  <c r="BI32" i="1"/>
  <c r="BC33" i="1"/>
  <c r="BD33" i="1"/>
  <c r="BF33" i="1"/>
  <c r="BG33" i="1"/>
  <c r="BI33" i="1"/>
  <c r="BC34" i="1"/>
  <c r="BD34" i="1"/>
  <c r="BF34" i="1"/>
  <c r="BG34" i="1"/>
  <c r="BC35" i="1"/>
  <c r="BD35" i="1"/>
  <c r="BF35" i="1"/>
  <c r="BG35" i="1"/>
  <c r="BD36" i="1"/>
  <c r="BF36" i="1"/>
  <c r="BG36" i="1"/>
  <c r="BD37" i="1"/>
  <c r="BF37" i="1"/>
  <c r="BG37" i="1"/>
  <c r="BD38" i="1"/>
  <c r="BF38" i="1"/>
  <c r="BG38" i="1"/>
  <c r="BD39" i="1"/>
  <c r="BF39" i="1"/>
  <c r="BG39" i="1"/>
  <c r="BD40" i="1"/>
  <c r="BF40" i="1"/>
  <c r="BG40" i="1"/>
  <c r="BD41" i="1"/>
  <c r="BF41" i="1"/>
  <c r="BG41" i="1"/>
  <c r="BD42" i="1"/>
  <c r="BF42" i="1"/>
  <c r="BG42" i="1"/>
  <c r="BD43" i="1"/>
  <c r="BF43" i="1"/>
  <c r="BG43" i="1"/>
  <c r="BD44" i="1"/>
  <c r="BF44" i="1"/>
  <c r="BG44" i="1"/>
  <c r="BD45" i="1"/>
  <c r="BF45" i="1"/>
  <c r="BG45" i="1"/>
  <c r="BD46" i="1"/>
  <c r="BF46" i="1"/>
  <c r="BG46" i="1"/>
  <c r="BD47" i="1"/>
  <c r="BF47" i="1"/>
  <c r="BG47" i="1"/>
  <c r="BD48" i="1"/>
  <c r="BF48" i="1"/>
  <c r="BG48" i="1"/>
  <c r="BD49" i="1"/>
  <c r="BF49" i="1"/>
  <c r="BG49" i="1"/>
  <c r="BD50" i="1"/>
  <c r="BF50" i="1"/>
  <c r="BG50" i="1"/>
  <c r="BD51" i="1"/>
  <c r="BF51" i="1"/>
  <c r="BG51" i="1"/>
  <c r="BI35" i="1"/>
  <c r="BC36" i="1"/>
  <c r="BI36" i="1"/>
  <c r="BC37" i="1"/>
  <c r="BI37" i="1"/>
  <c r="BC38" i="1"/>
  <c r="BC39" i="1"/>
  <c r="BI39" i="1"/>
  <c r="BC40" i="1"/>
  <c r="BI40" i="1"/>
  <c r="BC41" i="1"/>
  <c r="BI41" i="1"/>
  <c r="BC42" i="1"/>
  <c r="BI42" i="1"/>
  <c r="BC43" i="1"/>
  <c r="BI43" i="1"/>
  <c r="BC44" i="1"/>
  <c r="BI44" i="1"/>
  <c r="BC45" i="1"/>
  <c r="BI45" i="1"/>
  <c r="BC46" i="1"/>
  <c r="BI46" i="1"/>
  <c r="BC47" i="1"/>
  <c r="BI47" i="1"/>
  <c r="BC48" i="1"/>
  <c r="BI48" i="1"/>
  <c r="BC49" i="1"/>
  <c r="BC50" i="1"/>
  <c r="BI50" i="1"/>
  <c r="BC51" i="1"/>
  <c r="BI51" i="1"/>
  <c r="Z31" i="1"/>
  <c r="AB31" i="1"/>
  <c r="AC31" i="1"/>
  <c r="Z32" i="1"/>
  <c r="AB32" i="1"/>
  <c r="AC32" i="1"/>
  <c r="Z33" i="1"/>
  <c r="AB33" i="1"/>
  <c r="AC33" i="1"/>
  <c r="Z34" i="1"/>
  <c r="AB34" i="1"/>
  <c r="AC34" i="1"/>
  <c r="Z35" i="1"/>
  <c r="AB35" i="1"/>
  <c r="AC35" i="1"/>
  <c r="Z36" i="1"/>
  <c r="AB36" i="1"/>
  <c r="AC36" i="1"/>
  <c r="Z37" i="1"/>
  <c r="AB37" i="1"/>
  <c r="AC37" i="1"/>
  <c r="Z38" i="1"/>
  <c r="AB38" i="1"/>
  <c r="AC38" i="1"/>
  <c r="Z39" i="1"/>
  <c r="AB39" i="1"/>
  <c r="AC39" i="1"/>
  <c r="Z40" i="1"/>
  <c r="AB40" i="1"/>
  <c r="AC40" i="1"/>
  <c r="Z41" i="1"/>
  <c r="AB41" i="1"/>
  <c r="AC41" i="1"/>
  <c r="Z42" i="1"/>
  <c r="AB42" i="1"/>
  <c r="AC42" i="1"/>
  <c r="Z43" i="1"/>
  <c r="AB43" i="1"/>
  <c r="AC43" i="1"/>
  <c r="Z44" i="1"/>
  <c r="AB44" i="1"/>
  <c r="AC44" i="1"/>
  <c r="Z45" i="1"/>
  <c r="AB45" i="1"/>
  <c r="AC45" i="1"/>
  <c r="Z46" i="1"/>
  <c r="AB46" i="1"/>
  <c r="AC46" i="1"/>
  <c r="Z47" i="1"/>
  <c r="AB47" i="1"/>
  <c r="AC47" i="1"/>
  <c r="Z48" i="1"/>
  <c r="AB48" i="1"/>
  <c r="AC48" i="1"/>
  <c r="Z49" i="1"/>
  <c r="AB49" i="1"/>
  <c r="AC49" i="1"/>
  <c r="Z50" i="1"/>
  <c r="AB50" i="1"/>
  <c r="AC50" i="1"/>
  <c r="Z51" i="1"/>
  <c r="AB51" i="1"/>
  <c r="AC51" i="1"/>
  <c r="AE31" i="1"/>
  <c r="AF31" i="1"/>
  <c r="AH31" i="1"/>
  <c r="AI31" i="1"/>
  <c r="AL31" i="1"/>
  <c r="AN31" i="1"/>
  <c r="AO31" i="1"/>
  <c r="AQ31" i="1"/>
  <c r="AR31" i="1"/>
  <c r="AT31" i="1"/>
  <c r="AU31" i="1"/>
  <c r="AE32" i="1"/>
  <c r="AF32" i="1"/>
  <c r="AH32" i="1"/>
  <c r="AI32" i="1"/>
  <c r="AL32" i="1"/>
  <c r="AN32" i="1"/>
  <c r="AO32" i="1"/>
  <c r="AL33" i="1"/>
  <c r="AN33" i="1"/>
  <c r="AO33" i="1"/>
  <c r="AL34" i="1"/>
  <c r="AN34" i="1"/>
  <c r="AO34" i="1"/>
  <c r="AL35" i="1"/>
  <c r="AN35" i="1"/>
  <c r="AO35" i="1"/>
  <c r="AL36" i="1"/>
  <c r="AN36" i="1"/>
  <c r="AO36" i="1"/>
  <c r="AL37" i="1"/>
  <c r="AN37" i="1"/>
  <c r="AO37" i="1"/>
  <c r="AL38" i="1"/>
  <c r="AN38" i="1"/>
  <c r="AO38" i="1"/>
  <c r="AL39" i="1"/>
  <c r="AN39" i="1"/>
  <c r="AO39" i="1"/>
  <c r="AL40" i="1"/>
  <c r="AN40" i="1"/>
  <c r="AO40" i="1"/>
  <c r="AL41" i="1"/>
  <c r="AN41" i="1"/>
  <c r="AO41" i="1"/>
  <c r="AL42" i="1"/>
  <c r="AN42" i="1"/>
  <c r="AO42" i="1"/>
  <c r="AL43" i="1"/>
  <c r="AN43" i="1"/>
  <c r="AO43" i="1"/>
  <c r="AL44" i="1"/>
  <c r="AN44" i="1"/>
  <c r="AO44" i="1"/>
  <c r="AL45" i="1"/>
  <c r="AN45" i="1"/>
  <c r="AO45" i="1"/>
  <c r="AL46" i="1"/>
  <c r="AN46" i="1"/>
  <c r="AO46" i="1"/>
  <c r="AL47" i="1"/>
  <c r="AN47" i="1"/>
  <c r="AO47" i="1"/>
  <c r="AL48" i="1"/>
  <c r="AN48" i="1"/>
  <c r="AO48" i="1"/>
  <c r="AL49" i="1"/>
  <c r="AN49" i="1"/>
  <c r="AO49" i="1"/>
  <c r="AL50" i="1"/>
  <c r="AN50" i="1"/>
  <c r="AO50" i="1"/>
  <c r="AL51" i="1"/>
  <c r="AN51" i="1"/>
  <c r="AO51" i="1"/>
  <c r="AQ32" i="1"/>
  <c r="AR32" i="1"/>
  <c r="AT32" i="1"/>
  <c r="AU32" i="1"/>
  <c r="AE33" i="1"/>
  <c r="AF33" i="1"/>
  <c r="AH33" i="1"/>
  <c r="AI33" i="1"/>
  <c r="AQ33" i="1"/>
  <c r="AR33" i="1"/>
  <c r="AT33" i="1"/>
  <c r="AU33" i="1"/>
  <c r="AE34" i="1"/>
  <c r="AF34" i="1"/>
  <c r="AH34" i="1"/>
  <c r="AI34" i="1"/>
  <c r="AK34" i="1"/>
  <c r="AQ34" i="1"/>
  <c r="AR34" i="1"/>
  <c r="AT34" i="1"/>
  <c r="AU34" i="1"/>
  <c r="AW34" i="1"/>
  <c r="AE35" i="1"/>
  <c r="AF35" i="1"/>
  <c r="AH35" i="1"/>
  <c r="AI35" i="1"/>
  <c r="AQ35" i="1"/>
  <c r="AR35" i="1"/>
  <c r="AT35" i="1"/>
  <c r="AU35" i="1"/>
  <c r="AW35" i="1"/>
  <c r="AE36" i="1"/>
  <c r="AF36" i="1"/>
  <c r="AH36" i="1"/>
  <c r="AI36" i="1"/>
  <c r="AQ36" i="1"/>
  <c r="AR36" i="1"/>
  <c r="AT36" i="1"/>
  <c r="AU36" i="1"/>
  <c r="AE37" i="1"/>
  <c r="AF37" i="1"/>
  <c r="AH37" i="1"/>
  <c r="AI37" i="1"/>
  <c r="AQ37" i="1"/>
  <c r="AR37" i="1"/>
  <c r="AT37" i="1"/>
  <c r="AU37" i="1"/>
  <c r="AW37" i="1"/>
  <c r="AE38" i="1"/>
  <c r="AF38" i="1"/>
  <c r="AH38" i="1"/>
  <c r="AI38" i="1"/>
  <c r="AQ38" i="1"/>
  <c r="AR38" i="1"/>
  <c r="AT38" i="1"/>
  <c r="AU38" i="1"/>
  <c r="AW38" i="1"/>
  <c r="AE39" i="1"/>
  <c r="AF39" i="1"/>
  <c r="AH39" i="1"/>
  <c r="AI39" i="1"/>
  <c r="AK39" i="1"/>
  <c r="AQ39" i="1"/>
  <c r="AR39" i="1"/>
  <c r="AT39" i="1"/>
  <c r="AU39" i="1"/>
  <c r="AE40" i="1"/>
  <c r="AF40" i="1"/>
  <c r="AH40" i="1"/>
  <c r="AI40" i="1"/>
  <c r="AQ40" i="1"/>
  <c r="AR40" i="1"/>
  <c r="AT40" i="1"/>
  <c r="AU40" i="1"/>
  <c r="AE41" i="1"/>
  <c r="AF41" i="1"/>
  <c r="AH41" i="1"/>
  <c r="AI41" i="1"/>
  <c r="AQ41" i="1"/>
  <c r="AR41" i="1"/>
  <c r="AT41" i="1"/>
  <c r="AU41" i="1"/>
  <c r="AE42" i="1"/>
  <c r="AF42" i="1"/>
  <c r="AH42" i="1"/>
  <c r="AI42" i="1"/>
  <c r="AK42" i="1"/>
  <c r="AQ42" i="1"/>
  <c r="AR42" i="1"/>
  <c r="AT42" i="1"/>
  <c r="AU42" i="1"/>
  <c r="AW42" i="1"/>
  <c r="AE43" i="1"/>
  <c r="AF43" i="1"/>
  <c r="AH43" i="1"/>
  <c r="AI43" i="1"/>
  <c r="AK43" i="1"/>
  <c r="AQ43" i="1"/>
  <c r="AR43" i="1"/>
  <c r="AT43" i="1"/>
  <c r="AU43" i="1"/>
  <c r="AW43" i="1"/>
  <c r="AE44" i="1"/>
  <c r="AF44" i="1"/>
  <c r="AH44" i="1"/>
  <c r="AI44" i="1"/>
  <c r="AK44" i="1"/>
  <c r="AQ44" i="1"/>
  <c r="AR44" i="1"/>
  <c r="AT44" i="1"/>
  <c r="AU44" i="1"/>
  <c r="AW44" i="1"/>
  <c r="AE45" i="1"/>
  <c r="AF45" i="1"/>
  <c r="AH45" i="1"/>
  <c r="AI45" i="1"/>
  <c r="AQ45" i="1"/>
  <c r="AR45" i="1"/>
  <c r="AT45" i="1"/>
  <c r="AU45" i="1"/>
  <c r="AE46" i="1"/>
  <c r="AF46" i="1"/>
  <c r="AH46" i="1"/>
  <c r="AI46" i="1"/>
  <c r="AK46" i="1"/>
  <c r="AQ46" i="1"/>
  <c r="AR46" i="1"/>
  <c r="AT46" i="1"/>
  <c r="AU46" i="1"/>
  <c r="AE47" i="1"/>
  <c r="AF47" i="1"/>
  <c r="AH47" i="1"/>
  <c r="AI47" i="1"/>
  <c r="AF48" i="1"/>
  <c r="AH48" i="1"/>
  <c r="AI48" i="1"/>
  <c r="AF49" i="1"/>
  <c r="AH49" i="1"/>
  <c r="AI49" i="1"/>
  <c r="AF50" i="1"/>
  <c r="AH50" i="1"/>
  <c r="AI50" i="1"/>
  <c r="AF51" i="1"/>
  <c r="AH51" i="1"/>
  <c r="AI51" i="1"/>
  <c r="AK47" i="1"/>
  <c r="AQ47" i="1"/>
  <c r="AR47" i="1"/>
  <c r="AT47" i="1"/>
  <c r="AU47" i="1"/>
  <c r="AE48" i="1"/>
  <c r="AK48" i="1"/>
  <c r="AQ48" i="1"/>
  <c r="AR48" i="1"/>
  <c r="AT48" i="1"/>
  <c r="AU48" i="1"/>
  <c r="AW48" i="1"/>
  <c r="AE49" i="1"/>
  <c r="AK49" i="1"/>
  <c r="AQ49" i="1"/>
  <c r="AR49" i="1"/>
  <c r="AT49" i="1"/>
  <c r="AU49" i="1"/>
  <c r="AR50" i="1"/>
  <c r="AT50" i="1"/>
  <c r="AU50" i="1"/>
  <c r="AR51" i="1"/>
  <c r="AT51" i="1"/>
  <c r="AU51" i="1"/>
  <c r="AW49" i="1"/>
  <c r="AE50" i="1"/>
  <c r="AQ50" i="1"/>
  <c r="AW50" i="1"/>
  <c r="AE51" i="1"/>
  <c r="AK51" i="1"/>
  <c r="AQ51" i="1"/>
  <c r="AW51" i="1"/>
  <c r="N31" i="1"/>
  <c r="P31" i="1"/>
  <c r="Q31" i="1"/>
  <c r="T31" i="1"/>
  <c r="V31" i="1"/>
  <c r="W31" i="1"/>
  <c r="N32" i="1"/>
  <c r="P32" i="1"/>
  <c r="Q32" i="1"/>
  <c r="T32" i="1"/>
  <c r="V32" i="1"/>
  <c r="W32" i="1"/>
  <c r="N33" i="1"/>
  <c r="P33" i="1"/>
  <c r="Q33" i="1"/>
  <c r="T33" i="1"/>
  <c r="V33" i="1"/>
  <c r="W33" i="1"/>
  <c r="N34" i="1"/>
  <c r="P34" i="1"/>
  <c r="Q34" i="1"/>
  <c r="S34" i="1"/>
  <c r="T34" i="1"/>
  <c r="V34" i="1"/>
  <c r="W34" i="1"/>
  <c r="Y34" i="1"/>
  <c r="N35" i="1"/>
  <c r="P35" i="1"/>
  <c r="Q35" i="1"/>
  <c r="S35" i="1"/>
  <c r="T35" i="1"/>
  <c r="V35" i="1"/>
  <c r="W35" i="1"/>
  <c r="Y35" i="1"/>
  <c r="N36" i="1"/>
  <c r="P36" i="1"/>
  <c r="Q36" i="1"/>
  <c r="T36" i="1"/>
  <c r="V36" i="1"/>
  <c r="W36" i="1"/>
  <c r="N37" i="1"/>
  <c r="P37" i="1"/>
  <c r="Q37" i="1"/>
  <c r="S37" i="1"/>
  <c r="T37" i="1"/>
  <c r="V37" i="1"/>
  <c r="W37" i="1"/>
  <c r="Y37" i="1"/>
  <c r="N38" i="1"/>
  <c r="P38" i="1"/>
  <c r="Q38" i="1"/>
  <c r="S38" i="1"/>
  <c r="T38" i="1"/>
  <c r="V38" i="1"/>
  <c r="W38" i="1"/>
  <c r="Y38" i="1"/>
  <c r="N39" i="1"/>
  <c r="P39" i="1"/>
  <c r="Q39" i="1"/>
  <c r="T39" i="1"/>
  <c r="V39" i="1"/>
  <c r="W39" i="1"/>
  <c r="N40" i="1"/>
  <c r="P40" i="1"/>
  <c r="Q40" i="1"/>
  <c r="S40" i="1"/>
  <c r="T40" i="1"/>
  <c r="V40" i="1"/>
  <c r="W40" i="1"/>
  <c r="Y40" i="1"/>
  <c r="N41" i="1"/>
  <c r="P41" i="1"/>
  <c r="Q41" i="1"/>
  <c r="T41" i="1"/>
  <c r="V41" i="1"/>
  <c r="W41" i="1"/>
  <c r="N42" i="1"/>
  <c r="P42" i="1"/>
  <c r="Q42" i="1"/>
  <c r="S42" i="1"/>
  <c r="T42" i="1"/>
  <c r="V42" i="1"/>
  <c r="W42" i="1"/>
  <c r="Y42" i="1"/>
  <c r="N43" i="1"/>
  <c r="P43" i="1"/>
  <c r="Q43" i="1"/>
  <c r="S43" i="1"/>
  <c r="T43" i="1"/>
  <c r="V43" i="1"/>
  <c r="W43" i="1"/>
  <c r="Y43" i="1"/>
  <c r="N44" i="1"/>
  <c r="P44" i="1"/>
  <c r="Q44" i="1"/>
  <c r="S44" i="1"/>
  <c r="T44" i="1"/>
  <c r="V44" i="1"/>
  <c r="W44" i="1"/>
  <c r="Y44" i="1"/>
  <c r="N45" i="1"/>
  <c r="P45" i="1"/>
  <c r="Q45" i="1"/>
  <c r="T45" i="1"/>
  <c r="V45" i="1"/>
  <c r="W45" i="1"/>
  <c r="N46" i="1"/>
  <c r="P46" i="1"/>
  <c r="Q46" i="1"/>
  <c r="S46" i="1"/>
  <c r="T46" i="1"/>
  <c r="V46" i="1"/>
  <c r="W46" i="1"/>
  <c r="Y46" i="1"/>
  <c r="N47" i="1"/>
  <c r="P47" i="1"/>
  <c r="Q47" i="1"/>
  <c r="S47" i="1"/>
  <c r="T47" i="1"/>
  <c r="V47" i="1"/>
  <c r="W47" i="1"/>
  <c r="Y47" i="1"/>
  <c r="N48" i="1"/>
  <c r="P48" i="1"/>
  <c r="Q48" i="1"/>
  <c r="S48" i="1"/>
  <c r="T48" i="1"/>
  <c r="V48" i="1"/>
  <c r="W48" i="1"/>
  <c r="Y48" i="1"/>
  <c r="N49" i="1"/>
  <c r="P49" i="1"/>
  <c r="Q49" i="1"/>
  <c r="T49" i="1"/>
  <c r="V49" i="1"/>
  <c r="W49" i="1"/>
  <c r="T50" i="1"/>
  <c r="V50" i="1"/>
  <c r="W50" i="1"/>
  <c r="T51" i="1"/>
  <c r="V51" i="1"/>
  <c r="W51" i="1"/>
  <c r="Y49" i="1"/>
  <c r="N50" i="1"/>
  <c r="P50" i="1"/>
  <c r="Q50" i="1"/>
  <c r="S50" i="1"/>
  <c r="Y50" i="1"/>
  <c r="N51" i="1"/>
  <c r="P51" i="1"/>
  <c r="Q51" i="1"/>
  <c r="S51" i="1"/>
  <c r="Y51" i="1"/>
  <c r="AW48" i="3"/>
  <c r="AW49" i="3"/>
  <c r="AW46" i="3"/>
  <c r="AW45" i="3"/>
  <c r="AW51" i="3"/>
  <c r="AW35" i="3"/>
  <c r="AW39" i="3"/>
  <c r="AW32" i="3"/>
  <c r="AS49" i="3"/>
  <c r="AS34" i="3"/>
  <c r="AS35" i="3"/>
  <c r="AS38" i="3"/>
  <c r="AS37" i="3"/>
  <c r="AS41" i="3"/>
  <c r="AO49" i="3"/>
  <c r="AO38" i="3"/>
  <c r="AO40" i="3"/>
  <c r="AO47" i="3"/>
  <c r="AO43" i="3"/>
  <c r="AK42" i="3"/>
  <c r="AG39" i="3"/>
  <c r="AG47" i="3"/>
  <c r="AG46" i="3"/>
  <c r="AG45" i="3"/>
  <c r="AG31" i="3"/>
  <c r="AG34" i="3"/>
  <c r="AG32" i="3"/>
  <c r="AC41" i="3"/>
  <c r="AC32" i="3"/>
  <c r="AC49" i="3"/>
  <c r="AC36" i="3"/>
  <c r="Y38" i="3"/>
  <c r="Y47" i="3"/>
  <c r="Y32" i="3"/>
  <c r="Y51" i="3"/>
  <c r="Y34" i="3"/>
  <c r="Y36" i="3"/>
  <c r="Y37" i="3"/>
  <c r="Y49" i="3"/>
  <c r="Y31" i="3"/>
  <c r="U31" i="3"/>
  <c r="U46" i="3"/>
  <c r="U38" i="3"/>
  <c r="U40" i="3"/>
  <c r="U41" i="3"/>
  <c r="U50" i="3"/>
  <c r="U32" i="3"/>
  <c r="U45" i="3"/>
  <c r="Q45" i="3"/>
  <c r="Q31" i="3"/>
  <c r="Q32" i="3"/>
  <c r="M45" i="3"/>
  <c r="M49" i="3"/>
  <c r="M33" i="3"/>
  <c r="M39" i="3"/>
  <c r="M42" i="3"/>
  <c r="M41" i="3"/>
  <c r="M31" i="3"/>
  <c r="Y47" i="4"/>
  <c r="Y36" i="4"/>
  <c r="Y45" i="4"/>
  <c r="Y41" i="4"/>
  <c r="Y38" i="4"/>
  <c r="Y46" i="4"/>
  <c r="Y35" i="4"/>
  <c r="Y51" i="4"/>
  <c r="Y49" i="4"/>
  <c r="Y32" i="4"/>
  <c r="Y40" i="4"/>
  <c r="Y48" i="4"/>
  <c r="AO41" i="3"/>
  <c r="Y41" i="3"/>
  <c r="AW38" i="3"/>
  <c r="AG38" i="3"/>
  <c r="Q38" i="3"/>
  <c r="AW36" i="3"/>
  <c r="AG36" i="3"/>
  <c r="Q36" i="3"/>
  <c r="AO35" i="3"/>
  <c r="Y35" i="3"/>
  <c r="AO33" i="3"/>
  <c r="Y33" i="3"/>
  <c r="BU41" i="1"/>
  <c r="BU47" i="1"/>
  <c r="BU48" i="1"/>
  <c r="BU36" i="1"/>
  <c r="BU49" i="1"/>
  <c r="BU45" i="1"/>
  <c r="BU37" i="1"/>
  <c r="BU46" i="1"/>
  <c r="BU38" i="1"/>
  <c r="BU35" i="1"/>
  <c r="BU40" i="1"/>
  <c r="BU32" i="1"/>
  <c r="BI49" i="1"/>
  <c r="BI38" i="1"/>
  <c r="BI34" i="1"/>
  <c r="AK35" i="1"/>
  <c r="AW47" i="1"/>
  <c r="AK40" i="1"/>
  <c r="AK41" i="1"/>
  <c r="AK37" i="1"/>
  <c r="AW46" i="1"/>
  <c r="AW40" i="1"/>
  <c r="AW36" i="1"/>
  <c r="AW32" i="1"/>
  <c r="AK31" i="1"/>
  <c r="AW45" i="1"/>
  <c r="AW41" i="1"/>
  <c r="AW39" i="1"/>
  <c r="AW33" i="1"/>
  <c r="AW31" i="1"/>
  <c r="AK45" i="1"/>
  <c r="AK33" i="1"/>
  <c r="AK50" i="1"/>
  <c r="AK38" i="1"/>
  <c r="AK36" i="1"/>
  <c r="AK32" i="1"/>
  <c r="S36" i="1"/>
  <c r="Y39" i="1"/>
  <c r="S45" i="1"/>
  <c r="S33" i="1"/>
  <c r="S32" i="1"/>
  <c r="Y41" i="1"/>
  <c r="S49" i="1"/>
  <c r="S39" i="1"/>
  <c r="Y36" i="1"/>
  <c r="Y32" i="1"/>
  <c r="Y33" i="1"/>
  <c r="Y31" i="1"/>
  <c r="Y45" i="1"/>
  <c r="S41" i="1"/>
  <c r="S31" i="1"/>
  <c r="A29" i="5"/>
  <c r="E29" i="5"/>
  <c r="G29" i="5"/>
  <c r="I29" i="5"/>
  <c r="K29" i="5"/>
  <c r="A30" i="5"/>
  <c r="A31" i="5"/>
  <c r="E31" i="5"/>
  <c r="G31" i="5"/>
  <c r="I31" i="5"/>
  <c r="K31" i="5"/>
  <c r="A32" i="5"/>
  <c r="C32" i="5"/>
  <c r="E32" i="5"/>
  <c r="G32" i="5"/>
  <c r="I32" i="5"/>
  <c r="K32" i="5"/>
  <c r="A33" i="5"/>
  <c r="C33" i="5"/>
  <c r="E33" i="5"/>
  <c r="K33" i="5"/>
  <c r="A34" i="5"/>
  <c r="A35" i="5"/>
  <c r="E35" i="5"/>
  <c r="K35" i="5"/>
  <c r="A36" i="5"/>
  <c r="C36" i="5"/>
  <c r="E36" i="5"/>
  <c r="K36" i="5"/>
  <c r="A37" i="5"/>
  <c r="C37" i="5"/>
  <c r="E37" i="5"/>
  <c r="G37" i="5"/>
  <c r="I37" i="5"/>
  <c r="A38" i="5"/>
  <c r="C38" i="5"/>
  <c r="E38" i="5"/>
  <c r="G38" i="5"/>
  <c r="I38" i="5"/>
  <c r="K38" i="5"/>
  <c r="A39" i="5"/>
  <c r="A40" i="5"/>
  <c r="C40" i="5"/>
  <c r="E40" i="5"/>
  <c r="G40" i="5"/>
  <c r="I40" i="5"/>
  <c r="K40" i="5"/>
  <c r="A41" i="5"/>
  <c r="C41" i="5"/>
  <c r="E41" i="5"/>
  <c r="G41" i="5"/>
  <c r="I41" i="5"/>
  <c r="K41" i="5"/>
  <c r="A42" i="5"/>
  <c r="C42" i="5"/>
  <c r="E42" i="5"/>
  <c r="G42" i="5"/>
  <c r="I42" i="5"/>
  <c r="K42" i="5"/>
  <c r="A43" i="5"/>
  <c r="E43" i="5"/>
  <c r="G43" i="5"/>
  <c r="A44" i="5"/>
  <c r="C44" i="5"/>
  <c r="E44" i="5"/>
  <c r="G44" i="5"/>
  <c r="K44" i="5"/>
  <c r="A45" i="5"/>
  <c r="E45" i="5"/>
  <c r="G45" i="5"/>
  <c r="K45" i="5"/>
  <c r="A46" i="5"/>
  <c r="C46" i="5"/>
  <c r="E46" i="5"/>
  <c r="G46" i="5"/>
  <c r="K46" i="5"/>
  <c r="A47" i="5"/>
  <c r="A48" i="5"/>
  <c r="E48" i="5"/>
  <c r="G48" i="5"/>
  <c r="I48" i="5"/>
  <c r="K48" i="5"/>
  <c r="A49" i="5"/>
  <c r="E49" i="5"/>
  <c r="G49" i="5"/>
  <c r="K49" i="5"/>
  <c r="AA39" i="6"/>
  <c r="Z39" i="6"/>
  <c r="Y39" i="6"/>
  <c r="X39" i="6"/>
  <c r="W39" i="6"/>
  <c r="V39" i="6"/>
  <c r="U39" i="6"/>
  <c r="T39" i="6"/>
  <c r="S39" i="6"/>
  <c r="R39" i="6"/>
  <c r="Q39" i="6"/>
  <c r="P39" i="6"/>
  <c r="O39" i="6"/>
  <c r="N39" i="6"/>
  <c r="M39" i="6"/>
  <c r="L39" i="6"/>
  <c r="K39" i="6"/>
  <c r="J39" i="6"/>
  <c r="I39" i="6"/>
  <c r="H39" i="6"/>
  <c r="G39" i="6"/>
  <c r="F39" i="6"/>
  <c r="E39" i="6"/>
  <c r="D39" i="6"/>
  <c r="C39" i="6"/>
  <c r="B39" i="6"/>
  <c r="AA29" i="6"/>
  <c r="Z29" i="6"/>
  <c r="Y29" i="6"/>
  <c r="X29" i="6"/>
  <c r="W29" i="6"/>
  <c r="V29" i="6"/>
  <c r="U29" i="6"/>
  <c r="T29" i="6"/>
  <c r="S29" i="6"/>
  <c r="R29" i="6"/>
  <c r="Q29" i="6"/>
  <c r="P29" i="6"/>
  <c r="O29" i="6"/>
  <c r="N29" i="6"/>
  <c r="M29" i="6"/>
  <c r="L29" i="6"/>
  <c r="K29" i="6"/>
  <c r="J29" i="6"/>
  <c r="I29" i="6"/>
  <c r="H29" i="6"/>
  <c r="G29" i="6"/>
  <c r="F29" i="6"/>
  <c r="E29" i="6"/>
  <c r="D29" i="6"/>
  <c r="C29" i="6"/>
  <c r="B29" i="6"/>
  <c r="G36" i="5"/>
  <c r="K30" i="5"/>
  <c r="I33" i="5"/>
  <c r="E30" i="5"/>
  <c r="I30" i="5"/>
  <c r="G30" i="5"/>
  <c r="I34" i="5"/>
  <c r="G33" i="5"/>
  <c r="C30" i="5"/>
  <c r="I47" i="5"/>
  <c r="I46" i="5"/>
  <c r="I44" i="5"/>
  <c r="G34" i="5"/>
  <c r="C48" i="5"/>
  <c r="E34" i="5"/>
  <c r="I36" i="5"/>
  <c r="G35" i="5"/>
  <c r="E47" i="5"/>
  <c r="G47" i="5"/>
  <c r="K47" i="5"/>
  <c r="I45" i="5"/>
  <c r="C39" i="5"/>
  <c r="C31" i="5"/>
  <c r="I43" i="5"/>
  <c r="I35" i="5"/>
  <c r="K34" i="5"/>
  <c r="K39" i="5"/>
  <c r="C49" i="5"/>
  <c r="I39" i="5"/>
  <c r="K37" i="5"/>
  <c r="C34" i="5"/>
  <c r="C47" i="5"/>
  <c r="I49" i="5"/>
  <c r="K43" i="5"/>
  <c r="G39" i="5"/>
  <c r="C45" i="5"/>
  <c r="E39" i="5"/>
  <c r="C43" i="5"/>
  <c r="C35" i="5"/>
  <c r="AA19" i="6"/>
  <c r="Z19" i="6"/>
  <c r="Y19" i="6"/>
  <c r="X19" i="6"/>
  <c r="W19" i="6"/>
  <c r="V19" i="6"/>
  <c r="U19" i="6"/>
  <c r="T19" i="6"/>
  <c r="S19" i="6"/>
  <c r="R19" i="6"/>
  <c r="Q19" i="6"/>
  <c r="P19" i="6"/>
  <c r="O19" i="6"/>
  <c r="N19" i="6"/>
  <c r="M19" i="6"/>
  <c r="L19" i="6"/>
  <c r="K19" i="6"/>
  <c r="J19" i="6"/>
  <c r="I19" i="6"/>
  <c r="H19" i="6"/>
  <c r="G19" i="6"/>
  <c r="F19" i="6"/>
  <c r="E19" i="6"/>
  <c r="D19" i="6"/>
  <c r="C19" i="6"/>
  <c r="B19" i="6"/>
  <c r="AA9" i="6"/>
  <c r="Z9" i="6"/>
  <c r="Y9" i="6"/>
  <c r="X9" i="6"/>
  <c r="W9" i="6"/>
  <c r="V9" i="6"/>
  <c r="U9" i="6"/>
  <c r="T9" i="6"/>
  <c r="S9" i="6"/>
  <c r="R9" i="6"/>
  <c r="Q9" i="6"/>
  <c r="P9" i="6"/>
  <c r="O9" i="6"/>
  <c r="N9" i="6"/>
  <c r="M9" i="6"/>
  <c r="L9" i="6"/>
  <c r="K9" i="6"/>
  <c r="J9" i="6"/>
  <c r="I9" i="6"/>
  <c r="H9" i="6"/>
  <c r="G9" i="6"/>
  <c r="F9" i="6"/>
  <c r="E9" i="6"/>
  <c r="D9" i="6"/>
  <c r="C9" i="6"/>
  <c r="B9" i="6"/>
  <c r="AZ45" i="3"/>
  <c r="AZ31" i="3"/>
  <c r="AZ36" i="3"/>
  <c r="AZ32" i="3"/>
  <c r="AZ33" i="3"/>
  <c r="AZ34" i="3"/>
  <c r="AZ35" i="3"/>
  <c r="AZ37" i="3"/>
  <c r="AZ38" i="3"/>
  <c r="AZ39" i="3"/>
  <c r="AZ40" i="3"/>
  <c r="AZ41" i="3"/>
  <c r="AZ42" i="3"/>
  <c r="AZ43" i="3"/>
  <c r="AZ44" i="3"/>
  <c r="AZ46" i="3"/>
  <c r="AZ47" i="3"/>
  <c r="AZ48" i="3"/>
  <c r="AZ49" i="3"/>
  <c r="AZ50" i="3"/>
  <c r="AZ51" i="3"/>
  <c r="BA36" i="3"/>
  <c r="BA32" i="3"/>
  <c r="BA33" i="3"/>
  <c r="BA34" i="3"/>
  <c r="BA35" i="3"/>
  <c r="BA40" i="3"/>
  <c r="BA42" i="3"/>
  <c r="BA43" i="3"/>
  <c r="BA49" i="3"/>
  <c r="BA51" i="3"/>
  <c r="BA45" i="3"/>
  <c r="H45" i="3"/>
  <c r="H31" i="3"/>
  <c r="H32" i="3"/>
  <c r="H33" i="3"/>
  <c r="H34" i="3"/>
  <c r="H35" i="3"/>
  <c r="H36" i="3"/>
  <c r="H37" i="3"/>
  <c r="H38" i="3"/>
  <c r="H39" i="3"/>
  <c r="H40" i="3"/>
  <c r="H41" i="3"/>
  <c r="H42" i="3"/>
  <c r="H43" i="3"/>
  <c r="H44" i="3"/>
  <c r="H46" i="3"/>
  <c r="H47" i="3"/>
  <c r="H48" i="3"/>
  <c r="H49" i="3"/>
  <c r="H50" i="3"/>
  <c r="H51" i="3"/>
  <c r="I32" i="3"/>
  <c r="I45" i="3"/>
  <c r="I36" i="3"/>
  <c r="I37" i="3"/>
  <c r="I43" i="3"/>
  <c r="I44" i="3"/>
  <c r="I46" i="3"/>
  <c r="I48" i="3"/>
  <c r="I51" i="3"/>
  <c r="E45" i="3"/>
  <c r="BA48" i="3"/>
  <c r="E48" i="3"/>
  <c r="E36" i="3"/>
  <c r="E33" i="3"/>
  <c r="BA31" i="3"/>
  <c r="E31" i="3"/>
  <c r="BA46" i="3"/>
  <c r="E46" i="3"/>
  <c r="BA47" i="3"/>
  <c r="E47" i="3"/>
  <c r="I40" i="3"/>
  <c r="E40" i="3"/>
  <c r="E34" i="3"/>
  <c r="BA37" i="3"/>
  <c r="E37" i="3"/>
  <c r="E51" i="3"/>
  <c r="E32" i="3"/>
  <c r="BA50" i="3"/>
  <c r="E50" i="3"/>
  <c r="I39" i="3"/>
  <c r="E39" i="3"/>
  <c r="BA38" i="3"/>
  <c r="BA44" i="3"/>
  <c r="E43" i="3"/>
  <c r="I42" i="3"/>
  <c r="E42" i="3"/>
  <c r="E41" i="3"/>
  <c r="E35" i="3"/>
  <c r="E49" i="3"/>
  <c r="E38" i="3"/>
  <c r="BA39" i="3"/>
  <c r="E44" i="3"/>
  <c r="J32" i="4"/>
  <c r="H32" i="4"/>
  <c r="B32" i="4"/>
  <c r="D32" i="4"/>
  <c r="K32" i="4"/>
  <c r="Z32" i="4"/>
  <c r="AB32" i="4"/>
  <c r="B33" i="4"/>
  <c r="D33" i="4"/>
  <c r="B34" i="4"/>
  <c r="D34" i="4"/>
  <c r="B35" i="4"/>
  <c r="D35" i="4"/>
  <c r="B36" i="4"/>
  <c r="D36" i="4"/>
  <c r="E36" i="4"/>
  <c r="B37" i="4"/>
  <c r="D37" i="4"/>
  <c r="B38" i="4"/>
  <c r="D38" i="4"/>
  <c r="B39" i="4"/>
  <c r="D39" i="4"/>
  <c r="B40" i="4"/>
  <c r="D40" i="4"/>
  <c r="E40" i="4"/>
  <c r="B41" i="4"/>
  <c r="D41" i="4"/>
  <c r="B42" i="4"/>
  <c r="D42" i="4"/>
  <c r="B43" i="4"/>
  <c r="D43" i="4"/>
  <c r="B44" i="4"/>
  <c r="D44" i="4"/>
  <c r="E44" i="4"/>
  <c r="B45" i="4"/>
  <c r="D45" i="4"/>
  <c r="E45" i="4"/>
  <c r="B46" i="4"/>
  <c r="D46" i="4"/>
  <c r="B47" i="4"/>
  <c r="D47" i="4"/>
  <c r="B48" i="4"/>
  <c r="D48" i="4"/>
  <c r="E48" i="4"/>
  <c r="B49" i="4"/>
  <c r="D49" i="4"/>
  <c r="E49" i="4"/>
  <c r="B50" i="4"/>
  <c r="D50" i="4"/>
  <c r="B51" i="4"/>
  <c r="D51" i="4"/>
  <c r="B31" i="4"/>
  <c r="D31" i="4"/>
  <c r="E31" i="4"/>
  <c r="E41" i="4"/>
  <c r="E32" i="4"/>
  <c r="E33" i="4"/>
  <c r="E34" i="4"/>
  <c r="E35" i="4"/>
  <c r="E37" i="4"/>
  <c r="E38" i="4"/>
  <c r="E39" i="4"/>
  <c r="E42" i="4"/>
  <c r="E43" i="4"/>
  <c r="E46" i="4"/>
  <c r="E47" i="4"/>
  <c r="E50" i="4"/>
  <c r="E51" i="4"/>
  <c r="G41" i="4"/>
  <c r="H33" i="4"/>
  <c r="J33" i="4"/>
  <c r="Z33" i="4"/>
  <c r="AB33" i="4"/>
  <c r="H34" i="4"/>
  <c r="J34" i="4"/>
  <c r="Z34" i="4"/>
  <c r="AB34" i="4"/>
  <c r="H35" i="4"/>
  <c r="J35" i="4"/>
  <c r="H36" i="4"/>
  <c r="J36" i="4"/>
  <c r="K36" i="4"/>
  <c r="H37" i="4"/>
  <c r="J37" i="4"/>
  <c r="H38" i="4"/>
  <c r="J38" i="4"/>
  <c r="H39" i="4"/>
  <c r="J39" i="4"/>
  <c r="H40" i="4"/>
  <c r="J40" i="4"/>
  <c r="K40" i="4"/>
  <c r="H41" i="4"/>
  <c r="J41" i="4"/>
  <c r="K41" i="4"/>
  <c r="H42" i="4"/>
  <c r="J42" i="4"/>
  <c r="H43" i="4"/>
  <c r="J43" i="4"/>
  <c r="H44" i="4"/>
  <c r="J44" i="4"/>
  <c r="K44" i="4"/>
  <c r="H45" i="4"/>
  <c r="J45" i="4"/>
  <c r="H46" i="4"/>
  <c r="J46" i="4"/>
  <c r="H47" i="4"/>
  <c r="J47" i="4"/>
  <c r="K47" i="4"/>
  <c r="H48" i="4"/>
  <c r="J48" i="4"/>
  <c r="K48" i="4"/>
  <c r="H49" i="4"/>
  <c r="J49" i="4"/>
  <c r="K49" i="4"/>
  <c r="H50" i="4"/>
  <c r="J50" i="4"/>
  <c r="H51" i="4"/>
  <c r="J51" i="4"/>
  <c r="H31" i="4"/>
  <c r="J31" i="4"/>
  <c r="K31" i="4"/>
  <c r="Z35" i="4"/>
  <c r="AB35" i="4"/>
  <c r="Z36" i="4"/>
  <c r="AB36" i="4"/>
  <c r="AC36" i="4"/>
  <c r="Z37" i="4"/>
  <c r="AB37" i="4"/>
  <c r="AC37" i="4"/>
  <c r="Z38" i="4"/>
  <c r="AB38" i="4"/>
  <c r="AC38" i="4"/>
  <c r="Z39" i="4"/>
  <c r="AB39" i="4"/>
  <c r="Z40" i="4"/>
  <c r="AB40" i="4"/>
  <c r="Z41" i="4"/>
  <c r="AB41" i="4"/>
  <c r="Z42" i="4"/>
  <c r="AB42" i="4"/>
  <c r="Z43" i="4"/>
  <c r="AB43" i="4"/>
  <c r="Z44" i="4"/>
  <c r="AB44" i="4"/>
  <c r="Z45" i="4"/>
  <c r="AB45" i="4"/>
  <c r="Z46" i="4"/>
  <c r="AB46" i="4"/>
  <c r="Z47" i="4"/>
  <c r="AB47" i="4"/>
  <c r="Z48" i="4"/>
  <c r="AB48" i="4"/>
  <c r="Z49" i="4"/>
  <c r="AB49" i="4"/>
  <c r="Z50" i="4"/>
  <c r="AB50" i="4"/>
  <c r="Z51" i="4"/>
  <c r="AB51" i="4"/>
  <c r="Z31" i="4"/>
  <c r="AB31" i="4"/>
  <c r="B32" i="1"/>
  <c r="D32" i="1"/>
  <c r="H32" i="1"/>
  <c r="J32" i="1"/>
  <c r="BV32" i="1"/>
  <c r="BX32" i="1"/>
  <c r="BY32" i="1"/>
  <c r="B33" i="1"/>
  <c r="D33" i="1"/>
  <c r="E33" i="1"/>
  <c r="H33" i="1"/>
  <c r="J33" i="1"/>
  <c r="K33" i="1"/>
  <c r="BV33" i="1"/>
  <c r="BX33" i="1"/>
  <c r="B34" i="1"/>
  <c r="D34" i="1"/>
  <c r="H34" i="1"/>
  <c r="J34" i="1"/>
  <c r="H35" i="1"/>
  <c r="J35" i="1"/>
  <c r="H36" i="1"/>
  <c r="J36" i="1"/>
  <c r="H37" i="1"/>
  <c r="J37" i="1"/>
  <c r="K37" i="1"/>
  <c r="H38" i="1"/>
  <c r="J38" i="1"/>
  <c r="K38" i="1"/>
  <c r="H39" i="1"/>
  <c r="J39" i="1"/>
  <c r="K39" i="1"/>
  <c r="H40" i="1"/>
  <c r="J40" i="1"/>
  <c r="H41" i="1"/>
  <c r="J41" i="1"/>
  <c r="K41" i="1"/>
  <c r="H42" i="1"/>
  <c r="J42" i="1"/>
  <c r="H43" i="1"/>
  <c r="J43" i="1"/>
  <c r="H44" i="1"/>
  <c r="J44" i="1"/>
  <c r="H45" i="1"/>
  <c r="J45" i="1"/>
  <c r="H46" i="1"/>
  <c r="J46" i="1"/>
  <c r="H47" i="1"/>
  <c r="J47" i="1"/>
  <c r="H48" i="1"/>
  <c r="J48" i="1"/>
  <c r="K48" i="1"/>
  <c r="H49" i="1"/>
  <c r="J49" i="1"/>
  <c r="K49" i="1"/>
  <c r="H50" i="1"/>
  <c r="J50" i="1"/>
  <c r="K50" i="1"/>
  <c r="H51" i="1"/>
  <c r="J51" i="1"/>
  <c r="BV34" i="1"/>
  <c r="BX34" i="1"/>
  <c r="BY34" i="1"/>
  <c r="B35" i="1"/>
  <c r="D35" i="1"/>
  <c r="BV35" i="1"/>
  <c r="BX35" i="1"/>
  <c r="BV36" i="1"/>
  <c r="BX36" i="1"/>
  <c r="BV37" i="1"/>
  <c r="BX37" i="1"/>
  <c r="BV38" i="1"/>
  <c r="BX38" i="1"/>
  <c r="BY38" i="1"/>
  <c r="BV39" i="1"/>
  <c r="BX39" i="1"/>
  <c r="BY39" i="1"/>
  <c r="BV40" i="1"/>
  <c r="BX40" i="1"/>
  <c r="BV41" i="1"/>
  <c r="BX41" i="1"/>
  <c r="BV42" i="1"/>
  <c r="BX42" i="1"/>
  <c r="BV43" i="1"/>
  <c r="BX43" i="1"/>
  <c r="BY43" i="1"/>
  <c r="BV44" i="1"/>
  <c r="BX44" i="1"/>
  <c r="BV45" i="1"/>
  <c r="BX45" i="1"/>
  <c r="BV46" i="1"/>
  <c r="BX46" i="1"/>
  <c r="BV47" i="1"/>
  <c r="BX47" i="1"/>
  <c r="BY47" i="1"/>
  <c r="BV48" i="1"/>
  <c r="BX48" i="1"/>
  <c r="BY48" i="1"/>
  <c r="BV49" i="1"/>
  <c r="BX49" i="1"/>
  <c r="BV50" i="1"/>
  <c r="BX50" i="1"/>
  <c r="BV51" i="1"/>
  <c r="BX51" i="1"/>
  <c r="BY51" i="1"/>
  <c r="B36" i="1"/>
  <c r="D36" i="1"/>
  <c r="B37" i="1"/>
  <c r="D37" i="1"/>
  <c r="E37" i="1"/>
  <c r="B38" i="1"/>
  <c r="D38" i="1"/>
  <c r="B39" i="1"/>
  <c r="D39" i="1"/>
  <c r="B40" i="1"/>
  <c r="D40" i="1"/>
  <c r="B41" i="1"/>
  <c r="D41" i="1"/>
  <c r="B42" i="1"/>
  <c r="D42" i="1"/>
  <c r="B43" i="1"/>
  <c r="D43" i="1"/>
  <c r="B44" i="1"/>
  <c r="D44" i="1"/>
  <c r="B45" i="1"/>
  <c r="D45" i="1"/>
  <c r="E45" i="1"/>
  <c r="B46" i="1"/>
  <c r="D46" i="1"/>
  <c r="E46" i="1"/>
  <c r="B47" i="1"/>
  <c r="D47" i="1"/>
  <c r="B48" i="1"/>
  <c r="D48" i="1"/>
  <c r="E48" i="1"/>
  <c r="B49" i="1"/>
  <c r="D49" i="1"/>
  <c r="B50" i="1"/>
  <c r="D50" i="1"/>
  <c r="E50" i="1"/>
  <c r="B51" i="1"/>
  <c r="D51" i="1"/>
  <c r="BV31" i="1"/>
  <c r="BX31" i="1"/>
  <c r="H31" i="1"/>
  <c r="J31" i="1"/>
  <c r="D31" i="1"/>
  <c r="B31" i="1"/>
  <c r="AC39" i="4"/>
  <c r="AC49" i="4"/>
  <c r="AC45" i="4"/>
  <c r="AC41" i="4"/>
  <c r="K34" i="4"/>
  <c r="AC50" i="4"/>
  <c r="AC46" i="4"/>
  <c r="AC42" i="4"/>
  <c r="K33" i="4"/>
  <c r="M33" i="4"/>
  <c r="K46" i="4"/>
  <c r="AC33" i="4"/>
  <c r="AE33" i="4"/>
  <c r="AC48" i="4"/>
  <c r="AC44" i="4"/>
  <c r="AC34" i="4"/>
  <c r="K45" i="4"/>
  <c r="K37" i="4"/>
  <c r="M37" i="4"/>
  <c r="E42" i="1"/>
  <c r="BY40" i="1"/>
  <c r="K45" i="1"/>
  <c r="E49" i="1"/>
  <c r="E41" i="1"/>
  <c r="K34" i="1"/>
  <c r="E31" i="1"/>
  <c r="E40" i="1"/>
  <c r="BY46" i="1"/>
  <c r="BY42" i="1"/>
  <c r="BY35" i="1"/>
  <c r="K40" i="1"/>
  <c r="K46" i="1"/>
  <c r="K42" i="1"/>
  <c r="BY33" i="1"/>
  <c r="K32" i="1"/>
  <c r="BY37" i="1"/>
  <c r="E34" i="1"/>
  <c r="E35" i="1"/>
  <c r="BY50" i="1"/>
  <c r="BY45" i="1"/>
  <c r="BY36" i="1"/>
  <c r="K31" i="1"/>
  <c r="BY31" i="1"/>
  <c r="E47" i="1"/>
  <c r="K47" i="1"/>
  <c r="E39" i="1"/>
  <c r="E38" i="1"/>
  <c r="BY44" i="1"/>
  <c r="CA48" i="1"/>
  <c r="E43" i="1"/>
  <c r="K35" i="1"/>
  <c r="BY41" i="1"/>
  <c r="K44" i="1"/>
  <c r="E32" i="1"/>
  <c r="BY49" i="1"/>
  <c r="E51" i="1"/>
  <c r="E36" i="1"/>
  <c r="K43" i="1"/>
  <c r="M43" i="1"/>
  <c r="E44" i="1"/>
  <c r="K51" i="1"/>
  <c r="K36" i="1"/>
  <c r="AC31" i="4"/>
  <c r="AE48" i="4"/>
  <c r="AC47" i="4"/>
  <c r="AC43" i="4"/>
  <c r="K43" i="4"/>
  <c r="M43" i="4"/>
  <c r="K42" i="4"/>
  <c r="K39" i="4"/>
  <c r="G39" i="4"/>
  <c r="K38" i="4"/>
  <c r="M38" i="4"/>
  <c r="K50" i="4"/>
  <c r="K35" i="4"/>
  <c r="AC35" i="4"/>
  <c r="AC32" i="4"/>
  <c r="K51" i="4"/>
  <c r="AC51" i="4"/>
  <c r="M39" i="4"/>
  <c r="AC40" i="4"/>
  <c r="M51" i="4"/>
  <c r="M44" i="4"/>
  <c r="AE37" i="4"/>
  <c r="AE34" i="4"/>
  <c r="M50" i="4"/>
  <c r="AE51" i="4"/>
  <c r="G34" i="4"/>
  <c r="M34" i="4"/>
  <c r="AE44" i="4"/>
  <c r="AE32" i="4"/>
  <c r="M41" i="4"/>
  <c r="M46" i="4"/>
  <c r="M49" i="1"/>
  <c r="CA40" i="1"/>
  <c r="M45" i="1"/>
  <c r="G44" i="1"/>
  <c r="G39" i="1"/>
  <c r="M33" i="1"/>
  <c r="G50" i="1"/>
  <c r="M32" i="1"/>
  <c r="CA51" i="1"/>
  <c r="G49" i="1"/>
  <c r="CA39" i="1"/>
  <c r="CA32" i="1"/>
  <c r="CA43" i="1"/>
  <c r="CA35" i="1"/>
  <c r="CA47" i="1"/>
  <c r="CA31" i="1"/>
  <c r="CA49" i="1"/>
  <c r="CA50" i="1"/>
  <c r="CA42" i="1"/>
  <c r="CA33" i="1"/>
  <c r="M39" i="1"/>
  <c r="G32" i="1"/>
  <c r="G45" i="1"/>
  <c r="G42" i="1"/>
  <c r="M44" i="1"/>
  <c r="M40" i="1"/>
  <c r="G37" i="1"/>
  <c r="G33" i="1"/>
  <c r="CA36" i="1"/>
  <c r="M51" i="1"/>
  <c r="G47" i="1"/>
  <c r="CA34" i="1"/>
  <c r="CA37" i="1"/>
  <c r="M47" i="1"/>
  <c r="CA45" i="1"/>
  <c r="M46" i="1"/>
  <c r="G35" i="1"/>
  <c r="CA46" i="1"/>
  <c r="CA38" i="1"/>
  <c r="G48" i="1"/>
  <c r="M42" i="1"/>
  <c r="M38" i="1"/>
  <c r="M31" i="1"/>
  <c r="G38" i="1"/>
  <c r="G34" i="1"/>
  <c r="G36" i="1"/>
  <c r="M41" i="1"/>
  <c r="M50" i="1"/>
  <c r="G41" i="1"/>
  <c r="G51" i="1"/>
  <c r="M37" i="1"/>
  <c r="M48" i="1"/>
  <c r="CA41" i="1"/>
  <c r="M35" i="1"/>
  <c r="CA44" i="1"/>
  <c r="M36" i="1"/>
  <c r="M34" i="1"/>
  <c r="G43" i="1"/>
  <c r="G46" i="1"/>
  <c r="G40" i="1"/>
  <c r="G31" i="1"/>
  <c r="M49" i="4"/>
  <c r="M32" i="4"/>
  <c r="M40" i="4"/>
  <c r="G44" i="4"/>
  <c r="M47" i="4"/>
  <c r="G42" i="4"/>
  <c r="G48" i="4"/>
  <c r="M48" i="4"/>
  <c r="M45" i="4"/>
  <c r="M36" i="4"/>
  <c r="M42" i="4"/>
  <c r="M31" i="4"/>
  <c r="M35" i="4"/>
  <c r="AE43" i="4"/>
  <c r="G43" i="4"/>
  <c r="G46" i="4"/>
  <c r="AE39" i="4"/>
  <c r="AE42" i="4"/>
  <c r="AE49" i="4"/>
  <c r="AE45" i="4"/>
  <c r="AE46" i="4"/>
  <c r="AE41" i="4"/>
  <c r="AE50" i="4"/>
  <c r="AE38" i="4"/>
  <c r="AE47" i="4"/>
  <c r="AE31" i="4"/>
  <c r="AE35" i="4"/>
  <c r="AE36" i="4"/>
  <c r="AE40" i="4"/>
  <c r="BA41" i="3"/>
  <c r="I50" i="3"/>
  <c r="I35" i="3"/>
  <c r="I34" i="3"/>
  <c r="I38" i="3"/>
  <c r="I47" i="3"/>
  <c r="I49" i="3"/>
  <c r="I33" i="3"/>
  <c r="I31" i="3"/>
  <c r="I41" i="3"/>
  <c r="G45" i="4"/>
  <c r="G33" i="4"/>
  <c r="G31" i="4"/>
  <c r="G49" i="4"/>
  <c r="G32" i="4"/>
  <c r="G36" i="4"/>
  <c r="G50" i="4"/>
  <c r="G37" i="4"/>
  <c r="G35" i="4"/>
  <c r="G51" i="4"/>
  <c r="G47" i="4"/>
  <c r="G38" i="4"/>
  <c r="G40" i="4"/>
</calcChain>
</file>

<file path=xl/connections.xml><?xml version="1.0" encoding="utf-8"?>
<connections xmlns="http://schemas.openxmlformats.org/spreadsheetml/2006/main">
  <connection id="1" name="m_BC" type="6" refreshedVersion="0" deleted="1" background="1" saveData="1">
    <textPr fileType="mac" sourceFile="/Users/ulman/DATA/CTC/Excel/m_BC.txt" thousands=" " space="1">
      <textFields count="3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m_CCA" type="6" refreshedVersion="0" deleted="1" background="1" saveData="1">
    <textPr fileType="mac" sourceFile="/Users/ulman/DATA/CTC/ChallengeStats/cellCycles/finalFromMartin/m_CCA.txt" thousands=" ">
      <textFields count="11">
        <textField/>
        <textField/>
        <textField/>
        <textField/>
        <textField/>
        <textField/>
        <textField/>
        <textField/>
        <textField/>
        <textField/>
        <textField/>
      </textFields>
    </textPr>
  </connection>
  <connection id="3" name="m_CT" type="6" refreshedVersion="0" deleted="1" background="1" saveData="1">
    <textPr fileType="mac" sourceFile="/Users/ulman/DATA/CTC/Excel/m_CT.txt" thousands=" " space="1">
      <textFields count="7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m_SEG21" type="6" refreshedVersion="0" deleted="1" background="1" saveData="1">
    <textPr fileType="mac" sourceFile="/Users/ulman/DATA/CTC/Excel/m_SEG2.txt" thousands=" " space="1">
      <textFields count="28">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m_TF1" type="6" refreshedVersion="0" deleted="1" background="1" saveData="1">
    <textPr fileType="mac" sourceFile="/Users/ulman/DATA/CTC/Excel/m_TF1.txt" thousands=" " space="1">
      <textFields count="105">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 name="m_TF2" type="6" refreshedVersion="0" deleted="1" background="1" saveData="1">
    <textPr fileType="mac" sourceFile="/Users/ulman/DATA/CTC/Excel/m_TF2.txt" thousands=" " space="1">
      <textFields count="53">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 name="m_TRA21" type="6" refreshedVersion="0" deleted="1" background="1" saveData="1">
    <textPr fileType="mac" sourceFile="/Users/ulman/DATA/CTC/Excel/m_TRA2.txt" thousands=" " space="1">
      <textFields count="28">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<sst xmlns="http://schemas.openxmlformats.org/spreadsheetml/2006/main" count="4491" uniqueCount="114">
  <si>
    <t>Explanation of the tabs</t>
  </si>
  <si>
    <t>Complete Tracks</t>
  </si>
  <si>
    <t>Track Fractions</t>
  </si>
  <si>
    <t>Branching Correctness</t>
  </si>
  <si>
    <t>NA</t>
  </si>
  <si>
    <t>Not applicable</t>
  </si>
  <si>
    <t>-</t>
  </si>
  <si>
    <t>Not available</t>
  </si>
  <si>
    <t>Result missing for a particular video because the video was not available in that challenge edition.</t>
  </si>
  <si>
    <t>Integer numbers are listed with zero decimals.</t>
  </si>
  <si>
    <t>Dataset</t>
  </si>
  <si>
    <t>DIC-C2DH-HeLa</t>
  </si>
  <si>
    <t>Fluo-C2DL-MSC</t>
  </si>
  <si>
    <t>Fluo-C3DH-H157</t>
  </si>
  <si>
    <t>Fluo-C3DL-MDA231</t>
  </si>
  <si>
    <t>Fluo-N2DH-GOWT1</t>
  </si>
  <si>
    <t>Fluo-N2DL-HeLa</t>
  </si>
  <si>
    <t>Fluo-N3DH-CE</t>
  </si>
  <si>
    <t>Fluo-N3DH-CHO</t>
  </si>
  <si>
    <t>Fluo-N3DL-DRO</t>
  </si>
  <si>
    <t>PhC-C2DH-U373</t>
  </si>
  <si>
    <t>PhC-C2DL-PSC</t>
  </si>
  <si>
    <t>Fluo-N2DH-SIM+</t>
  </si>
  <si>
    <t>Fluo-N3DH-SIM+</t>
  </si>
  <si>
    <t>01</t>
  </si>
  <si>
    <t>02</t>
  </si>
  <si>
    <t>Video</t>
  </si>
  <si>
    <t>per dataset: number of GT tracks</t>
  </si>
  <si>
    <t>KIT-GE</t>
  </si>
  <si>
    <t>/</t>
  </si>
  <si>
    <t>FR-Be-GE</t>
  </si>
  <si>
    <t>HD-Hau-GE</t>
  </si>
  <si>
    <t>UZH-CH</t>
  </si>
  <si>
    <t>CUL-UK</t>
  </si>
  <si>
    <t>UP-PT</t>
  </si>
  <si>
    <t>FR-Ro-GE</t>
  </si>
  <si>
    <t>UPM-ES</t>
  </si>
  <si>
    <t>NOTT-UK</t>
  </si>
  <si>
    <t>MU-CZ</t>
  </si>
  <si>
    <t>COM-US</t>
  </si>
  <si>
    <t>CUNI-CZ</t>
  </si>
  <si>
    <t>HD-Har-GE</t>
  </si>
  <si>
    <t>PAST-FR</t>
  </si>
  <si>
    <t>LEID-NL</t>
  </si>
  <si>
    <t>per dataset: F-scores for 01 and 02 videos, their average, and final ranking</t>
  </si>
  <si>
    <t xml:space="preserve">Ranking </t>
  </si>
  <si>
    <t>17</t>
  </si>
  <si>
    <t>20</t>
  </si>
  <si>
    <t>6</t>
  </si>
  <si>
    <t>46</t>
  </si>
  <si>
    <t>56</t>
  </si>
  <si>
    <t>400</t>
  </si>
  <si>
    <t>370</t>
  </si>
  <si>
    <t>27</t>
  </si>
  <si>
    <t>203</t>
  </si>
  <si>
    <t>7</t>
  </si>
  <si>
    <t>1299</t>
  </si>
  <si>
    <t>155</t>
  </si>
  <si>
    <t>136</t>
  </si>
  <si>
    <t>per dataset: number of partly and completely followed GT tracks / sum of the two (i.e., all GT tracks detected)</t>
  </si>
  <si>
    <t>per dataset: averages of longest, continuous, correctly (i.e., excluding GT tracks that were not detected at all) followed fractions of total GT track lengths for 01 and 02 videos, their average, and final ranking</t>
  </si>
  <si>
    <t>Fractions</t>
  </si>
  <si>
    <t>F-scores</t>
  </si>
  <si>
    <t>Fluo-N2DL-HeLa, i=1</t>
  </si>
  <si>
    <t>Fluo-N3DH-CE, i=1</t>
  </si>
  <si>
    <t>PhC-C2DL-PSC, i=2</t>
  </si>
  <si>
    <t>Fluo-N2DH-SIM+, i=3</t>
  </si>
  <si>
    <t>Fluo-N3DH-SIM+, i=3</t>
  </si>
  <si>
    <t>558</t>
  </si>
  <si>
    <t>60</t>
  </si>
  <si>
    <t>61</t>
  </si>
  <si>
    <t>per dataset: number of GT divisions</t>
  </si>
  <si>
    <t>per video: number of correctly detected divisions / number of all detected divisions  (note: tolerance threshold 'i' differs between datasets)</t>
  </si>
  <si>
    <t>per dataset: F-scores for 01 and 02 sequence, their average, and final ranking</t>
  </si>
  <si>
    <t>Accumulated results of the three editions of the Cell Tracking Challenge</t>
  </si>
  <si>
    <t>Biological measures for cell tracking methods across all applicable videos in the competition datasets.</t>
  </si>
  <si>
    <t>Legend for the tabs</t>
  </si>
  <si>
    <t>Result missing for a particular video because the participant has not provided it.</t>
  </si>
  <si>
    <t>The numbers of correctly reconstructed complete tracks in the competition datasets, and rankings of all the methods based on these.</t>
  </si>
  <si>
    <t>The numbers and portion-ratios of correctly reconstructed tracks in the competition datasets, and rankings of all the methods based on these.</t>
  </si>
  <si>
    <t>IMCB-SG (1)</t>
  </si>
  <si>
    <t>IMCB-SG (2)</t>
  </si>
  <si>
    <t>KTH-SE (1)</t>
  </si>
  <si>
    <t>KTH-SE (2)</t>
  </si>
  <si>
    <t>KTH-SE (3)</t>
  </si>
  <si>
    <t>KTH-SE (4)</t>
  </si>
  <si>
    <t>The numbers of correctly detected division/branching events in the competition datasets, which contained at least 50 such events in each of the videos, and rankings of all the methods based on these.</t>
  </si>
  <si>
    <t>per video: number of completely reconstructed GT tracks / number of detected tracks</t>
  </si>
  <si>
    <t>per video: CCA measure</t>
  </si>
  <si>
    <t>CCA</t>
  </si>
  <si>
    <t>Ranking</t>
  </si>
  <si>
    <t>Cell Cycle Accuracy</t>
  </si>
  <si>
    <t>Annotations</t>
  </si>
  <si>
    <t>The inter-annotator variability of the biological measures for the competition datasets.</t>
  </si>
  <si>
    <t xml:space="preserve">Video </t>
  </si>
  <si>
    <t>Annotator 1</t>
  </si>
  <si>
    <t>Annotator 2</t>
  </si>
  <si>
    <t>Annotator 3</t>
  </si>
  <si>
    <t>per video: CT measure</t>
  </si>
  <si>
    <t>per video: TF measure</t>
  </si>
  <si>
    <t>per video: BC(i) measure</t>
  </si>
  <si>
    <t>The numbers of the CCA measure for the competition datasets, and rankings of all the methods based on these.</t>
  </si>
  <si>
    <t>per video: CCA measure that is one minus normalized distance between detected and true cell cycle length distributions</t>
  </si>
  <si>
    <t>Real numbers are listed with four decimals.</t>
  </si>
  <si>
    <t>Mean</t>
  </si>
  <si>
    <t>STD</t>
  </si>
  <si>
    <r>
      <t xml:space="preserve">per dataset: average </t>
    </r>
    <r>
      <rPr>
        <b/>
        <sz val="12"/>
        <color theme="0"/>
        <rFont val="Calibri"/>
        <family val="2"/>
        <scheme val="minor"/>
      </rPr>
      <t xml:space="preserve">and standard deviation </t>
    </r>
    <r>
      <rPr>
        <b/>
        <sz val="12"/>
        <color theme="0"/>
        <rFont val="Calibri"/>
        <family val="2"/>
        <scheme val="minor"/>
      </rPr>
      <t>of average CT values</t>
    </r>
  </si>
  <si>
    <r>
      <t xml:space="preserve">per dataset: average </t>
    </r>
    <r>
      <rPr>
        <b/>
        <sz val="12"/>
        <color theme="0"/>
        <rFont val="Calibri"/>
        <family val="2"/>
        <scheme val="minor"/>
      </rPr>
      <t xml:space="preserve">and standard deviation </t>
    </r>
    <r>
      <rPr>
        <b/>
        <sz val="12"/>
        <color theme="0"/>
        <rFont val="Calibri"/>
        <family val="2"/>
        <scheme val="minor"/>
      </rPr>
      <t>of average TF values</t>
    </r>
  </si>
  <si>
    <r>
      <t xml:space="preserve">per dataset: average </t>
    </r>
    <r>
      <rPr>
        <b/>
        <sz val="12"/>
        <color theme="0"/>
        <rFont val="Calibri"/>
        <family val="2"/>
        <scheme val="minor"/>
      </rPr>
      <t xml:space="preserve">and standard deviation </t>
    </r>
    <r>
      <rPr>
        <b/>
        <sz val="12"/>
        <color theme="0"/>
        <rFont val="Calibri"/>
        <family val="2"/>
        <scheme val="minor"/>
      </rPr>
      <t>of average BC(i) values</t>
    </r>
  </si>
  <si>
    <r>
      <t xml:space="preserve">per dataset: average </t>
    </r>
    <r>
      <rPr>
        <b/>
        <sz val="12"/>
        <color theme="0"/>
        <rFont val="Calibri"/>
        <family val="2"/>
        <scheme val="minor"/>
      </rPr>
      <t xml:space="preserve">and standard deviation </t>
    </r>
    <r>
      <rPr>
        <b/>
        <sz val="12"/>
        <color theme="0"/>
        <rFont val="Calibri"/>
        <family val="2"/>
        <scheme val="minor"/>
      </rPr>
      <t>of average CCA values</t>
    </r>
  </si>
  <si>
    <t>per dataset: average CCA values, and final ranking</t>
  </si>
  <si>
    <t>NaN</t>
  </si>
  <si>
    <t>Not a number</t>
  </si>
  <si>
    <t>Result missing for a particular video because it cannot be calculated (e.g., the average of an empty set of values).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</si>
</sst>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00"/>
    <numFmt numFmtId="166" formatCode="0.0000"/>
  </numFmts>
  <fonts count="20" x14ac:knownFonts="1">
    <font>
      <sz val="12"/>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theme="1"/>
      <name val="Calibri"/>
      <family val="2"/>
      <scheme val="minor"/>
    </font>
    <font>
      <sz val="11"/>
      <color theme="1"/>
      <name val="Calibri"/>
      <family val="2"/>
      <charset val="238"/>
      <scheme val="minor"/>
    </font>
    <font>
      <b/>
      <sz val="20"/>
      <color theme="1"/>
      <name val="Calibri"/>
      <family val="2"/>
      <scheme val="minor"/>
    </font>
    <font>
      <b/>
      <sz val="11"/>
      <color theme="1"/>
      <name val="Calibri"/>
      <family val="2"/>
      <scheme val="minor"/>
    </font>
    <font>
      <b/>
      <sz val="12"/>
      <color theme="0"/>
      <name val="Calibri"/>
      <family val="2"/>
      <scheme val="minor"/>
    </font>
    <font>
      <b/>
      <sz val="12"/>
      <color theme="1"/>
      <name val="Calibri"/>
      <family val="2"/>
      <scheme val="minor"/>
    </font>
    <font>
      <b/>
      <sz val="12"/>
      <name val="Calibri"/>
      <family val="2"/>
      <scheme val="minor"/>
    </font>
    <font>
      <b/>
      <sz val="12"/>
      <color rgb="FFFFFFFF"/>
      <name val="Calibri"/>
      <family val="2"/>
      <scheme val="minor"/>
    </font>
    <font>
      <b/>
      <sz val="12"/>
      <color rgb="FF000000"/>
      <name val="Calibri"/>
      <family val="2"/>
      <scheme val="minor"/>
    </font>
    <font>
      <b/>
      <sz val="12"/>
      <color theme="0"/>
      <name val="Calibri"/>
      <family val="2"/>
      <charset val="238"/>
      <scheme val="minor"/>
    </font>
    <font>
      <sz val="12"/>
      <name val="Calibri"/>
      <family val="2"/>
      <scheme val="minor"/>
    </font>
    <font>
      <b/>
      <sz val="12"/>
      <name val="Calibri"/>
      <family val="2"/>
      <charset val="238"/>
      <scheme val="minor"/>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404040"/>
        <bgColor rgb="FF000000"/>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1" tint="0.249977111117893"/>
        <bgColor indexed="64"/>
      </patternFill>
    </fill>
    <fill>
      <patternFill patternType="solid">
        <fgColor rgb="FFBFBFBF"/>
        <bgColor rgb="FF000000"/>
      </patternFill>
    </fill>
    <fill>
      <patternFill patternType="solid">
        <fgColor rgb="FFF2F2F2"/>
        <bgColor rgb="FF000000"/>
      </patternFill>
    </fill>
    <fill>
      <patternFill patternType="solid">
        <fgColor theme="0" tint="-0.14999847407452621"/>
        <bgColor rgb="FF000000"/>
      </patternFill>
    </fill>
  </fills>
  <borders count="1">
    <border>
      <left/>
      <right/>
      <top/>
      <bottom/>
      <diagonal/>
    </border>
  </borders>
  <cellStyleXfs count="5">
    <xf numFmtId="0" fontId="0" fillId="0" borderId="0"/>
    <xf numFmtId="0" fontId="9" fillId="0" borderId="0"/>
    <xf numFmtId="164" fontId="8" fillId="0" borderId="0" applyFont="0" applyFill="0" applyBorder="0" applyAlignment="0" applyProtection="0"/>
    <xf numFmtId="0" fontId="3" fillId="0" borderId="0"/>
    <xf numFmtId="0" fontId="1" fillId="0" borderId="0"/>
  </cellStyleXfs>
  <cellXfs count="119">
    <xf numFmtId="0" fontId="0" fillId="0" borderId="0" xfId="0"/>
    <xf numFmtId="0" fontId="10" fillId="2" borderId="0" xfId="1" applyFont="1" applyFill="1"/>
    <xf numFmtId="0" fontId="9" fillId="2" borderId="0" xfId="1" applyFill="1"/>
    <xf numFmtId="0" fontId="11" fillId="2" borderId="0" xfId="1" applyFont="1" applyFill="1"/>
    <xf numFmtId="0" fontId="13" fillId="3" borderId="0" xfId="0" applyFont="1" applyFill="1" applyBorder="1" applyAlignment="1">
      <alignment horizontal="left"/>
    </xf>
    <xf numFmtId="0" fontId="0" fillId="0" borderId="0" xfId="0" applyFont="1"/>
    <xf numFmtId="0" fontId="13" fillId="3" borderId="0" xfId="0" applyFont="1" applyFill="1"/>
    <xf numFmtId="1" fontId="0" fillId="4" borderId="0" xfId="0" applyNumberFormat="1" applyFont="1" applyFill="1" applyBorder="1" applyAlignment="1" applyProtection="1">
      <alignment horizontal="right"/>
    </xf>
    <xf numFmtId="1" fontId="0" fillId="6" borderId="0" xfId="0" applyNumberFormat="1" applyFont="1" applyFill="1" applyBorder="1" applyAlignment="1" applyProtection="1">
      <alignment horizontal="right"/>
    </xf>
    <xf numFmtId="1" fontId="0" fillId="4" borderId="0" xfId="2" applyNumberFormat="1" applyFont="1" applyFill="1" applyAlignment="1">
      <alignment horizontal="right"/>
    </xf>
    <xf numFmtId="1" fontId="0" fillId="7" borderId="0" xfId="0" applyNumberFormat="1" applyFont="1" applyFill="1" applyAlignment="1">
      <alignment horizontal="right"/>
    </xf>
    <xf numFmtId="1" fontId="0" fillId="3" borderId="0" xfId="2" applyNumberFormat="1" applyFont="1" applyFill="1" applyAlignment="1">
      <alignment horizontal="right"/>
    </xf>
    <xf numFmtId="1" fontId="0" fillId="8" borderId="0" xfId="0" applyNumberFormat="1" applyFont="1" applyFill="1" applyAlignment="1">
      <alignment horizontal="right"/>
    </xf>
    <xf numFmtId="0" fontId="0" fillId="0" borderId="0" xfId="0" applyFont="1" applyFill="1"/>
    <xf numFmtId="1" fontId="0" fillId="4" borderId="0" xfId="0" applyNumberFormat="1" applyFill="1" applyAlignment="1" applyProtection="1">
      <alignment horizontal="right"/>
    </xf>
    <xf numFmtId="1" fontId="0" fillId="4" borderId="0" xfId="2" applyNumberFormat="1" applyFont="1" applyFill="1" applyAlignment="1">
      <alignment horizontal="center"/>
    </xf>
    <xf numFmtId="1" fontId="0" fillId="4" borderId="0" xfId="2" applyNumberFormat="1" applyFont="1" applyFill="1" applyAlignment="1">
      <alignment horizontal="left"/>
    </xf>
    <xf numFmtId="2" fontId="0" fillId="4" borderId="0" xfId="2" applyNumberFormat="1" applyFont="1" applyFill="1" applyAlignment="1">
      <alignment horizontal="right"/>
    </xf>
    <xf numFmtId="0" fontId="16" fillId="10" borderId="0" xfId="0" applyFont="1" applyFill="1" applyAlignment="1">
      <alignment horizontal="left"/>
    </xf>
    <xf numFmtId="0" fontId="16" fillId="10" borderId="0" xfId="0" applyFont="1" applyFill="1"/>
    <xf numFmtId="0" fontId="7" fillId="2" borderId="0" xfId="1" applyFont="1" applyFill="1"/>
    <xf numFmtId="0" fontId="13" fillId="3" borderId="0" xfId="0" applyFont="1" applyFill="1" applyBorder="1" applyAlignment="1" applyProtection="1">
      <alignment horizontal="left" vertical="center"/>
      <protection locked="0"/>
    </xf>
    <xf numFmtId="0" fontId="14" fillId="3" borderId="0" xfId="0" applyFont="1" applyFill="1" applyBorder="1" applyAlignment="1">
      <alignment horizontal="left"/>
    </xf>
    <xf numFmtId="1" fontId="0" fillId="7" borderId="0" xfId="0" applyNumberFormat="1" applyFont="1" applyFill="1" applyAlignment="1">
      <alignment horizontal="center"/>
    </xf>
    <xf numFmtId="1" fontId="0" fillId="7" borderId="0" xfId="0" applyNumberFormat="1" applyFont="1" applyFill="1" applyAlignment="1">
      <alignment horizontal="left"/>
    </xf>
    <xf numFmtId="1" fontId="0" fillId="7" borderId="0" xfId="2" applyNumberFormat="1" applyFont="1" applyFill="1" applyAlignment="1">
      <alignment horizontal="right"/>
    </xf>
    <xf numFmtId="1" fontId="0" fillId="7" borderId="0" xfId="2" applyNumberFormat="1" applyFont="1" applyFill="1" applyAlignment="1">
      <alignment horizontal="center"/>
    </xf>
    <xf numFmtId="1" fontId="0" fillId="7" borderId="0" xfId="2" applyNumberFormat="1" applyFont="1" applyFill="1" applyAlignment="1">
      <alignment horizontal="left"/>
    </xf>
    <xf numFmtId="0" fontId="6" fillId="2" borderId="0" xfId="1" applyFont="1" applyFill="1"/>
    <xf numFmtId="1" fontId="0" fillId="7" borderId="0" xfId="0" applyNumberFormat="1" applyFill="1" applyAlignment="1" applyProtection="1">
      <alignment horizontal="right"/>
    </xf>
    <xf numFmtId="0" fontId="0" fillId="7" borderId="0" xfId="0" applyFont="1" applyFill="1" applyAlignment="1">
      <alignment horizontal="right"/>
    </xf>
    <xf numFmtId="0" fontId="0" fillId="7" borderId="0" xfId="0" applyFont="1" applyFill="1" applyAlignment="1">
      <alignment horizontal="left"/>
    </xf>
    <xf numFmtId="0" fontId="0" fillId="4" borderId="0" xfId="0" applyFont="1" applyFill="1" applyAlignment="1">
      <alignment horizontal="right"/>
    </xf>
    <xf numFmtId="0" fontId="0" fillId="4" borderId="0" xfId="0" applyFont="1" applyFill="1" applyAlignment="1">
      <alignment horizontal="left"/>
    </xf>
    <xf numFmtId="165" fontId="0" fillId="4" borderId="0" xfId="2" applyNumberFormat="1" applyFont="1" applyFill="1" applyAlignment="1">
      <alignment horizontal="right"/>
    </xf>
    <xf numFmtId="165" fontId="0" fillId="7" borderId="0" xfId="0" applyNumberFormat="1" applyFont="1" applyFill="1" applyAlignment="1">
      <alignment horizontal="right"/>
    </xf>
    <xf numFmtId="0" fontId="0" fillId="0" borderId="0" xfId="0" applyFill="1"/>
    <xf numFmtId="0" fontId="12" fillId="0" borderId="0" xfId="0" applyFont="1" applyFill="1" applyAlignment="1"/>
    <xf numFmtId="0" fontId="13" fillId="7" borderId="0" xfId="0" applyFont="1" applyFill="1"/>
    <xf numFmtId="0" fontId="5" fillId="2" borderId="0" xfId="1" applyFont="1" applyFill="1"/>
    <xf numFmtId="0" fontId="4" fillId="2" borderId="0" xfId="1" applyFont="1" applyFill="1"/>
    <xf numFmtId="0" fontId="13" fillId="3" borderId="0" xfId="0" applyFont="1" applyFill="1" applyBorder="1" applyAlignment="1" applyProtection="1">
      <alignment horizontal="left"/>
      <protection locked="0"/>
    </xf>
    <xf numFmtId="49" fontId="13" fillId="4" borderId="0" xfId="0" applyNumberFormat="1" applyFont="1" applyFill="1" applyBorder="1" applyAlignment="1" applyProtection="1">
      <alignment horizontal="right"/>
      <protection locked="0"/>
    </xf>
    <xf numFmtId="49" fontId="13" fillId="6" borderId="0" xfId="0" applyNumberFormat="1" applyFont="1" applyFill="1" applyBorder="1" applyAlignment="1" applyProtection="1">
      <alignment horizontal="right"/>
      <protection locked="0"/>
    </xf>
    <xf numFmtId="49" fontId="13" fillId="7" borderId="0" xfId="0" applyNumberFormat="1" applyFont="1" applyFill="1" applyBorder="1" applyAlignment="1" applyProtection="1">
      <alignment horizontal="right"/>
      <protection locked="0"/>
    </xf>
    <xf numFmtId="166" fontId="0" fillId="4" borderId="0" xfId="0" applyNumberFormat="1" applyFont="1" applyFill="1" applyBorder="1" applyAlignment="1" applyProtection="1">
      <alignment horizontal="right"/>
      <protection locked="0"/>
    </xf>
    <xf numFmtId="166" fontId="0" fillId="7" borderId="0" xfId="0" applyNumberFormat="1" applyFont="1" applyFill="1" applyBorder="1" applyAlignment="1" applyProtection="1">
      <alignment horizontal="right"/>
      <protection locked="0"/>
    </xf>
    <xf numFmtId="166" fontId="0" fillId="4" borderId="0" xfId="0" applyNumberFormat="1" applyFill="1" applyBorder="1" applyAlignment="1" applyProtection="1">
      <alignment horizontal="right"/>
      <protection locked="0"/>
    </xf>
    <xf numFmtId="166" fontId="0" fillId="6" borderId="0" xfId="0" applyNumberFormat="1" applyFill="1" applyBorder="1" applyAlignment="1" applyProtection="1">
      <alignment horizontal="right"/>
      <protection locked="0"/>
    </xf>
    <xf numFmtId="166" fontId="0" fillId="7" borderId="0" xfId="0" applyNumberFormat="1" applyFill="1" applyBorder="1" applyAlignment="1" applyProtection="1">
      <alignment horizontal="right"/>
      <protection locked="0"/>
    </xf>
    <xf numFmtId="0" fontId="17" fillId="0" borderId="0" xfId="0" applyFont="1" applyFill="1" applyBorder="1" applyAlignment="1" applyProtection="1">
      <alignment horizontal="left" vertical="center"/>
      <protection locked="0"/>
    </xf>
    <xf numFmtId="166" fontId="18" fillId="0" borderId="0" xfId="0" applyNumberFormat="1" applyFont="1" applyFill="1" applyBorder="1" applyAlignment="1" applyProtection="1">
      <alignment horizontal="right"/>
      <protection locked="0"/>
    </xf>
    <xf numFmtId="166" fontId="0" fillId="4" borderId="0" xfId="0" applyNumberFormat="1" applyFill="1" applyAlignment="1" applyProtection="1">
      <alignment horizontal="right"/>
    </xf>
    <xf numFmtId="166" fontId="0" fillId="7" borderId="0" xfId="0" applyNumberFormat="1" applyFill="1" applyAlignment="1" applyProtection="1">
      <alignment horizontal="right"/>
    </xf>
    <xf numFmtId="0" fontId="13" fillId="3" borderId="0" xfId="0" applyFont="1" applyFill="1" applyBorder="1" applyAlignment="1">
      <alignment horizontal="left"/>
    </xf>
    <xf numFmtId="0" fontId="3" fillId="2" borderId="0" xfId="3" applyFont="1" applyFill="1"/>
    <xf numFmtId="49" fontId="13" fillId="7" borderId="0" xfId="2" applyNumberFormat="1" applyFont="1" applyFill="1" applyAlignment="1">
      <alignment horizontal="right"/>
    </xf>
    <xf numFmtId="1" fontId="0" fillId="7" borderId="0" xfId="0" applyNumberFormat="1" applyFill="1" applyAlignment="1">
      <alignment horizontal="right"/>
    </xf>
    <xf numFmtId="166" fontId="0" fillId="4" borderId="0" xfId="0" applyNumberFormat="1" applyFill="1" applyAlignment="1">
      <alignment horizontal="right"/>
    </xf>
    <xf numFmtId="49" fontId="13" fillId="4" borderId="0" xfId="2" applyNumberFormat="1" applyFont="1" applyFill="1" applyAlignment="1">
      <alignment horizontal="right"/>
    </xf>
    <xf numFmtId="1" fontId="0" fillId="4" borderId="0" xfId="0" applyNumberFormat="1" applyFill="1" applyAlignment="1">
      <alignment horizontal="right"/>
    </xf>
    <xf numFmtId="166" fontId="0" fillId="7" borderId="0" xfId="0" applyNumberFormat="1" applyFont="1" applyFill="1" applyAlignment="1">
      <alignment horizontal="right"/>
    </xf>
    <xf numFmtId="166" fontId="0" fillId="7" borderId="0" xfId="0" applyNumberFormat="1" applyFill="1" applyAlignment="1">
      <alignment horizontal="right"/>
    </xf>
    <xf numFmtId="166" fontId="0" fillId="4" borderId="0" xfId="0" applyNumberFormat="1" applyFont="1" applyFill="1" applyBorder="1" applyAlignment="1" applyProtection="1">
      <alignment horizontal="right"/>
    </xf>
    <xf numFmtId="166" fontId="0" fillId="6" borderId="0" xfId="0" applyNumberFormat="1" applyFont="1" applyFill="1" applyBorder="1" applyAlignment="1" applyProtection="1">
      <alignment horizontal="right"/>
    </xf>
    <xf numFmtId="0" fontId="2" fillId="2" borderId="0" xfId="1" applyFont="1" applyFill="1"/>
    <xf numFmtId="166" fontId="0" fillId="4" borderId="0" xfId="2" applyNumberFormat="1" applyFont="1" applyFill="1" applyAlignment="1">
      <alignment horizontal="right"/>
    </xf>
    <xf numFmtId="0" fontId="0" fillId="4" borderId="0" xfId="0" applyFont="1" applyFill="1" applyAlignment="1">
      <alignment horizontal="center"/>
    </xf>
    <xf numFmtId="166" fontId="0" fillId="4" borderId="0" xfId="0" applyNumberFormat="1" applyFont="1" applyFill="1" applyBorder="1" applyAlignment="1" applyProtection="1">
      <alignment horizontal="center"/>
    </xf>
    <xf numFmtId="0" fontId="0" fillId="0" borderId="0" xfId="0" applyFont="1" applyAlignment="1">
      <alignment horizontal="center"/>
    </xf>
    <xf numFmtId="0" fontId="0" fillId="7" borderId="0" xfId="0" applyFont="1" applyFill="1" applyAlignment="1">
      <alignment horizontal="center"/>
    </xf>
    <xf numFmtId="166" fontId="0" fillId="6" borderId="0" xfId="0" applyNumberFormat="1" applyFont="1" applyFill="1" applyBorder="1" applyAlignment="1" applyProtection="1">
      <alignment horizontal="center"/>
    </xf>
    <xf numFmtId="2" fontId="0" fillId="6" borderId="0" xfId="0" applyNumberFormat="1" applyFont="1" applyFill="1" applyBorder="1" applyAlignment="1" applyProtection="1">
      <alignment horizontal="center"/>
    </xf>
    <xf numFmtId="165" fontId="0" fillId="4" borderId="0" xfId="0" applyNumberFormat="1" applyFont="1" applyFill="1" applyBorder="1" applyAlignment="1" applyProtection="1">
      <alignment horizontal="center"/>
    </xf>
    <xf numFmtId="166" fontId="19" fillId="4" borderId="0" xfId="0" applyNumberFormat="1" applyFont="1" applyFill="1" applyBorder="1" applyAlignment="1" applyProtection="1">
      <alignment horizontal="right"/>
      <protection locked="0"/>
    </xf>
    <xf numFmtId="166" fontId="19" fillId="7" borderId="0" xfId="0" applyNumberFormat="1" applyFont="1" applyFill="1" applyBorder="1" applyAlignment="1" applyProtection="1">
      <alignment horizontal="right"/>
      <protection locked="0"/>
    </xf>
    <xf numFmtId="49" fontId="13" fillId="7" borderId="0" xfId="2" applyNumberFormat="1" applyFont="1" applyFill="1" applyAlignment="1">
      <alignment horizontal="right"/>
    </xf>
    <xf numFmtId="49" fontId="13" fillId="4" borderId="0" xfId="2" applyNumberFormat="1" applyFont="1" applyFill="1" applyAlignment="1">
      <alignment horizontal="right"/>
    </xf>
    <xf numFmtId="0" fontId="1" fillId="2" borderId="0" xfId="4" applyFont="1" applyFill="1"/>
    <xf numFmtId="0" fontId="1" fillId="2" borderId="0" xfId="4" applyFont="1" applyFill="1"/>
    <xf numFmtId="0" fontId="1" fillId="2" borderId="0" xfId="4" applyFont="1" applyFill="1"/>
    <xf numFmtId="1" fontId="0" fillId="4" borderId="0" xfId="2" applyNumberFormat="1" applyFont="1" applyFill="1" applyAlignment="1">
      <alignment horizontal="right" indent="1"/>
    </xf>
    <xf numFmtId="1" fontId="0" fillId="7" borderId="0" xfId="0" applyNumberFormat="1" applyFont="1" applyFill="1" applyAlignment="1">
      <alignment horizontal="right" indent="1"/>
    </xf>
    <xf numFmtId="1" fontId="0" fillId="3" borderId="0" xfId="2" applyNumberFormat="1" applyFont="1" applyFill="1" applyAlignment="1">
      <alignment horizontal="right" indent="1"/>
    </xf>
    <xf numFmtId="1" fontId="0" fillId="8" borderId="0" xfId="0" applyNumberFormat="1" applyFont="1" applyFill="1" applyAlignment="1">
      <alignment horizontal="right" indent="1"/>
    </xf>
    <xf numFmtId="166" fontId="18" fillId="4" borderId="0" xfId="0" applyNumberFormat="1" applyFont="1" applyFill="1" applyBorder="1" applyAlignment="1" applyProtection="1">
      <alignment horizontal="right"/>
    </xf>
    <xf numFmtId="166" fontId="18" fillId="7" borderId="0" xfId="0" applyNumberFormat="1" applyFont="1" applyFill="1" applyBorder="1" applyAlignment="1" applyProtection="1">
      <alignment horizontal="right"/>
    </xf>
    <xf numFmtId="0" fontId="15" fillId="5" borderId="0" xfId="0" applyFont="1" applyFill="1" applyAlignment="1">
      <alignment horizontal="left"/>
    </xf>
    <xf numFmtId="2" fontId="13" fillId="4" borderId="0" xfId="0" applyNumberFormat="1" applyFont="1" applyFill="1" applyAlignment="1">
      <alignment horizontal="right"/>
    </xf>
    <xf numFmtId="49" fontId="13" fillId="7" borderId="0" xfId="2" applyNumberFormat="1" applyFont="1" applyFill="1" applyAlignment="1">
      <alignment horizontal="right"/>
    </xf>
    <xf numFmtId="2" fontId="13" fillId="7" borderId="0" xfId="0" applyNumberFormat="1" applyFont="1" applyFill="1" applyAlignment="1">
      <alignment horizontal="right"/>
    </xf>
    <xf numFmtId="49" fontId="13" fillId="4" borderId="0" xfId="2" applyNumberFormat="1" applyFont="1" applyFill="1" applyAlignment="1">
      <alignment horizontal="right"/>
    </xf>
    <xf numFmtId="0" fontId="13" fillId="4" borderId="0" xfId="0" applyFont="1" applyFill="1" applyAlignment="1">
      <alignment horizontal="center"/>
    </xf>
    <xf numFmtId="0" fontId="13" fillId="7" borderId="0" xfId="0" applyFont="1" applyFill="1" applyAlignment="1">
      <alignment horizontal="center"/>
    </xf>
    <xf numFmtId="49" fontId="13" fillId="4" borderId="0" xfId="0" applyNumberFormat="1" applyFont="1" applyFill="1" applyBorder="1" applyAlignment="1">
      <alignment horizontal="center"/>
    </xf>
    <xf numFmtId="0" fontId="14" fillId="4" borderId="0" xfId="0" applyFont="1" applyFill="1" applyAlignment="1">
      <alignment horizontal="center"/>
    </xf>
    <xf numFmtId="0" fontId="14" fillId="7" borderId="0" xfId="0" applyFont="1" applyFill="1" applyAlignment="1">
      <alignment horizontal="center"/>
    </xf>
    <xf numFmtId="2" fontId="13" fillId="7" borderId="0" xfId="0" applyNumberFormat="1" applyFont="1" applyFill="1" applyAlignment="1">
      <alignment horizontal="center"/>
    </xf>
    <xf numFmtId="49" fontId="13" fillId="4" borderId="0" xfId="2" applyNumberFormat="1" applyFont="1" applyFill="1" applyAlignment="1">
      <alignment horizontal="center"/>
    </xf>
    <xf numFmtId="2" fontId="13" fillId="4" borderId="0" xfId="0" applyNumberFormat="1" applyFont="1" applyFill="1" applyAlignment="1">
      <alignment horizontal="center"/>
    </xf>
    <xf numFmtId="49" fontId="13" fillId="7" borderId="0" xfId="2" applyNumberFormat="1" applyFont="1" applyFill="1" applyAlignment="1">
      <alignment horizontal="center"/>
    </xf>
    <xf numFmtId="0" fontId="12" fillId="9" borderId="0" xfId="0" applyFont="1" applyFill="1" applyAlignment="1">
      <alignment horizontal="left"/>
    </xf>
    <xf numFmtId="1" fontId="13" fillId="8" borderId="0" xfId="0" applyNumberFormat="1" applyFont="1" applyFill="1" applyAlignment="1">
      <alignment horizontal="center"/>
    </xf>
    <xf numFmtId="1" fontId="13" fillId="7" borderId="0" xfId="0" applyNumberFormat="1" applyFont="1" applyFill="1" applyAlignment="1">
      <alignment horizontal="center"/>
    </xf>
    <xf numFmtId="49" fontId="13" fillId="3" borderId="0" xfId="2" applyNumberFormat="1" applyFont="1" applyFill="1" applyAlignment="1">
      <alignment horizontal="center"/>
    </xf>
    <xf numFmtId="2" fontId="13" fillId="8" borderId="0" xfId="0" applyNumberFormat="1" applyFont="1" applyFill="1" applyAlignment="1">
      <alignment horizontal="center"/>
    </xf>
    <xf numFmtId="0" fontId="13" fillId="3" borderId="0" xfId="0" applyFont="1" applyFill="1" applyAlignment="1">
      <alignment horizontal="center"/>
    </xf>
    <xf numFmtId="0" fontId="14" fillId="3" borderId="0" xfId="0" applyFont="1" applyFill="1" applyAlignment="1">
      <alignment horizontal="center"/>
    </xf>
    <xf numFmtId="0" fontId="16" fillId="11" borderId="0" xfId="0" applyFont="1" applyFill="1" applyAlignment="1">
      <alignment horizontal="center"/>
    </xf>
    <xf numFmtId="49" fontId="16" fillId="11" borderId="0" xfId="0" applyNumberFormat="1" applyFont="1" applyFill="1" applyAlignment="1">
      <alignment horizontal="right"/>
    </xf>
    <xf numFmtId="0" fontId="16" fillId="12" borderId="0" xfId="0" applyFont="1" applyFill="1" applyAlignment="1">
      <alignment horizontal="right"/>
    </xf>
    <xf numFmtId="0" fontId="16" fillId="12" borderId="0" xfId="0" applyFont="1" applyFill="1" applyAlignment="1">
      <alignment horizontal="center"/>
    </xf>
    <xf numFmtId="1" fontId="13" fillId="7" borderId="0" xfId="2" applyNumberFormat="1" applyFont="1" applyFill="1" applyAlignment="1">
      <alignment horizontal="center"/>
    </xf>
    <xf numFmtId="0" fontId="17" fillId="9" borderId="0" xfId="0" applyFont="1" applyFill="1" applyBorder="1" applyAlignment="1" applyProtection="1">
      <alignment horizontal="left" vertical="center"/>
      <protection locked="0"/>
    </xf>
    <xf numFmtId="0" fontId="13" fillId="9" borderId="0" xfId="0" applyFont="1" applyFill="1" applyBorder="1" applyAlignment="1" applyProtection="1">
      <alignment horizontal="left" vertical="center"/>
      <protection locked="0"/>
    </xf>
    <xf numFmtId="49" fontId="13" fillId="4" borderId="0" xfId="0" applyNumberFormat="1" applyFont="1" applyFill="1" applyBorder="1" applyAlignment="1" applyProtection="1">
      <alignment horizontal="center"/>
      <protection locked="0"/>
    </xf>
    <xf numFmtId="0" fontId="12" fillId="9" borderId="0" xfId="0" applyFont="1" applyFill="1" applyBorder="1" applyAlignment="1" applyProtection="1">
      <alignment horizontal="left"/>
      <protection locked="0"/>
    </xf>
    <xf numFmtId="49" fontId="13" fillId="7" borderId="0" xfId="0" applyNumberFormat="1" applyFont="1" applyFill="1" applyBorder="1" applyAlignment="1" applyProtection="1">
      <alignment horizontal="center"/>
      <protection locked="0"/>
    </xf>
    <xf numFmtId="49" fontId="13" fillId="6" borderId="0" xfId="0" applyNumberFormat="1" applyFont="1" applyFill="1" applyBorder="1" applyAlignment="1" applyProtection="1">
      <alignment horizontal="center"/>
      <protection locked="0"/>
    </xf>
  </cellXfs>
  <cellStyles count="5">
    <cellStyle name="Čárka" xfId="2" builtinId="3"/>
    <cellStyle name="Normal 2" xfId="1"/>
    <cellStyle name="Normal 2 2" xfId="3"/>
    <cellStyle name="Normal 2 3" xfId="4"/>
    <cellStyle name="Normální"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name="m_CT" connectionId="3"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m_TF2" connectionId="6"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m_TF1" connectionId="5"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m_BC" connectionId="1"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m_CCA" connectionId="2"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m_SEG2" connectionId="4"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m_TRA2" connectionId="7"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queryTable" Target="../queryTables/queryTable7.xml"/><Relationship Id="rId2" Type="http://schemas.openxmlformats.org/officeDocument/2006/relationships/queryTable" Target="../queryTables/query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8"/>
  <sheetViews>
    <sheetView tabSelected="1" zoomScale="90" zoomScaleNormal="90" zoomScalePageLayoutView="90" workbookViewId="0"/>
  </sheetViews>
  <sheetFormatPr defaultColWidth="9.125" defaultRowHeight="15" x14ac:dyDescent="0.25"/>
  <cols>
    <col min="1" max="1" width="5.375" style="2" customWidth="1"/>
    <col min="2" max="2" width="21.125" style="2" customWidth="1"/>
    <col min="3" max="3" width="18.5" style="2" customWidth="1"/>
    <col min="4" max="16384" width="9.125" style="2"/>
  </cols>
  <sheetData>
    <row r="2" spans="2:4" ht="26.25" x14ac:dyDescent="0.4">
      <c r="B2" s="1" t="s">
        <v>74</v>
      </c>
    </row>
    <row r="3" spans="2:4" x14ac:dyDescent="0.25">
      <c r="B3" s="20" t="s">
        <v>75</v>
      </c>
    </row>
    <row r="5" spans="2:4" x14ac:dyDescent="0.25">
      <c r="B5" s="3" t="s">
        <v>0</v>
      </c>
    </row>
    <row r="6" spans="2:4" x14ac:dyDescent="0.25">
      <c r="B6" s="2" t="s">
        <v>1</v>
      </c>
      <c r="C6" s="20" t="s">
        <v>78</v>
      </c>
    </row>
    <row r="7" spans="2:4" x14ac:dyDescent="0.25">
      <c r="B7" s="2" t="s">
        <v>2</v>
      </c>
      <c r="C7" s="20" t="s">
        <v>79</v>
      </c>
    </row>
    <row r="8" spans="2:4" x14ac:dyDescent="0.25">
      <c r="B8" s="2" t="s">
        <v>3</v>
      </c>
      <c r="C8" s="28" t="s">
        <v>86</v>
      </c>
    </row>
    <row r="9" spans="2:4" x14ac:dyDescent="0.25">
      <c r="B9" s="39" t="s">
        <v>91</v>
      </c>
      <c r="C9" s="55" t="s">
        <v>101</v>
      </c>
    </row>
    <row r="10" spans="2:4" x14ac:dyDescent="0.25">
      <c r="B10" s="40" t="s">
        <v>92</v>
      </c>
      <c r="C10" s="40" t="s">
        <v>93</v>
      </c>
    </row>
    <row r="12" spans="2:4" x14ac:dyDescent="0.25">
      <c r="B12" s="3" t="s">
        <v>76</v>
      </c>
    </row>
    <row r="13" spans="2:4" x14ac:dyDescent="0.25">
      <c r="B13" s="2" t="s">
        <v>4</v>
      </c>
      <c r="C13" s="2" t="s">
        <v>5</v>
      </c>
      <c r="D13" s="20" t="s">
        <v>77</v>
      </c>
    </row>
    <row r="14" spans="2:4" x14ac:dyDescent="0.25">
      <c r="B14" s="78" t="s">
        <v>111</v>
      </c>
      <c r="C14" s="79" t="s">
        <v>112</v>
      </c>
      <c r="D14" s="80" t="s">
        <v>113</v>
      </c>
    </row>
    <row r="15" spans="2:4" x14ac:dyDescent="0.25">
      <c r="B15" s="2" t="s">
        <v>6</v>
      </c>
      <c r="C15" s="2" t="s">
        <v>7</v>
      </c>
      <c r="D15" s="2" t="s">
        <v>8</v>
      </c>
    </row>
    <row r="17" spans="2:2" x14ac:dyDescent="0.25">
      <c r="B17" s="2" t="s">
        <v>9</v>
      </c>
    </row>
    <row r="18" spans="2:2" x14ac:dyDescent="0.25">
      <c r="B18" s="65" t="s">
        <v>103</v>
      </c>
    </row>
  </sheetData>
  <pageMargins left="0.7" right="0.7" top="0.78740157499999996" bottom="0.78740157499999996"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51"/>
  <sheetViews>
    <sheetView zoomScale="90" zoomScaleNormal="90" zoomScalePageLayoutView="90" workbookViewId="0"/>
  </sheetViews>
  <sheetFormatPr defaultColWidth="10.875" defaultRowHeight="15.75" x14ac:dyDescent="0.25"/>
  <cols>
    <col min="1" max="1" width="13.625" style="5" customWidth="1"/>
    <col min="2" max="2" width="6.875" style="5" customWidth="1"/>
    <col min="3" max="3" width="1.875" style="69" customWidth="1"/>
    <col min="4" max="5" width="6.875" style="5" customWidth="1"/>
    <col min="6" max="6" width="1.875" style="69" customWidth="1"/>
    <col min="7" max="7" width="5.875" style="5" customWidth="1"/>
    <col min="8" max="8" width="6.875" style="5" customWidth="1"/>
    <col min="9" max="9" width="1.875" style="69" customWidth="1"/>
    <col min="10" max="11" width="6.875" style="5" customWidth="1"/>
    <col min="12" max="12" width="1.875" style="69" customWidth="1"/>
    <col min="13" max="13" width="5.875" style="5" customWidth="1"/>
    <col min="14" max="14" width="6.875" style="5" customWidth="1"/>
    <col min="15" max="15" width="1.875" style="69" customWidth="1"/>
    <col min="16" max="17" width="6.875" style="5" customWidth="1"/>
    <col min="18" max="18" width="1.875" style="69" customWidth="1"/>
    <col min="19" max="19" width="5.875" style="5" customWidth="1"/>
    <col min="20" max="20" width="6.875" style="5" customWidth="1"/>
    <col min="21" max="21" width="1.875" style="69" customWidth="1"/>
    <col min="22" max="23" width="6.875" style="5" customWidth="1"/>
    <col min="24" max="24" width="1.875" style="69" customWidth="1"/>
    <col min="25" max="25" width="5.875" style="5" customWidth="1"/>
    <col min="26" max="26" width="6.875" style="5" customWidth="1"/>
    <col min="27" max="27" width="1.875" style="69" customWidth="1"/>
    <col min="28" max="29" width="6.875" style="5" customWidth="1"/>
    <col min="30" max="30" width="1.875" style="69" customWidth="1"/>
    <col min="31" max="31" width="5.875" style="5" customWidth="1"/>
    <col min="32" max="32" width="6.875" style="5" customWidth="1"/>
    <col min="33" max="33" width="1.875" style="69" customWidth="1"/>
    <col min="34" max="35" width="6.875" style="5" customWidth="1"/>
    <col min="36" max="36" width="1.875" style="69" customWidth="1"/>
    <col min="37" max="37" width="5.875" style="5" customWidth="1"/>
    <col min="38" max="38" width="6.875" style="5" customWidth="1"/>
    <col min="39" max="39" width="1.875" style="69" customWidth="1"/>
    <col min="40" max="41" width="6.875" style="5" customWidth="1"/>
    <col min="42" max="42" width="1.875" style="69" customWidth="1"/>
    <col min="43" max="43" width="5.875" style="5" customWidth="1"/>
    <col min="44" max="44" width="6.875" style="5" customWidth="1"/>
    <col min="45" max="45" width="1.875" style="69" customWidth="1"/>
    <col min="46" max="47" width="6.875" style="5" customWidth="1"/>
    <col min="48" max="48" width="1.875" style="69" customWidth="1"/>
    <col min="49" max="49" width="5.875" style="5" customWidth="1"/>
    <col min="50" max="50" width="6.875" style="5" customWidth="1"/>
    <col min="51" max="51" width="1.875" style="69" customWidth="1"/>
    <col min="52" max="53" width="6.875" style="5" customWidth="1"/>
    <col min="54" max="54" width="1.875" style="69" customWidth="1"/>
    <col min="55" max="55" width="5.875" style="5" customWidth="1"/>
    <col min="56" max="56" width="6.875" style="5" customWidth="1"/>
    <col min="57" max="57" width="1.875" style="69" customWidth="1"/>
    <col min="58" max="59" width="6.875" style="5" customWidth="1"/>
    <col min="60" max="60" width="1.875" style="69" customWidth="1"/>
    <col min="61" max="61" width="5.875" style="5" customWidth="1"/>
    <col min="62" max="62" width="6.875" style="5" customWidth="1"/>
    <col min="63" max="63" width="1.875" style="69" customWidth="1"/>
    <col min="64" max="65" width="6.875" style="5" customWidth="1"/>
    <col min="66" max="66" width="1.875" style="69" customWidth="1"/>
    <col min="67" max="67" width="5.875" style="5" customWidth="1"/>
    <col min="68" max="68" width="6.875" style="5" customWidth="1"/>
    <col min="69" max="69" width="1.875" style="69" customWidth="1"/>
    <col min="70" max="71" width="6.875" style="5" customWidth="1"/>
    <col min="72" max="72" width="1.875" style="69" customWidth="1"/>
    <col min="73" max="73" width="5.875" style="5" customWidth="1"/>
    <col min="74" max="74" width="6.875" style="5" customWidth="1"/>
    <col min="75" max="75" width="1.875" style="69" customWidth="1"/>
    <col min="76" max="77" width="6.875" style="5" customWidth="1"/>
    <col min="78" max="78" width="1.875" style="69" customWidth="1"/>
    <col min="79" max="79" width="5.875" style="5" customWidth="1"/>
    <col min="80" max="16384" width="10.875" style="5"/>
  </cols>
  <sheetData>
    <row r="1" spans="1:79" x14ac:dyDescent="0.25">
      <c r="A1" s="4" t="s">
        <v>10</v>
      </c>
      <c r="B1" s="94" t="s">
        <v>11</v>
      </c>
      <c r="C1" s="94"/>
      <c r="D1" s="94"/>
      <c r="E1" s="94"/>
      <c r="F1" s="94"/>
      <c r="G1" s="94"/>
      <c r="H1" s="93" t="s">
        <v>12</v>
      </c>
      <c r="I1" s="93"/>
      <c r="J1" s="93"/>
      <c r="K1" s="93"/>
      <c r="L1" s="93"/>
      <c r="M1" s="93"/>
      <c r="N1" s="95" t="s">
        <v>13</v>
      </c>
      <c r="O1" s="95"/>
      <c r="P1" s="95"/>
      <c r="Q1" s="95"/>
      <c r="R1" s="95"/>
      <c r="S1" s="95"/>
      <c r="T1" s="93" t="s">
        <v>14</v>
      </c>
      <c r="U1" s="93"/>
      <c r="V1" s="93"/>
      <c r="W1" s="93"/>
      <c r="X1" s="93"/>
      <c r="Y1" s="93"/>
      <c r="Z1" s="92" t="s">
        <v>15</v>
      </c>
      <c r="AA1" s="92"/>
      <c r="AB1" s="92"/>
      <c r="AC1" s="92"/>
      <c r="AD1" s="92"/>
      <c r="AE1" s="92"/>
      <c r="AF1" s="96" t="s">
        <v>16</v>
      </c>
      <c r="AG1" s="96"/>
      <c r="AH1" s="96"/>
      <c r="AI1" s="96"/>
      <c r="AJ1" s="96"/>
      <c r="AK1" s="96"/>
      <c r="AL1" s="92" t="s">
        <v>17</v>
      </c>
      <c r="AM1" s="92"/>
      <c r="AN1" s="92"/>
      <c r="AO1" s="92"/>
      <c r="AP1" s="92"/>
      <c r="AQ1" s="92"/>
      <c r="AR1" s="93" t="s">
        <v>18</v>
      </c>
      <c r="AS1" s="93"/>
      <c r="AT1" s="93"/>
      <c r="AU1" s="93"/>
      <c r="AV1" s="93"/>
      <c r="AW1" s="93"/>
      <c r="AX1" s="92" t="s">
        <v>19</v>
      </c>
      <c r="AY1" s="92"/>
      <c r="AZ1" s="92"/>
      <c r="BA1" s="92"/>
      <c r="BB1" s="92"/>
      <c r="BC1" s="92"/>
      <c r="BD1" s="93" t="s">
        <v>20</v>
      </c>
      <c r="BE1" s="93"/>
      <c r="BF1" s="93"/>
      <c r="BG1" s="93"/>
      <c r="BH1" s="93"/>
      <c r="BI1" s="93"/>
      <c r="BJ1" s="92" t="s">
        <v>21</v>
      </c>
      <c r="BK1" s="92"/>
      <c r="BL1" s="92"/>
      <c r="BM1" s="92"/>
      <c r="BN1" s="92"/>
      <c r="BO1" s="92"/>
      <c r="BP1" s="93" t="s">
        <v>22</v>
      </c>
      <c r="BQ1" s="93"/>
      <c r="BR1" s="93"/>
      <c r="BS1" s="93"/>
      <c r="BT1" s="93"/>
      <c r="BU1" s="93"/>
      <c r="BV1" s="92" t="s">
        <v>23</v>
      </c>
      <c r="BW1" s="92"/>
      <c r="BX1" s="92"/>
      <c r="BY1" s="92"/>
      <c r="BZ1" s="92"/>
      <c r="CA1" s="92"/>
    </row>
    <row r="2" spans="1:79" x14ac:dyDescent="0.25">
      <c r="A2" s="6" t="s">
        <v>26</v>
      </c>
      <c r="B2" s="98" t="s">
        <v>24</v>
      </c>
      <c r="C2" s="98"/>
      <c r="D2" s="98"/>
      <c r="E2" s="99" t="s">
        <v>25</v>
      </c>
      <c r="F2" s="99"/>
      <c r="G2" s="99"/>
      <c r="H2" s="100" t="s">
        <v>24</v>
      </c>
      <c r="I2" s="100"/>
      <c r="J2" s="100"/>
      <c r="K2" s="97" t="s">
        <v>25</v>
      </c>
      <c r="L2" s="97"/>
      <c r="M2" s="97"/>
      <c r="N2" s="98" t="s">
        <v>24</v>
      </c>
      <c r="O2" s="98"/>
      <c r="P2" s="98"/>
      <c r="Q2" s="99" t="s">
        <v>25</v>
      </c>
      <c r="R2" s="99"/>
      <c r="S2" s="99"/>
      <c r="T2" s="100" t="s">
        <v>24</v>
      </c>
      <c r="U2" s="100"/>
      <c r="V2" s="100"/>
      <c r="W2" s="97" t="s">
        <v>25</v>
      </c>
      <c r="X2" s="97"/>
      <c r="Y2" s="97"/>
      <c r="Z2" s="98" t="s">
        <v>24</v>
      </c>
      <c r="AA2" s="98"/>
      <c r="AB2" s="98"/>
      <c r="AC2" s="99" t="s">
        <v>25</v>
      </c>
      <c r="AD2" s="99"/>
      <c r="AE2" s="99"/>
      <c r="AF2" s="100" t="s">
        <v>24</v>
      </c>
      <c r="AG2" s="100"/>
      <c r="AH2" s="100"/>
      <c r="AI2" s="97" t="s">
        <v>25</v>
      </c>
      <c r="AJ2" s="97"/>
      <c r="AK2" s="97"/>
      <c r="AL2" s="98" t="s">
        <v>24</v>
      </c>
      <c r="AM2" s="98"/>
      <c r="AN2" s="98"/>
      <c r="AO2" s="99" t="s">
        <v>25</v>
      </c>
      <c r="AP2" s="99"/>
      <c r="AQ2" s="99"/>
      <c r="AR2" s="100" t="s">
        <v>24</v>
      </c>
      <c r="AS2" s="100"/>
      <c r="AT2" s="100"/>
      <c r="AU2" s="97" t="s">
        <v>25</v>
      </c>
      <c r="AV2" s="97"/>
      <c r="AW2" s="97"/>
      <c r="AX2" s="98" t="s">
        <v>24</v>
      </c>
      <c r="AY2" s="98"/>
      <c r="AZ2" s="98"/>
      <c r="BA2" s="99" t="s">
        <v>25</v>
      </c>
      <c r="BB2" s="99"/>
      <c r="BC2" s="99"/>
      <c r="BD2" s="100" t="s">
        <v>24</v>
      </c>
      <c r="BE2" s="100"/>
      <c r="BF2" s="100"/>
      <c r="BG2" s="97" t="s">
        <v>25</v>
      </c>
      <c r="BH2" s="97"/>
      <c r="BI2" s="97"/>
      <c r="BJ2" s="98" t="s">
        <v>24</v>
      </c>
      <c r="BK2" s="98"/>
      <c r="BL2" s="98"/>
      <c r="BM2" s="99" t="s">
        <v>25</v>
      </c>
      <c r="BN2" s="99"/>
      <c r="BO2" s="99"/>
      <c r="BP2" s="100" t="s">
        <v>24</v>
      </c>
      <c r="BQ2" s="100"/>
      <c r="BR2" s="100"/>
      <c r="BS2" s="97" t="s">
        <v>25</v>
      </c>
      <c r="BT2" s="97"/>
      <c r="BU2" s="97"/>
      <c r="BV2" s="98" t="s">
        <v>24</v>
      </c>
      <c r="BW2" s="98"/>
      <c r="BX2" s="98"/>
      <c r="BY2" s="99" t="s">
        <v>25</v>
      </c>
      <c r="BZ2" s="99"/>
      <c r="CA2" s="99"/>
    </row>
    <row r="3" spans="1:79" x14ac:dyDescent="0.25">
      <c r="A3" s="87" t="s">
        <v>27</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row>
    <row r="4" spans="1:79" x14ac:dyDescent="0.25">
      <c r="B4" s="92">
        <v>17</v>
      </c>
      <c r="C4" s="92"/>
      <c r="D4" s="92"/>
      <c r="E4" s="92">
        <v>37</v>
      </c>
      <c r="F4" s="92"/>
      <c r="G4" s="92"/>
      <c r="H4" s="93">
        <v>20</v>
      </c>
      <c r="I4" s="93"/>
      <c r="J4" s="93"/>
      <c r="K4" s="93">
        <v>15</v>
      </c>
      <c r="L4" s="93"/>
      <c r="M4" s="93"/>
      <c r="N4" s="92">
        <v>6</v>
      </c>
      <c r="O4" s="92"/>
      <c r="P4" s="92"/>
      <c r="Q4" s="92">
        <v>10</v>
      </c>
      <c r="R4" s="92"/>
      <c r="S4" s="92"/>
      <c r="T4" s="93">
        <v>46</v>
      </c>
      <c r="U4" s="93"/>
      <c r="V4" s="93"/>
      <c r="W4" s="93">
        <v>43</v>
      </c>
      <c r="X4" s="93"/>
      <c r="Y4" s="93"/>
      <c r="Z4" s="92">
        <v>56</v>
      </c>
      <c r="AA4" s="92"/>
      <c r="AB4" s="92"/>
      <c r="AC4" s="92">
        <v>51</v>
      </c>
      <c r="AD4" s="92"/>
      <c r="AE4" s="92"/>
      <c r="AF4" s="93">
        <v>400</v>
      </c>
      <c r="AG4" s="93"/>
      <c r="AH4" s="93"/>
      <c r="AI4" s="93">
        <v>406</v>
      </c>
      <c r="AJ4" s="93"/>
      <c r="AK4" s="93"/>
      <c r="AL4" s="92">
        <v>370</v>
      </c>
      <c r="AM4" s="92"/>
      <c r="AN4" s="92"/>
      <c r="AO4" s="92">
        <v>1167</v>
      </c>
      <c r="AP4" s="92"/>
      <c r="AQ4" s="92"/>
      <c r="AR4" s="93">
        <v>27</v>
      </c>
      <c r="AS4" s="93"/>
      <c r="AT4" s="93"/>
      <c r="AU4" s="93">
        <v>30</v>
      </c>
      <c r="AV4" s="93"/>
      <c r="AW4" s="93"/>
      <c r="AX4" s="92">
        <v>203</v>
      </c>
      <c r="AY4" s="92"/>
      <c r="AZ4" s="92"/>
      <c r="BA4" s="92">
        <v>417</v>
      </c>
      <c r="BB4" s="92"/>
      <c r="BC4" s="92"/>
      <c r="BD4" s="93">
        <v>7</v>
      </c>
      <c r="BE4" s="93"/>
      <c r="BF4" s="93"/>
      <c r="BG4" s="93">
        <v>11</v>
      </c>
      <c r="BH4" s="93"/>
      <c r="BI4" s="93"/>
      <c r="BJ4" s="92">
        <v>1299</v>
      </c>
      <c r="BK4" s="92"/>
      <c r="BL4" s="92"/>
      <c r="BM4" s="92">
        <v>1404</v>
      </c>
      <c r="BN4" s="92"/>
      <c r="BO4" s="92"/>
      <c r="BP4" s="93">
        <v>155</v>
      </c>
      <c r="BQ4" s="93"/>
      <c r="BR4" s="93"/>
      <c r="BS4" s="93">
        <v>141</v>
      </c>
      <c r="BT4" s="93"/>
      <c r="BU4" s="93"/>
      <c r="BV4" s="92">
        <v>136</v>
      </c>
      <c r="BW4" s="92"/>
      <c r="BX4" s="92"/>
      <c r="BY4" s="92">
        <v>161</v>
      </c>
      <c r="BZ4" s="92"/>
      <c r="CA4" s="92"/>
    </row>
    <row r="5" spans="1:79" x14ac:dyDescent="0.25">
      <c r="A5" s="87" t="s">
        <v>87</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row>
    <row r="6" spans="1:79" x14ac:dyDescent="0.25">
      <c r="A6" s="21" t="s">
        <v>39</v>
      </c>
      <c r="B6" s="32" t="s">
        <v>6</v>
      </c>
      <c r="C6" s="67" t="s">
        <v>29</v>
      </c>
      <c r="D6" s="33" t="s">
        <v>6</v>
      </c>
      <c r="E6" s="32" t="s">
        <v>6</v>
      </c>
      <c r="F6" s="67" t="s">
        <v>29</v>
      </c>
      <c r="G6" s="33" t="s">
        <v>6</v>
      </c>
      <c r="H6" s="30">
        <v>0</v>
      </c>
      <c r="I6" s="70" t="s">
        <v>29</v>
      </c>
      <c r="J6" s="31">
        <v>44</v>
      </c>
      <c r="K6" s="30">
        <v>0</v>
      </c>
      <c r="L6" s="70" t="s">
        <v>29</v>
      </c>
      <c r="M6" s="31">
        <v>124</v>
      </c>
      <c r="N6" s="32">
        <v>3</v>
      </c>
      <c r="O6" s="67" t="s">
        <v>29</v>
      </c>
      <c r="P6" s="33">
        <v>25</v>
      </c>
      <c r="Q6" s="32">
        <v>1</v>
      </c>
      <c r="R6" s="67" t="s">
        <v>29</v>
      </c>
      <c r="S6" s="33">
        <v>14</v>
      </c>
      <c r="T6" s="30">
        <v>5</v>
      </c>
      <c r="U6" s="70" t="s">
        <v>29</v>
      </c>
      <c r="V6" s="31">
        <v>65</v>
      </c>
      <c r="W6" s="30">
        <v>4</v>
      </c>
      <c r="X6" s="70" t="s">
        <v>29</v>
      </c>
      <c r="Y6" s="31">
        <v>36</v>
      </c>
      <c r="Z6" s="32">
        <v>8</v>
      </c>
      <c r="AA6" s="67" t="s">
        <v>29</v>
      </c>
      <c r="AB6" s="33">
        <v>179</v>
      </c>
      <c r="AC6" s="32">
        <v>4</v>
      </c>
      <c r="AD6" s="67" t="s">
        <v>29</v>
      </c>
      <c r="AE6" s="33">
        <v>190</v>
      </c>
      <c r="AF6" s="30">
        <v>55</v>
      </c>
      <c r="AG6" s="70" t="s">
        <v>29</v>
      </c>
      <c r="AH6" s="31">
        <v>310</v>
      </c>
      <c r="AI6" s="30">
        <v>54</v>
      </c>
      <c r="AJ6" s="70" t="s">
        <v>29</v>
      </c>
      <c r="AK6" s="31">
        <v>361</v>
      </c>
      <c r="AL6" s="32" t="s">
        <v>6</v>
      </c>
      <c r="AM6" s="67" t="s">
        <v>29</v>
      </c>
      <c r="AN6" s="33" t="s">
        <v>6</v>
      </c>
      <c r="AO6" s="32" t="s">
        <v>6</v>
      </c>
      <c r="AP6" s="67" t="s">
        <v>29</v>
      </c>
      <c r="AQ6" s="33" t="s">
        <v>6</v>
      </c>
      <c r="AR6" s="30">
        <v>1</v>
      </c>
      <c r="AS6" s="70" t="s">
        <v>29</v>
      </c>
      <c r="AT6" s="31">
        <v>42</v>
      </c>
      <c r="AU6" s="30">
        <v>3</v>
      </c>
      <c r="AV6" s="70" t="s">
        <v>29</v>
      </c>
      <c r="AW6" s="31">
        <v>41</v>
      </c>
      <c r="AX6" s="32" t="s">
        <v>6</v>
      </c>
      <c r="AY6" s="67" t="s">
        <v>29</v>
      </c>
      <c r="AZ6" s="33" t="s">
        <v>6</v>
      </c>
      <c r="BA6" s="32" t="s">
        <v>6</v>
      </c>
      <c r="BB6" s="67" t="s">
        <v>29</v>
      </c>
      <c r="BC6" s="33" t="s">
        <v>6</v>
      </c>
      <c r="BD6" s="30" t="s">
        <v>6</v>
      </c>
      <c r="BE6" s="70" t="s">
        <v>29</v>
      </c>
      <c r="BF6" s="31" t="s">
        <v>6</v>
      </c>
      <c r="BG6" s="30" t="s">
        <v>6</v>
      </c>
      <c r="BH6" s="70" t="s">
        <v>29</v>
      </c>
      <c r="BI6" s="31" t="s">
        <v>6</v>
      </c>
      <c r="BJ6" s="32" t="s">
        <v>6</v>
      </c>
      <c r="BK6" s="67" t="s">
        <v>29</v>
      </c>
      <c r="BL6" s="33" t="s">
        <v>6</v>
      </c>
      <c r="BM6" s="32" t="s">
        <v>6</v>
      </c>
      <c r="BN6" s="67" t="s">
        <v>29</v>
      </c>
      <c r="BO6" s="33" t="s">
        <v>6</v>
      </c>
      <c r="BP6" s="30" t="s">
        <v>6</v>
      </c>
      <c r="BQ6" s="70" t="s">
        <v>29</v>
      </c>
      <c r="BR6" s="31" t="s">
        <v>6</v>
      </c>
      <c r="BS6" s="30" t="s">
        <v>6</v>
      </c>
      <c r="BT6" s="70" t="s">
        <v>29</v>
      </c>
      <c r="BU6" s="31" t="s">
        <v>6</v>
      </c>
      <c r="BV6" s="32" t="s">
        <v>6</v>
      </c>
      <c r="BW6" s="67" t="s">
        <v>29</v>
      </c>
      <c r="BX6" s="33" t="s">
        <v>6</v>
      </c>
      <c r="BY6" s="32" t="s">
        <v>6</v>
      </c>
      <c r="BZ6" s="67" t="s">
        <v>29</v>
      </c>
      <c r="CA6" s="33" t="s">
        <v>6</v>
      </c>
    </row>
    <row r="7" spans="1:79" x14ac:dyDescent="0.25">
      <c r="A7" s="21" t="s">
        <v>33</v>
      </c>
      <c r="B7" s="32" t="s">
        <v>4</v>
      </c>
      <c r="C7" s="67" t="s">
        <v>29</v>
      </c>
      <c r="D7" s="33" t="s">
        <v>4</v>
      </c>
      <c r="E7" s="32" t="s">
        <v>4</v>
      </c>
      <c r="F7" s="67" t="s">
        <v>29</v>
      </c>
      <c r="G7" s="33" t="s">
        <v>4</v>
      </c>
      <c r="H7" s="30">
        <v>0</v>
      </c>
      <c r="I7" s="70" t="s">
        <v>29</v>
      </c>
      <c r="J7" s="31">
        <v>39</v>
      </c>
      <c r="K7" s="30">
        <v>0</v>
      </c>
      <c r="L7" s="70" t="s">
        <v>29</v>
      </c>
      <c r="M7" s="31">
        <v>35</v>
      </c>
      <c r="N7" s="32">
        <v>0</v>
      </c>
      <c r="O7" s="67" t="s">
        <v>29</v>
      </c>
      <c r="P7" s="33">
        <v>10</v>
      </c>
      <c r="Q7" s="32">
        <v>0</v>
      </c>
      <c r="R7" s="67" t="s">
        <v>29</v>
      </c>
      <c r="S7" s="33">
        <v>4</v>
      </c>
      <c r="T7" s="30">
        <v>0</v>
      </c>
      <c r="U7" s="70" t="s">
        <v>29</v>
      </c>
      <c r="V7" s="31">
        <v>47</v>
      </c>
      <c r="W7" s="30">
        <v>0</v>
      </c>
      <c r="X7" s="70" t="s">
        <v>29</v>
      </c>
      <c r="Y7" s="31">
        <v>36</v>
      </c>
      <c r="Z7" s="32">
        <v>0</v>
      </c>
      <c r="AA7" s="67" t="s">
        <v>29</v>
      </c>
      <c r="AB7" s="33">
        <v>42</v>
      </c>
      <c r="AC7" s="32">
        <v>0</v>
      </c>
      <c r="AD7" s="67" t="s">
        <v>29</v>
      </c>
      <c r="AE7" s="33">
        <v>175</v>
      </c>
      <c r="AF7" s="30">
        <v>0</v>
      </c>
      <c r="AG7" s="70" t="s">
        <v>29</v>
      </c>
      <c r="AH7" s="31">
        <v>366</v>
      </c>
      <c r="AI7" s="30">
        <v>1</v>
      </c>
      <c r="AJ7" s="70" t="s">
        <v>29</v>
      </c>
      <c r="AK7" s="31">
        <v>423</v>
      </c>
      <c r="AL7" s="32">
        <v>1</v>
      </c>
      <c r="AM7" s="67" t="s">
        <v>29</v>
      </c>
      <c r="AN7" s="33">
        <v>89</v>
      </c>
      <c r="AO7" s="32">
        <v>0</v>
      </c>
      <c r="AP7" s="67" t="s">
        <v>29</v>
      </c>
      <c r="AQ7" s="33">
        <v>285</v>
      </c>
      <c r="AR7" s="30">
        <v>0</v>
      </c>
      <c r="AS7" s="70" t="s">
        <v>29</v>
      </c>
      <c r="AT7" s="31">
        <v>51</v>
      </c>
      <c r="AU7" s="30">
        <v>0</v>
      </c>
      <c r="AV7" s="70" t="s">
        <v>29</v>
      </c>
      <c r="AW7" s="31">
        <v>40</v>
      </c>
      <c r="AX7" s="32">
        <v>0</v>
      </c>
      <c r="AY7" s="67" t="s">
        <v>29</v>
      </c>
      <c r="AZ7" s="33">
        <v>1</v>
      </c>
      <c r="BA7" s="32">
        <v>0</v>
      </c>
      <c r="BB7" s="67" t="s">
        <v>29</v>
      </c>
      <c r="BC7" s="33">
        <v>1</v>
      </c>
      <c r="BD7" s="30" t="s">
        <v>4</v>
      </c>
      <c r="BE7" s="70" t="s">
        <v>29</v>
      </c>
      <c r="BF7" s="31" t="s">
        <v>4</v>
      </c>
      <c r="BG7" s="30" t="s">
        <v>4</v>
      </c>
      <c r="BH7" s="70" t="s">
        <v>29</v>
      </c>
      <c r="BI7" s="31" t="s">
        <v>4</v>
      </c>
      <c r="BJ7" s="32">
        <v>0</v>
      </c>
      <c r="BK7" s="67" t="s">
        <v>29</v>
      </c>
      <c r="BL7" s="33">
        <v>1861</v>
      </c>
      <c r="BM7" s="32">
        <v>0</v>
      </c>
      <c r="BN7" s="67" t="s">
        <v>29</v>
      </c>
      <c r="BO7" s="33">
        <v>1249</v>
      </c>
      <c r="BP7" s="30">
        <v>0</v>
      </c>
      <c r="BQ7" s="70" t="s">
        <v>29</v>
      </c>
      <c r="BR7" s="31">
        <v>120</v>
      </c>
      <c r="BS7" s="30">
        <v>0</v>
      </c>
      <c r="BT7" s="70" t="s">
        <v>29</v>
      </c>
      <c r="BU7" s="31">
        <v>258</v>
      </c>
      <c r="BV7" s="32">
        <v>0</v>
      </c>
      <c r="BW7" s="67" t="s">
        <v>29</v>
      </c>
      <c r="BX7" s="33">
        <v>140</v>
      </c>
      <c r="BY7" s="32">
        <v>0</v>
      </c>
      <c r="BZ7" s="67" t="s">
        <v>29</v>
      </c>
      <c r="CA7" s="33">
        <v>194</v>
      </c>
    </row>
    <row r="8" spans="1:79" x14ac:dyDescent="0.25">
      <c r="A8" s="21" t="s">
        <v>40</v>
      </c>
      <c r="B8" s="32" t="s">
        <v>6</v>
      </c>
      <c r="C8" s="67" t="s">
        <v>29</v>
      </c>
      <c r="D8" s="33" t="s">
        <v>6</v>
      </c>
      <c r="E8" s="32" t="s">
        <v>6</v>
      </c>
      <c r="F8" s="67" t="s">
        <v>29</v>
      </c>
      <c r="G8" s="33" t="s">
        <v>6</v>
      </c>
      <c r="H8" s="30">
        <v>0</v>
      </c>
      <c r="I8" s="70" t="s">
        <v>29</v>
      </c>
      <c r="J8" s="31">
        <v>40</v>
      </c>
      <c r="K8" s="30">
        <v>1</v>
      </c>
      <c r="L8" s="70" t="s">
        <v>29</v>
      </c>
      <c r="M8" s="31">
        <v>33</v>
      </c>
      <c r="N8" s="32">
        <v>3</v>
      </c>
      <c r="O8" s="67" t="s">
        <v>29</v>
      </c>
      <c r="P8" s="33">
        <v>7</v>
      </c>
      <c r="Q8" s="32">
        <v>3</v>
      </c>
      <c r="R8" s="67" t="s">
        <v>29</v>
      </c>
      <c r="S8" s="33">
        <v>17</v>
      </c>
      <c r="T8" s="30">
        <v>13</v>
      </c>
      <c r="U8" s="70" t="s">
        <v>29</v>
      </c>
      <c r="V8" s="31">
        <v>70</v>
      </c>
      <c r="W8" s="30">
        <v>11</v>
      </c>
      <c r="X8" s="70" t="s">
        <v>29</v>
      </c>
      <c r="Y8" s="31">
        <v>52</v>
      </c>
      <c r="Z8" s="32">
        <v>14</v>
      </c>
      <c r="AA8" s="67" t="s">
        <v>29</v>
      </c>
      <c r="AB8" s="33">
        <v>115</v>
      </c>
      <c r="AC8" s="32">
        <v>21</v>
      </c>
      <c r="AD8" s="67" t="s">
        <v>29</v>
      </c>
      <c r="AE8" s="33">
        <v>97</v>
      </c>
      <c r="AF8" s="30">
        <v>161</v>
      </c>
      <c r="AG8" s="70" t="s">
        <v>29</v>
      </c>
      <c r="AH8" s="31">
        <v>486</v>
      </c>
      <c r="AI8" s="30">
        <v>202</v>
      </c>
      <c r="AJ8" s="70" t="s">
        <v>29</v>
      </c>
      <c r="AK8" s="31">
        <v>513</v>
      </c>
      <c r="AL8" s="32" t="s">
        <v>6</v>
      </c>
      <c r="AM8" s="67" t="s">
        <v>29</v>
      </c>
      <c r="AN8" s="33" t="s">
        <v>6</v>
      </c>
      <c r="AO8" s="32" t="s">
        <v>6</v>
      </c>
      <c r="AP8" s="67" t="s">
        <v>29</v>
      </c>
      <c r="AQ8" s="33" t="s">
        <v>6</v>
      </c>
      <c r="AR8" s="30">
        <v>6</v>
      </c>
      <c r="AS8" s="70" t="s">
        <v>29</v>
      </c>
      <c r="AT8" s="31">
        <v>64</v>
      </c>
      <c r="AU8" s="30">
        <v>8</v>
      </c>
      <c r="AV8" s="70" t="s">
        <v>29</v>
      </c>
      <c r="AW8" s="31">
        <v>48</v>
      </c>
      <c r="AX8" s="32" t="s">
        <v>6</v>
      </c>
      <c r="AY8" s="67" t="s">
        <v>29</v>
      </c>
      <c r="AZ8" s="33" t="s">
        <v>6</v>
      </c>
      <c r="BA8" s="32" t="s">
        <v>6</v>
      </c>
      <c r="BB8" s="67" t="s">
        <v>29</v>
      </c>
      <c r="BC8" s="33" t="s">
        <v>6</v>
      </c>
      <c r="BD8" s="30" t="s">
        <v>6</v>
      </c>
      <c r="BE8" s="70" t="s">
        <v>29</v>
      </c>
      <c r="BF8" s="31" t="s">
        <v>6</v>
      </c>
      <c r="BG8" s="30" t="s">
        <v>6</v>
      </c>
      <c r="BH8" s="70" t="s">
        <v>29</v>
      </c>
      <c r="BI8" s="31" t="s">
        <v>6</v>
      </c>
      <c r="BJ8" s="32" t="s">
        <v>6</v>
      </c>
      <c r="BK8" s="67" t="s">
        <v>29</v>
      </c>
      <c r="BL8" s="33" t="s">
        <v>6</v>
      </c>
      <c r="BM8" s="32" t="s">
        <v>6</v>
      </c>
      <c r="BN8" s="67" t="s">
        <v>29</v>
      </c>
      <c r="BO8" s="33" t="s">
        <v>6</v>
      </c>
      <c r="BP8" s="30" t="s">
        <v>6</v>
      </c>
      <c r="BQ8" s="70" t="s">
        <v>29</v>
      </c>
      <c r="BR8" s="31" t="s">
        <v>6</v>
      </c>
      <c r="BS8" s="30" t="s">
        <v>6</v>
      </c>
      <c r="BT8" s="70" t="s">
        <v>29</v>
      </c>
      <c r="BU8" s="31" t="s">
        <v>6</v>
      </c>
      <c r="BV8" s="32" t="s">
        <v>6</v>
      </c>
      <c r="BW8" s="67" t="s">
        <v>29</v>
      </c>
      <c r="BX8" s="33" t="s">
        <v>6</v>
      </c>
      <c r="BY8" s="32" t="s">
        <v>6</v>
      </c>
      <c r="BZ8" s="67" t="s">
        <v>29</v>
      </c>
      <c r="CA8" s="33" t="s">
        <v>6</v>
      </c>
    </row>
    <row r="9" spans="1:79" x14ac:dyDescent="0.25">
      <c r="A9" s="21" t="s">
        <v>30</v>
      </c>
      <c r="B9" s="32" t="s">
        <v>4</v>
      </c>
      <c r="C9" s="67" t="s">
        <v>29</v>
      </c>
      <c r="D9" s="33" t="s">
        <v>4</v>
      </c>
      <c r="E9" s="32" t="s">
        <v>4</v>
      </c>
      <c r="F9" s="67" t="s">
        <v>29</v>
      </c>
      <c r="G9" s="33" t="s">
        <v>4</v>
      </c>
      <c r="H9" s="30" t="s">
        <v>4</v>
      </c>
      <c r="I9" s="70" t="s">
        <v>29</v>
      </c>
      <c r="J9" s="31" t="s">
        <v>4</v>
      </c>
      <c r="K9" s="30" t="s">
        <v>4</v>
      </c>
      <c r="L9" s="70" t="s">
        <v>29</v>
      </c>
      <c r="M9" s="31" t="s">
        <v>4</v>
      </c>
      <c r="N9" s="32" t="s">
        <v>4</v>
      </c>
      <c r="O9" s="67" t="s">
        <v>29</v>
      </c>
      <c r="P9" s="33" t="s">
        <v>4</v>
      </c>
      <c r="Q9" s="32" t="s">
        <v>4</v>
      </c>
      <c r="R9" s="67" t="s">
        <v>29</v>
      </c>
      <c r="S9" s="33" t="s">
        <v>4</v>
      </c>
      <c r="T9" s="30" t="s">
        <v>4</v>
      </c>
      <c r="U9" s="70" t="s">
        <v>29</v>
      </c>
      <c r="V9" s="31" t="s">
        <v>4</v>
      </c>
      <c r="W9" s="30" t="s">
        <v>4</v>
      </c>
      <c r="X9" s="70" t="s">
        <v>29</v>
      </c>
      <c r="Y9" s="31" t="s">
        <v>4</v>
      </c>
      <c r="Z9" s="32" t="s">
        <v>4</v>
      </c>
      <c r="AA9" s="67" t="s">
        <v>29</v>
      </c>
      <c r="AB9" s="33" t="s">
        <v>4</v>
      </c>
      <c r="AC9" s="32" t="s">
        <v>4</v>
      </c>
      <c r="AD9" s="67" t="s">
        <v>29</v>
      </c>
      <c r="AE9" s="33" t="s">
        <v>4</v>
      </c>
      <c r="AF9" s="30" t="s">
        <v>4</v>
      </c>
      <c r="AG9" s="70" t="s">
        <v>29</v>
      </c>
      <c r="AH9" s="31" t="s">
        <v>4</v>
      </c>
      <c r="AI9" s="30" t="s">
        <v>4</v>
      </c>
      <c r="AJ9" s="70" t="s">
        <v>29</v>
      </c>
      <c r="AK9" s="31" t="s">
        <v>4</v>
      </c>
      <c r="AL9" s="32" t="s">
        <v>4</v>
      </c>
      <c r="AM9" s="67" t="s">
        <v>29</v>
      </c>
      <c r="AN9" s="33" t="s">
        <v>4</v>
      </c>
      <c r="AO9" s="32" t="s">
        <v>4</v>
      </c>
      <c r="AP9" s="67" t="s">
        <v>29</v>
      </c>
      <c r="AQ9" s="33" t="s">
        <v>4</v>
      </c>
      <c r="AR9" s="30" t="s">
        <v>4</v>
      </c>
      <c r="AS9" s="70" t="s">
        <v>29</v>
      </c>
      <c r="AT9" s="31" t="s">
        <v>4</v>
      </c>
      <c r="AU9" s="30" t="s">
        <v>4</v>
      </c>
      <c r="AV9" s="70" t="s">
        <v>29</v>
      </c>
      <c r="AW9" s="31" t="s">
        <v>4</v>
      </c>
      <c r="AX9" s="32" t="s">
        <v>4</v>
      </c>
      <c r="AY9" s="67" t="s">
        <v>29</v>
      </c>
      <c r="AZ9" s="33" t="s">
        <v>4</v>
      </c>
      <c r="BA9" s="32" t="s">
        <v>4</v>
      </c>
      <c r="BB9" s="67" t="s">
        <v>29</v>
      </c>
      <c r="BC9" s="33" t="s">
        <v>4</v>
      </c>
      <c r="BD9" s="30">
        <v>3</v>
      </c>
      <c r="BE9" s="70" t="s">
        <v>29</v>
      </c>
      <c r="BF9" s="31">
        <v>12</v>
      </c>
      <c r="BG9" s="30">
        <v>4</v>
      </c>
      <c r="BH9" s="70" t="s">
        <v>29</v>
      </c>
      <c r="BI9" s="31">
        <v>17</v>
      </c>
      <c r="BJ9" s="32">
        <v>2</v>
      </c>
      <c r="BK9" s="67" t="s">
        <v>29</v>
      </c>
      <c r="BL9" s="33">
        <v>1490</v>
      </c>
      <c r="BM9" s="32">
        <v>6</v>
      </c>
      <c r="BN9" s="67" t="s">
        <v>29</v>
      </c>
      <c r="BO9" s="33">
        <v>1395</v>
      </c>
      <c r="BP9" s="30" t="s">
        <v>4</v>
      </c>
      <c r="BQ9" s="70" t="s">
        <v>29</v>
      </c>
      <c r="BR9" s="31" t="s">
        <v>4</v>
      </c>
      <c r="BS9" s="30" t="s">
        <v>4</v>
      </c>
      <c r="BT9" s="70" t="s">
        <v>29</v>
      </c>
      <c r="BU9" s="31" t="s">
        <v>4</v>
      </c>
      <c r="BV9" s="32" t="s">
        <v>4</v>
      </c>
      <c r="BW9" s="67" t="s">
        <v>29</v>
      </c>
      <c r="BX9" s="33" t="s">
        <v>4</v>
      </c>
      <c r="BY9" s="32" t="s">
        <v>4</v>
      </c>
      <c r="BZ9" s="67" t="s">
        <v>29</v>
      </c>
      <c r="CA9" s="33" t="s">
        <v>4</v>
      </c>
    </row>
    <row r="10" spans="1:79" x14ac:dyDescent="0.25">
      <c r="A10" s="21" t="s">
        <v>35</v>
      </c>
      <c r="B10" s="32">
        <v>0</v>
      </c>
      <c r="C10" s="67" t="s">
        <v>29</v>
      </c>
      <c r="D10" s="33">
        <v>373</v>
      </c>
      <c r="E10" s="32">
        <v>1</v>
      </c>
      <c r="F10" s="67" t="s">
        <v>29</v>
      </c>
      <c r="G10" s="33">
        <v>208</v>
      </c>
      <c r="H10" s="30">
        <v>1</v>
      </c>
      <c r="I10" s="70" t="s">
        <v>29</v>
      </c>
      <c r="J10" s="31">
        <v>453</v>
      </c>
      <c r="K10" s="30">
        <v>2</v>
      </c>
      <c r="L10" s="70" t="s">
        <v>29</v>
      </c>
      <c r="M10" s="31">
        <v>309</v>
      </c>
      <c r="N10" s="32" t="s">
        <v>4</v>
      </c>
      <c r="O10" s="67" t="s">
        <v>29</v>
      </c>
      <c r="P10" s="33" t="s">
        <v>4</v>
      </c>
      <c r="Q10" s="32" t="s">
        <v>4</v>
      </c>
      <c r="R10" s="67" t="s">
        <v>29</v>
      </c>
      <c r="S10" s="33" t="s">
        <v>4</v>
      </c>
      <c r="T10" s="30" t="s">
        <v>4</v>
      </c>
      <c r="U10" s="70" t="s">
        <v>29</v>
      </c>
      <c r="V10" s="31" t="s">
        <v>4</v>
      </c>
      <c r="W10" s="30" t="s">
        <v>4</v>
      </c>
      <c r="X10" s="70" t="s">
        <v>29</v>
      </c>
      <c r="Y10" s="31" t="s">
        <v>4</v>
      </c>
      <c r="Z10" s="32" t="s">
        <v>4</v>
      </c>
      <c r="AA10" s="67" t="s">
        <v>29</v>
      </c>
      <c r="AB10" s="33" t="s">
        <v>4</v>
      </c>
      <c r="AC10" s="32" t="s">
        <v>4</v>
      </c>
      <c r="AD10" s="67" t="s">
        <v>29</v>
      </c>
      <c r="AE10" s="33" t="s">
        <v>4</v>
      </c>
      <c r="AF10" s="30">
        <v>119</v>
      </c>
      <c r="AG10" s="70" t="s">
        <v>29</v>
      </c>
      <c r="AH10" s="31">
        <v>791</v>
      </c>
      <c r="AI10" s="30">
        <v>112</v>
      </c>
      <c r="AJ10" s="70" t="s">
        <v>29</v>
      </c>
      <c r="AK10" s="31">
        <v>603</v>
      </c>
      <c r="AL10" s="32" t="s">
        <v>4</v>
      </c>
      <c r="AM10" s="67" t="s">
        <v>29</v>
      </c>
      <c r="AN10" s="33" t="s">
        <v>4</v>
      </c>
      <c r="AO10" s="32" t="s">
        <v>4</v>
      </c>
      <c r="AP10" s="67" t="s">
        <v>29</v>
      </c>
      <c r="AQ10" s="33" t="s">
        <v>4</v>
      </c>
      <c r="AR10" s="30" t="s">
        <v>4</v>
      </c>
      <c r="AS10" s="70" t="s">
        <v>29</v>
      </c>
      <c r="AT10" s="31" t="s">
        <v>4</v>
      </c>
      <c r="AU10" s="30" t="s">
        <v>4</v>
      </c>
      <c r="AV10" s="70" t="s">
        <v>29</v>
      </c>
      <c r="AW10" s="31" t="s">
        <v>4</v>
      </c>
      <c r="AX10" s="32" t="s">
        <v>4</v>
      </c>
      <c r="AY10" s="67" t="s">
        <v>29</v>
      </c>
      <c r="AZ10" s="33" t="s">
        <v>4</v>
      </c>
      <c r="BA10" s="32" t="s">
        <v>4</v>
      </c>
      <c r="BB10" s="67" t="s">
        <v>29</v>
      </c>
      <c r="BC10" s="33" t="s">
        <v>4</v>
      </c>
      <c r="BD10" s="30">
        <v>6</v>
      </c>
      <c r="BE10" s="70" t="s">
        <v>29</v>
      </c>
      <c r="BF10" s="31">
        <v>11</v>
      </c>
      <c r="BG10" s="30">
        <v>6</v>
      </c>
      <c r="BH10" s="70" t="s">
        <v>29</v>
      </c>
      <c r="BI10" s="31">
        <v>14</v>
      </c>
      <c r="BJ10" s="32">
        <v>67</v>
      </c>
      <c r="BK10" s="67" t="s">
        <v>29</v>
      </c>
      <c r="BL10" s="33">
        <v>12232</v>
      </c>
      <c r="BM10" s="32">
        <v>115</v>
      </c>
      <c r="BN10" s="67" t="s">
        <v>29</v>
      </c>
      <c r="BO10" s="33">
        <v>10843</v>
      </c>
      <c r="BP10" s="30">
        <v>34</v>
      </c>
      <c r="BQ10" s="70" t="s">
        <v>29</v>
      </c>
      <c r="BR10" s="31">
        <v>100</v>
      </c>
      <c r="BS10" s="30">
        <v>5</v>
      </c>
      <c r="BT10" s="70" t="s">
        <v>29</v>
      </c>
      <c r="BU10" s="31">
        <v>255</v>
      </c>
      <c r="BV10" s="32" t="s">
        <v>4</v>
      </c>
      <c r="BW10" s="67" t="s">
        <v>29</v>
      </c>
      <c r="BX10" s="33" t="s">
        <v>4</v>
      </c>
      <c r="BY10" s="32" t="s">
        <v>4</v>
      </c>
      <c r="BZ10" s="67" t="s">
        <v>29</v>
      </c>
      <c r="CA10" s="33" t="s">
        <v>4</v>
      </c>
    </row>
    <row r="11" spans="1:79" x14ac:dyDescent="0.25">
      <c r="A11" s="21" t="s">
        <v>41</v>
      </c>
      <c r="B11" s="32" t="s">
        <v>4</v>
      </c>
      <c r="C11" s="67" t="s">
        <v>29</v>
      </c>
      <c r="D11" s="33" t="s">
        <v>4</v>
      </c>
      <c r="E11" s="32" t="s">
        <v>4</v>
      </c>
      <c r="F11" s="67" t="s">
        <v>29</v>
      </c>
      <c r="G11" s="33" t="s">
        <v>4</v>
      </c>
      <c r="H11" s="30">
        <v>0</v>
      </c>
      <c r="I11" s="70" t="s">
        <v>29</v>
      </c>
      <c r="J11" s="31">
        <v>67</v>
      </c>
      <c r="K11" s="30">
        <v>2</v>
      </c>
      <c r="L11" s="70" t="s">
        <v>29</v>
      </c>
      <c r="M11" s="31">
        <v>31</v>
      </c>
      <c r="N11" s="32">
        <v>5</v>
      </c>
      <c r="O11" s="67" t="s">
        <v>29</v>
      </c>
      <c r="P11" s="33">
        <v>9</v>
      </c>
      <c r="Q11" s="32">
        <v>4</v>
      </c>
      <c r="R11" s="67" t="s">
        <v>29</v>
      </c>
      <c r="S11" s="33">
        <v>16</v>
      </c>
      <c r="T11" s="30">
        <v>17</v>
      </c>
      <c r="U11" s="70" t="s">
        <v>29</v>
      </c>
      <c r="V11" s="31">
        <v>86</v>
      </c>
      <c r="W11" s="30">
        <v>12</v>
      </c>
      <c r="X11" s="70" t="s">
        <v>29</v>
      </c>
      <c r="Y11" s="31">
        <v>59</v>
      </c>
      <c r="Z11" s="32">
        <v>18</v>
      </c>
      <c r="AA11" s="67" t="s">
        <v>29</v>
      </c>
      <c r="AB11" s="33">
        <v>198</v>
      </c>
      <c r="AC11" s="32">
        <v>18</v>
      </c>
      <c r="AD11" s="67" t="s">
        <v>29</v>
      </c>
      <c r="AE11" s="33">
        <v>157</v>
      </c>
      <c r="AF11" s="30">
        <v>248</v>
      </c>
      <c r="AG11" s="70" t="s">
        <v>29</v>
      </c>
      <c r="AH11" s="31">
        <v>500</v>
      </c>
      <c r="AI11" s="30">
        <v>250</v>
      </c>
      <c r="AJ11" s="70" t="s">
        <v>29</v>
      </c>
      <c r="AK11" s="31">
        <v>521</v>
      </c>
      <c r="AL11" s="32">
        <v>69</v>
      </c>
      <c r="AM11" s="67" t="s">
        <v>29</v>
      </c>
      <c r="AN11" s="33">
        <v>672</v>
      </c>
      <c r="AO11" s="32">
        <v>32</v>
      </c>
      <c r="AP11" s="67" t="s">
        <v>29</v>
      </c>
      <c r="AQ11" s="33">
        <v>2895</v>
      </c>
      <c r="AR11" s="30">
        <v>14</v>
      </c>
      <c r="AS11" s="70" t="s">
        <v>29</v>
      </c>
      <c r="AT11" s="31">
        <v>32</v>
      </c>
      <c r="AU11" s="30">
        <v>14</v>
      </c>
      <c r="AV11" s="70" t="s">
        <v>29</v>
      </c>
      <c r="AW11" s="31">
        <v>34</v>
      </c>
      <c r="AX11" s="32" t="s">
        <v>6</v>
      </c>
      <c r="AY11" s="67" t="s">
        <v>29</v>
      </c>
      <c r="AZ11" s="33" t="s">
        <v>6</v>
      </c>
      <c r="BA11" s="32" t="s">
        <v>6</v>
      </c>
      <c r="BB11" s="67" t="s">
        <v>29</v>
      </c>
      <c r="BC11" s="33" t="s">
        <v>6</v>
      </c>
      <c r="BD11" s="30" t="s">
        <v>4</v>
      </c>
      <c r="BE11" s="70" t="s">
        <v>29</v>
      </c>
      <c r="BF11" s="31" t="s">
        <v>4</v>
      </c>
      <c r="BG11" s="30" t="s">
        <v>4</v>
      </c>
      <c r="BH11" s="70" t="s">
        <v>29</v>
      </c>
      <c r="BI11" s="31" t="s">
        <v>4</v>
      </c>
      <c r="BJ11" s="32">
        <v>8</v>
      </c>
      <c r="BK11" s="67" t="s">
        <v>29</v>
      </c>
      <c r="BL11" s="33">
        <v>2045</v>
      </c>
      <c r="BM11" s="32">
        <v>55</v>
      </c>
      <c r="BN11" s="67" t="s">
        <v>29</v>
      </c>
      <c r="BO11" s="33">
        <v>2059</v>
      </c>
      <c r="BP11" s="30">
        <v>95</v>
      </c>
      <c r="BQ11" s="70" t="s">
        <v>29</v>
      </c>
      <c r="BR11" s="31">
        <v>155</v>
      </c>
      <c r="BS11" s="30">
        <v>3</v>
      </c>
      <c r="BT11" s="70" t="s">
        <v>29</v>
      </c>
      <c r="BU11" s="31">
        <v>239</v>
      </c>
      <c r="BV11" s="32">
        <v>103</v>
      </c>
      <c r="BW11" s="67" t="s">
        <v>29</v>
      </c>
      <c r="BX11" s="33">
        <v>145</v>
      </c>
      <c r="BY11" s="32">
        <v>2</v>
      </c>
      <c r="BZ11" s="67" t="s">
        <v>29</v>
      </c>
      <c r="CA11" s="33">
        <v>311</v>
      </c>
    </row>
    <row r="12" spans="1:79" x14ac:dyDescent="0.25">
      <c r="A12" s="21" t="s">
        <v>31</v>
      </c>
      <c r="B12" s="32" t="s">
        <v>4</v>
      </c>
      <c r="C12" s="67" t="s">
        <v>29</v>
      </c>
      <c r="D12" s="33" t="s">
        <v>4</v>
      </c>
      <c r="E12" s="32" t="s">
        <v>4</v>
      </c>
      <c r="F12" s="67" t="s">
        <v>29</v>
      </c>
      <c r="G12" s="33" t="s">
        <v>4</v>
      </c>
      <c r="H12" s="30" t="s">
        <v>4</v>
      </c>
      <c r="I12" s="70" t="s">
        <v>29</v>
      </c>
      <c r="J12" s="31" t="s">
        <v>4</v>
      </c>
      <c r="K12" s="30" t="s">
        <v>4</v>
      </c>
      <c r="L12" s="70" t="s">
        <v>29</v>
      </c>
      <c r="M12" s="31" t="s">
        <v>4</v>
      </c>
      <c r="N12" s="32" t="s">
        <v>4</v>
      </c>
      <c r="O12" s="67" t="s">
        <v>29</v>
      </c>
      <c r="P12" s="33" t="s">
        <v>4</v>
      </c>
      <c r="Q12" s="32" t="s">
        <v>4</v>
      </c>
      <c r="R12" s="67" t="s">
        <v>29</v>
      </c>
      <c r="S12" s="33" t="s">
        <v>4</v>
      </c>
      <c r="T12" s="30" t="s">
        <v>4</v>
      </c>
      <c r="U12" s="70" t="s">
        <v>29</v>
      </c>
      <c r="V12" s="31" t="s">
        <v>4</v>
      </c>
      <c r="W12" s="30" t="s">
        <v>4</v>
      </c>
      <c r="X12" s="70" t="s">
        <v>29</v>
      </c>
      <c r="Y12" s="31" t="s">
        <v>4</v>
      </c>
      <c r="Z12" s="32" t="s">
        <v>4</v>
      </c>
      <c r="AA12" s="67" t="s">
        <v>29</v>
      </c>
      <c r="AB12" s="33" t="s">
        <v>4</v>
      </c>
      <c r="AC12" s="32" t="s">
        <v>4</v>
      </c>
      <c r="AD12" s="67" t="s">
        <v>29</v>
      </c>
      <c r="AE12" s="33" t="s">
        <v>4</v>
      </c>
      <c r="AF12" s="30">
        <v>286</v>
      </c>
      <c r="AG12" s="70" t="s">
        <v>29</v>
      </c>
      <c r="AH12" s="31">
        <v>443</v>
      </c>
      <c r="AI12" s="30">
        <v>203</v>
      </c>
      <c r="AJ12" s="70" t="s">
        <v>29</v>
      </c>
      <c r="AK12" s="31">
        <v>557</v>
      </c>
      <c r="AL12" s="32" t="s">
        <v>4</v>
      </c>
      <c r="AM12" s="67" t="s">
        <v>29</v>
      </c>
      <c r="AN12" s="33" t="s">
        <v>4</v>
      </c>
      <c r="AO12" s="32" t="s">
        <v>4</v>
      </c>
      <c r="AP12" s="67" t="s">
        <v>29</v>
      </c>
      <c r="AQ12" s="33" t="s">
        <v>4</v>
      </c>
      <c r="AR12" s="30" t="s">
        <v>4</v>
      </c>
      <c r="AS12" s="70" t="s">
        <v>29</v>
      </c>
      <c r="AT12" s="31" t="s">
        <v>4</v>
      </c>
      <c r="AU12" s="30" t="s">
        <v>4</v>
      </c>
      <c r="AV12" s="70" t="s">
        <v>29</v>
      </c>
      <c r="AW12" s="31" t="s">
        <v>4</v>
      </c>
      <c r="AX12" s="32" t="s">
        <v>4</v>
      </c>
      <c r="AY12" s="67" t="s">
        <v>29</v>
      </c>
      <c r="AZ12" s="33" t="s">
        <v>4</v>
      </c>
      <c r="BA12" s="32" t="s">
        <v>4</v>
      </c>
      <c r="BB12" s="67" t="s">
        <v>29</v>
      </c>
      <c r="BC12" s="33" t="s">
        <v>4</v>
      </c>
      <c r="BD12" s="30" t="s">
        <v>4</v>
      </c>
      <c r="BE12" s="70" t="s">
        <v>29</v>
      </c>
      <c r="BF12" s="31" t="s">
        <v>4</v>
      </c>
      <c r="BG12" s="30" t="s">
        <v>4</v>
      </c>
      <c r="BH12" s="70" t="s">
        <v>29</v>
      </c>
      <c r="BI12" s="31" t="s">
        <v>4</v>
      </c>
      <c r="BJ12" s="32">
        <v>207</v>
      </c>
      <c r="BK12" s="67" t="s">
        <v>29</v>
      </c>
      <c r="BL12" s="33">
        <v>2205</v>
      </c>
      <c r="BM12" s="32">
        <v>348</v>
      </c>
      <c r="BN12" s="67" t="s">
        <v>29</v>
      </c>
      <c r="BO12" s="33">
        <v>1794</v>
      </c>
      <c r="BP12" s="30">
        <v>94</v>
      </c>
      <c r="BQ12" s="70" t="s">
        <v>29</v>
      </c>
      <c r="BR12" s="31">
        <v>179</v>
      </c>
      <c r="BS12" s="30">
        <v>2</v>
      </c>
      <c r="BT12" s="70" t="s">
        <v>29</v>
      </c>
      <c r="BU12" s="31">
        <v>124</v>
      </c>
      <c r="BV12" s="32" t="s">
        <v>4</v>
      </c>
      <c r="BW12" s="67" t="s">
        <v>29</v>
      </c>
      <c r="BX12" s="33" t="s">
        <v>4</v>
      </c>
      <c r="BY12" s="32" t="s">
        <v>4</v>
      </c>
      <c r="BZ12" s="67" t="s">
        <v>29</v>
      </c>
      <c r="CA12" s="33" t="s">
        <v>4</v>
      </c>
    </row>
    <row r="13" spans="1:79" x14ac:dyDescent="0.25">
      <c r="A13" s="4" t="s">
        <v>80</v>
      </c>
      <c r="B13" s="32">
        <v>0</v>
      </c>
      <c r="C13" s="67" t="s">
        <v>29</v>
      </c>
      <c r="D13" s="33">
        <v>78</v>
      </c>
      <c r="E13" s="32">
        <v>2</v>
      </c>
      <c r="F13" s="67" t="s">
        <v>29</v>
      </c>
      <c r="G13" s="33">
        <v>81</v>
      </c>
      <c r="H13" s="30">
        <v>2</v>
      </c>
      <c r="I13" s="70" t="s">
        <v>29</v>
      </c>
      <c r="J13" s="31">
        <v>28</v>
      </c>
      <c r="K13" s="30">
        <v>0</v>
      </c>
      <c r="L13" s="70" t="s">
        <v>29</v>
      </c>
      <c r="M13" s="31">
        <v>34</v>
      </c>
      <c r="N13" s="32" t="s">
        <v>4</v>
      </c>
      <c r="O13" s="67" t="s">
        <v>29</v>
      </c>
      <c r="P13" s="33" t="s">
        <v>4</v>
      </c>
      <c r="Q13" s="32" t="s">
        <v>4</v>
      </c>
      <c r="R13" s="67" t="s">
        <v>29</v>
      </c>
      <c r="S13" s="33" t="s">
        <v>4</v>
      </c>
      <c r="T13" s="30" t="s">
        <v>4</v>
      </c>
      <c r="U13" s="70" t="s">
        <v>29</v>
      </c>
      <c r="V13" s="31" t="s">
        <v>4</v>
      </c>
      <c r="W13" s="30" t="s">
        <v>4</v>
      </c>
      <c r="X13" s="70" t="s">
        <v>29</v>
      </c>
      <c r="Y13" s="31" t="s">
        <v>4</v>
      </c>
      <c r="Z13" s="32">
        <v>7</v>
      </c>
      <c r="AA13" s="67" t="s">
        <v>29</v>
      </c>
      <c r="AB13" s="33">
        <v>38</v>
      </c>
      <c r="AC13" s="32">
        <v>14</v>
      </c>
      <c r="AD13" s="67" t="s">
        <v>29</v>
      </c>
      <c r="AE13" s="33">
        <v>31</v>
      </c>
      <c r="AF13" s="30">
        <v>6</v>
      </c>
      <c r="AG13" s="70" t="s">
        <v>29</v>
      </c>
      <c r="AH13" s="31">
        <v>246</v>
      </c>
      <c r="AI13" s="30">
        <v>21</v>
      </c>
      <c r="AJ13" s="70" t="s">
        <v>29</v>
      </c>
      <c r="AK13" s="31">
        <v>269</v>
      </c>
      <c r="AL13" s="32" t="s">
        <v>4</v>
      </c>
      <c r="AM13" s="67" t="s">
        <v>29</v>
      </c>
      <c r="AN13" s="33" t="s">
        <v>4</v>
      </c>
      <c r="AO13" s="32" t="s">
        <v>4</v>
      </c>
      <c r="AP13" s="67" t="s">
        <v>29</v>
      </c>
      <c r="AQ13" s="33" t="s">
        <v>4</v>
      </c>
      <c r="AR13" s="30" t="s">
        <v>4</v>
      </c>
      <c r="AS13" s="70" t="s">
        <v>29</v>
      </c>
      <c r="AT13" s="31" t="s">
        <v>4</v>
      </c>
      <c r="AU13" s="30" t="s">
        <v>4</v>
      </c>
      <c r="AV13" s="70" t="s">
        <v>29</v>
      </c>
      <c r="AW13" s="31" t="s">
        <v>4</v>
      </c>
      <c r="AX13" s="32" t="s">
        <v>6</v>
      </c>
      <c r="AY13" s="67" t="s">
        <v>29</v>
      </c>
      <c r="AZ13" s="33" t="s">
        <v>6</v>
      </c>
      <c r="BA13" s="32" t="s">
        <v>6</v>
      </c>
      <c r="BB13" s="67" t="s">
        <v>29</v>
      </c>
      <c r="BC13" s="33" t="s">
        <v>6</v>
      </c>
      <c r="BD13" s="30">
        <v>3</v>
      </c>
      <c r="BE13" s="70" t="s">
        <v>29</v>
      </c>
      <c r="BF13" s="31">
        <v>8</v>
      </c>
      <c r="BG13" s="30">
        <v>2</v>
      </c>
      <c r="BH13" s="70" t="s">
        <v>29</v>
      </c>
      <c r="BI13" s="31">
        <v>16</v>
      </c>
      <c r="BJ13" s="32">
        <v>0</v>
      </c>
      <c r="BK13" s="67" t="s">
        <v>29</v>
      </c>
      <c r="BL13" s="33">
        <v>476</v>
      </c>
      <c r="BM13" s="32">
        <v>0</v>
      </c>
      <c r="BN13" s="67" t="s">
        <v>29</v>
      </c>
      <c r="BO13" s="33">
        <v>571</v>
      </c>
      <c r="BP13" s="30">
        <v>1</v>
      </c>
      <c r="BQ13" s="70" t="s">
        <v>29</v>
      </c>
      <c r="BR13" s="31">
        <v>85</v>
      </c>
      <c r="BS13" s="30">
        <v>0</v>
      </c>
      <c r="BT13" s="70" t="s">
        <v>29</v>
      </c>
      <c r="BU13" s="31">
        <v>76</v>
      </c>
      <c r="BV13" s="32" t="s">
        <v>4</v>
      </c>
      <c r="BW13" s="67" t="s">
        <v>29</v>
      </c>
      <c r="BX13" s="33" t="s">
        <v>4</v>
      </c>
      <c r="BY13" s="32" t="s">
        <v>4</v>
      </c>
      <c r="BZ13" s="67" t="s">
        <v>29</v>
      </c>
      <c r="CA13" s="33" t="s">
        <v>4</v>
      </c>
    </row>
    <row r="14" spans="1:79" x14ac:dyDescent="0.25">
      <c r="A14" s="22" t="s">
        <v>81</v>
      </c>
      <c r="B14" s="32" t="s">
        <v>4</v>
      </c>
      <c r="C14" s="67" t="s">
        <v>29</v>
      </c>
      <c r="D14" s="33" t="s">
        <v>4</v>
      </c>
      <c r="E14" s="32" t="s">
        <v>4</v>
      </c>
      <c r="F14" s="67" t="s">
        <v>29</v>
      </c>
      <c r="G14" s="33" t="s">
        <v>4</v>
      </c>
      <c r="H14" s="30" t="s">
        <v>4</v>
      </c>
      <c r="I14" s="70" t="s">
        <v>29</v>
      </c>
      <c r="J14" s="31" t="s">
        <v>4</v>
      </c>
      <c r="K14" s="30" t="s">
        <v>4</v>
      </c>
      <c r="L14" s="70" t="s">
        <v>29</v>
      </c>
      <c r="M14" s="31" t="s">
        <v>4</v>
      </c>
      <c r="N14" s="32">
        <v>3</v>
      </c>
      <c r="O14" s="67" t="s">
        <v>29</v>
      </c>
      <c r="P14" s="33">
        <v>621</v>
      </c>
      <c r="Q14" s="32">
        <v>2</v>
      </c>
      <c r="R14" s="67" t="s">
        <v>29</v>
      </c>
      <c r="S14" s="33">
        <v>912</v>
      </c>
      <c r="T14" s="30">
        <v>10</v>
      </c>
      <c r="U14" s="70" t="s">
        <v>29</v>
      </c>
      <c r="V14" s="31">
        <v>54</v>
      </c>
      <c r="W14" s="30">
        <v>10</v>
      </c>
      <c r="X14" s="70" t="s">
        <v>29</v>
      </c>
      <c r="Y14" s="31">
        <v>42</v>
      </c>
      <c r="Z14" s="32" t="s">
        <v>4</v>
      </c>
      <c r="AA14" s="67" t="s">
        <v>29</v>
      </c>
      <c r="AB14" s="33" t="s">
        <v>4</v>
      </c>
      <c r="AC14" s="32" t="s">
        <v>4</v>
      </c>
      <c r="AD14" s="67" t="s">
        <v>29</v>
      </c>
      <c r="AE14" s="33" t="s">
        <v>4</v>
      </c>
      <c r="AF14" s="30" t="s">
        <v>4</v>
      </c>
      <c r="AG14" s="70" t="s">
        <v>29</v>
      </c>
      <c r="AH14" s="31" t="s">
        <v>4</v>
      </c>
      <c r="AI14" s="30" t="s">
        <v>4</v>
      </c>
      <c r="AJ14" s="70" t="s">
        <v>29</v>
      </c>
      <c r="AK14" s="31" t="s">
        <v>4</v>
      </c>
      <c r="AL14" s="32" t="s">
        <v>4</v>
      </c>
      <c r="AM14" s="67" t="s">
        <v>29</v>
      </c>
      <c r="AN14" s="33" t="s">
        <v>4</v>
      </c>
      <c r="AO14" s="32" t="s">
        <v>4</v>
      </c>
      <c r="AP14" s="67" t="s">
        <v>29</v>
      </c>
      <c r="AQ14" s="33" t="s">
        <v>4</v>
      </c>
      <c r="AR14" s="30">
        <v>3</v>
      </c>
      <c r="AS14" s="70" t="s">
        <v>29</v>
      </c>
      <c r="AT14" s="31">
        <v>54</v>
      </c>
      <c r="AU14" s="30">
        <v>6</v>
      </c>
      <c r="AV14" s="70" t="s">
        <v>29</v>
      </c>
      <c r="AW14" s="31">
        <v>47</v>
      </c>
      <c r="AX14" s="32" t="s">
        <v>6</v>
      </c>
      <c r="AY14" s="67" t="s">
        <v>29</v>
      </c>
      <c r="AZ14" s="33" t="s">
        <v>6</v>
      </c>
      <c r="BA14" s="32" t="s">
        <v>6</v>
      </c>
      <c r="BB14" s="67" t="s">
        <v>29</v>
      </c>
      <c r="BC14" s="33" t="s">
        <v>6</v>
      </c>
      <c r="BD14" s="30" t="s">
        <v>4</v>
      </c>
      <c r="BE14" s="70" t="s">
        <v>29</v>
      </c>
      <c r="BF14" s="31" t="s">
        <v>4</v>
      </c>
      <c r="BG14" s="30" t="s">
        <v>4</v>
      </c>
      <c r="BH14" s="70" t="s">
        <v>29</v>
      </c>
      <c r="BI14" s="31" t="s">
        <v>4</v>
      </c>
      <c r="BJ14" s="32" t="s">
        <v>4</v>
      </c>
      <c r="BK14" s="67" t="s">
        <v>29</v>
      </c>
      <c r="BL14" s="33" t="s">
        <v>4</v>
      </c>
      <c r="BM14" s="32" t="s">
        <v>4</v>
      </c>
      <c r="BN14" s="67" t="s">
        <v>29</v>
      </c>
      <c r="BO14" s="33" t="s">
        <v>4</v>
      </c>
      <c r="BP14" s="30" t="s">
        <v>4</v>
      </c>
      <c r="BQ14" s="70" t="s">
        <v>29</v>
      </c>
      <c r="BR14" s="31" t="s">
        <v>4</v>
      </c>
      <c r="BS14" s="30" t="s">
        <v>4</v>
      </c>
      <c r="BT14" s="70" t="s">
        <v>29</v>
      </c>
      <c r="BU14" s="31" t="s">
        <v>4</v>
      </c>
      <c r="BV14" s="32">
        <v>114</v>
      </c>
      <c r="BW14" s="67" t="s">
        <v>29</v>
      </c>
      <c r="BX14" s="33">
        <v>147</v>
      </c>
      <c r="BY14" s="32">
        <v>7</v>
      </c>
      <c r="BZ14" s="67" t="s">
        <v>29</v>
      </c>
      <c r="CA14" s="33">
        <v>227</v>
      </c>
    </row>
    <row r="15" spans="1:79" x14ac:dyDescent="0.25">
      <c r="A15" s="21" t="s">
        <v>28</v>
      </c>
      <c r="B15" s="32" t="s">
        <v>4</v>
      </c>
      <c r="C15" s="67" t="s">
        <v>29</v>
      </c>
      <c r="D15" s="33" t="s">
        <v>4</v>
      </c>
      <c r="E15" s="32" t="s">
        <v>4</v>
      </c>
      <c r="F15" s="67" t="s">
        <v>29</v>
      </c>
      <c r="G15" s="33" t="s">
        <v>4</v>
      </c>
      <c r="H15" s="30" t="s">
        <v>4</v>
      </c>
      <c r="I15" s="70" t="s">
        <v>29</v>
      </c>
      <c r="J15" s="31" t="s">
        <v>4</v>
      </c>
      <c r="K15" s="30" t="s">
        <v>4</v>
      </c>
      <c r="L15" s="70" t="s">
        <v>29</v>
      </c>
      <c r="M15" s="31" t="s">
        <v>4</v>
      </c>
      <c r="N15" s="32" t="s">
        <v>4</v>
      </c>
      <c r="O15" s="67" t="s">
        <v>29</v>
      </c>
      <c r="P15" s="33" t="s">
        <v>4</v>
      </c>
      <c r="Q15" s="32" t="s">
        <v>4</v>
      </c>
      <c r="R15" s="67" t="s">
        <v>29</v>
      </c>
      <c r="S15" s="33" t="s">
        <v>4</v>
      </c>
      <c r="T15" s="30" t="s">
        <v>4</v>
      </c>
      <c r="U15" s="70" t="s">
        <v>29</v>
      </c>
      <c r="V15" s="31" t="s">
        <v>4</v>
      </c>
      <c r="W15" s="30" t="s">
        <v>4</v>
      </c>
      <c r="X15" s="70" t="s">
        <v>29</v>
      </c>
      <c r="Y15" s="31" t="s">
        <v>4</v>
      </c>
      <c r="Z15" s="32">
        <v>21</v>
      </c>
      <c r="AA15" s="67" t="s">
        <v>29</v>
      </c>
      <c r="AB15" s="33">
        <v>134</v>
      </c>
      <c r="AC15" s="32">
        <v>16</v>
      </c>
      <c r="AD15" s="67" t="s">
        <v>29</v>
      </c>
      <c r="AE15" s="33">
        <v>63</v>
      </c>
      <c r="AF15" s="30">
        <v>88</v>
      </c>
      <c r="AG15" s="70" t="s">
        <v>29</v>
      </c>
      <c r="AH15" s="31">
        <v>367</v>
      </c>
      <c r="AI15" s="30">
        <v>88</v>
      </c>
      <c r="AJ15" s="70" t="s">
        <v>29</v>
      </c>
      <c r="AK15" s="31">
        <v>360</v>
      </c>
      <c r="AL15" s="32">
        <v>28</v>
      </c>
      <c r="AM15" s="67" t="s">
        <v>29</v>
      </c>
      <c r="AN15" s="33">
        <v>254</v>
      </c>
      <c r="AO15" s="32">
        <v>3</v>
      </c>
      <c r="AP15" s="67" t="s">
        <v>29</v>
      </c>
      <c r="AQ15" s="33">
        <v>1168</v>
      </c>
      <c r="AR15" s="30">
        <v>1</v>
      </c>
      <c r="AS15" s="70" t="s">
        <v>29</v>
      </c>
      <c r="AT15" s="31">
        <v>56</v>
      </c>
      <c r="AU15" s="30">
        <v>4</v>
      </c>
      <c r="AV15" s="70" t="s">
        <v>29</v>
      </c>
      <c r="AW15" s="31">
        <v>50</v>
      </c>
      <c r="AX15" s="32" t="s">
        <v>4</v>
      </c>
      <c r="AY15" s="67" t="s">
        <v>29</v>
      </c>
      <c r="AZ15" s="33" t="s">
        <v>4</v>
      </c>
      <c r="BA15" s="32" t="s">
        <v>4</v>
      </c>
      <c r="BB15" s="67" t="s">
        <v>29</v>
      </c>
      <c r="BC15" s="33" t="s">
        <v>4</v>
      </c>
      <c r="BD15" s="30" t="s">
        <v>4</v>
      </c>
      <c r="BE15" s="70" t="s">
        <v>29</v>
      </c>
      <c r="BF15" s="31" t="s">
        <v>4</v>
      </c>
      <c r="BG15" s="30" t="s">
        <v>4</v>
      </c>
      <c r="BH15" s="70" t="s">
        <v>29</v>
      </c>
      <c r="BI15" s="31" t="s">
        <v>4</v>
      </c>
      <c r="BJ15" s="32" t="s">
        <v>4</v>
      </c>
      <c r="BK15" s="67" t="s">
        <v>29</v>
      </c>
      <c r="BL15" s="33" t="s">
        <v>4</v>
      </c>
      <c r="BM15" s="32" t="s">
        <v>4</v>
      </c>
      <c r="BN15" s="67" t="s">
        <v>29</v>
      </c>
      <c r="BO15" s="33" t="s">
        <v>4</v>
      </c>
      <c r="BP15" s="30">
        <v>13</v>
      </c>
      <c r="BQ15" s="70" t="s">
        <v>29</v>
      </c>
      <c r="BR15" s="31">
        <v>119</v>
      </c>
      <c r="BS15" s="30">
        <v>3</v>
      </c>
      <c r="BT15" s="70" t="s">
        <v>29</v>
      </c>
      <c r="BU15" s="31">
        <v>112</v>
      </c>
      <c r="BV15" s="32">
        <v>23</v>
      </c>
      <c r="BW15" s="67" t="s">
        <v>29</v>
      </c>
      <c r="BX15" s="33">
        <v>80</v>
      </c>
      <c r="BY15" s="32">
        <v>11</v>
      </c>
      <c r="BZ15" s="67" t="s">
        <v>29</v>
      </c>
      <c r="CA15" s="33">
        <v>129</v>
      </c>
    </row>
    <row r="16" spans="1:79" x14ac:dyDescent="0.25">
      <c r="A16" s="21" t="s">
        <v>82</v>
      </c>
      <c r="B16" s="32" t="s">
        <v>4</v>
      </c>
      <c r="C16" s="67" t="s">
        <v>29</v>
      </c>
      <c r="D16" s="33" t="s">
        <v>4</v>
      </c>
      <c r="E16" s="32" t="s">
        <v>4</v>
      </c>
      <c r="F16" s="67" t="s">
        <v>29</v>
      </c>
      <c r="G16" s="33" t="s">
        <v>4</v>
      </c>
      <c r="H16" s="30">
        <v>3</v>
      </c>
      <c r="I16" s="70" t="s">
        <v>29</v>
      </c>
      <c r="J16" s="31">
        <v>24</v>
      </c>
      <c r="K16" s="30">
        <v>6</v>
      </c>
      <c r="L16" s="70" t="s">
        <v>29</v>
      </c>
      <c r="M16" s="31">
        <v>21</v>
      </c>
      <c r="N16" s="32">
        <v>5</v>
      </c>
      <c r="O16" s="67" t="s">
        <v>29</v>
      </c>
      <c r="P16" s="33">
        <v>6</v>
      </c>
      <c r="Q16" s="32">
        <v>5</v>
      </c>
      <c r="R16" s="67" t="s">
        <v>29</v>
      </c>
      <c r="S16" s="33">
        <v>14</v>
      </c>
      <c r="T16" s="30">
        <v>15</v>
      </c>
      <c r="U16" s="70" t="s">
        <v>29</v>
      </c>
      <c r="V16" s="31">
        <v>70</v>
      </c>
      <c r="W16" s="30">
        <v>10</v>
      </c>
      <c r="X16" s="70" t="s">
        <v>29</v>
      </c>
      <c r="Y16" s="31">
        <v>54</v>
      </c>
      <c r="Z16" s="32">
        <v>24</v>
      </c>
      <c r="AA16" s="67" t="s">
        <v>29</v>
      </c>
      <c r="AB16" s="33">
        <v>62</v>
      </c>
      <c r="AC16" s="32">
        <v>19</v>
      </c>
      <c r="AD16" s="67" t="s">
        <v>29</v>
      </c>
      <c r="AE16" s="33">
        <v>66</v>
      </c>
      <c r="AF16" s="30">
        <v>235</v>
      </c>
      <c r="AG16" s="70" t="s">
        <v>29</v>
      </c>
      <c r="AH16" s="31">
        <v>441</v>
      </c>
      <c r="AI16" s="30">
        <v>248</v>
      </c>
      <c r="AJ16" s="70" t="s">
        <v>29</v>
      </c>
      <c r="AK16" s="31">
        <v>473</v>
      </c>
      <c r="AL16" s="32">
        <v>161</v>
      </c>
      <c r="AM16" s="67" t="s">
        <v>29</v>
      </c>
      <c r="AN16" s="33">
        <v>362</v>
      </c>
      <c r="AO16" s="32">
        <v>72</v>
      </c>
      <c r="AP16" s="67" t="s">
        <v>29</v>
      </c>
      <c r="AQ16" s="33">
        <v>758</v>
      </c>
      <c r="AR16" s="30">
        <v>7</v>
      </c>
      <c r="AS16" s="70" t="s">
        <v>29</v>
      </c>
      <c r="AT16" s="31">
        <v>33</v>
      </c>
      <c r="AU16" s="30">
        <v>16</v>
      </c>
      <c r="AV16" s="70" t="s">
        <v>29</v>
      </c>
      <c r="AW16" s="31">
        <v>32</v>
      </c>
      <c r="AX16" s="32" t="s">
        <v>4</v>
      </c>
      <c r="AY16" s="67" t="s">
        <v>29</v>
      </c>
      <c r="AZ16" s="33" t="s">
        <v>4</v>
      </c>
      <c r="BA16" s="32" t="s">
        <v>4</v>
      </c>
      <c r="BB16" s="67" t="s">
        <v>29</v>
      </c>
      <c r="BC16" s="33" t="s">
        <v>4</v>
      </c>
      <c r="BD16" s="30" t="s">
        <v>4</v>
      </c>
      <c r="BE16" s="70" t="s">
        <v>29</v>
      </c>
      <c r="BF16" s="31" t="s">
        <v>4</v>
      </c>
      <c r="BG16" s="30" t="s">
        <v>4</v>
      </c>
      <c r="BH16" s="70" t="s">
        <v>29</v>
      </c>
      <c r="BI16" s="31" t="s">
        <v>4</v>
      </c>
      <c r="BJ16" s="32">
        <v>123</v>
      </c>
      <c r="BK16" s="67" t="s">
        <v>29</v>
      </c>
      <c r="BL16" s="33">
        <v>1589</v>
      </c>
      <c r="BM16" s="32">
        <v>55</v>
      </c>
      <c r="BN16" s="67" t="s">
        <v>29</v>
      </c>
      <c r="BO16" s="33">
        <v>1668</v>
      </c>
      <c r="BP16" s="30">
        <v>89</v>
      </c>
      <c r="BQ16" s="70" t="s">
        <v>29</v>
      </c>
      <c r="BR16" s="31">
        <v>153</v>
      </c>
      <c r="BS16" s="30">
        <v>16</v>
      </c>
      <c r="BT16" s="70" t="s">
        <v>29</v>
      </c>
      <c r="BU16" s="31">
        <v>135</v>
      </c>
      <c r="BV16" s="32">
        <v>14</v>
      </c>
      <c r="BW16" s="67" t="s">
        <v>29</v>
      </c>
      <c r="BX16" s="33">
        <v>136</v>
      </c>
      <c r="BY16" s="32">
        <v>3</v>
      </c>
      <c r="BZ16" s="67" t="s">
        <v>29</v>
      </c>
      <c r="CA16" s="33">
        <v>156</v>
      </c>
    </row>
    <row r="17" spans="1:79" x14ac:dyDescent="0.25">
      <c r="A17" s="21" t="s">
        <v>83</v>
      </c>
      <c r="B17" s="32" t="s">
        <v>4</v>
      </c>
      <c r="C17" s="67" t="s">
        <v>29</v>
      </c>
      <c r="D17" s="33" t="s">
        <v>4</v>
      </c>
      <c r="E17" s="32" t="s">
        <v>4</v>
      </c>
      <c r="F17" s="67" t="s">
        <v>29</v>
      </c>
      <c r="G17" s="33" t="s">
        <v>4</v>
      </c>
      <c r="H17" s="30" t="s">
        <v>4</v>
      </c>
      <c r="I17" s="70" t="s">
        <v>29</v>
      </c>
      <c r="J17" s="31" t="s">
        <v>4</v>
      </c>
      <c r="K17" s="30" t="s">
        <v>4</v>
      </c>
      <c r="L17" s="70" t="s">
        <v>29</v>
      </c>
      <c r="M17" s="31" t="s">
        <v>4</v>
      </c>
      <c r="N17" s="32" t="s">
        <v>4</v>
      </c>
      <c r="O17" s="67" t="s">
        <v>29</v>
      </c>
      <c r="P17" s="33" t="s">
        <v>4</v>
      </c>
      <c r="Q17" s="32" t="s">
        <v>4</v>
      </c>
      <c r="R17" s="67" t="s">
        <v>29</v>
      </c>
      <c r="S17" s="33" t="s">
        <v>4</v>
      </c>
      <c r="T17" s="30" t="s">
        <v>4</v>
      </c>
      <c r="U17" s="70" t="s">
        <v>29</v>
      </c>
      <c r="V17" s="31" t="s">
        <v>4</v>
      </c>
      <c r="W17" s="30" t="s">
        <v>4</v>
      </c>
      <c r="X17" s="70" t="s">
        <v>29</v>
      </c>
      <c r="Y17" s="31" t="s">
        <v>4</v>
      </c>
      <c r="Z17" s="32" t="s">
        <v>4</v>
      </c>
      <c r="AA17" s="67" t="s">
        <v>29</v>
      </c>
      <c r="AB17" s="33" t="s">
        <v>4</v>
      </c>
      <c r="AC17" s="32" t="s">
        <v>4</v>
      </c>
      <c r="AD17" s="67" t="s">
        <v>29</v>
      </c>
      <c r="AE17" s="33" t="s">
        <v>4</v>
      </c>
      <c r="AF17" s="30" t="s">
        <v>4</v>
      </c>
      <c r="AG17" s="70" t="s">
        <v>29</v>
      </c>
      <c r="AH17" s="31" t="s">
        <v>4</v>
      </c>
      <c r="AI17" s="30" t="s">
        <v>4</v>
      </c>
      <c r="AJ17" s="70" t="s">
        <v>29</v>
      </c>
      <c r="AK17" s="31" t="s">
        <v>4</v>
      </c>
      <c r="AL17" s="32" t="s">
        <v>4</v>
      </c>
      <c r="AM17" s="67" t="s">
        <v>29</v>
      </c>
      <c r="AN17" s="33" t="s">
        <v>4</v>
      </c>
      <c r="AO17" s="32" t="s">
        <v>4</v>
      </c>
      <c r="AP17" s="67" t="s">
        <v>29</v>
      </c>
      <c r="AQ17" s="33" t="s">
        <v>4</v>
      </c>
      <c r="AR17" s="30" t="s">
        <v>4</v>
      </c>
      <c r="AS17" s="70" t="s">
        <v>29</v>
      </c>
      <c r="AT17" s="31" t="s">
        <v>4</v>
      </c>
      <c r="AU17" s="30" t="s">
        <v>4</v>
      </c>
      <c r="AV17" s="70" t="s">
        <v>29</v>
      </c>
      <c r="AW17" s="31" t="s">
        <v>4</v>
      </c>
      <c r="AX17" s="32">
        <v>85</v>
      </c>
      <c r="AY17" s="67" t="s">
        <v>29</v>
      </c>
      <c r="AZ17" s="33">
        <v>202</v>
      </c>
      <c r="BA17" s="32">
        <v>34</v>
      </c>
      <c r="BB17" s="67" t="s">
        <v>29</v>
      </c>
      <c r="BC17" s="33">
        <v>205</v>
      </c>
      <c r="BD17" s="30" t="s">
        <v>4</v>
      </c>
      <c r="BE17" s="70" t="s">
        <v>29</v>
      </c>
      <c r="BF17" s="31" t="s">
        <v>4</v>
      </c>
      <c r="BG17" s="30" t="s">
        <v>4</v>
      </c>
      <c r="BH17" s="70" t="s">
        <v>29</v>
      </c>
      <c r="BI17" s="31" t="s">
        <v>4</v>
      </c>
      <c r="BJ17" s="32" t="s">
        <v>4</v>
      </c>
      <c r="BK17" s="67" t="s">
        <v>29</v>
      </c>
      <c r="BL17" s="33" t="s">
        <v>4</v>
      </c>
      <c r="BM17" s="32" t="s">
        <v>4</v>
      </c>
      <c r="BN17" s="67" t="s">
        <v>29</v>
      </c>
      <c r="BO17" s="33" t="s">
        <v>4</v>
      </c>
      <c r="BP17" s="30" t="s">
        <v>4</v>
      </c>
      <c r="BQ17" s="70" t="s">
        <v>29</v>
      </c>
      <c r="BR17" s="31" t="s">
        <v>4</v>
      </c>
      <c r="BS17" s="30" t="s">
        <v>4</v>
      </c>
      <c r="BT17" s="70" t="s">
        <v>29</v>
      </c>
      <c r="BU17" s="31" t="s">
        <v>4</v>
      </c>
      <c r="BV17" s="32" t="s">
        <v>4</v>
      </c>
      <c r="BW17" s="67" t="s">
        <v>29</v>
      </c>
      <c r="BX17" s="33" t="s">
        <v>4</v>
      </c>
      <c r="BY17" s="32" t="s">
        <v>4</v>
      </c>
      <c r="BZ17" s="67" t="s">
        <v>29</v>
      </c>
      <c r="CA17" s="33" t="s">
        <v>4</v>
      </c>
    </row>
    <row r="18" spans="1:79" x14ac:dyDescent="0.25">
      <c r="A18" s="21" t="s">
        <v>84</v>
      </c>
      <c r="B18" s="32" t="s">
        <v>4</v>
      </c>
      <c r="C18" s="67" t="s">
        <v>29</v>
      </c>
      <c r="D18" s="33" t="s">
        <v>4</v>
      </c>
      <c r="E18" s="32" t="s">
        <v>4</v>
      </c>
      <c r="F18" s="67" t="s">
        <v>29</v>
      </c>
      <c r="G18" s="33" t="s">
        <v>4</v>
      </c>
      <c r="H18" s="30" t="s">
        <v>4</v>
      </c>
      <c r="I18" s="70" t="s">
        <v>29</v>
      </c>
      <c r="J18" s="31" t="s">
        <v>4</v>
      </c>
      <c r="K18" s="30" t="s">
        <v>4</v>
      </c>
      <c r="L18" s="70" t="s">
        <v>29</v>
      </c>
      <c r="M18" s="31" t="s">
        <v>4</v>
      </c>
      <c r="N18" s="32" t="s">
        <v>4</v>
      </c>
      <c r="O18" s="67" t="s">
        <v>29</v>
      </c>
      <c r="P18" s="33" t="s">
        <v>4</v>
      </c>
      <c r="Q18" s="32" t="s">
        <v>4</v>
      </c>
      <c r="R18" s="67" t="s">
        <v>29</v>
      </c>
      <c r="S18" s="33" t="s">
        <v>4</v>
      </c>
      <c r="T18" s="30" t="s">
        <v>4</v>
      </c>
      <c r="U18" s="70" t="s">
        <v>29</v>
      </c>
      <c r="V18" s="31" t="s">
        <v>4</v>
      </c>
      <c r="W18" s="30" t="s">
        <v>4</v>
      </c>
      <c r="X18" s="70" t="s">
        <v>29</v>
      </c>
      <c r="Y18" s="31" t="s">
        <v>4</v>
      </c>
      <c r="Z18" s="32" t="s">
        <v>4</v>
      </c>
      <c r="AA18" s="67" t="s">
        <v>29</v>
      </c>
      <c r="AB18" s="33" t="s">
        <v>4</v>
      </c>
      <c r="AC18" s="32" t="s">
        <v>4</v>
      </c>
      <c r="AD18" s="67" t="s">
        <v>29</v>
      </c>
      <c r="AE18" s="33" t="s">
        <v>4</v>
      </c>
      <c r="AF18" s="30" t="s">
        <v>4</v>
      </c>
      <c r="AG18" s="70" t="s">
        <v>29</v>
      </c>
      <c r="AH18" s="31" t="s">
        <v>4</v>
      </c>
      <c r="AI18" s="30" t="s">
        <v>4</v>
      </c>
      <c r="AJ18" s="70" t="s">
        <v>29</v>
      </c>
      <c r="AK18" s="31" t="s">
        <v>4</v>
      </c>
      <c r="AL18" s="32" t="s">
        <v>4</v>
      </c>
      <c r="AM18" s="67" t="s">
        <v>29</v>
      </c>
      <c r="AN18" s="33" t="s">
        <v>4</v>
      </c>
      <c r="AO18" s="32" t="s">
        <v>4</v>
      </c>
      <c r="AP18" s="67" t="s">
        <v>29</v>
      </c>
      <c r="AQ18" s="33" t="s">
        <v>4</v>
      </c>
      <c r="AR18" s="30" t="s">
        <v>4</v>
      </c>
      <c r="AS18" s="70" t="s">
        <v>29</v>
      </c>
      <c r="AT18" s="31" t="s">
        <v>4</v>
      </c>
      <c r="AU18" s="30" t="s">
        <v>4</v>
      </c>
      <c r="AV18" s="70" t="s">
        <v>29</v>
      </c>
      <c r="AW18" s="31" t="s">
        <v>4</v>
      </c>
      <c r="AX18" s="32" t="s">
        <v>4</v>
      </c>
      <c r="AY18" s="67" t="s">
        <v>29</v>
      </c>
      <c r="AZ18" s="33" t="s">
        <v>4</v>
      </c>
      <c r="BA18" s="32" t="s">
        <v>4</v>
      </c>
      <c r="BB18" s="67" t="s">
        <v>29</v>
      </c>
      <c r="BC18" s="33" t="s">
        <v>4</v>
      </c>
      <c r="BD18" s="30">
        <v>4</v>
      </c>
      <c r="BE18" s="70" t="s">
        <v>29</v>
      </c>
      <c r="BF18" s="31">
        <v>7</v>
      </c>
      <c r="BG18" s="30">
        <v>2</v>
      </c>
      <c r="BH18" s="70" t="s">
        <v>29</v>
      </c>
      <c r="BI18" s="31">
        <v>10</v>
      </c>
      <c r="BJ18" s="32" t="s">
        <v>4</v>
      </c>
      <c r="BK18" s="67" t="s">
        <v>29</v>
      </c>
      <c r="BL18" s="33" t="s">
        <v>4</v>
      </c>
      <c r="BM18" s="32" t="s">
        <v>4</v>
      </c>
      <c r="BN18" s="67" t="s">
        <v>29</v>
      </c>
      <c r="BO18" s="33" t="s">
        <v>4</v>
      </c>
      <c r="BP18" s="30" t="s">
        <v>4</v>
      </c>
      <c r="BQ18" s="70" t="s">
        <v>29</v>
      </c>
      <c r="BR18" s="31" t="s">
        <v>4</v>
      </c>
      <c r="BS18" s="30" t="s">
        <v>4</v>
      </c>
      <c r="BT18" s="70" t="s">
        <v>29</v>
      </c>
      <c r="BU18" s="31" t="s">
        <v>4</v>
      </c>
      <c r="BV18" s="32" t="s">
        <v>4</v>
      </c>
      <c r="BW18" s="67" t="s">
        <v>29</v>
      </c>
      <c r="BX18" s="33" t="s">
        <v>4</v>
      </c>
      <c r="BY18" s="32" t="s">
        <v>4</v>
      </c>
      <c r="BZ18" s="67" t="s">
        <v>29</v>
      </c>
      <c r="CA18" s="33" t="s">
        <v>4</v>
      </c>
    </row>
    <row r="19" spans="1:79" x14ac:dyDescent="0.25">
      <c r="A19" s="21" t="s">
        <v>85</v>
      </c>
      <c r="B19" s="32">
        <v>0</v>
      </c>
      <c r="C19" s="67" t="s">
        <v>29</v>
      </c>
      <c r="D19" s="33">
        <v>225</v>
      </c>
      <c r="E19" s="32">
        <v>2</v>
      </c>
      <c r="F19" s="67" t="s">
        <v>29</v>
      </c>
      <c r="G19" s="33">
        <v>154</v>
      </c>
      <c r="H19" s="30" t="s">
        <v>4</v>
      </c>
      <c r="I19" s="70" t="s">
        <v>29</v>
      </c>
      <c r="J19" s="31" t="s">
        <v>4</v>
      </c>
      <c r="K19" s="30" t="s">
        <v>4</v>
      </c>
      <c r="L19" s="70" t="s">
        <v>29</v>
      </c>
      <c r="M19" s="31" t="s">
        <v>4</v>
      </c>
      <c r="N19" s="32" t="s">
        <v>4</v>
      </c>
      <c r="O19" s="67" t="s">
        <v>29</v>
      </c>
      <c r="P19" s="33" t="s">
        <v>4</v>
      </c>
      <c r="Q19" s="32" t="s">
        <v>4</v>
      </c>
      <c r="R19" s="67" t="s">
        <v>29</v>
      </c>
      <c r="S19" s="33" t="s">
        <v>4</v>
      </c>
      <c r="T19" s="30" t="s">
        <v>4</v>
      </c>
      <c r="U19" s="70" t="s">
        <v>29</v>
      </c>
      <c r="V19" s="31" t="s">
        <v>4</v>
      </c>
      <c r="W19" s="30" t="s">
        <v>4</v>
      </c>
      <c r="X19" s="70" t="s">
        <v>29</v>
      </c>
      <c r="Y19" s="31" t="s">
        <v>4</v>
      </c>
      <c r="Z19" s="32" t="s">
        <v>4</v>
      </c>
      <c r="AA19" s="67" t="s">
        <v>29</v>
      </c>
      <c r="AB19" s="33" t="s">
        <v>4</v>
      </c>
      <c r="AC19" s="32" t="s">
        <v>4</v>
      </c>
      <c r="AD19" s="67" t="s">
        <v>29</v>
      </c>
      <c r="AE19" s="33" t="s">
        <v>4</v>
      </c>
      <c r="AF19" s="30" t="s">
        <v>4</v>
      </c>
      <c r="AG19" s="70" t="s">
        <v>29</v>
      </c>
      <c r="AH19" s="31" t="s">
        <v>4</v>
      </c>
      <c r="AI19" s="30" t="s">
        <v>4</v>
      </c>
      <c r="AJ19" s="70" t="s">
        <v>29</v>
      </c>
      <c r="AK19" s="31" t="s">
        <v>4</v>
      </c>
      <c r="AL19" s="32" t="s">
        <v>4</v>
      </c>
      <c r="AM19" s="67" t="s">
        <v>29</v>
      </c>
      <c r="AN19" s="33" t="s">
        <v>4</v>
      </c>
      <c r="AO19" s="32" t="s">
        <v>4</v>
      </c>
      <c r="AP19" s="67" t="s">
        <v>29</v>
      </c>
      <c r="AQ19" s="33" t="s">
        <v>4</v>
      </c>
      <c r="AR19" s="30" t="s">
        <v>4</v>
      </c>
      <c r="AS19" s="70" t="s">
        <v>29</v>
      </c>
      <c r="AT19" s="31" t="s">
        <v>4</v>
      </c>
      <c r="AU19" s="30" t="s">
        <v>4</v>
      </c>
      <c r="AV19" s="70" t="s">
        <v>29</v>
      </c>
      <c r="AW19" s="31" t="s">
        <v>4</v>
      </c>
      <c r="AX19" s="32" t="s">
        <v>4</v>
      </c>
      <c r="AY19" s="67" t="s">
        <v>29</v>
      </c>
      <c r="AZ19" s="33" t="s">
        <v>4</v>
      </c>
      <c r="BA19" s="32" t="s">
        <v>4</v>
      </c>
      <c r="BB19" s="67" t="s">
        <v>29</v>
      </c>
      <c r="BC19" s="33" t="s">
        <v>4</v>
      </c>
      <c r="BD19" s="30" t="s">
        <v>4</v>
      </c>
      <c r="BE19" s="70" t="s">
        <v>29</v>
      </c>
      <c r="BF19" s="31" t="s">
        <v>4</v>
      </c>
      <c r="BG19" s="30" t="s">
        <v>4</v>
      </c>
      <c r="BH19" s="70" t="s">
        <v>29</v>
      </c>
      <c r="BI19" s="31" t="s">
        <v>4</v>
      </c>
      <c r="BJ19" s="32" t="s">
        <v>4</v>
      </c>
      <c r="BK19" s="67" t="s">
        <v>29</v>
      </c>
      <c r="BL19" s="33" t="s">
        <v>4</v>
      </c>
      <c r="BM19" s="32" t="s">
        <v>4</v>
      </c>
      <c r="BN19" s="67" t="s">
        <v>29</v>
      </c>
      <c r="BO19" s="33" t="s">
        <v>4</v>
      </c>
      <c r="BP19" s="30" t="s">
        <v>4</v>
      </c>
      <c r="BQ19" s="70" t="s">
        <v>29</v>
      </c>
      <c r="BR19" s="31" t="s">
        <v>4</v>
      </c>
      <c r="BS19" s="30" t="s">
        <v>4</v>
      </c>
      <c r="BT19" s="70" t="s">
        <v>29</v>
      </c>
      <c r="BU19" s="31" t="s">
        <v>4</v>
      </c>
      <c r="BV19" s="32" t="s">
        <v>4</v>
      </c>
      <c r="BW19" s="67" t="s">
        <v>29</v>
      </c>
      <c r="BX19" s="33" t="s">
        <v>4</v>
      </c>
      <c r="BY19" s="32" t="s">
        <v>4</v>
      </c>
      <c r="BZ19" s="67" t="s">
        <v>29</v>
      </c>
      <c r="CA19" s="33" t="s">
        <v>4</v>
      </c>
    </row>
    <row r="20" spans="1:79" x14ac:dyDescent="0.25">
      <c r="A20" s="21" t="s">
        <v>43</v>
      </c>
      <c r="B20" s="32" t="s">
        <v>4</v>
      </c>
      <c r="C20" s="67" t="s">
        <v>29</v>
      </c>
      <c r="D20" s="33" t="s">
        <v>4</v>
      </c>
      <c r="E20" s="32" t="s">
        <v>4</v>
      </c>
      <c r="F20" s="67" t="s">
        <v>29</v>
      </c>
      <c r="G20" s="33" t="s">
        <v>4</v>
      </c>
      <c r="H20" s="30">
        <v>1</v>
      </c>
      <c r="I20" s="70" t="s">
        <v>29</v>
      </c>
      <c r="J20" s="31">
        <v>64</v>
      </c>
      <c r="K20" s="30">
        <v>2</v>
      </c>
      <c r="L20" s="70" t="s">
        <v>29</v>
      </c>
      <c r="M20" s="31">
        <v>13</v>
      </c>
      <c r="N20" s="32">
        <v>4</v>
      </c>
      <c r="O20" s="67" t="s">
        <v>29</v>
      </c>
      <c r="P20" s="33">
        <v>6</v>
      </c>
      <c r="Q20" s="32">
        <v>5</v>
      </c>
      <c r="R20" s="67" t="s">
        <v>29</v>
      </c>
      <c r="S20" s="33">
        <v>10</v>
      </c>
      <c r="T20" s="30">
        <v>18</v>
      </c>
      <c r="U20" s="70" t="s">
        <v>29</v>
      </c>
      <c r="V20" s="31">
        <v>53</v>
      </c>
      <c r="W20" s="30">
        <v>15</v>
      </c>
      <c r="X20" s="70" t="s">
        <v>29</v>
      </c>
      <c r="Y20" s="31">
        <v>44</v>
      </c>
      <c r="Z20" s="32">
        <v>24</v>
      </c>
      <c r="AA20" s="67" t="s">
        <v>29</v>
      </c>
      <c r="AB20" s="33">
        <v>69</v>
      </c>
      <c r="AC20" s="32">
        <v>20</v>
      </c>
      <c r="AD20" s="67" t="s">
        <v>29</v>
      </c>
      <c r="AE20" s="33">
        <v>68</v>
      </c>
      <c r="AF20" s="30">
        <v>256</v>
      </c>
      <c r="AG20" s="70" t="s">
        <v>29</v>
      </c>
      <c r="AH20" s="31">
        <v>466</v>
      </c>
      <c r="AI20" s="30">
        <v>239</v>
      </c>
      <c r="AJ20" s="70" t="s">
        <v>29</v>
      </c>
      <c r="AK20" s="31">
        <v>435</v>
      </c>
      <c r="AL20" s="32" t="s">
        <v>4</v>
      </c>
      <c r="AM20" s="67" t="s">
        <v>29</v>
      </c>
      <c r="AN20" s="33" t="s">
        <v>4</v>
      </c>
      <c r="AO20" s="32" t="s">
        <v>4</v>
      </c>
      <c r="AP20" s="67" t="s">
        <v>29</v>
      </c>
      <c r="AQ20" s="33" t="s">
        <v>4</v>
      </c>
      <c r="AR20" s="30">
        <v>11</v>
      </c>
      <c r="AS20" s="70" t="s">
        <v>29</v>
      </c>
      <c r="AT20" s="31">
        <v>29</v>
      </c>
      <c r="AU20" s="30">
        <v>19</v>
      </c>
      <c r="AV20" s="70" t="s">
        <v>29</v>
      </c>
      <c r="AW20" s="31">
        <v>30</v>
      </c>
      <c r="AX20" s="32" t="s">
        <v>4</v>
      </c>
      <c r="AY20" s="67" t="s">
        <v>29</v>
      </c>
      <c r="AZ20" s="33" t="s">
        <v>4</v>
      </c>
      <c r="BA20" s="32" t="s">
        <v>4</v>
      </c>
      <c r="BB20" s="67" t="s">
        <v>29</v>
      </c>
      <c r="BC20" s="33" t="s">
        <v>4</v>
      </c>
      <c r="BD20" s="30" t="s">
        <v>4</v>
      </c>
      <c r="BE20" s="70" t="s">
        <v>29</v>
      </c>
      <c r="BF20" s="31" t="s">
        <v>4</v>
      </c>
      <c r="BG20" s="30" t="s">
        <v>4</v>
      </c>
      <c r="BH20" s="70" t="s">
        <v>29</v>
      </c>
      <c r="BI20" s="31" t="s">
        <v>4</v>
      </c>
      <c r="BJ20" s="32" t="s">
        <v>4</v>
      </c>
      <c r="BK20" s="67" t="s">
        <v>29</v>
      </c>
      <c r="BL20" s="33" t="s">
        <v>4</v>
      </c>
      <c r="BM20" s="32" t="s">
        <v>4</v>
      </c>
      <c r="BN20" s="67" t="s">
        <v>29</v>
      </c>
      <c r="BO20" s="33" t="s">
        <v>4</v>
      </c>
      <c r="BP20" s="30">
        <v>104</v>
      </c>
      <c r="BQ20" s="70" t="s">
        <v>29</v>
      </c>
      <c r="BR20" s="31">
        <v>161</v>
      </c>
      <c r="BS20" s="30">
        <v>8</v>
      </c>
      <c r="BT20" s="70" t="s">
        <v>29</v>
      </c>
      <c r="BU20" s="31">
        <v>125</v>
      </c>
      <c r="BV20" s="32">
        <v>93</v>
      </c>
      <c r="BW20" s="67" t="s">
        <v>29</v>
      </c>
      <c r="BX20" s="33">
        <v>138</v>
      </c>
      <c r="BY20" s="32">
        <v>39</v>
      </c>
      <c r="BZ20" s="67" t="s">
        <v>29</v>
      </c>
      <c r="CA20" s="33">
        <v>173</v>
      </c>
    </row>
    <row r="21" spans="1:79" x14ac:dyDescent="0.25">
      <c r="A21" s="21" t="s">
        <v>38</v>
      </c>
      <c r="B21" s="32" t="s">
        <v>4</v>
      </c>
      <c r="C21" s="67" t="s">
        <v>29</v>
      </c>
      <c r="D21" s="33" t="s">
        <v>4</v>
      </c>
      <c r="E21" s="32" t="s">
        <v>4</v>
      </c>
      <c r="F21" s="67" t="s">
        <v>29</v>
      </c>
      <c r="G21" s="33" t="s">
        <v>4</v>
      </c>
      <c r="H21" s="30" t="s">
        <v>4</v>
      </c>
      <c r="I21" s="70" t="s">
        <v>29</v>
      </c>
      <c r="J21" s="31" t="s">
        <v>4</v>
      </c>
      <c r="K21" s="30" t="s">
        <v>4</v>
      </c>
      <c r="L21" s="70" t="s">
        <v>29</v>
      </c>
      <c r="M21" s="31" t="s">
        <v>4</v>
      </c>
      <c r="N21" s="32" t="s">
        <v>4</v>
      </c>
      <c r="O21" s="67" t="s">
        <v>29</v>
      </c>
      <c r="P21" s="33" t="s">
        <v>4</v>
      </c>
      <c r="Q21" s="32" t="s">
        <v>4</v>
      </c>
      <c r="R21" s="67" t="s">
        <v>29</v>
      </c>
      <c r="S21" s="33" t="s">
        <v>4</v>
      </c>
      <c r="T21" s="30" t="s">
        <v>4</v>
      </c>
      <c r="U21" s="70" t="s">
        <v>29</v>
      </c>
      <c r="V21" s="31" t="s">
        <v>4</v>
      </c>
      <c r="W21" s="30" t="s">
        <v>4</v>
      </c>
      <c r="X21" s="70" t="s">
        <v>29</v>
      </c>
      <c r="Y21" s="31" t="s">
        <v>4</v>
      </c>
      <c r="Z21" s="32">
        <v>15</v>
      </c>
      <c r="AA21" s="67" t="s">
        <v>29</v>
      </c>
      <c r="AB21" s="33">
        <v>139</v>
      </c>
      <c r="AC21" s="32">
        <v>22</v>
      </c>
      <c r="AD21" s="67" t="s">
        <v>29</v>
      </c>
      <c r="AE21" s="33">
        <v>110</v>
      </c>
      <c r="AF21" s="30" t="s">
        <v>4</v>
      </c>
      <c r="AG21" s="70" t="s">
        <v>29</v>
      </c>
      <c r="AH21" s="31" t="s">
        <v>4</v>
      </c>
      <c r="AI21" s="30" t="s">
        <v>4</v>
      </c>
      <c r="AJ21" s="70" t="s">
        <v>29</v>
      </c>
      <c r="AK21" s="31" t="s">
        <v>4</v>
      </c>
      <c r="AL21" s="32" t="s">
        <v>4</v>
      </c>
      <c r="AM21" s="67" t="s">
        <v>29</v>
      </c>
      <c r="AN21" s="33" t="s">
        <v>4</v>
      </c>
      <c r="AO21" s="32" t="s">
        <v>4</v>
      </c>
      <c r="AP21" s="67" t="s">
        <v>29</v>
      </c>
      <c r="AQ21" s="33" t="s">
        <v>4</v>
      </c>
      <c r="AR21" s="30">
        <v>5</v>
      </c>
      <c r="AS21" s="70" t="s">
        <v>29</v>
      </c>
      <c r="AT21" s="31">
        <v>30</v>
      </c>
      <c r="AU21" s="30">
        <v>9</v>
      </c>
      <c r="AV21" s="70" t="s">
        <v>29</v>
      </c>
      <c r="AW21" s="31">
        <v>35</v>
      </c>
      <c r="AX21" s="32" t="s">
        <v>6</v>
      </c>
      <c r="AY21" s="67" t="s">
        <v>29</v>
      </c>
      <c r="AZ21" s="33" t="s">
        <v>6</v>
      </c>
      <c r="BA21" s="32" t="s">
        <v>6</v>
      </c>
      <c r="BB21" s="67" t="s">
        <v>29</v>
      </c>
      <c r="BC21" s="33" t="s">
        <v>6</v>
      </c>
      <c r="BD21" s="30" t="s">
        <v>4</v>
      </c>
      <c r="BE21" s="70" t="s">
        <v>29</v>
      </c>
      <c r="BF21" s="31" t="s">
        <v>4</v>
      </c>
      <c r="BG21" s="30" t="s">
        <v>4</v>
      </c>
      <c r="BH21" s="70" t="s">
        <v>29</v>
      </c>
      <c r="BI21" s="31" t="s">
        <v>4</v>
      </c>
      <c r="BJ21" s="32" t="s">
        <v>4</v>
      </c>
      <c r="BK21" s="67" t="s">
        <v>29</v>
      </c>
      <c r="BL21" s="33" t="s">
        <v>4</v>
      </c>
      <c r="BM21" s="32" t="s">
        <v>4</v>
      </c>
      <c r="BN21" s="67" t="s">
        <v>29</v>
      </c>
      <c r="BO21" s="33" t="s">
        <v>4</v>
      </c>
      <c r="BP21" s="30">
        <v>20</v>
      </c>
      <c r="BQ21" s="70" t="s">
        <v>29</v>
      </c>
      <c r="BR21" s="31">
        <v>176</v>
      </c>
      <c r="BS21" s="30">
        <v>0</v>
      </c>
      <c r="BT21" s="70" t="s">
        <v>29</v>
      </c>
      <c r="BU21" s="31">
        <v>135</v>
      </c>
      <c r="BV21" s="32" t="s">
        <v>4</v>
      </c>
      <c r="BW21" s="67" t="s">
        <v>29</v>
      </c>
      <c r="BX21" s="33" t="s">
        <v>4</v>
      </c>
      <c r="BY21" s="32" t="s">
        <v>4</v>
      </c>
      <c r="BZ21" s="67" t="s">
        <v>29</v>
      </c>
      <c r="CA21" s="33" t="s">
        <v>4</v>
      </c>
    </row>
    <row r="22" spans="1:79" x14ac:dyDescent="0.25">
      <c r="A22" s="21" t="s">
        <v>37</v>
      </c>
      <c r="B22" s="32" t="s">
        <v>4</v>
      </c>
      <c r="C22" s="67" t="s">
        <v>29</v>
      </c>
      <c r="D22" s="33" t="s">
        <v>4</v>
      </c>
      <c r="E22" s="32" t="s">
        <v>4</v>
      </c>
      <c r="F22" s="67" t="s">
        <v>29</v>
      </c>
      <c r="G22" s="33" t="s">
        <v>4</v>
      </c>
      <c r="H22" s="30">
        <v>2</v>
      </c>
      <c r="I22" s="70" t="s">
        <v>29</v>
      </c>
      <c r="J22" s="31">
        <v>58</v>
      </c>
      <c r="K22" s="30">
        <v>3</v>
      </c>
      <c r="L22" s="70" t="s">
        <v>29</v>
      </c>
      <c r="M22" s="31">
        <v>62</v>
      </c>
      <c r="N22" s="32" t="s">
        <v>4</v>
      </c>
      <c r="O22" s="67" t="s">
        <v>29</v>
      </c>
      <c r="P22" s="33" t="s">
        <v>4</v>
      </c>
      <c r="Q22" s="32" t="s">
        <v>4</v>
      </c>
      <c r="R22" s="67" t="s">
        <v>29</v>
      </c>
      <c r="S22" s="33" t="s">
        <v>4</v>
      </c>
      <c r="T22" s="30" t="s">
        <v>4</v>
      </c>
      <c r="U22" s="70" t="s">
        <v>29</v>
      </c>
      <c r="V22" s="31" t="s">
        <v>4</v>
      </c>
      <c r="W22" s="30" t="s">
        <v>4</v>
      </c>
      <c r="X22" s="70" t="s">
        <v>29</v>
      </c>
      <c r="Y22" s="31" t="s">
        <v>4</v>
      </c>
      <c r="Z22" s="32">
        <v>9</v>
      </c>
      <c r="AA22" s="67" t="s">
        <v>29</v>
      </c>
      <c r="AB22" s="33">
        <v>125</v>
      </c>
      <c r="AC22" s="32">
        <v>12</v>
      </c>
      <c r="AD22" s="67" t="s">
        <v>29</v>
      </c>
      <c r="AE22" s="33">
        <v>89</v>
      </c>
      <c r="AF22" s="30">
        <v>99</v>
      </c>
      <c r="AG22" s="70" t="s">
        <v>29</v>
      </c>
      <c r="AH22" s="31">
        <v>637</v>
      </c>
      <c r="AI22" s="30">
        <v>140</v>
      </c>
      <c r="AJ22" s="70" t="s">
        <v>29</v>
      </c>
      <c r="AK22" s="31">
        <v>630</v>
      </c>
      <c r="AL22" s="32" t="s">
        <v>4</v>
      </c>
      <c r="AM22" s="67" t="s">
        <v>29</v>
      </c>
      <c r="AN22" s="33" t="s">
        <v>4</v>
      </c>
      <c r="AO22" s="32" t="s">
        <v>4</v>
      </c>
      <c r="AP22" s="67" t="s">
        <v>29</v>
      </c>
      <c r="AQ22" s="33" t="s">
        <v>4</v>
      </c>
      <c r="AR22" s="30">
        <v>3</v>
      </c>
      <c r="AS22" s="70" t="s">
        <v>29</v>
      </c>
      <c r="AT22" s="31">
        <v>78</v>
      </c>
      <c r="AU22" s="30">
        <v>0</v>
      </c>
      <c r="AV22" s="70" t="s">
        <v>29</v>
      </c>
      <c r="AW22" s="31">
        <v>112</v>
      </c>
      <c r="AX22" s="32" t="s">
        <v>6</v>
      </c>
      <c r="AY22" s="67" t="s">
        <v>29</v>
      </c>
      <c r="AZ22" s="33" t="s">
        <v>6</v>
      </c>
      <c r="BA22" s="32" t="s">
        <v>6</v>
      </c>
      <c r="BB22" s="67" t="s">
        <v>29</v>
      </c>
      <c r="BC22" s="33" t="s">
        <v>6</v>
      </c>
      <c r="BD22" s="30" t="s">
        <v>4</v>
      </c>
      <c r="BE22" s="70" t="s">
        <v>29</v>
      </c>
      <c r="BF22" s="31" t="s">
        <v>4</v>
      </c>
      <c r="BG22" s="30" t="s">
        <v>4</v>
      </c>
      <c r="BH22" s="70" t="s">
        <v>29</v>
      </c>
      <c r="BI22" s="31" t="s">
        <v>4</v>
      </c>
      <c r="BJ22" s="32" t="s">
        <v>4</v>
      </c>
      <c r="BK22" s="67" t="s">
        <v>29</v>
      </c>
      <c r="BL22" s="33" t="s">
        <v>4</v>
      </c>
      <c r="BM22" s="32" t="s">
        <v>4</v>
      </c>
      <c r="BN22" s="67" t="s">
        <v>29</v>
      </c>
      <c r="BO22" s="33" t="s">
        <v>4</v>
      </c>
      <c r="BP22" s="30">
        <v>24</v>
      </c>
      <c r="BQ22" s="70" t="s">
        <v>29</v>
      </c>
      <c r="BR22" s="31">
        <v>196</v>
      </c>
      <c r="BS22" s="30">
        <v>1</v>
      </c>
      <c r="BT22" s="70" t="s">
        <v>29</v>
      </c>
      <c r="BU22" s="31">
        <v>548</v>
      </c>
      <c r="BV22" s="32" t="s">
        <v>4</v>
      </c>
      <c r="BW22" s="67" t="s">
        <v>29</v>
      </c>
      <c r="BX22" s="33" t="s">
        <v>4</v>
      </c>
      <c r="BY22" s="32" t="s">
        <v>4</v>
      </c>
      <c r="BZ22" s="67" t="s">
        <v>29</v>
      </c>
      <c r="CA22" s="33" t="s">
        <v>4</v>
      </c>
    </row>
    <row r="23" spans="1:79" x14ac:dyDescent="0.25">
      <c r="A23" s="21" t="s">
        <v>42</v>
      </c>
      <c r="B23" s="32" t="s">
        <v>4</v>
      </c>
      <c r="C23" s="67" t="s">
        <v>29</v>
      </c>
      <c r="D23" s="33" t="s">
        <v>4</v>
      </c>
      <c r="E23" s="32" t="s">
        <v>4</v>
      </c>
      <c r="F23" s="67" t="s">
        <v>29</v>
      </c>
      <c r="G23" s="33" t="s">
        <v>4</v>
      </c>
      <c r="H23" s="30" t="s">
        <v>4</v>
      </c>
      <c r="I23" s="70" t="s">
        <v>29</v>
      </c>
      <c r="J23" s="31" t="s">
        <v>4</v>
      </c>
      <c r="K23" s="30" t="s">
        <v>4</v>
      </c>
      <c r="L23" s="70" t="s">
        <v>29</v>
      </c>
      <c r="M23" s="31" t="s">
        <v>4</v>
      </c>
      <c r="N23" s="32" t="s">
        <v>4</v>
      </c>
      <c r="O23" s="67" t="s">
        <v>29</v>
      </c>
      <c r="P23" s="33" t="s">
        <v>4</v>
      </c>
      <c r="Q23" s="32" t="s">
        <v>4</v>
      </c>
      <c r="R23" s="67" t="s">
        <v>29</v>
      </c>
      <c r="S23" s="33" t="s">
        <v>4</v>
      </c>
      <c r="T23" s="30" t="s">
        <v>4</v>
      </c>
      <c r="U23" s="70" t="s">
        <v>29</v>
      </c>
      <c r="V23" s="31" t="s">
        <v>4</v>
      </c>
      <c r="W23" s="30" t="s">
        <v>4</v>
      </c>
      <c r="X23" s="70" t="s">
        <v>29</v>
      </c>
      <c r="Y23" s="31" t="s">
        <v>4</v>
      </c>
      <c r="Z23" s="32" t="s">
        <v>4</v>
      </c>
      <c r="AA23" s="67" t="s">
        <v>29</v>
      </c>
      <c r="AB23" s="33" t="s">
        <v>4</v>
      </c>
      <c r="AC23" s="32" t="s">
        <v>4</v>
      </c>
      <c r="AD23" s="67" t="s">
        <v>29</v>
      </c>
      <c r="AE23" s="33" t="s">
        <v>4</v>
      </c>
      <c r="AF23" s="30" t="s">
        <v>4</v>
      </c>
      <c r="AG23" s="70" t="s">
        <v>29</v>
      </c>
      <c r="AH23" s="31" t="s">
        <v>4</v>
      </c>
      <c r="AI23" s="30" t="s">
        <v>4</v>
      </c>
      <c r="AJ23" s="70" t="s">
        <v>29</v>
      </c>
      <c r="AK23" s="31" t="s">
        <v>4</v>
      </c>
      <c r="AL23" s="32" t="s">
        <v>4</v>
      </c>
      <c r="AM23" s="67" t="s">
        <v>29</v>
      </c>
      <c r="AN23" s="33" t="s">
        <v>4</v>
      </c>
      <c r="AO23" s="32" t="s">
        <v>4</v>
      </c>
      <c r="AP23" s="67" t="s">
        <v>29</v>
      </c>
      <c r="AQ23" s="33" t="s">
        <v>4</v>
      </c>
      <c r="AR23" s="30" t="s">
        <v>4</v>
      </c>
      <c r="AS23" s="70" t="s">
        <v>29</v>
      </c>
      <c r="AT23" s="31" t="s">
        <v>4</v>
      </c>
      <c r="AU23" s="30" t="s">
        <v>4</v>
      </c>
      <c r="AV23" s="70" t="s">
        <v>29</v>
      </c>
      <c r="AW23" s="31" t="s">
        <v>4</v>
      </c>
      <c r="AX23" s="32" t="s">
        <v>4</v>
      </c>
      <c r="AY23" s="67" t="s">
        <v>29</v>
      </c>
      <c r="AZ23" s="33" t="s">
        <v>4</v>
      </c>
      <c r="BA23" s="32" t="s">
        <v>4</v>
      </c>
      <c r="BB23" s="67" t="s">
        <v>29</v>
      </c>
      <c r="BC23" s="33" t="s">
        <v>4</v>
      </c>
      <c r="BD23" s="30" t="s">
        <v>4</v>
      </c>
      <c r="BE23" s="70" t="s">
        <v>29</v>
      </c>
      <c r="BF23" s="31" t="s">
        <v>4</v>
      </c>
      <c r="BG23" s="30" t="s">
        <v>4</v>
      </c>
      <c r="BH23" s="70" t="s">
        <v>29</v>
      </c>
      <c r="BI23" s="31" t="s">
        <v>4</v>
      </c>
      <c r="BJ23" s="32" t="s">
        <v>4</v>
      </c>
      <c r="BK23" s="67" t="s">
        <v>29</v>
      </c>
      <c r="BL23" s="33" t="s">
        <v>4</v>
      </c>
      <c r="BM23" s="32" t="s">
        <v>4</v>
      </c>
      <c r="BN23" s="67" t="s">
        <v>29</v>
      </c>
      <c r="BO23" s="33" t="s">
        <v>4</v>
      </c>
      <c r="BP23" s="30">
        <v>111</v>
      </c>
      <c r="BQ23" s="70" t="s">
        <v>29</v>
      </c>
      <c r="BR23" s="31">
        <v>156</v>
      </c>
      <c r="BS23" s="30">
        <v>13</v>
      </c>
      <c r="BT23" s="70" t="s">
        <v>29</v>
      </c>
      <c r="BU23" s="31">
        <v>125</v>
      </c>
      <c r="BV23" s="32" t="s">
        <v>4</v>
      </c>
      <c r="BW23" s="67" t="s">
        <v>29</v>
      </c>
      <c r="BX23" s="33" t="s">
        <v>4</v>
      </c>
      <c r="BY23" s="32" t="s">
        <v>4</v>
      </c>
      <c r="BZ23" s="67" t="s">
        <v>29</v>
      </c>
      <c r="CA23" s="33" t="s">
        <v>4</v>
      </c>
    </row>
    <row r="24" spans="1:79" x14ac:dyDescent="0.25">
      <c r="A24" s="21" t="s">
        <v>34</v>
      </c>
      <c r="B24" s="32">
        <v>0</v>
      </c>
      <c r="C24" s="67" t="s">
        <v>29</v>
      </c>
      <c r="D24" s="33">
        <v>133</v>
      </c>
      <c r="E24" s="32">
        <v>0</v>
      </c>
      <c r="F24" s="67" t="s">
        <v>29</v>
      </c>
      <c r="G24" s="33">
        <v>128</v>
      </c>
      <c r="H24" s="30">
        <v>1</v>
      </c>
      <c r="I24" s="70" t="s">
        <v>29</v>
      </c>
      <c r="J24" s="31">
        <v>18</v>
      </c>
      <c r="K24" s="30">
        <v>0</v>
      </c>
      <c r="L24" s="70" t="s">
        <v>29</v>
      </c>
      <c r="M24" s="31">
        <v>56</v>
      </c>
      <c r="N24" s="32">
        <v>3</v>
      </c>
      <c r="O24" s="67" t="s">
        <v>29</v>
      </c>
      <c r="P24" s="33">
        <v>10</v>
      </c>
      <c r="Q24" s="32">
        <v>2</v>
      </c>
      <c r="R24" s="67" t="s">
        <v>29</v>
      </c>
      <c r="S24" s="33">
        <v>22</v>
      </c>
      <c r="T24" s="30">
        <v>6</v>
      </c>
      <c r="U24" s="70" t="s">
        <v>29</v>
      </c>
      <c r="V24" s="31">
        <v>98</v>
      </c>
      <c r="W24" s="30">
        <v>10</v>
      </c>
      <c r="X24" s="70" t="s">
        <v>29</v>
      </c>
      <c r="Y24" s="31">
        <v>78</v>
      </c>
      <c r="Z24" s="32">
        <v>2</v>
      </c>
      <c r="AA24" s="67" t="s">
        <v>29</v>
      </c>
      <c r="AB24" s="33">
        <v>424</v>
      </c>
      <c r="AC24" s="32">
        <v>3</v>
      </c>
      <c r="AD24" s="67" t="s">
        <v>29</v>
      </c>
      <c r="AE24" s="33">
        <v>191</v>
      </c>
      <c r="AF24" s="30">
        <v>142</v>
      </c>
      <c r="AG24" s="70" t="s">
        <v>29</v>
      </c>
      <c r="AH24" s="31">
        <v>405</v>
      </c>
      <c r="AI24" s="30">
        <v>144</v>
      </c>
      <c r="AJ24" s="70" t="s">
        <v>29</v>
      </c>
      <c r="AK24" s="31">
        <v>411</v>
      </c>
      <c r="AL24" s="32">
        <v>1</v>
      </c>
      <c r="AM24" s="67" t="s">
        <v>29</v>
      </c>
      <c r="AN24" s="33">
        <v>274</v>
      </c>
      <c r="AO24" s="32">
        <v>0</v>
      </c>
      <c r="AP24" s="67" t="s">
        <v>29</v>
      </c>
      <c r="AQ24" s="33">
        <v>475</v>
      </c>
      <c r="AR24" s="30">
        <v>3</v>
      </c>
      <c r="AS24" s="70" t="s">
        <v>29</v>
      </c>
      <c r="AT24" s="31">
        <v>34</v>
      </c>
      <c r="AU24" s="30">
        <v>9</v>
      </c>
      <c r="AV24" s="70" t="s">
        <v>29</v>
      </c>
      <c r="AW24" s="31">
        <v>35</v>
      </c>
      <c r="AX24" s="32">
        <v>8</v>
      </c>
      <c r="AY24" s="67" t="s">
        <v>29</v>
      </c>
      <c r="AZ24" s="33">
        <v>181</v>
      </c>
      <c r="BA24" s="32">
        <v>1</v>
      </c>
      <c r="BB24" s="67" t="s">
        <v>29</v>
      </c>
      <c r="BC24" s="33">
        <v>202</v>
      </c>
      <c r="BD24" s="30">
        <v>1</v>
      </c>
      <c r="BE24" s="70" t="s">
        <v>29</v>
      </c>
      <c r="BF24" s="31">
        <v>14</v>
      </c>
      <c r="BG24" s="30">
        <v>0</v>
      </c>
      <c r="BH24" s="70" t="s">
        <v>29</v>
      </c>
      <c r="BI24" s="31">
        <v>18</v>
      </c>
      <c r="BJ24" s="32">
        <v>7</v>
      </c>
      <c r="BK24" s="67" t="s">
        <v>29</v>
      </c>
      <c r="BL24" s="33">
        <v>1956</v>
      </c>
      <c r="BM24" s="32">
        <v>15</v>
      </c>
      <c r="BN24" s="67" t="s">
        <v>29</v>
      </c>
      <c r="BO24" s="33">
        <v>2006</v>
      </c>
      <c r="BP24" s="30">
        <v>13</v>
      </c>
      <c r="BQ24" s="70" t="s">
        <v>29</v>
      </c>
      <c r="BR24" s="31">
        <v>144</v>
      </c>
      <c r="BS24" s="30">
        <v>4</v>
      </c>
      <c r="BT24" s="70" t="s">
        <v>29</v>
      </c>
      <c r="BU24" s="31">
        <v>161</v>
      </c>
      <c r="BV24" s="32">
        <v>20</v>
      </c>
      <c r="BW24" s="67" t="s">
        <v>29</v>
      </c>
      <c r="BX24" s="33">
        <v>115</v>
      </c>
      <c r="BY24" s="32">
        <v>2</v>
      </c>
      <c r="BZ24" s="67" t="s">
        <v>29</v>
      </c>
      <c r="CA24" s="33">
        <v>225</v>
      </c>
    </row>
    <row r="25" spans="1:79" x14ac:dyDescent="0.25">
      <c r="A25" s="21" t="s">
        <v>36</v>
      </c>
      <c r="B25" s="32" t="s">
        <v>6</v>
      </c>
      <c r="C25" s="67" t="s">
        <v>29</v>
      </c>
      <c r="D25" s="33" t="s">
        <v>6</v>
      </c>
      <c r="E25" s="32" t="s">
        <v>6</v>
      </c>
      <c r="F25" s="67" t="s">
        <v>29</v>
      </c>
      <c r="G25" s="33" t="s">
        <v>6</v>
      </c>
      <c r="H25" s="30">
        <v>1</v>
      </c>
      <c r="I25" s="70" t="s">
        <v>29</v>
      </c>
      <c r="J25" s="31">
        <v>53</v>
      </c>
      <c r="K25" s="30">
        <v>1</v>
      </c>
      <c r="L25" s="70" t="s">
        <v>29</v>
      </c>
      <c r="M25" s="31">
        <v>16</v>
      </c>
      <c r="N25" s="32" t="s">
        <v>4</v>
      </c>
      <c r="O25" s="67" t="s">
        <v>29</v>
      </c>
      <c r="P25" s="33" t="s">
        <v>4</v>
      </c>
      <c r="Q25" s="32" t="s">
        <v>4</v>
      </c>
      <c r="R25" s="67" t="s">
        <v>29</v>
      </c>
      <c r="S25" s="33" t="s">
        <v>4</v>
      </c>
      <c r="T25" s="30" t="s">
        <v>4</v>
      </c>
      <c r="U25" s="70" t="s">
        <v>29</v>
      </c>
      <c r="V25" s="31" t="s">
        <v>4</v>
      </c>
      <c r="W25" s="30" t="s">
        <v>4</v>
      </c>
      <c r="X25" s="70" t="s">
        <v>29</v>
      </c>
      <c r="Y25" s="31" t="s">
        <v>4</v>
      </c>
      <c r="Z25" s="32">
        <v>13</v>
      </c>
      <c r="AA25" s="67" t="s">
        <v>29</v>
      </c>
      <c r="AB25" s="33">
        <v>98</v>
      </c>
      <c r="AC25" s="32">
        <v>12</v>
      </c>
      <c r="AD25" s="67" t="s">
        <v>29</v>
      </c>
      <c r="AE25" s="33">
        <v>87</v>
      </c>
      <c r="AF25" s="30">
        <v>85</v>
      </c>
      <c r="AG25" s="70" t="s">
        <v>29</v>
      </c>
      <c r="AH25" s="31">
        <v>435</v>
      </c>
      <c r="AI25" s="30">
        <v>118</v>
      </c>
      <c r="AJ25" s="70" t="s">
        <v>29</v>
      </c>
      <c r="AK25" s="31">
        <v>468</v>
      </c>
      <c r="AL25" s="32" t="s">
        <v>6</v>
      </c>
      <c r="AM25" s="67" t="s">
        <v>29</v>
      </c>
      <c r="AN25" s="33" t="s">
        <v>6</v>
      </c>
      <c r="AO25" s="32" t="s">
        <v>6</v>
      </c>
      <c r="AP25" s="67" t="s">
        <v>29</v>
      </c>
      <c r="AQ25" s="33" t="s">
        <v>6</v>
      </c>
      <c r="AR25" s="30" t="s">
        <v>4</v>
      </c>
      <c r="AS25" s="70" t="s">
        <v>29</v>
      </c>
      <c r="AT25" s="31" t="s">
        <v>4</v>
      </c>
      <c r="AU25" s="30" t="s">
        <v>4</v>
      </c>
      <c r="AV25" s="70" t="s">
        <v>29</v>
      </c>
      <c r="AW25" s="31" t="s">
        <v>4</v>
      </c>
      <c r="AX25" s="32" t="s">
        <v>6</v>
      </c>
      <c r="AY25" s="67" t="s">
        <v>29</v>
      </c>
      <c r="AZ25" s="33" t="s">
        <v>6</v>
      </c>
      <c r="BA25" s="32" t="s">
        <v>6</v>
      </c>
      <c r="BB25" s="67" t="s">
        <v>29</v>
      </c>
      <c r="BC25" s="33" t="s">
        <v>6</v>
      </c>
      <c r="BD25" s="30" t="s">
        <v>6</v>
      </c>
      <c r="BE25" s="70" t="s">
        <v>29</v>
      </c>
      <c r="BF25" s="31" t="s">
        <v>6</v>
      </c>
      <c r="BG25" s="30" t="s">
        <v>6</v>
      </c>
      <c r="BH25" s="70" t="s">
        <v>29</v>
      </c>
      <c r="BI25" s="31" t="s">
        <v>6</v>
      </c>
      <c r="BJ25" s="32" t="s">
        <v>6</v>
      </c>
      <c r="BK25" s="67" t="s">
        <v>29</v>
      </c>
      <c r="BL25" s="33" t="s">
        <v>6</v>
      </c>
      <c r="BM25" s="32" t="s">
        <v>6</v>
      </c>
      <c r="BN25" s="67" t="s">
        <v>29</v>
      </c>
      <c r="BO25" s="33" t="s">
        <v>6</v>
      </c>
      <c r="BP25" s="30" t="s">
        <v>6</v>
      </c>
      <c r="BQ25" s="70" t="s">
        <v>29</v>
      </c>
      <c r="BR25" s="31" t="s">
        <v>6</v>
      </c>
      <c r="BS25" s="30" t="s">
        <v>6</v>
      </c>
      <c r="BT25" s="70" t="s">
        <v>29</v>
      </c>
      <c r="BU25" s="31" t="s">
        <v>6</v>
      </c>
      <c r="BV25" s="32" t="s">
        <v>6</v>
      </c>
      <c r="BW25" s="67" t="s">
        <v>29</v>
      </c>
      <c r="BX25" s="33" t="s">
        <v>6</v>
      </c>
      <c r="BY25" s="32" t="s">
        <v>6</v>
      </c>
      <c r="BZ25" s="67" t="s">
        <v>29</v>
      </c>
      <c r="CA25" s="33" t="s">
        <v>6</v>
      </c>
    </row>
    <row r="26" spans="1:79" x14ac:dyDescent="0.25">
      <c r="A26" s="21" t="s">
        <v>32</v>
      </c>
      <c r="B26" s="32" t="s">
        <v>4</v>
      </c>
      <c r="C26" s="67" t="s">
        <v>29</v>
      </c>
      <c r="D26" s="33" t="s">
        <v>4</v>
      </c>
      <c r="E26" s="32" t="s">
        <v>4</v>
      </c>
      <c r="F26" s="67" t="s">
        <v>29</v>
      </c>
      <c r="G26" s="33" t="s">
        <v>4</v>
      </c>
      <c r="H26" s="30">
        <v>2</v>
      </c>
      <c r="I26" s="70" t="s">
        <v>29</v>
      </c>
      <c r="J26" s="31">
        <v>301</v>
      </c>
      <c r="K26" s="30">
        <v>0</v>
      </c>
      <c r="L26" s="70" t="s">
        <v>29</v>
      </c>
      <c r="M26" s="31">
        <v>311</v>
      </c>
      <c r="N26" s="32" t="s">
        <v>4</v>
      </c>
      <c r="O26" s="67" t="s">
        <v>29</v>
      </c>
      <c r="P26" s="33" t="s">
        <v>4</v>
      </c>
      <c r="Q26" s="32" t="s">
        <v>4</v>
      </c>
      <c r="R26" s="67" t="s">
        <v>29</v>
      </c>
      <c r="S26" s="33" t="s">
        <v>4</v>
      </c>
      <c r="T26" s="30" t="s">
        <v>4</v>
      </c>
      <c r="U26" s="70" t="s">
        <v>29</v>
      </c>
      <c r="V26" s="31" t="s">
        <v>4</v>
      </c>
      <c r="W26" s="30" t="s">
        <v>4</v>
      </c>
      <c r="X26" s="70" t="s">
        <v>29</v>
      </c>
      <c r="Y26" s="31" t="s">
        <v>4</v>
      </c>
      <c r="Z26" s="32">
        <v>11</v>
      </c>
      <c r="AA26" s="67" t="s">
        <v>29</v>
      </c>
      <c r="AB26" s="33">
        <v>1462</v>
      </c>
      <c r="AC26" s="32">
        <v>20</v>
      </c>
      <c r="AD26" s="67" t="s">
        <v>29</v>
      </c>
      <c r="AE26" s="33">
        <v>1194</v>
      </c>
      <c r="AF26" s="30">
        <v>162</v>
      </c>
      <c r="AG26" s="70" t="s">
        <v>29</v>
      </c>
      <c r="AH26" s="31">
        <v>746</v>
      </c>
      <c r="AI26" s="30">
        <v>156</v>
      </c>
      <c r="AJ26" s="70" t="s">
        <v>29</v>
      </c>
      <c r="AK26" s="31">
        <v>820</v>
      </c>
      <c r="AL26" s="32" t="s">
        <v>4</v>
      </c>
      <c r="AM26" s="67" t="s">
        <v>29</v>
      </c>
      <c r="AN26" s="33" t="s">
        <v>4</v>
      </c>
      <c r="AO26" s="32" t="s">
        <v>4</v>
      </c>
      <c r="AP26" s="67" t="s">
        <v>29</v>
      </c>
      <c r="AQ26" s="33" t="s">
        <v>4</v>
      </c>
      <c r="AR26" s="30" t="s">
        <v>4</v>
      </c>
      <c r="AS26" s="70" t="s">
        <v>29</v>
      </c>
      <c r="AT26" s="31" t="s">
        <v>4</v>
      </c>
      <c r="AU26" s="30" t="s">
        <v>4</v>
      </c>
      <c r="AV26" s="70" t="s">
        <v>29</v>
      </c>
      <c r="AW26" s="31" t="s">
        <v>4</v>
      </c>
      <c r="AX26" s="32" t="s">
        <v>4</v>
      </c>
      <c r="AY26" s="67" t="s">
        <v>29</v>
      </c>
      <c r="AZ26" s="33" t="s">
        <v>4</v>
      </c>
      <c r="BA26" s="32" t="s">
        <v>4</v>
      </c>
      <c r="BB26" s="67" t="s">
        <v>29</v>
      </c>
      <c r="BC26" s="33" t="s">
        <v>4</v>
      </c>
      <c r="BD26" s="30" t="s">
        <v>4</v>
      </c>
      <c r="BE26" s="70" t="s">
        <v>29</v>
      </c>
      <c r="BF26" s="31" t="s">
        <v>4</v>
      </c>
      <c r="BG26" s="30" t="s">
        <v>4</v>
      </c>
      <c r="BH26" s="70" t="s">
        <v>29</v>
      </c>
      <c r="BI26" s="31" t="s">
        <v>4</v>
      </c>
      <c r="BJ26" s="32" t="s">
        <v>4</v>
      </c>
      <c r="BK26" s="67" t="s">
        <v>29</v>
      </c>
      <c r="BL26" s="33" t="s">
        <v>4</v>
      </c>
      <c r="BM26" s="32" t="s">
        <v>4</v>
      </c>
      <c r="BN26" s="67" t="s">
        <v>29</v>
      </c>
      <c r="BO26" s="33" t="s">
        <v>4</v>
      </c>
      <c r="BP26" s="30">
        <v>97</v>
      </c>
      <c r="BQ26" s="70" t="s">
        <v>29</v>
      </c>
      <c r="BR26" s="31">
        <v>173</v>
      </c>
      <c r="BS26" s="30">
        <v>7</v>
      </c>
      <c r="BT26" s="70" t="s">
        <v>29</v>
      </c>
      <c r="BU26" s="31">
        <v>331</v>
      </c>
      <c r="BV26" s="32" t="s">
        <v>4</v>
      </c>
      <c r="BW26" s="67" t="s">
        <v>29</v>
      </c>
      <c r="BX26" s="33" t="s">
        <v>4</v>
      </c>
      <c r="BY26" s="32" t="s">
        <v>4</v>
      </c>
      <c r="BZ26" s="67" t="s">
        <v>29</v>
      </c>
      <c r="CA26" s="33" t="s">
        <v>4</v>
      </c>
    </row>
    <row r="28" spans="1:79" x14ac:dyDescent="0.25">
      <c r="A28" s="4" t="s">
        <v>10</v>
      </c>
      <c r="B28" s="94" t="s">
        <v>11</v>
      </c>
      <c r="C28" s="94"/>
      <c r="D28" s="94"/>
      <c r="E28" s="94"/>
      <c r="F28" s="94"/>
      <c r="G28" s="94"/>
      <c r="H28" s="93" t="s">
        <v>12</v>
      </c>
      <c r="I28" s="93"/>
      <c r="J28" s="93"/>
      <c r="K28" s="93"/>
      <c r="L28" s="93"/>
      <c r="M28" s="93"/>
      <c r="N28" s="95" t="s">
        <v>13</v>
      </c>
      <c r="O28" s="95"/>
      <c r="P28" s="95"/>
      <c r="Q28" s="95"/>
      <c r="R28" s="95"/>
      <c r="S28" s="95"/>
      <c r="T28" s="93" t="s">
        <v>14</v>
      </c>
      <c r="U28" s="93"/>
      <c r="V28" s="93"/>
      <c r="W28" s="93"/>
      <c r="X28" s="93"/>
      <c r="Y28" s="93"/>
      <c r="Z28" s="92" t="s">
        <v>15</v>
      </c>
      <c r="AA28" s="92"/>
      <c r="AB28" s="92"/>
      <c r="AC28" s="92"/>
      <c r="AD28" s="92"/>
      <c r="AE28" s="92"/>
      <c r="AF28" s="96" t="s">
        <v>16</v>
      </c>
      <c r="AG28" s="96"/>
      <c r="AH28" s="96"/>
      <c r="AI28" s="96"/>
      <c r="AJ28" s="96"/>
      <c r="AK28" s="96"/>
      <c r="AL28" s="92" t="s">
        <v>17</v>
      </c>
      <c r="AM28" s="92"/>
      <c r="AN28" s="92"/>
      <c r="AO28" s="92"/>
      <c r="AP28" s="92"/>
      <c r="AQ28" s="92"/>
      <c r="AR28" s="93" t="s">
        <v>18</v>
      </c>
      <c r="AS28" s="93"/>
      <c r="AT28" s="93"/>
      <c r="AU28" s="93"/>
      <c r="AV28" s="93"/>
      <c r="AW28" s="93"/>
      <c r="AX28" s="92" t="s">
        <v>19</v>
      </c>
      <c r="AY28" s="92"/>
      <c r="AZ28" s="92"/>
      <c r="BA28" s="92"/>
      <c r="BB28" s="92"/>
      <c r="BC28" s="92"/>
      <c r="BD28" s="93" t="s">
        <v>20</v>
      </c>
      <c r="BE28" s="93"/>
      <c r="BF28" s="93"/>
      <c r="BG28" s="93"/>
      <c r="BH28" s="93"/>
      <c r="BI28" s="93"/>
      <c r="BJ28" s="92" t="s">
        <v>21</v>
      </c>
      <c r="BK28" s="92"/>
      <c r="BL28" s="92"/>
      <c r="BM28" s="92"/>
      <c r="BN28" s="92"/>
      <c r="BO28" s="92"/>
      <c r="BP28" s="93" t="s">
        <v>22</v>
      </c>
      <c r="BQ28" s="93"/>
      <c r="BR28" s="93"/>
      <c r="BS28" s="93"/>
      <c r="BT28" s="93"/>
      <c r="BU28" s="93"/>
      <c r="BV28" s="92" t="s">
        <v>23</v>
      </c>
      <c r="BW28" s="92"/>
      <c r="BX28" s="92"/>
      <c r="BY28" s="92"/>
      <c r="BZ28" s="92"/>
      <c r="CA28" s="92"/>
    </row>
    <row r="29" spans="1:79" x14ac:dyDescent="0.25">
      <c r="A29" s="6"/>
      <c r="B29" s="91" t="s">
        <v>62</v>
      </c>
      <c r="C29" s="91"/>
      <c r="D29" s="91"/>
      <c r="E29" s="88" t="s">
        <v>45</v>
      </c>
      <c r="F29" s="88"/>
      <c r="G29" s="88"/>
      <c r="H29" s="89" t="s">
        <v>62</v>
      </c>
      <c r="I29" s="89"/>
      <c r="J29" s="89"/>
      <c r="K29" s="90" t="s">
        <v>45</v>
      </c>
      <c r="L29" s="90"/>
      <c r="M29" s="90"/>
      <c r="N29" s="91" t="s">
        <v>62</v>
      </c>
      <c r="O29" s="91"/>
      <c r="P29" s="91"/>
      <c r="Q29" s="88" t="s">
        <v>45</v>
      </c>
      <c r="R29" s="88"/>
      <c r="S29" s="88"/>
      <c r="T29" s="89" t="s">
        <v>62</v>
      </c>
      <c r="U29" s="89"/>
      <c r="V29" s="89"/>
      <c r="W29" s="90" t="s">
        <v>45</v>
      </c>
      <c r="X29" s="90"/>
      <c r="Y29" s="90"/>
      <c r="Z29" s="91" t="s">
        <v>62</v>
      </c>
      <c r="AA29" s="91"/>
      <c r="AB29" s="91"/>
      <c r="AC29" s="88" t="s">
        <v>45</v>
      </c>
      <c r="AD29" s="88"/>
      <c r="AE29" s="88"/>
      <c r="AF29" s="89" t="s">
        <v>62</v>
      </c>
      <c r="AG29" s="89"/>
      <c r="AH29" s="89"/>
      <c r="AI29" s="90" t="s">
        <v>45</v>
      </c>
      <c r="AJ29" s="90"/>
      <c r="AK29" s="90"/>
      <c r="AL29" s="91" t="s">
        <v>62</v>
      </c>
      <c r="AM29" s="91"/>
      <c r="AN29" s="91"/>
      <c r="AO29" s="88" t="s">
        <v>45</v>
      </c>
      <c r="AP29" s="88"/>
      <c r="AQ29" s="88"/>
      <c r="AR29" s="89" t="s">
        <v>62</v>
      </c>
      <c r="AS29" s="89"/>
      <c r="AT29" s="89"/>
      <c r="AU29" s="90" t="s">
        <v>45</v>
      </c>
      <c r="AV29" s="90"/>
      <c r="AW29" s="90"/>
      <c r="AX29" s="91" t="s">
        <v>62</v>
      </c>
      <c r="AY29" s="91"/>
      <c r="AZ29" s="91"/>
      <c r="BA29" s="88" t="s">
        <v>45</v>
      </c>
      <c r="BB29" s="88"/>
      <c r="BC29" s="88"/>
      <c r="BD29" s="89" t="s">
        <v>62</v>
      </c>
      <c r="BE29" s="89"/>
      <c r="BF29" s="89"/>
      <c r="BG29" s="90" t="s">
        <v>45</v>
      </c>
      <c r="BH29" s="90"/>
      <c r="BI29" s="90"/>
      <c r="BJ29" s="91" t="s">
        <v>62</v>
      </c>
      <c r="BK29" s="91"/>
      <c r="BL29" s="91"/>
      <c r="BM29" s="88" t="s">
        <v>45</v>
      </c>
      <c r="BN29" s="88"/>
      <c r="BO29" s="88"/>
      <c r="BP29" s="89" t="s">
        <v>62</v>
      </c>
      <c r="BQ29" s="89"/>
      <c r="BR29" s="89"/>
      <c r="BS29" s="90" t="s">
        <v>45</v>
      </c>
      <c r="BT29" s="90"/>
      <c r="BU29" s="90"/>
      <c r="BV29" s="91" t="s">
        <v>62</v>
      </c>
      <c r="BW29" s="91"/>
      <c r="BX29" s="91"/>
      <c r="BY29" s="88" t="s">
        <v>45</v>
      </c>
      <c r="BZ29" s="88"/>
      <c r="CA29" s="88"/>
    </row>
    <row r="30" spans="1:79" x14ac:dyDescent="0.25">
      <c r="A30" s="87" t="s">
        <v>44</v>
      </c>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row>
    <row r="31" spans="1:79" x14ac:dyDescent="0.25">
      <c r="A31" s="21" t="s">
        <v>39</v>
      </c>
      <c r="B31" s="63" t="str">
        <f t="shared" ref="B31:B51" si="0">IF(B$4 &gt; 0,   IF(ISNUMBER(B6),(2*B6)/(D6+B$4),B6),   "Napp")</f>
        <v>-</v>
      </c>
      <c r="C31" s="68"/>
      <c r="D31" s="63" t="str">
        <f t="shared" ref="D31:D51" si="1">IF(E$4 &gt; 0,   IF(ISNUMBER(E6),(2*E6)/(G6+E$4),E6),   "Napp")</f>
        <v>-</v>
      </c>
      <c r="E31" s="63" t="str">
        <f>IF(AND(ISNUMBER(B31),ISNUMBER(D31)),AVERAGE(B31,D31),B31)</f>
        <v>-</v>
      </c>
      <c r="F31" s="68"/>
      <c r="G31" s="7" t="str">
        <f>IF(ISNUMBER(E31),_xlfn.RANK.EQ(E31,E$31:E$51,0),"NA")</f>
        <v>NA</v>
      </c>
      <c r="H31" s="64">
        <f t="shared" ref="H31:H51" si="2">IF(H$4 &gt; 0,   IF(ISNUMBER(H6),(2*H6)/(J6+H$4),H6),   "Napp")</f>
        <v>0</v>
      </c>
      <c r="I31" s="71"/>
      <c r="J31" s="64">
        <f t="shared" ref="J31:J51" si="3">IF(K$4 &gt; 0,   IF(ISNUMBER(K6),(2*K6)/(M6+K$4),K6),   "Napp")</f>
        <v>0</v>
      </c>
      <c r="K31" s="64">
        <f>IF(AND(ISNUMBER(H31),ISNUMBER(J31)),AVERAGE(H31,J31),H31)</f>
        <v>0</v>
      </c>
      <c r="L31" s="72"/>
      <c r="M31" s="8">
        <f>IF(ISNUMBER(K31),_xlfn.RANK.EQ(K31,K$31:K$51,0),"NA")</f>
        <v>11</v>
      </c>
      <c r="N31" s="63">
        <f t="shared" ref="N31:N51" si="4">IF(N$4 &gt; 0,   IF(ISNUMBER(N6),(2*N6)/(P6+N$4),N6),   "Napp")</f>
        <v>0.19354838709677419</v>
      </c>
      <c r="O31" s="68"/>
      <c r="P31" s="63">
        <f t="shared" ref="P31:P51" si="5">IF(Q$4 &gt; 0,   IF(ISNUMBER(Q6),(2*Q6)/(S6+Q$4),Q6),   "Napp")</f>
        <v>8.3333333333333329E-2</v>
      </c>
      <c r="Q31" s="63">
        <f>IF(AND(ISNUMBER(N31),ISNUMBER(P31)),AVERAGE(N31,P31),N31)</f>
        <v>0.13844086021505375</v>
      </c>
      <c r="R31" s="68"/>
      <c r="S31" s="7">
        <f>IF(ISNUMBER(Q31),_xlfn.RANK.EQ(Q31,Q$31:Q$51,0),"NA")</f>
        <v>6</v>
      </c>
      <c r="T31" s="64">
        <f t="shared" ref="T31:T51" si="6">IF(T$4 &gt; 0,   IF(ISNUMBER(T6),(2*T6)/(V6+T$4),T6),   "Napp")</f>
        <v>9.0090090090090086E-2</v>
      </c>
      <c r="U31" s="71"/>
      <c r="V31" s="64">
        <f t="shared" ref="V31:V51" si="7">IF(W$4 &gt; 0,   IF(ISNUMBER(W6),(2*W6)/(Y6+W$4),W6),   "Napp")</f>
        <v>0.10126582278481013</v>
      </c>
      <c r="W31" s="64">
        <f>IF(AND(ISNUMBER(T31),ISNUMBER(V31)),AVERAGE(T31,V31),T31)</f>
        <v>9.5677956437450112E-2</v>
      </c>
      <c r="X31" s="72"/>
      <c r="Y31" s="8">
        <f>IF(ISNUMBER(W31),_xlfn.RANK.EQ(W31,W$31:W$51,0),"NA")</f>
        <v>7</v>
      </c>
      <c r="Z31" s="63">
        <f t="shared" ref="Z31:Z51" si="8">IF(Z$4 &gt; 0,   IF(ISNUMBER(Z6),(2*Z6)/(AB6+Z$4),Z6),   "Napp")</f>
        <v>6.8085106382978725E-2</v>
      </c>
      <c r="AA31" s="68"/>
      <c r="AB31" s="63">
        <f t="shared" ref="AB31:AB51" si="9">IF(AC$4 &gt; 0,   IF(ISNUMBER(AC6),(2*AC6)/(AE6+AC$4),AC6),   "Napp")</f>
        <v>3.3195020746887967E-2</v>
      </c>
      <c r="AC31" s="63">
        <f>IF(AND(ISNUMBER(Z31),ISNUMBER(AB31)),AVERAGE(Z31,AB31),Z31)</f>
        <v>5.0640063564933349E-2</v>
      </c>
      <c r="AD31" s="68"/>
      <c r="AE31" s="7">
        <f>IF(ISNUMBER(AC31),_xlfn.RANK.EQ(AC31,AC$31:AC$51,0),"NA")</f>
        <v>10</v>
      </c>
      <c r="AF31" s="64">
        <f t="shared" ref="AF31:AF51" si="10">IF(AF$4 &gt; 0,   IF(ISNUMBER(AF6),(2*AF6)/(AH6+AF$4),AF6),   "Napp")</f>
        <v>0.15492957746478872</v>
      </c>
      <c r="AG31" s="71"/>
      <c r="AH31" s="64">
        <f t="shared" ref="AH31:AH51" si="11">IF(AI$4 &gt; 0,   IF(ISNUMBER(AI6),(2*AI6)/(AK6+AI$4),AI6),   "Napp")</f>
        <v>0.1408083441981747</v>
      </c>
      <c r="AI31" s="64">
        <f>IF(AND(ISNUMBER(AF31),ISNUMBER(AH31)),AVERAGE(AF31,AH31),AF31)</f>
        <v>0.14786896083148171</v>
      </c>
      <c r="AJ31" s="72"/>
      <c r="AK31" s="8">
        <f>IF(ISNUMBER(AI31),_xlfn.RANK.EQ(AI31,AI$31:AI$51,0),"NA")</f>
        <v>12</v>
      </c>
      <c r="AL31" s="63" t="str">
        <f t="shared" ref="AL31:AL51" si="12">IF(AL$4 &gt; 0,   IF(ISNUMBER(AL6),(2*AL6)/(AN6+AL$4),AL6),   "Napp")</f>
        <v>-</v>
      </c>
      <c r="AM31" s="68"/>
      <c r="AN31" s="63" t="str">
        <f t="shared" ref="AN31:AN51" si="13">IF(AO$4 &gt; 0,   IF(ISNUMBER(AO6),(2*AO6)/(AQ6+AO$4),AO6),   "Napp")</f>
        <v>-</v>
      </c>
      <c r="AO31" s="63" t="str">
        <f>IF(AND(ISNUMBER(AL31),ISNUMBER(AN31)),AVERAGE(AL31,AN31),AL31)</f>
        <v>-</v>
      </c>
      <c r="AP31" s="68"/>
      <c r="AQ31" s="7" t="str">
        <f>IF(ISNUMBER(AO31),_xlfn.RANK.EQ(AO31,AO$31:AO$51,0),"NA")</f>
        <v>NA</v>
      </c>
      <c r="AR31" s="64">
        <f t="shared" ref="AR31:AR51" si="14">IF(AR$4 &gt; 0,   IF(ISNUMBER(AR6),(2*AR6)/(AT6+AR$4),AR6),   "Napp")</f>
        <v>2.8985507246376812E-2</v>
      </c>
      <c r="AS31" s="71"/>
      <c r="AT31" s="64">
        <f t="shared" ref="AT31:AT51" si="15">IF(AU$4 &gt; 0,   IF(ISNUMBER(AU6),(2*AU6)/(AW6+AU$4),AU6),   "Napp")</f>
        <v>8.4507042253521125E-2</v>
      </c>
      <c r="AU31" s="64">
        <f>IF(AND(ISNUMBER(AR31),ISNUMBER(AT31)),AVERAGE(AR31,AT31),AR31)</f>
        <v>5.674627474994897E-2</v>
      </c>
      <c r="AV31" s="72"/>
      <c r="AW31" s="8">
        <f>IF(ISNUMBER(AU31),_xlfn.RANK.EQ(AU31,AU$31:AU$51,0),"NA")</f>
        <v>9</v>
      </c>
      <c r="AX31" s="63" t="str">
        <f t="shared" ref="AX31:AX51" si="16">IF(AX$4 &gt; 0,   IF(ISNUMBER(AX6),(2*AX6)/(AZ6+AX$4),AX6),   "Napp")</f>
        <v>-</v>
      </c>
      <c r="AY31" s="68"/>
      <c r="AZ31" s="63" t="str">
        <f t="shared" ref="AZ31:AZ51" si="17">IF(BA$4 &gt; 0,   IF(ISNUMBER(BA6),(2*BA6)/(BC6+BA$4),BA6),   "Napp")</f>
        <v>-</v>
      </c>
      <c r="BA31" s="63" t="str">
        <f>IF(AND(ISNUMBER(AX31),ISNUMBER(AZ31)),AVERAGE(AX31,AZ31),AX31)</f>
        <v>-</v>
      </c>
      <c r="BB31" s="68"/>
      <c r="BC31" s="7" t="str">
        <f>IF(ISNUMBER(BA31),_xlfn.RANK.EQ(BA31,BA$31:BA$51,0),"NA")</f>
        <v>NA</v>
      </c>
      <c r="BD31" s="64" t="str">
        <f t="shared" ref="BD31:BD51" si="18">IF(BD$4 &gt; 0,   IF(ISNUMBER(BD6),(2*BD6)/(BF6+BD$4),BD6),   "Napp")</f>
        <v>-</v>
      </c>
      <c r="BE31" s="71"/>
      <c r="BF31" s="64" t="str">
        <f t="shared" ref="BF31:BF51" si="19">IF(BG$4 &gt; 0,   IF(ISNUMBER(BG6),(2*BG6)/(BI6+BG$4),BG6),   "Napp")</f>
        <v>-</v>
      </c>
      <c r="BG31" s="64" t="str">
        <f>IF(AND(ISNUMBER(BD31),ISNUMBER(BF31)),AVERAGE(BD31,BF31),BD31)</f>
        <v>-</v>
      </c>
      <c r="BH31" s="72"/>
      <c r="BI31" s="8" t="str">
        <f>IF(ISNUMBER(BG31),_xlfn.RANK.EQ(BG31,BG$31:BG$51,0),"NA")</f>
        <v>NA</v>
      </c>
      <c r="BJ31" s="63" t="str">
        <f t="shared" ref="BJ31:BJ51" si="20">IF(BJ$4 &gt; 0,   IF(ISNUMBER(BJ6),(2*BJ6)/(BL6+BJ$4),BJ6),   "Napp")</f>
        <v>-</v>
      </c>
      <c r="BK31" s="68"/>
      <c r="BL31" s="63" t="str">
        <f t="shared" ref="BL31:BL51" si="21">IF(BM$4 &gt; 0,   IF(ISNUMBER(BM6),(2*BM6)/(BO6+BM$4),BM6),   "Napp")</f>
        <v>-</v>
      </c>
      <c r="BM31" s="63" t="str">
        <f>IF(AND(ISNUMBER(BJ31),ISNUMBER(BL31)),AVERAGE(BJ31,BL31),BJ31)</f>
        <v>-</v>
      </c>
      <c r="BN31" s="68"/>
      <c r="BO31" s="7" t="str">
        <f>IF(ISNUMBER(BM31),_xlfn.RANK.EQ(BM31,BM$31:BM$51,0),"NA")</f>
        <v>NA</v>
      </c>
      <c r="BP31" s="64" t="str">
        <f t="shared" ref="BP31:BP51" si="22">IF(BP$4 &gt; 0,   IF(ISNUMBER(BP6),(2*BP6)/(BR6+BP$4),BP6),   "Napp")</f>
        <v>-</v>
      </c>
      <c r="BQ31" s="71"/>
      <c r="BR31" s="64" t="str">
        <f t="shared" ref="BR31:BR51" si="23">IF(BS$4 &gt; 0,   IF(ISNUMBER(BS6),(2*BS6)/(BU6+BS$4),BS6),   "Napp")</f>
        <v>-</v>
      </c>
      <c r="BS31" s="64" t="str">
        <f>IF(AND(ISNUMBER(BP31),ISNUMBER(BR31)),AVERAGE(BP31,BR31),BP31)</f>
        <v>-</v>
      </c>
      <c r="BT31" s="72"/>
      <c r="BU31" s="8" t="str">
        <f>IF(ISNUMBER(BS31),_xlfn.RANK.EQ(BS31,BS$31:BS$51,0),"NA")</f>
        <v>NA</v>
      </c>
      <c r="BV31" s="63" t="str">
        <f t="shared" ref="BV31:BV51" si="24">IF(BV$4 &gt; 0,   IF(ISNUMBER(BV6),(2*BV6)/(BX6+BV$4),BV6),   "Napp")</f>
        <v>-</v>
      </c>
      <c r="BW31" s="68"/>
      <c r="BX31" s="63" t="str">
        <f t="shared" ref="BX31:BX51" si="25">IF(BY$4 &gt; 0,   IF(ISNUMBER(BY6),(2*BY6)/(CA6+BY$4),BY6),   "Napp")</f>
        <v>-</v>
      </c>
      <c r="BY31" s="63" t="str">
        <f t="shared" ref="BY31" si="26">IF(AND(ISNUMBER(BV31),ISNUMBER(BX31)),AVERAGE(BV31,BX31),BV31)</f>
        <v>-</v>
      </c>
      <c r="BZ31" s="73"/>
      <c r="CA31" s="7" t="str">
        <f t="shared" ref="CA31" si="27">IF(ISNUMBER(BY31),_xlfn.RANK.EQ(BY31,BY$31:BY$51,0),"NA")</f>
        <v>NA</v>
      </c>
    </row>
    <row r="32" spans="1:79" x14ac:dyDescent="0.25">
      <c r="A32" s="21" t="s">
        <v>33</v>
      </c>
      <c r="B32" s="63" t="str">
        <f t="shared" si="0"/>
        <v>NA</v>
      </c>
      <c r="C32" s="68"/>
      <c r="D32" s="63" t="str">
        <f t="shared" si="1"/>
        <v>NA</v>
      </c>
      <c r="E32" s="63" t="str">
        <f t="shared" ref="E32:E51" si="28">IF(AND(ISNUMBER(B32),ISNUMBER(D32)),AVERAGE(B32,D32),B32)</f>
        <v>NA</v>
      </c>
      <c r="F32" s="68"/>
      <c r="G32" s="7" t="str">
        <f t="shared" ref="G32:G51" si="29">IF(ISNUMBER(E32),_xlfn.RANK.EQ(E32,E$31:E$51,0),"NA")</f>
        <v>NA</v>
      </c>
      <c r="H32" s="64">
        <f t="shared" si="2"/>
        <v>0</v>
      </c>
      <c r="I32" s="71"/>
      <c r="J32" s="64">
        <f t="shared" si="3"/>
        <v>0</v>
      </c>
      <c r="K32" s="64">
        <f t="shared" ref="K32:K51" si="30">IF(AND(ISNUMBER(H32),ISNUMBER(J32)),AVERAGE(H32,J32),H32)</f>
        <v>0</v>
      </c>
      <c r="L32" s="72"/>
      <c r="M32" s="8">
        <f t="shared" ref="M32:M51" si="31">IF(ISNUMBER(K32),_xlfn.RANK.EQ(K32,K$31:K$51,0),"NA")</f>
        <v>11</v>
      </c>
      <c r="N32" s="63">
        <f t="shared" si="4"/>
        <v>0</v>
      </c>
      <c r="O32" s="68"/>
      <c r="P32" s="63">
        <f t="shared" si="5"/>
        <v>0</v>
      </c>
      <c r="Q32" s="63">
        <f t="shared" ref="Q32:Q51" si="32">IF(AND(ISNUMBER(N32),ISNUMBER(P32)),AVERAGE(N32,P32),N32)</f>
        <v>0</v>
      </c>
      <c r="R32" s="68"/>
      <c r="S32" s="7">
        <f t="shared" ref="S32:S51" si="33">IF(ISNUMBER(Q32),_xlfn.RANK.EQ(Q32,Q$31:Q$51,0),"NA")</f>
        <v>8</v>
      </c>
      <c r="T32" s="64">
        <f t="shared" si="6"/>
        <v>0</v>
      </c>
      <c r="U32" s="71"/>
      <c r="V32" s="64">
        <f t="shared" si="7"/>
        <v>0</v>
      </c>
      <c r="W32" s="64">
        <f t="shared" ref="W32:W51" si="34">IF(AND(ISNUMBER(T32),ISNUMBER(V32)),AVERAGE(T32,V32),T32)</f>
        <v>0</v>
      </c>
      <c r="X32" s="72"/>
      <c r="Y32" s="8">
        <f t="shared" ref="Y32:Y51" si="35">IF(ISNUMBER(W32),_xlfn.RANK.EQ(W32,W$31:W$51,0),"NA")</f>
        <v>8</v>
      </c>
      <c r="Z32" s="63">
        <f t="shared" si="8"/>
        <v>0</v>
      </c>
      <c r="AA32" s="68"/>
      <c r="AB32" s="63">
        <f t="shared" si="9"/>
        <v>0</v>
      </c>
      <c r="AC32" s="63">
        <f t="shared" ref="AC32:AC51" si="36">IF(AND(ISNUMBER(Z32),ISNUMBER(AB32)),AVERAGE(Z32,AB32),Z32)</f>
        <v>0</v>
      </c>
      <c r="AD32" s="68"/>
      <c r="AE32" s="7">
        <f t="shared" ref="AE32:AE51" si="37">IF(ISNUMBER(AC32),_xlfn.RANK.EQ(AC32,AC$31:AC$51,0),"NA")</f>
        <v>13</v>
      </c>
      <c r="AF32" s="64">
        <f t="shared" si="10"/>
        <v>0</v>
      </c>
      <c r="AG32" s="71"/>
      <c r="AH32" s="64">
        <f t="shared" si="11"/>
        <v>2.4125452352231603E-3</v>
      </c>
      <c r="AI32" s="64">
        <f t="shared" ref="AI32:AI51" si="38">IF(AND(ISNUMBER(AF32),ISNUMBER(AH32)),AVERAGE(AF32,AH32),AF32)</f>
        <v>1.2062726176115801E-3</v>
      </c>
      <c r="AJ32" s="72"/>
      <c r="AK32" s="8">
        <f t="shared" ref="AK32:AK51" si="39">IF(ISNUMBER(AI32),_xlfn.RANK.EQ(AI32,AI$31:AI$51,0),"NA")</f>
        <v>14</v>
      </c>
      <c r="AL32" s="63">
        <f t="shared" si="12"/>
        <v>4.3572984749455342E-3</v>
      </c>
      <c r="AM32" s="68"/>
      <c r="AN32" s="63">
        <f t="shared" si="13"/>
        <v>0</v>
      </c>
      <c r="AO32" s="63">
        <f t="shared" ref="AO32:AO51" si="40">IF(AND(ISNUMBER(AL32),ISNUMBER(AN32)),AVERAGE(AL32,AN32),AL32)</f>
        <v>2.1786492374727671E-3</v>
      </c>
      <c r="AP32" s="68"/>
      <c r="AQ32" s="7">
        <f t="shared" ref="AQ32:AQ51" si="41">IF(ISNUMBER(AO32),_xlfn.RANK.EQ(AO32,AO$31:AO$51,0),"NA")</f>
        <v>4</v>
      </c>
      <c r="AR32" s="64">
        <f t="shared" si="14"/>
        <v>0</v>
      </c>
      <c r="AS32" s="71"/>
      <c r="AT32" s="64">
        <f t="shared" si="15"/>
        <v>0</v>
      </c>
      <c r="AU32" s="64">
        <f t="shared" ref="AU32:AU51" si="42">IF(AND(ISNUMBER(AR32),ISNUMBER(AT32)),AVERAGE(AR32,AT32),AR32)</f>
        <v>0</v>
      </c>
      <c r="AV32" s="72"/>
      <c r="AW32" s="8">
        <f t="shared" ref="AW32:AW51" si="43">IF(ISNUMBER(AU32),_xlfn.RANK.EQ(AU32,AU$31:AU$51,0),"NA")</f>
        <v>11</v>
      </c>
      <c r="AX32" s="63">
        <f t="shared" si="16"/>
        <v>0</v>
      </c>
      <c r="AY32" s="68"/>
      <c r="AZ32" s="63">
        <f t="shared" si="17"/>
        <v>0</v>
      </c>
      <c r="BA32" s="63">
        <f t="shared" ref="BA32:BA51" si="44">IF(AND(ISNUMBER(AX32),ISNUMBER(AZ32)),AVERAGE(AX32,AZ32),AX32)</f>
        <v>0</v>
      </c>
      <c r="BB32" s="68"/>
      <c r="BC32" s="7">
        <f t="shared" ref="BC32:BC51" si="45">IF(ISNUMBER(BA32),_xlfn.RANK.EQ(BA32,BA$31:BA$51,0),"NA")</f>
        <v>3</v>
      </c>
      <c r="BD32" s="64" t="str">
        <f t="shared" si="18"/>
        <v>NA</v>
      </c>
      <c r="BE32" s="71"/>
      <c r="BF32" s="64" t="str">
        <f t="shared" si="19"/>
        <v>NA</v>
      </c>
      <c r="BG32" s="64" t="str">
        <f t="shared" ref="BG32:BG51" si="46">IF(AND(ISNUMBER(BD32),ISNUMBER(BF32)),AVERAGE(BD32,BF32),BD32)</f>
        <v>NA</v>
      </c>
      <c r="BH32" s="72"/>
      <c r="BI32" s="8" t="str">
        <f t="shared" ref="BI32:BI51" si="47">IF(ISNUMBER(BG32),_xlfn.RANK.EQ(BG32,BG$31:BG$51,0),"NA")</f>
        <v>NA</v>
      </c>
      <c r="BJ32" s="63">
        <f t="shared" si="20"/>
        <v>0</v>
      </c>
      <c r="BK32" s="68"/>
      <c r="BL32" s="63">
        <f t="shared" si="21"/>
        <v>0</v>
      </c>
      <c r="BM32" s="63">
        <f t="shared" ref="BM32:BM51" si="48">IF(AND(ISNUMBER(BJ32),ISNUMBER(BL32)),AVERAGE(BJ32,BL32),BJ32)</f>
        <v>0</v>
      </c>
      <c r="BN32" s="68"/>
      <c r="BO32" s="7">
        <f t="shared" ref="BO32:BO51" si="49">IF(ISNUMBER(BM32),_xlfn.RANK.EQ(BM32,BM$31:BM$51,0),"NA")</f>
        <v>7</v>
      </c>
      <c r="BP32" s="64">
        <f t="shared" si="22"/>
        <v>0</v>
      </c>
      <c r="BQ32" s="71"/>
      <c r="BR32" s="64">
        <f t="shared" si="23"/>
        <v>0</v>
      </c>
      <c r="BS32" s="64">
        <f t="shared" ref="BS32:BS51" si="50">IF(AND(ISNUMBER(BP32),ISNUMBER(BR32)),AVERAGE(BP32,BR32),BP32)</f>
        <v>0</v>
      </c>
      <c r="BT32" s="72"/>
      <c r="BU32" s="8">
        <f t="shared" ref="BU32:BU51" si="51">IF(ISNUMBER(BS32),_xlfn.RANK.EQ(BS32,BS$31:BS$51,0),"NA")</f>
        <v>13</v>
      </c>
      <c r="BV32" s="63">
        <f t="shared" si="24"/>
        <v>0</v>
      </c>
      <c r="BW32" s="68"/>
      <c r="BX32" s="63">
        <f t="shared" si="25"/>
        <v>0</v>
      </c>
      <c r="BY32" s="63">
        <f t="shared" ref="BY32:BY51" si="52">IF(AND(ISNUMBER(BV32),ISNUMBER(BX32)),AVERAGE(BV32,BX32),BV32)</f>
        <v>0</v>
      </c>
      <c r="BZ32" s="73"/>
      <c r="CA32" s="7">
        <f t="shared" ref="CA32:CA51" si="53">IF(ISNUMBER(BY32),_xlfn.RANK.EQ(BY32,BY$31:BY$51,0),"NA")</f>
        <v>7</v>
      </c>
    </row>
    <row r="33" spans="1:79" x14ac:dyDescent="0.25">
      <c r="A33" s="21" t="s">
        <v>40</v>
      </c>
      <c r="B33" s="63" t="str">
        <f t="shared" si="0"/>
        <v>-</v>
      </c>
      <c r="C33" s="68"/>
      <c r="D33" s="63" t="str">
        <f t="shared" si="1"/>
        <v>-</v>
      </c>
      <c r="E33" s="63" t="str">
        <f t="shared" si="28"/>
        <v>-</v>
      </c>
      <c r="F33" s="68"/>
      <c r="G33" s="7" t="str">
        <f t="shared" si="29"/>
        <v>NA</v>
      </c>
      <c r="H33" s="64">
        <f t="shared" si="2"/>
        <v>0</v>
      </c>
      <c r="I33" s="71"/>
      <c r="J33" s="64">
        <f t="shared" si="3"/>
        <v>4.1666666666666664E-2</v>
      </c>
      <c r="K33" s="64">
        <f t="shared" si="30"/>
        <v>2.0833333333333332E-2</v>
      </c>
      <c r="L33" s="72"/>
      <c r="M33" s="8">
        <f t="shared" si="31"/>
        <v>8</v>
      </c>
      <c r="N33" s="63">
        <f t="shared" si="4"/>
        <v>0.46153846153846156</v>
      </c>
      <c r="O33" s="68"/>
      <c r="P33" s="63">
        <f t="shared" si="5"/>
        <v>0.22222222222222221</v>
      </c>
      <c r="Q33" s="63">
        <f t="shared" si="32"/>
        <v>0.34188034188034189</v>
      </c>
      <c r="R33" s="68"/>
      <c r="S33" s="7">
        <f t="shared" si="33"/>
        <v>4</v>
      </c>
      <c r="T33" s="64">
        <f t="shared" si="6"/>
        <v>0.22413793103448276</v>
      </c>
      <c r="U33" s="71"/>
      <c r="V33" s="64">
        <f t="shared" si="7"/>
        <v>0.23157894736842105</v>
      </c>
      <c r="W33" s="64">
        <f t="shared" si="34"/>
        <v>0.22785843920145191</v>
      </c>
      <c r="X33" s="72"/>
      <c r="Y33" s="8">
        <f t="shared" si="35"/>
        <v>4</v>
      </c>
      <c r="Z33" s="63">
        <f t="shared" si="8"/>
        <v>0.16374269005847952</v>
      </c>
      <c r="AA33" s="68"/>
      <c r="AB33" s="63">
        <f t="shared" si="9"/>
        <v>0.28378378378378377</v>
      </c>
      <c r="AC33" s="63">
        <f t="shared" si="36"/>
        <v>0.22376323692113165</v>
      </c>
      <c r="AD33" s="68"/>
      <c r="AE33" s="7">
        <f t="shared" si="37"/>
        <v>5</v>
      </c>
      <c r="AF33" s="64">
        <f t="shared" si="10"/>
        <v>0.36343115124153497</v>
      </c>
      <c r="AG33" s="71"/>
      <c r="AH33" s="64">
        <f t="shared" si="11"/>
        <v>0.4396082698585419</v>
      </c>
      <c r="AI33" s="64">
        <f t="shared" si="38"/>
        <v>0.40151971055003843</v>
      </c>
      <c r="AJ33" s="72"/>
      <c r="AK33" s="8">
        <f t="shared" si="39"/>
        <v>5</v>
      </c>
      <c r="AL33" s="63" t="str">
        <f t="shared" si="12"/>
        <v>-</v>
      </c>
      <c r="AM33" s="68"/>
      <c r="AN33" s="63" t="str">
        <f t="shared" si="13"/>
        <v>-</v>
      </c>
      <c r="AO33" s="63" t="str">
        <f t="shared" si="40"/>
        <v>-</v>
      </c>
      <c r="AP33" s="68"/>
      <c r="AQ33" s="7" t="str">
        <f t="shared" si="41"/>
        <v>NA</v>
      </c>
      <c r="AR33" s="64">
        <f t="shared" si="14"/>
        <v>0.13186813186813187</v>
      </c>
      <c r="AS33" s="71"/>
      <c r="AT33" s="64">
        <f t="shared" si="15"/>
        <v>0.20512820512820512</v>
      </c>
      <c r="AU33" s="64">
        <f t="shared" si="42"/>
        <v>0.16849816849816851</v>
      </c>
      <c r="AV33" s="72"/>
      <c r="AW33" s="8">
        <f t="shared" si="43"/>
        <v>6</v>
      </c>
      <c r="AX33" s="63" t="str">
        <f t="shared" si="16"/>
        <v>-</v>
      </c>
      <c r="AY33" s="68"/>
      <c r="AZ33" s="63" t="str">
        <f t="shared" si="17"/>
        <v>-</v>
      </c>
      <c r="BA33" s="63" t="str">
        <f t="shared" si="44"/>
        <v>-</v>
      </c>
      <c r="BB33" s="68"/>
      <c r="BC33" s="7" t="str">
        <f t="shared" si="45"/>
        <v>NA</v>
      </c>
      <c r="BD33" s="64" t="str">
        <f t="shared" si="18"/>
        <v>-</v>
      </c>
      <c r="BE33" s="71"/>
      <c r="BF33" s="64" t="str">
        <f t="shared" si="19"/>
        <v>-</v>
      </c>
      <c r="BG33" s="64" t="str">
        <f t="shared" si="46"/>
        <v>-</v>
      </c>
      <c r="BH33" s="72"/>
      <c r="BI33" s="8" t="str">
        <f t="shared" si="47"/>
        <v>NA</v>
      </c>
      <c r="BJ33" s="63" t="str">
        <f t="shared" si="20"/>
        <v>-</v>
      </c>
      <c r="BK33" s="68"/>
      <c r="BL33" s="63" t="str">
        <f t="shared" si="21"/>
        <v>-</v>
      </c>
      <c r="BM33" s="63" t="str">
        <f t="shared" si="48"/>
        <v>-</v>
      </c>
      <c r="BN33" s="68"/>
      <c r="BO33" s="7" t="str">
        <f t="shared" si="49"/>
        <v>NA</v>
      </c>
      <c r="BP33" s="64" t="str">
        <f t="shared" si="22"/>
        <v>-</v>
      </c>
      <c r="BQ33" s="71"/>
      <c r="BR33" s="64" t="str">
        <f t="shared" si="23"/>
        <v>-</v>
      </c>
      <c r="BS33" s="64" t="str">
        <f t="shared" si="50"/>
        <v>-</v>
      </c>
      <c r="BT33" s="72"/>
      <c r="BU33" s="8" t="str">
        <f t="shared" si="51"/>
        <v>NA</v>
      </c>
      <c r="BV33" s="63" t="str">
        <f t="shared" si="24"/>
        <v>-</v>
      </c>
      <c r="BW33" s="68"/>
      <c r="BX33" s="63" t="str">
        <f t="shared" si="25"/>
        <v>-</v>
      </c>
      <c r="BY33" s="63" t="str">
        <f t="shared" si="52"/>
        <v>-</v>
      </c>
      <c r="BZ33" s="73"/>
      <c r="CA33" s="7" t="str">
        <f t="shared" si="53"/>
        <v>NA</v>
      </c>
    </row>
    <row r="34" spans="1:79" x14ac:dyDescent="0.25">
      <c r="A34" s="21" t="s">
        <v>30</v>
      </c>
      <c r="B34" s="63" t="str">
        <f t="shared" si="0"/>
        <v>NA</v>
      </c>
      <c r="C34" s="68"/>
      <c r="D34" s="63" t="str">
        <f t="shared" si="1"/>
        <v>NA</v>
      </c>
      <c r="E34" s="63" t="str">
        <f t="shared" si="28"/>
        <v>NA</v>
      </c>
      <c r="F34" s="68"/>
      <c r="G34" s="7" t="str">
        <f t="shared" si="29"/>
        <v>NA</v>
      </c>
      <c r="H34" s="64" t="str">
        <f t="shared" si="2"/>
        <v>NA</v>
      </c>
      <c r="I34" s="71"/>
      <c r="J34" s="64" t="str">
        <f t="shared" si="3"/>
        <v>NA</v>
      </c>
      <c r="K34" s="64" t="str">
        <f t="shared" si="30"/>
        <v>NA</v>
      </c>
      <c r="L34" s="72"/>
      <c r="M34" s="8" t="str">
        <f t="shared" si="31"/>
        <v>NA</v>
      </c>
      <c r="N34" s="63" t="str">
        <f t="shared" si="4"/>
        <v>NA</v>
      </c>
      <c r="O34" s="68"/>
      <c r="P34" s="63" t="str">
        <f t="shared" si="5"/>
        <v>NA</v>
      </c>
      <c r="Q34" s="63" t="str">
        <f t="shared" si="32"/>
        <v>NA</v>
      </c>
      <c r="R34" s="68"/>
      <c r="S34" s="7" t="str">
        <f t="shared" si="33"/>
        <v>NA</v>
      </c>
      <c r="T34" s="64" t="str">
        <f t="shared" si="6"/>
        <v>NA</v>
      </c>
      <c r="U34" s="71"/>
      <c r="V34" s="64" t="str">
        <f t="shared" si="7"/>
        <v>NA</v>
      </c>
      <c r="W34" s="64" t="str">
        <f t="shared" si="34"/>
        <v>NA</v>
      </c>
      <c r="X34" s="72"/>
      <c r="Y34" s="8" t="str">
        <f t="shared" si="35"/>
        <v>NA</v>
      </c>
      <c r="Z34" s="63" t="str">
        <f t="shared" si="8"/>
        <v>NA</v>
      </c>
      <c r="AA34" s="68"/>
      <c r="AB34" s="63" t="str">
        <f t="shared" si="9"/>
        <v>NA</v>
      </c>
      <c r="AC34" s="63" t="str">
        <f t="shared" si="36"/>
        <v>NA</v>
      </c>
      <c r="AD34" s="68"/>
      <c r="AE34" s="7" t="str">
        <f t="shared" si="37"/>
        <v>NA</v>
      </c>
      <c r="AF34" s="64" t="str">
        <f t="shared" si="10"/>
        <v>NA</v>
      </c>
      <c r="AG34" s="71"/>
      <c r="AH34" s="64" t="str">
        <f t="shared" si="11"/>
        <v>NA</v>
      </c>
      <c r="AI34" s="64" t="str">
        <f t="shared" si="38"/>
        <v>NA</v>
      </c>
      <c r="AJ34" s="72"/>
      <c r="AK34" s="8" t="str">
        <f t="shared" si="39"/>
        <v>NA</v>
      </c>
      <c r="AL34" s="63" t="str">
        <f t="shared" si="12"/>
        <v>NA</v>
      </c>
      <c r="AM34" s="68"/>
      <c r="AN34" s="63" t="str">
        <f t="shared" si="13"/>
        <v>NA</v>
      </c>
      <c r="AO34" s="63" t="str">
        <f t="shared" si="40"/>
        <v>NA</v>
      </c>
      <c r="AP34" s="68"/>
      <c r="AQ34" s="7" t="str">
        <f t="shared" si="41"/>
        <v>NA</v>
      </c>
      <c r="AR34" s="64" t="str">
        <f t="shared" si="14"/>
        <v>NA</v>
      </c>
      <c r="AS34" s="71"/>
      <c r="AT34" s="64" t="str">
        <f t="shared" si="15"/>
        <v>NA</v>
      </c>
      <c r="AU34" s="64" t="str">
        <f t="shared" si="42"/>
        <v>NA</v>
      </c>
      <c r="AV34" s="72"/>
      <c r="AW34" s="8" t="str">
        <f t="shared" si="43"/>
        <v>NA</v>
      </c>
      <c r="AX34" s="63" t="str">
        <f t="shared" si="16"/>
        <v>NA</v>
      </c>
      <c r="AY34" s="68"/>
      <c r="AZ34" s="63" t="str">
        <f t="shared" si="17"/>
        <v>NA</v>
      </c>
      <c r="BA34" s="63" t="str">
        <f t="shared" si="44"/>
        <v>NA</v>
      </c>
      <c r="BB34" s="68"/>
      <c r="BC34" s="7" t="str">
        <f t="shared" si="45"/>
        <v>NA</v>
      </c>
      <c r="BD34" s="64">
        <f t="shared" si="18"/>
        <v>0.31578947368421051</v>
      </c>
      <c r="BE34" s="71"/>
      <c r="BF34" s="64">
        <f t="shared" si="19"/>
        <v>0.2857142857142857</v>
      </c>
      <c r="BG34" s="64">
        <f t="shared" si="46"/>
        <v>0.3007518796992481</v>
      </c>
      <c r="BH34" s="72"/>
      <c r="BI34" s="8">
        <f t="shared" si="47"/>
        <v>3</v>
      </c>
      <c r="BJ34" s="63">
        <f t="shared" si="20"/>
        <v>1.4342058085335247E-3</v>
      </c>
      <c r="BK34" s="68"/>
      <c r="BL34" s="63">
        <f t="shared" si="21"/>
        <v>4.2872454448017148E-3</v>
      </c>
      <c r="BM34" s="63">
        <f t="shared" si="48"/>
        <v>2.8607256266676199E-3</v>
      </c>
      <c r="BN34" s="68"/>
      <c r="BO34" s="7">
        <f t="shared" si="49"/>
        <v>6</v>
      </c>
      <c r="BP34" s="64" t="str">
        <f t="shared" si="22"/>
        <v>NA</v>
      </c>
      <c r="BQ34" s="71"/>
      <c r="BR34" s="64" t="str">
        <f t="shared" si="23"/>
        <v>NA</v>
      </c>
      <c r="BS34" s="64" t="str">
        <f t="shared" si="50"/>
        <v>NA</v>
      </c>
      <c r="BT34" s="72"/>
      <c r="BU34" s="8" t="str">
        <f t="shared" si="51"/>
        <v>NA</v>
      </c>
      <c r="BV34" s="63" t="str">
        <f t="shared" si="24"/>
        <v>NA</v>
      </c>
      <c r="BW34" s="68"/>
      <c r="BX34" s="63" t="str">
        <f t="shared" si="25"/>
        <v>NA</v>
      </c>
      <c r="BY34" s="63" t="str">
        <f t="shared" si="52"/>
        <v>NA</v>
      </c>
      <c r="BZ34" s="73"/>
      <c r="CA34" s="7" t="str">
        <f t="shared" si="53"/>
        <v>NA</v>
      </c>
    </row>
    <row r="35" spans="1:79" x14ac:dyDescent="0.25">
      <c r="A35" s="21" t="s">
        <v>35</v>
      </c>
      <c r="B35" s="63">
        <f t="shared" si="0"/>
        <v>0</v>
      </c>
      <c r="C35" s="68"/>
      <c r="D35" s="63">
        <f t="shared" si="1"/>
        <v>8.1632653061224497E-3</v>
      </c>
      <c r="E35" s="63">
        <f t="shared" si="28"/>
        <v>4.0816326530612249E-3</v>
      </c>
      <c r="F35" s="68"/>
      <c r="G35" s="7">
        <f t="shared" si="29"/>
        <v>3</v>
      </c>
      <c r="H35" s="64">
        <f t="shared" si="2"/>
        <v>4.2283298097251587E-3</v>
      </c>
      <c r="I35" s="71"/>
      <c r="J35" s="64">
        <f t="shared" si="3"/>
        <v>1.2345679012345678E-2</v>
      </c>
      <c r="K35" s="64">
        <f t="shared" si="30"/>
        <v>8.2870044110354181E-3</v>
      </c>
      <c r="L35" s="72"/>
      <c r="M35" s="8">
        <f t="shared" si="31"/>
        <v>9</v>
      </c>
      <c r="N35" s="63" t="str">
        <f t="shared" si="4"/>
        <v>NA</v>
      </c>
      <c r="O35" s="68"/>
      <c r="P35" s="63" t="str">
        <f t="shared" si="5"/>
        <v>NA</v>
      </c>
      <c r="Q35" s="63" t="str">
        <f t="shared" si="32"/>
        <v>NA</v>
      </c>
      <c r="R35" s="68"/>
      <c r="S35" s="7" t="str">
        <f t="shared" si="33"/>
        <v>NA</v>
      </c>
      <c r="T35" s="64" t="str">
        <f t="shared" si="6"/>
        <v>NA</v>
      </c>
      <c r="U35" s="71"/>
      <c r="V35" s="64" t="str">
        <f t="shared" si="7"/>
        <v>NA</v>
      </c>
      <c r="W35" s="64" t="str">
        <f t="shared" si="34"/>
        <v>NA</v>
      </c>
      <c r="X35" s="72"/>
      <c r="Y35" s="8" t="str">
        <f t="shared" si="35"/>
        <v>NA</v>
      </c>
      <c r="Z35" s="63" t="str">
        <f t="shared" si="8"/>
        <v>NA</v>
      </c>
      <c r="AA35" s="68"/>
      <c r="AB35" s="63" t="str">
        <f t="shared" si="9"/>
        <v>NA</v>
      </c>
      <c r="AC35" s="63" t="str">
        <f t="shared" si="36"/>
        <v>NA</v>
      </c>
      <c r="AD35" s="68"/>
      <c r="AE35" s="7" t="str">
        <f t="shared" si="37"/>
        <v>NA</v>
      </c>
      <c r="AF35" s="64">
        <f t="shared" si="10"/>
        <v>0.1998320738874895</v>
      </c>
      <c r="AG35" s="71"/>
      <c r="AH35" s="64">
        <f t="shared" si="11"/>
        <v>0.222001982160555</v>
      </c>
      <c r="AI35" s="64">
        <f t="shared" si="38"/>
        <v>0.21091702802402224</v>
      </c>
      <c r="AJ35" s="72"/>
      <c r="AK35" s="8">
        <f t="shared" si="39"/>
        <v>11</v>
      </c>
      <c r="AL35" s="63" t="str">
        <f t="shared" si="12"/>
        <v>NA</v>
      </c>
      <c r="AM35" s="68"/>
      <c r="AN35" s="63" t="str">
        <f t="shared" si="13"/>
        <v>NA</v>
      </c>
      <c r="AO35" s="63" t="str">
        <f t="shared" si="40"/>
        <v>NA</v>
      </c>
      <c r="AP35" s="68"/>
      <c r="AQ35" s="7" t="str">
        <f t="shared" si="41"/>
        <v>NA</v>
      </c>
      <c r="AR35" s="64" t="str">
        <f t="shared" si="14"/>
        <v>NA</v>
      </c>
      <c r="AS35" s="71"/>
      <c r="AT35" s="64" t="str">
        <f t="shared" si="15"/>
        <v>NA</v>
      </c>
      <c r="AU35" s="64" t="str">
        <f t="shared" si="42"/>
        <v>NA</v>
      </c>
      <c r="AV35" s="72"/>
      <c r="AW35" s="8" t="str">
        <f t="shared" si="43"/>
        <v>NA</v>
      </c>
      <c r="AX35" s="63" t="str">
        <f t="shared" si="16"/>
        <v>NA</v>
      </c>
      <c r="AY35" s="68"/>
      <c r="AZ35" s="63" t="str">
        <f t="shared" si="17"/>
        <v>NA</v>
      </c>
      <c r="BA35" s="63" t="str">
        <f t="shared" si="44"/>
        <v>NA</v>
      </c>
      <c r="BB35" s="68"/>
      <c r="BC35" s="7" t="str">
        <f t="shared" si="45"/>
        <v>NA</v>
      </c>
      <c r="BD35" s="64">
        <f t="shared" si="18"/>
        <v>0.66666666666666663</v>
      </c>
      <c r="BE35" s="71"/>
      <c r="BF35" s="64">
        <f t="shared" si="19"/>
        <v>0.48</v>
      </c>
      <c r="BG35" s="64">
        <f t="shared" si="46"/>
        <v>0.57333333333333325</v>
      </c>
      <c r="BH35" s="72"/>
      <c r="BI35" s="8">
        <f t="shared" si="47"/>
        <v>1</v>
      </c>
      <c r="BJ35" s="63">
        <f t="shared" si="20"/>
        <v>9.903185278249944E-3</v>
      </c>
      <c r="BK35" s="68"/>
      <c r="BL35" s="63">
        <f t="shared" si="21"/>
        <v>1.8780109414550501E-2</v>
      </c>
      <c r="BM35" s="63">
        <f t="shared" si="48"/>
        <v>1.4341647346400224E-2</v>
      </c>
      <c r="BN35" s="68"/>
      <c r="BO35" s="7">
        <f t="shared" si="49"/>
        <v>4</v>
      </c>
      <c r="BP35" s="64">
        <f t="shared" si="22"/>
        <v>0.26666666666666666</v>
      </c>
      <c r="BQ35" s="71"/>
      <c r="BR35" s="64">
        <f t="shared" si="23"/>
        <v>2.5252525252525252E-2</v>
      </c>
      <c r="BS35" s="64">
        <f t="shared" si="50"/>
        <v>0.14595959595959596</v>
      </c>
      <c r="BT35" s="72"/>
      <c r="BU35" s="8">
        <f t="shared" si="51"/>
        <v>7</v>
      </c>
      <c r="BV35" s="63" t="str">
        <f t="shared" si="24"/>
        <v>NA</v>
      </c>
      <c r="BW35" s="68"/>
      <c r="BX35" s="63" t="str">
        <f t="shared" si="25"/>
        <v>NA</v>
      </c>
      <c r="BY35" s="63" t="str">
        <f t="shared" si="52"/>
        <v>NA</v>
      </c>
      <c r="BZ35" s="73"/>
      <c r="CA35" s="7" t="str">
        <f t="shared" si="53"/>
        <v>NA</v>
      </c>
    </row>
    <row r="36" spans="1:79" x14ac:dyDescent="0.25">
      <c r="A36" s="21" t="s">
        <v>41</v>
      </c>
      <c r="B36" s="63" t="str">
        <f t="shared" si="0"/>
        <v>NA</v>
      </c>
      <c r="C36" s="68"/>
      <c r="D36" s="63" t="str">
        <f t="shared" si="1"/>
        <v>NA</v>
      </c>
      <c r="E36" s="63" t="str">
        <f t="shared" si="28"/>
        <v>NA</v>
      </c>
      <c r="F36" s="68"/>
      <c r="G36" s="7" t="str">
        <f t="shared" si="29"/>
        <v>NA</v>
      </c>
      <c r="H36" s="64">
        <f t="shared" si="2"/>
        <v>0</v>
      </c>
      <c r="I36" s="71"/>
      <c r="J36" s="64">
        <f t="shared" si="3"/>
        <v>8.6956521739130432E-2</v>
      </c>
      <c r="K36" s="64">
        <f t="shared" si="30"/>
        <v>4.3478260869565216E-2</v>
      </c>
      <c r="L36" s="72"/>
      <c r="M36" s="8">
        <f t="shared" si="31"/>
        <v>5</v>
      </c>
      <c r="N36" s="63">
        <f t="shared" si="4"/>
        <v>0.66666666666666663</v>
      </c>
      <c r="O36" s="68"/>
      <c r="P36" s="63">
        <f t="shared" si="5"/>
        <v>0.30769230769230771</v>
      </c>
      <c r="Q36" s="63">
        <f t="shared" si="32"/>
        <v>0.48717948717948717</v>
      </c>
      <c r="R36" s="68"/>
      <c r="S36" s="7">
        <f t="shared" si="33"/>
        <v>3</v>
      </c>
      <c r="T36" s="64">
        <f t="shared" si="6"/>
        <v>0.25757575757575757</v>
      </c>
      <c r="U36" s="71"/>
      <c r="V36" s="64">
        <f t="shared" si="7"/>
        <v>0.23529411764705882</v>
      </c>
      <c r="W36" s="64">
        <f t="shared" si="34"/>
        <v>0.24643493761140819</v>
      </c>
      <c r="X36" s="72"/>
      <c r="Y36" s="8">
        <f t="shared" si="35"/>
        <v>2</v>
      </c>
      <c r="Z36" s="63">
        <f t="shared" si="8"/>
        <v>0.14173228346456693</v>
      </c>
      <c r="AA36" s="68"/>
      <c r="AB36" s="63">
        <f t="shared" si="9"/>
        <v>0.17307692307692307</v>
      </c>
      <c r="AC36" s="63">
        <f t="shared" si="36"/>
        <v>0.15740460327074501</v>
      </c>
      <c r="AD36" s="68"/>
      <c r="AE36" s="7">
        <f t="shared" si="37"/>
        <v>8</v>
      </c>
      <c r="AF36" s="64">
        <f t="shared" si="10"/>
        <v>0.55111111111111111</v>
      </c>
      <c r="AG36" s="71"/>
      <c r="AH36" s="64">
        <f t="shared" si="11"/>
        <v>0.53937432578209277</v>
      </c>
      <c r="AI36" s="64">
        <f t="shared" si="38"/>
        <v>0.54524271844660199</v>
      </c>
      <c r="AJ36" s="72"/>
      <c r="AK36" s="8">
        <f t="shared" si="39"/>
        <v>4</v>
      </c>
      <c r="AL36" s="63">
        <f t="shared" si="12"/>
        <v>0.1324376199616123</v>
      </c>
      <c r="AM36" s="68"/>
      <c r="AN36" s="63">
        <f t="shared" si="13"/>
        <v>1.5755785327424915E-2</v>
      </c>
      <c r="AO36" s="63">
        <f t="shared" si="40"/>
        <v>7.4096702644518606E-2</v>
      </c>
      <c r="AP36" s="68"/>
      <c r="AQ36" s="7">
        <f t="shared" si="41"/>
        <v>2</v>
      </c>
      <c r="AR36" s="64">
        <f t="shared" si="14"/>
        <v>0.47457627118644069</v>
      </c>
      <c r="AS36" s="71"/>
      <c r="AT36" s="64">
        <f t="shared" si="15"/>
        <v>0.4375</v>
      </c>
      <c r="AU36" s="64">
        <f t="shared" si="42"/>
        <v>0.45603813559322037</v>
      </c>
      <c r="AV36" s="72"/>
      <c r="AW36" s="8">
        <f t="shared" si="43"/>
        <v>2</v>
      </c>
      <c r="AX36" s="63" t="str">
        <f t="shared" si="16"/>
        <v>-</v>
      </c>
      <c r="AY36" s="68"/>
      <c r="AZ36" s="63" t="str">
        <f t="shared" si="17"/>
        <v>-</v>
      </c>
      <c r="BA36" s="63" t="str">
        <f t="shared" si="44"/>
        <v>-</v>
      </c>
      <c r="BB36" s="68"/>
      <c r="BC36" s="7" t="str">
        <f t="shared" si="45"/>
        <v>NA</v>
      </c>
      <c r="BD36" s="64" t="str">
        <f t="shared" si="18"/>
        <v>NA</v>
      </c>
      <c r="BE36" s="71"/>
      <c r="BF36" s="64" t="str">
        <f t="shared" si="19"/>
        <v>NA</v>
      </c>
      <c r="BG36" s="64" t="str">
        <f t="shared" si="46"/>
        <v>NA</v>
      </c>
      <c r="BH36" s="72"/>
      <c r="BI36" s="8" t="str">
        <f t="shared" si="47"/>
        <v>NA</v>
      </c>
      <c r="BJ36" s="63">
        <f t="shared" si="20"/>
        <v>4.7846889952153108E-3</v>
      </c>
      <c r="BK36" s="68"/>
      <c r="BL36" s="63">
        <f t="shared" si="21"/>
        <v>3.1764366156511695E-2</v>
      </c>
      <c r="BM36" s="63">
        <f t="shared" si="48"/>
        <v>1.8274527575863501E-2</v>
      </c>
      <c r="BN36" s="68"/>
      <c r="BO36" s="7">
        <f t="shared" si="49"/>
        <v>3</v>
      </c>
      <c r="BP36" s="64">
        <f t="shared" si="22"/>
        <v>0.61290322580645162</v>
      </c>
      <c r="BQ36" s="71"/>
      <c r="BR36" s="64">
        <f t="shared" si="23"/>
        <v>1.5789473684210527E-2</v>
      </c>
      <c r="BS36" s="64">
        <f t="shared" si="50"/>
        <v>0.3143463497453311</v>
      </c>
      <c r="BT36" s="72"/>
      <c r="BU36" s="8">
        <f t="shared" si="51"/>
        <v>4</v>
      </c>
      <c r="BV36" s="63">
        <f t="shared" si="24"/>
        <v>0.73309608540925264</v>
      </c>
      <c r="BW36" s="68"/>
      <c r="BX36" s="63">
        <f t="shared" si="25"/>
        <v>8.4745762711864406E-3</v>
      </c>
      <c r="BY36" s="63">
        <f t="shared" si="52"/>
        <v>0.37078533084021953</v>
      </c>
      <c r="BZ36" s="73"/>
      <c r="CA36" s="7">
        <f t="shared" si="53"/>
        <v>3</v>
      </c>
    </row>
    <row r="37" spans="1:79" x14ac:dyDescent="0.25">
      <c r="A37" s="21" t="s">
        <v>31</v>
      </c>
      <c r="B37" s="63" t="str">
        <f t="shared" si="0"/>
        <v>NA</v>
      </c>
      <c r="C37" s="68"/>
      <c r="D37" s="63" t="str">
        <f t="shared" si="1"/>
        <v>NA</v>
      </c>
      <c r="E37" s="63" t="str">
        <f t="shared" si="28"/>
        <v>NA</v>
      </c>
      <c r="F37" s="68"/>
      <c r="G37" s="7" t="str">
        <f t="shared" si="29"/>
        <v>NA</v>
      </c>
      <c r="H37" s="64" t="str">
        <f t="shared" si="2"/>
        <v>NA</v>
      </c>
      <c r="I37" s="71"/>
      <c r="J37" s="64" t="str">
        <f t="shared" si="3"/>
        <v>NA</v>
      </c>
      <c r="K37" s="64" t="str">
        <f t="shared" si="30"/>
        <v>NA</v>
      </c>
      <c r="L37" s="72"/>
      <c r="M37" s="8" t="str">
        <f t="shared" si="31"/>
        <v>NA</v>
      </c>
      <c r="N37" s="63" t="str">
        <f t="shared" si="4"/>
        <v>NA</v>
      </c>
      <c r="O37" s="68"/>
      <c r="P37" s="63" t="str">
        <f t="shared" si="5"/>
        <v>NA</v>
      </c>
      <c r="Q37" s="63" t="str">
        <f t="shared" si="32"/>
        <v>NA</v>
      </c>
      <c r="R37" s="68"/>
      <c r="S37" s="7" t="str">
        <f t="shared" si="33"/>
        <v>NA</v>
      </c>
      <c r="T37" s="64" t="str">
        <f t="shared" si="6"/>
        <v>NA</v>
      </c>
      <c r="U37" s="71"/>
      <c r="V37" s="64" t="str">
        <f t="shared" si="7"/>
        <v>NA</v>
      </c>
      <c r="W37" s="64" t="str">
        <f t="shared" si="34"/>
        <v>NA</v>
      </c>
      <c r="X37" s="72"/>
      <c r="Y37" s="8" t="str">
        <f t="shared" si="35"/>
        <v>NA</v>
      </c>
      <c r="Z37" s="63" t="str">
        <f t="shared" si="8"/>
        <v>NA</v>
      </c>
      <c r="AA37" s="68"/>
      <c r="AB37" s="63" t="str">
        <f t="shared" si="9"/>
        <v>NA</v>
      </c>
      <c r="AC37" s="63" t="str">
        <f t="shared" si="36"/>
        <v>NA</v>
      </c>
      <c r="AD37" s="68"/>
      <c r="AE37" s="7" t="str">
        <f t="shared" si="37"/>
        <v>NA</v>
      </c>
      <c r="AF37" s="64">
        <f t="shared" si="10"/>
        <v>0.67852906287069992</v>
      </c>
      <c r="AG37" s="71"/>
      <c r="AH37" s="64">
        <f t="shared" si="11"/>
        <v>0.42159916926272067</v>
      </c>
      <c r="AI37" s="64">
        <f t="shared" si="38"/>
        <v>0.55006411606671035</v>
      </c>
      <c r="AJ37" s="72"/>
      <c r="AK37" s="8">
        <f t="shared" si="39"/>
        <v>3</v>
      </c>
      <c r="AL37" s="63" t="str">
        <f t="shared" si="12"/>
        <v>NA</v>
      </c>
      <c r="AM37" s="68"/>
      <c r="AN37" s="63" t="str">
        <f t="shared" si="13"/>
        <v>NA</v>
      </c>
      <c r="AO37" s="63" t="str">
        <f t="shared" si="40"/>
        <v>NA</v>
      </c>
      <c r="AP37" s="68"/>
      <c r="AQ37" s="7" t="str">
        <f t="shared" si="41"/>
        <v>NA</v>
      </c>
      <c r="AR37" s="64" t="str">
        <f t="shared" si="14"/>
        <v>NA</v>
      </c>
      <c r="AS37" s="71"/>
      <c r="AT37" s="64" t="str">
        <f t="shared" si="15"/>
        <v>NA</v>
      </c>
      <c r="AU37" s="64" t="str">
        <f t="shared" si="42"/>
        <v>NA</v>
      </c>
      <c r="AV37" s="72"/>
      <c r="AW37" s="8" t="str">
        <f t="shared" si="43"/>
        <v>NA</v>
      </c>
      <c r="AX37" s="63" t="str">
        <f t="shared" si="16"/>
        <v>NA</v>
      </c>
      <c r="AY37" s="68"/>
      <c r="AZ37" s="63" t="str">
        <f t="shared" si="17"/>
        <v>NA</v>
      </c>
      <c r="BA37" s="63" t="str">
        <f t="shared" si="44"/>
        <v>NA</v>
      </c>
      <c r="BB37" s="68"/>
      <c r="BC37" s="7" t="str">
        <f t="shared" si="45"/>
        <v>NA</v>
      </c>
      <c r="BD37" s="64" t="str">
        <f t="shared" si="18"/>
        <v>NA</v>
      </c>
      <c r="BE37" s="71"/>
      <c r="BF37" s="64" t="str">
        <f t="shared" si="19"/>
        <v>NA</v>
      </c>
      <c r="BG37" s="64" t="str">
        <f t="shared" si="46"/>
        <v>NA</v>
      </c>
      <c r="BH37" s="72"/>
      <c r="BI37" s="8" t="str">
        <f t="shared" si="47"/>
        <v>NA</v>
      </c>
      <c r="BJ37" s="63">
        <f t="shared" si="20"/>
        <v>0.11815068493150685</v>
      </c>
      <c r="BK37" s="68"/>
      <c r="BL37" s="63">
        <f t="shared" si="21"/>
        <v>0.2176360225140713</v>
      </c>
      <c r="BM37" s="63">
        <f t="shared" si="48"/>
        <v>0.16789335372278907</v>
      </c>
      <c r="BN37" s="68"/>
      <c r="BO37" s="7">
        <f t="shared" si="49"/>
        <v>1</v>
      </c>
      <c r="BP37" s="64">
        <f t="shared" si="22"/>
        <v>0.56287425149700598</v>
      </c>
      <c r="BQ37" s="71"/>
      <c r="BR37" s="64">
        <f t="shared" si="23"/>
        <v>1.509433962264151E-2</v>
      </c>
      <c r="BS37" s="64">
        <f t="shared" si="50"/>
        <v>0.28898429555982375</v>
      </c>
      <c r="BT37" s="72"/>
      <c r="BU37" s="8">
        <f t="shared" si="51"/>
        <v>6</v>
      </c>
      <c r="BV37" s="63" t="str">
        <f t="shared" si="24"/>
        <v>NA</v>
      </c>
      <c r="BW37" s="68"/>
      <c r="BX37" s="63" t="str">
        <f t="shared" si="25"/>
        <v>NA</v>
      </c>
      <c r="BY37" s="63" t="str">
        <f t="shared" si="52"/>
        <v>NA</v>
      </c>
      <c r="BZ37" s="73"/>
      <c r="CA37" s="7" t="str">
        <f t="shared" si="53"/>
        <v>NA</v>
      </c>
    </row>
    <row r="38" spans="1:79" x14ac:dyDescent="0.25">
      <c r="A38" s="4" t="s">
        <v>80</v>
      </c>
      <c r="B38" s="63">
        <f t="shared" si="0"/>
        <v>0</v>
      </c>
      <c r="C38" s="68"/>
      <c r="D38" s="63">
        <f t="shared" si="1"/>
        <v>3.3898305084745763E-2</v>
      </c>
      <c r="E38" s="63">
        <f t="shared" si="28"/>
        <v>1.6949152542372881E-2</v>
      </c>
      <c r="F38" s="68"/>
      <c r="G38" s="7">
        <f t="shared" si="29"/>
        <v>1</v>
      </c>
      <c r="H38" s="64">
        <f t="shared" si="2"/>
        <v>8.3333333333333329E-2</v>
      </c>
      <c r="I38" s="71"/>
      <c r="J38" s="64">
        <f t="shared" si="3"/>
        <v>0</v>
      </c>
      <c r="K38" s="64">
        <f t="shared" si="30"/>
        <v>4.1666666666666664E-2</v>
      </c>
      <c r="L38" s="72"/>
      <c r="M38" s="8">
        <f t="shared" si="31"/>
        <v>6</v>
      </c>
      <c r="N38" s="63" t="str">
        <f t="shared" si="4"/>
        <v>NA</v>
      </c>
      <c r="O38" s="68"/>
      <c r="P38" s="63" t="str">
        <f t="shared" si="5"/>
        <v>NA</v>
      </c>
      <c r="Q38" s="63" t="str">
        <f t="shared" si="32"/>
        <v>NA</v>
      </c>
      <c r="R38" s="68"/>
      <c r="S38" s="7" t="str">
        <f t="shared" si="33"/>
        <v>NA</v>
      </c>
      <c r="T38" s="64" t="str">
        <f t="shared" si="6"/>
        <v>NA</v>
      </c>
      <c r="U38" s="71"/>
      <c r="V38" s="64" t="str">
        <f t="shared" si="7"/>
        <v>NA</v>
      </c>
      <c r="W38" s="64" t="str">
        <f t="shared" si="34"/>
        <v>NA</v>
      </c>
      <c r="X38" s="72"/>
      <c r="Y38" s="8" t="str">
        <f t="shared" si="35"/>
        <v>NA</v>
      </c>
      <c r="Z38" s="63">
        <f t="shared" si="8"/>
        <v>0.14893617021276595</v>
      </c>
      <c r="AA38" s="68"/>
      <c r="AB38" s="63">
        <f t="shared" si="9"/>
        <v>0.34146341463414637</v>
      </c>
      <c r="AC38" s="63">
        <f t="shared" si="36"/>
        <v>0.24519979242345616</v>
      </c>
      <c r="AD38" s="68"/>
      <c r="AE38" s="7">
        <f t="shared" si="37"/>
        <v>4</v>
      </c>
      <c r="AF38" s="64">
        <f t="shared" si="10"/>
        <v>1.8575851393188854E-2</v>
      </c>
      <c r="AG38" s="71"/>
      <c r="AH38" s="64">
        <f t="shared" si="11"/>
        <v>6.222222222222222E-2</v>
      </c>
      <c r="AI38" s="64">
        <f t="shared" si="38"/>
        <v>4.0399036807705541E-2</v>
      </c>
      <c r="AJ38" s="72"/>
      <c r="AK38" s="8">
        <f t="shared" si="39"/>
        <v>13</v>
      </c>
      <c r="AL38" s="63" t="str">
        <f t="shared" si="12"/>
        <v>NA</v>
      </c>
      <c r="AM38" s="68"/>
      <c r="AN38" s="63" t="str">
        <f t="shared" si="13"/>
        <v>NA</v>
      </c>
      <c r="AO38" s="63" t="str">
        <f t="shared" si="40"/>
        <v>NA</v>
      </c>
      <c r="AP38" s="68"/>
      <c r="AQ38" s="7" t="str">
        <f t="shared" si="41"/>
        <v>NA</v>
      </c>
      <c r="AR38" s="64" t="str">
        <f t="shared" si="14"/>
        <v>NA</v>
      </c>
      <c r="AS38" s="71"/>
      <c r="AT38" s="64" t="str">
        <f t="shared" si="15"/>
        <v>NA</v>
      </c>
      <c r="AU38" s="64" t="str">
        <f t="shared" si="42"/>
        <v>NA</v>
      </c>
      <c r="AV38" s="72"/>
      <c r="AW38" s="8" t="str">
        <f t="shared" si="43"/>
        <v>NA</v>
      </c>
      <c r="AX38" s="63" t="str">
        <f t="shared" si="16"/>
        <v>-</v>
      </c>
      <c r="AY38" s="68"/>
      <c r="AZ38" s="63" t="str">
        <f t="shared" si="17"/>
        <v>-</v>
      </c>
      <c r="BA38" s="63" t="str">
        <f t="shared" si="44"/>
        <v>-</v>
      </c>
      <c r="BB38" s="68"/>
      <c r="BC38" s="7" t="str">
        <f t="shared" si="45"/>
        <v>NA</v>
      </c>
      <c r="BD38" s="64">
        <f t="shared" si="18"/>
        <v>0.4</v>
      </c>
      <c r="BE38" s="71"/>
      <c r="BF38" s="64">
        <f t="shared" si="19"/>
        <v>0.14814814814814814</v>
      </c>
      <c r="BG38" s="64">
        <f t="shared" si="46"/>
        <v>0.27407407407407408</v>
      </c>
      <c r="BH38" s="72"/>
      <c r="BI38" s="8">
        <f t="shared" si="47"/>
        <v>4</v>
      </c>
      <c r="BJ38" s="63">
        <f t="shared" si="20"/>
        <v>0</v>
      </c>
      <c r="BK38" s="68"/>
      <c r="BL38" s="63">
        <f t="shared" si="21"/>
        <v>0</v>
      </c>
      <c r="BM38" s="63">
        <f t="shared" si="48"/>
        <v>0</v>
      </c>
      <c r="BN38" s="68"/>
      <c r="BO38" s="7">
        <f t="shared" si="49"/>
        <v>7</v>
      </c>
      <c r="BP38" s="64">
        <f t="shared" si="22"/>
        <v>8.3333333333333332E-3</v>
      </c>
      <c r="BQ38" s="71"/>
      <c r="BR38" s="64">
        <f t="shared" si="23"/>
        <v>0</v>
      </c>
      <c r="BS38" s="64">
        <f t="shared" si="50"/>
        <v>4.1666666666666666E-3</v>
      </c>
      <c r="BT38" s="72"/>
      <c r="BU38" s="8">
        <f t="shared" si="51"/>
        <v>12</v>
      </c>
      <c r="BV38" s="63" t="str">
        <f t="shared" si="24"/>
        <v>NA</v>
      </c>
      <c r="BW38" s="68"/>
      <c r="BX38" s="63" t="str">
        <f t="shared" si="25"/>
        <v>NA</v>
      </c>
      <c r="BY38" s="63" t="str">
        <f t="shared" si="52"/>
        <v>NA</v>
      </c>
      <c r="BZ38" s="73"/>
      <c r="CA38" s="7" t="str">
        <f t="shared" si="53"/>
        <v>NA</v>
      </c>
    </row>
    <row r="39" spans="1:79" x14ac:dyDescent="0.25">
      <c r="A39" s="22" t="s">
        <v>81</v>
      </c>
      <c r="B39" s="63" t="str">
        <f t="shared" si="0"/>
        <v>NA</v>
      </c>
      <c r="C39" s="68"/>
      <c r="D39" s="63" t="str">
        <f t="shared" si="1"/>
        <v>NA</v>
      </c>
      <c r="E39" s="63" t="str">
        <f t="shared" si="28"/>
        <v>NA</v>
      </c>
      <c r="F39" s="68"/>
      <c r="G39" s="7" t="str">
        <f t="shared" si="29"/>
        <v>NA</v>
      </c>
      <c r="H39" s="64" t="str">
        <f t="shared" si="2"/>
        <v>NA</v>
      </c>
      <c r="I39" s="71"/>
      <c r="J39" s="64" t="str">
        <f t="shared" si="3"/>
        <v>NA</v>
      </c>
      <c r="K39" s="64" t="str">
        <f t="shared" si="30"/>
        <v>NA</v>
      </c>
      <c r="L39" s="72"/>
      <c r="M39" s="8" t="str">
        <f t="shared" si="31"/>
        <v>NA</v>
      </c>
      <c r="N39" s="63">
        <f t="shared" si="4"/>
        <v>9.5693779904306216E-3</v>
      </c>
      <c r="O39" s="68"/>
      <c r="P39" s="63">
        <f t="shared" si="5"/>
        <v>4.3383947939262474E-3</v>
      </c>
      <c r="Q39" s="63">
        <f t="shared" si="32"/>
        <v>6.953886392178435E-3</v>
      </c>
      <c r="R39" s="68"/>
      <c r="S39" s="7">
        <f t="shared" si="33"/>
        <v>7</v>
      </c>
      <c r="T39" s="64">
        <f t="shared" si="6"/>
        <v>0.2</v>
      </c>
      <c r="U39" s="71"/>
      <c r="V39" s="64">
        <f t="shared" si="7"/>
        <v>0.23529411764705882</v>
      </c>
      <c r="W39" s="64">
        <f t="shared" si="34"/>
        <v>0.21764705882352942</v>
      </c>
      <c r="X39" s="72"/>
      <c r="Y39" s="8">
        <f t="shared" si="35"/>
        <v>5</v>
      </c>
      <c r="Z39" s="63" t="str">
        <f t="shared" si="8"/>
        <v>NA</v>
      </c>
      <c r="AA39" s="68"/>
      <c r="AB39" s="63" t="str">
        <f t="shared" si="9"/>
        <v>NA</v>
      </c>
      <c r="AC39" s="63" t="str">
        <f t="shared" si="36"/>
        <v>NA</v>
      </c>
      <c r="AD39" s="68"/>
      <c r="AE39" s="7" t="str">
        <f t="shared" si="37"/>
        <v>NA</v>
      </c>
      <c r="AF39" s="64" t="str">
        <f t="shared" si="10"/>
        <v>NA</v>
      </c>
      <c r="AG39" s="71"/>
      <c r="AH39" s="64" t="str">
        <f t="shared" si="11"/>
        <v>NA</v>
      </c>
      <c r="AI39" s="64" t="str">
        <f t="shared" si="38"/>
        <v>NA</v>
      </c>
      <c r="AJ39" s="72"/>
      <c r="AK39" s="8" t="str">
        <f t="shared" si="39"/>
        <v>NA</v>
      </c>
      <c r="AL39" s="63" t="str">
        <f t="shared" si="12"/>
        <v>NA</v>
      </c>
      <c r="AM39" s="68"/>
      <c r="AN39" s="63" t="str">
        <f t="shared" si="13"/>
        <v>NA</v>
      </c>
      <c r="AO39" s="63" t="str">
        <f t="shared" si="40"/>
        <v>NA</v>
      </c>
      <c r="AP39" s="68"/>
      <c r="AQ39" s="7" t="str">
        <f t="shared" si="41"/>
        <v>NA</v>
      </c>
      <c r="AR39" s="64">
        <f t="shared" si="14"/>
        <v>7.407407407407407E-2</v>
      </c>
      <c r="AS39" s="71"/>
      <c r="AT39" s="64">
        <f t="shared" si="15"/>
        <v>0.15584415584415584</v>
      </c>
      <c r="AU39" s="64">
        <f t="shared" si="42"/>
        <v>0.11495911495911496</v>
      </c>
      <c r="AV39" s="72"/>
      <c r="AW39" s="8">
        <f t="shared" si="43"/>
        <v>7</v>
      </c>
      <c r="AX39" s="63" t="str">
        <f t="shared" si="16"/>
        <v>-</v>
      </c>
      <c r="AY39" s="68"/>
      <c r="AZ39" s="63" t="str">
        <f t="shared" si="17"/>
        <v>-</v>
      </c>
      <c r="BA39" s="63" t="str">
        <f t="shared" si="44"/>
        <v>-</v>
      </c>
      <c r="BB39" s="68"/>
      <c r="BC39" s="7" t="str">
        <f t="shared" si="45"/>
        <v>NA</v>
      </c>
      <c r="BD39" s="64" t="str">
        <f t="shared" si="18"/>
        <v>NA</v>
      </c>
      <c r="BE39" s="71"/>
      <c r="BF39" s="64" t="str">
        <f t="shared" si="19"/>
        <v>NA</v>
      </c>
      <c r="BG39" s="64" t="str">
        <f t="shared" si="46"/>
        <v>NA</v>
      </c>
      <c r="BH39" s="72"/>
      <c r="BI39" s="8" t="str">
        <f t="shared" si="47"/>
        <v>NA</v>
      </c>
      <c r="BJ39" s="63" t="str">
        <f t="shared" si="20"/>
        <v>NA</v>
      </c>
      <c r="BK39" s="68"/>
      <c r="BL39" s="63" t="str">
        <f t="shared" si="21"/>
        <v>NA</v>
      </c>
      <c r="BM39" s="63" t="str">
        <f t="shared" si="48"/>
        <v>NA</v>
      </c>
      <c r="BN39" s="68"/>
      <c r="BO39" s="7" t="str">
        <f t="shared" si="49"/>
        <v>NA</v>
      </c>
      <c r="BP39" s="64" t="str">
        <f t="shared" si="22"/>
        <v>NA</v>
      </c>
      <c r="BQ39" s="71"/>
      <c r="BR39" s="64" t="str">
        <f t="shared" si="23"/>
        <v>NA</v>
      </c>
      <c r="BS39" s="64" t="str">
        <f t="shared" si="50"/>
        <v>NA</v>
      </c>
      <c r="BT39" s="72"/>
      <c r="BU39" s="8" t="str">
        <f t="shared" si="51"/>
        <v>NA</v>
      </c>
      <c r="BV39" s="63">
        <f t="shared" si="24"/>
        <v>0.80565371024734977</v>
      </c>
      <c r="BW39" s="68"/>
      <c r="BX39" s="63">
        <f t="shared" si="25"/>
        <v>3.608247422680412E-2</v>
      </c>
      <c r="BY39" s="63">
        <f t="shared" si="52"/>
        <v>0.42086809223707694</v>
      </c>
      <c r="BZ39" s="73"/>
      <c r="CA39" s="7">
        <f t="shared" si="53"/>
        <v>2</v>
      </c>
    </row>
    <row r="40" spans="1:79" x14ac:dyDescent="0.25">
      <c r="A40" s="21" t="s">
        <v>28</v>
      </c>
      <c r="B40" s="63" t="str">
        <f t="shared" si="0"/>
        <v>NA</v>
      </c>
      <c r="C40" s="68"/>
      <c r="D40" s="63" t="str">
        <f t="shared" si="1"/>
        <v>NA</v>
      </c>
      <c r="E40" s="63" t="str">
        <f t="shared" si="28"/>
        <v>NA</v>
      </c>
      <c r="F40" s="68"/>
      <c r="G40" s="7" t="str">
        <f t="shared" si="29"/>
        <v>NA</v>
      </c>
      <c r="H40" s="64" t="str">
        <f t="shared" si="2"/>
        <v>NA</v>
      </c>
      <c r="I40" s="71"/>
      <c r="J40" s="64" t="str">
        <f t="shared" si="3"/>
        <v>NA</v>
      </c>
      <c r="K40" s="64" t="str">
        <f t="shared" si="30"/>
        <v>NA</v>
      </c>
      <c r="L40" s="72"/>
      <c r="M40" s="8" t="str">
        <f t="shared" si="31"/>
        <v>NA</v>
      </c>
      <c r="N40" s="63" t="str">
        <f t="shared" si="4"/>
        <v>NA</v>
      </c>
      <c r="O40" s="68"/>
      <c r="P40" s="63" t="str">
        <f t="shared" si="5"/>
        <v>NA</v>
      </c>
      <c r="Q40" s="63" t="str">
        <f t="shared" si="32"/>
        <v>NA</v>
      </c>
      <c r="R40" s="68"/>
      <c r="S40" s="7" t="str">
        <f t="shared" si="33"/>
        <v>NA</v>
      </c>
      <c r="T40" s="64" t="str">
        <f t="shared" si="6"/>
        <v>NA</v>
      </c>
      <c r="U40" s="71"/>
      <c r="V40" s="64" t="str">
        <f t="shared" si="7"/>
        <v>NA</v>
      </c>
      <c r="W40" s="64" t="str">
        <f t="shared" si="34"/>
        <v>NA</v>
      </c>
      <c r="X40" s="72"/>
      <c r="Y40" s="8" t="str">
        <f t="shared" si="35"/>
        <v>NA</v>
      </c>
      <c r="Z40" s="63">
        <f t="shared" si="8"/>
        <v>0.22105263157894736</v>
      </c>
      <c r="AA40" s="68"/>
      <c r="AB40" s="63">
        <f t="shared" si="9"/>
        <v>0.2807017543859649</v>
      </c>
      <c r="AC40" s="63">
        <f t="shared" si="36"/>
        <v>0.25087719298245614</v>
      </c>
      <c r="AD40" s="68"/>
      <c r="AE40" s="7">
        <f t="shared" si="37"/>
        <v>3</v>
      </c>
      <c r="AF40" s="64">
        <f t="shared" si="10"/>
        <v>0.22946544980443284</v>
      </c>
      <c r="AG40" s="71"/>
      <c r="AH40" s="64">
        <f t="shared" si="11"/>
        <v>0.2297650130548303</v>
      </c>
      <c r="AI40" s="64">
        <f t="shared" si="38"/>
        <v>0.22961523142963158</v>
      </c>
      <c r="AJ40" s="72"/>
      <c r="AK40" s="8">
        <f t="shared" si="39"/>
        <v>10</v>
      </c>
      <c r="AL40" s="63">
        <f t="shared" si="12"/>
        <v>8.9743589743589744E-2</v>
      </c>
      <c r="AM40" s="68"/>
      <c r="AN40" s="63">
        <f t="shared" si="13"/>
        <v>2.5695931477516059E-3</v>
      </c>
      <c r="AO40" s="63">
        <f t="shared" si="40"/>
        <v>4.6156591445670678E-2</v>
      </c>
      <c r="AP40" s="68"/>
      <c r="AQ40" s="7">
        <f t="shared" si="41"/>
        <v>3</v>
      </c>
      <c r="AR40" s="64">
        <f t="shared" si="14"/>
        <v>2.4096385542168676E-2</v>
      </c>
      <c r="AS40" s="71"/>
      <c r="AT40" s="64">
        <f t="shared" si="15"/>
        <v>0.1</v>
      </c>
      <c r="AU40" s="64">
        <f t="shared" si="42"/>
        <v>6.2048192771084337E-2</v>
      </c>
      <c r="AV40" s="72"/>
      <c r="AW40" s="8">
        <f t="shared" si="43"/>
        <v>8</v>
      </c>
      <c r="AX40" s="63" t="str">
        <f t="shared" si="16"/>
        <v>NA</v>
      </c>
      <c r="AY40" s="68"/>
      <c r="AZ40" s="63" t="str">
        <f t="shared" si="17"/>
        <v>NA</v>
      </c>
      <c r="BA40" s="63" t="str">
        <f t="shared" si="44"/>
        <v>NA</v>
      </c>
      <c r="BB40" s="68"/>
      <c r="BC40" s="7" t="str">
        <f t="shared" si="45"/>
        <v>NA</v>
      </c>
      <c r="BD40" s="64" t="str">
        <f t="shared" si="18"/>
        <v>NA</v>
      </c>
      <c r="BE40" s="71"/>
      <c r="BF40" s="64" t="str">
        <f t="shared" si="19"/>
        <v>NA</v>
      </c>
      <c r="BG40" s="64" t="str">
        <f t="shared" si="46"/>
        <v>NA</v>
      </c>
      <c r="BH40" s="72"/>
      <c r="BI40" s="8" t="str">
        <f t="shared" si="47"/>
        <v>NA</v>
      </c>
      <c r="BJ40" s="63" t="str">
        <f t="shared" si="20"/>
        <v>NA</v>
      </c>
      <c r="BK40" s="68"/>
      <c r="BL40" s="63" t="str">
        <f t="shared" si="21"/>
        <v>NA</v>
      </c>
      <c r="BM40" s="63" t="str">
        <f t="shared" si="48"/>
        <v>NA</v>
      </c>
      <c r="BN40" s="68"/>
      <c r="BO40" s="7" t="str">
        <f t="shared" si="49"/>
        <v>NA</v>
      </c>
      <c r="BP40" s="64">
        <f t="shared" si="22"/>
        <v>9.4890510948905105E-2</v>
      </c>
      <c r="BQ40" s="71"/>
      <c r="BR40" s="64">
        <f t="shared" si="23"/>
        <v>2.3715415019762844E-2</v>
      </c>
      <c r="BS40" s="64">
        <f t="shared" si="50"/>
        <v>5.9302962984333976E-2</v>
      </c>
      <c r="BT40" s="72"/>
      <c r="BU40" s="8">
        <f t="shared" si="51"/>
        <v>10</v>
      </c>
      <c r="BV40" s="63">
        <f t="shared" si="24"/>
        <v>0.21296296296296297</v>
      </c>
      <c r="BW40" s="68"/>
      <c r="BX40" s="63">
        <f t="shared" si="25"/>
        <v>7.586206896551724E-2</v>
      </c>
      <c r="BY40" s="63">
        <f t="shared" si="52"/>
        <v>0.1444125159642401</v>
      </c>
      <c r="BZ40" s="73"/>
      <c r="CA40" s="7">
        <f t="shared" si="53"/>
        <v>4</v>
      </c>
    </row>
    <row r="41" spans="1:79" x14ac:dyDescent="0.25">
      <c r="A41" s="21" t="s">
        <v>82</v>
      </c>
      <c r="B41" s="63" t="str">
        <f t="shared" si="0"/>
        <v>NA</v>
      </c>
      <c r="C41" s="68"/>
      <c r="D41" s="63" t="str">
        <f t="shared" si="1"/>
        <v>NA</v>
      </c>
      <c r="E41" s="63" t="str">
        <f t="shared" si="28"/>
        <v>NA</v>
      </c>
      <c r="F41" s="68"/>
      <c r="G41" s="7" t="str">
        <f t="shared" si="29"/>
        <v>NA</v>
      </c>
      <c r="H41" s="64">
        <f t="shared" si="2"/>
        <v>0.13636363636363635</v>
      </c>
      <c r="I41" s="71"/>
      <c r="J41" s="64">
        <f t="shared" si="3"/>
        <v>0.33333333333333331</v>
      </c>
      <c r="K41" s="64">
        <f t="shared" si="30"/>
        <v>0.23484848484848483</v>
      </c>
      <c r="L41" s="72"/>
      <c r="M41" s="8">
        <f t="shared" si="31"/>
        <v>1</v>
      </c>
      <c r="N41" s="63">
        <f t="shared" si="4"/>
        <v>0.83333333333333337</v>
      </c>
      <c r="O41" s="68"/>
      <c r="P41" s="63">
        <f t="shared" si="5"/>
        <v>0.41666666666666669</v>
      </c>
      <c r="Q41" s="63">
        <f t="shared" si="32"/>
        <v>0.625</v>
      </c>
      <c r="R41" s="68"/>
      <c r="S41" s="7">
        <f t="shared" si="33"/>
        <v>1</v>
      </c>
      <c r="T41" s="64">
        <f t="shared" si="6"/>
        <v>0.25862068965517243</v>
      </c>
      <c r="U41" s="71"/>
      <c r="V41" s="64">
        <f t="shared" si="7"/>
        <v>0.20618556701030927</v>
      </c>
      <c r="W41" s="64">
        <f t="shared" si="34"/>
        <v>0.23240312833274085</v>
      </c>
      <c r="X41" s="72"/>
      <c r="Y41" s="8">
        <f t="shared" si="35"/>
        <v>3</v>
      </c>
      <c r="Z41" s="63">
        <f t="shared" si="8"/>
        <v>0.40677966101694918</v>
      </c>
      <c r="AA41" s="68"/>
      <c r="AB41" s="63">
        <f t="shared" si="9"/>
        <v>0.3247863247863248</v>
      </c>
      <c r="AC41" s="63">
        <f t="shared" si="36"/>
        <v>0.36578299290163696</v>
      </c>
      <c r="AD41" s="68"/>
      <c r="AE41" s="7">
        <f t="shared" si="37"/>
        <v>1</v>
      </c>
      <c r="AF41" s="64">
        <f t="shared" si="10"/>
        <v>0.55885850178359098</v>
      </c>
      <c r="AG41" s="71"/>
      <c r="AH41" s="64">
        <f t="shared" si="11"/>
        <v>0.56427758816837315</v>
      </c>
      <c r="AI41" s="64">
        <f t="shared" si="38"/>
        <v>0.56156804497598212</v>
      </c>
      <c r="AJ41" s="72"/>
      <c r="AK41" s="8">
        <f t="shared" si="39"/>
        <v>2</v>
      </c>
      <c r="AL41" s="63">
        <f t="shared" si="12"/>
        <v>0.43989071038251365</v>
      </c>
      <c r="AM41" s="68"/>
      <c r="AN41" s="63">
        <f t="shared" si="13"/>
        <v>7.4805194805194805E-2</v>
      </c>
      <c r="AO41" s="63">
        <f t="shared" si="40"/>
        <v>0.25734795259385423</v>
      </c>
      <c r="AP41" s="68"/>
      <c r="AQ41" s="7">
        <f t="shared" si="41"/>
        <v>1</v>
      </c>
      <c r="AR41" s="64">
        <f t="shared" si="14"/>
        <v>0.23333333333333334</v>
      </c>
      <c r="AS41" s="71"/>
      <c r="AT41" s="64">
        <f t="shared" si="15"/>
        <v>0.5161290322580645</v>
      </c>
      <c r="AU41" s="64">
        <f t="shared" si="42"/>
        <v>0.37473118279569895</v>
      </c>
      <c r="AV41" s="72"/>
      <c r="AW41" s="8">
        <f t="shared" si="43"/>
        <v>3</v>
      </c>
      <c r="AX41" s="63" t="str">
        <f t="shared" si="16"/>
        <v>NA</v>
      </c>
      <c r="AY41" s="68"/>
      <c r="AZ41" s="63" t="str">
        <f t="shared" si="17"/>
        <v>NA</v>
      </c>
      <c r="BA41" s="63" t="str">
        <f t="shared" si="44"/>
        <v>NA</v>
      </c>
      <c r="BB41" s="68"/>
      <c r="BC41" s="7" t="str">
        <f t="shared" si="45"/>
        <v>NA</v>
      </c>
      <c r="BD41" s="64" t="str">
        <f t="shared" si="18"/>
        <v>NA</v>
      </c>
      <c r="BE41" s="71"/>
      <c r="BF41" s="64" t="str">
        <f t="shared" si="19"/>
        <v>NA</v>
      </c>
      <c r="BG41" s="64" t="str">
        <f t="shared" si="46"/>
        <v>NA</v>
      </c>
      <c r="BH41" s="72"/>
      <c r="BI41" s="8" t="str">
        <f t="shared" si="47"/>
        <v>NA</v>
      </c>
      <c r="BJ41" s="63">
        <f t="shared" si="20"/>
        <v>8.5180055401662055E-2</v>
      </c>
      <c r="BK41" s="68"/>
      <c r="BL41" s="63">
        <f t="shared" si="21"/>
        <v>3.5807291666666664E-2</v>
      </c>
      <c r="BM41" s="63">
        <f t="shared" si="48"/>
        <v>6.0493673534164363E-2</v>
      </c>
      <c r="BN41" s="68"/>
      <c r="BO41" s="7">
        <f t="shared" si="49"/>
        <v>2</v>
      </c>
      <c r="BP41" s="64">
        <f t="shared" si="22"/>
        <v>0.57792207792207795</v>
      </c>
      <c r="BQ41" s="71"/>
      <c r="BR41" s="64">
        <f t="shared" si="23"/>
        <v>0.11594202898550725</v>
      </c>
      <c r="BS41" s="64">
        <f t="shared" si="50"/>
        <v>0.34693205345379258</v>
      </c>
      <c r="BT41" s="72"/>
      <c r="BU41" s="8">
        <f t="shared" si="51"/>
        <v>3</v>
      </c>
      <c r="BV41" s="63">
        <f t="shared" si="24"/>
        <v>0.10294117647058823</v>
      </c>
      <c r="BW41" s="68"/>
      <c r="BX41" s="63">
        <f t="shared" si="25"/>
        <v>1.8927444794952682E-2</v>
      </c>
      <c r="BY41" s="63">
        <f t="shared" si="52"/>
        <v>6.0934310632770453E-2</v>
      </c>
      <c r="BZ41" s="73"/>
      <c r="CA41" s="7">
        <f t="shared" si="53"/>
        <v>6</v>
      </c>
    </row>
    <row r="42" spans="1:79" x14ac:dyDescent="0.25">
      <c r="A42" s="21" t="s">
        <v>83</v>
      </c>
      <c r="B42" s="63" t="str">
        <f t="shared" si="0"/>
        <v>NA</v>
      </c>
      <c r="C42" s="68"/>
      <c r="D42" s="63" t="str">
        <f t="shared" si="1"/>
        <v>NA</v>
      </c>
      <c r="E42" s="63" t="str">
        <f t="shared" si="28"/>
        <v>NA</v>
      </c>
      <c r="F42" s="68"/>
      <c r="G42" s="7" t="str">
        <f t="shared" si="29"/>
        <v>NA</v>
      </c>
      <c r="H42" s="64" t="str">
        <f t="shared" si="2"/>
        <v>NA</v>
      </c>
      <c r="I42" s="71"/>
      <c r="J42" s="64" t="str">
        <f t="shared" si="3"/>
        <v>NA</v>
      </c>
      <c r="K42" s="64" t="str">
        <f t="shared" si="30"/>
        <v>NA</v>
      </c>
      <c r="L42" s="72"/>
      <c r="M42" s="8" t="str">
        <f t="shared" si="31"/>
        <v>NA</v>
      </c>
      <c r="N42" s="63" t="str">
        <f t="shared" si="4"/>
        <v>NA</v>
      </c>
      <c r="O42" s="68"/>
      <c r="P42" s="63" t="str">
        <f t="shared" si="5"/>
        <v>NA</v>
      </c>
      <c r="Q42" s="63" t="str">
        <f t="shared" si="32"/>
        <v>NA</v>
      </c>
      <c r="R42" s="68"/>
      <c r="S42" s="7" t="str">
        <f t="shared" si="33"/>
        <v>NA</v>
      </c>
      <c r="T42" s="64" t="str">
        <f t="shared" si="6"/>
        <v>NA</v>
      </c>
      <c r="U42" s="71"/>
      <c r="V42" s="64" t="str">
        <f t="shared" si="7"/>
        <v>NA</v>
      </c>
      <c r="W42" s="64" t="str">
        <f t="shared" si="34"/>
        <v>NA</v>
      </c>
      <c r="X42" s="72"/>
      <c r="Y42" s="8" t="str">
        <f t="shared" si="35"/>
        <v>NA</v>
      </c>
      <c r="Z42" s="63" t="str">
        <f t="shared" si="8"/>
        <v>NA</v>
      </c>
      <c r="AA42" s="68"/>
      <c r="AB42" s="63" t="str">
        <f t="shared" si="9"/>
        <v>NA</v>
      </c>
      <c r="AC42" s="63" t="str">
        <f t="shared" si="36"/>
        <v>NA</v>
      </c>
      <c r="AD42" s="68"/>
      <c r="AE42" s="7" t="str">
        <f t="shared" si="37"/>
        <v>NA</v>
      </c>
      <c r="AF42" s="64" t="str">
        <f t="shared" si="10"/>
        <v>NA</v>
      </c>
      <c r="AG42" s="71"/>
      <c r="AH42" s="64" t="str">
        <f t="shared" si="11"/>
        <v>NA</v>
      </c>
      <c r="AI42" s="64" t="str">
        <f t="shared" si="38"/>
        <v>NA</v>
      </c>
      <c r="AJ42" s="72"/>
      <c r="AK42" s="8" t="str">
        <f t="shared" si="39"/>
        <v>NA</v>
      </c>
      <c r="AL42" s="63" t="str">
        <f t="shared" si="12"/>
        <v>NA</v>
      </c>
      <c r="AM42" s="68"/>
      <c r="AN42" s="63" t="str">
        <f t="shared" si="13"/>
        <v>NA</v>
      </c>
      <c r="AO42" s="63" t="str">
        <f t="shared" si="40"/>
        <v>NA</v>
      </c>
      <c r="AP42" s="68"/>
      <c r="AQ42" s="7" t="str">
        <f t="shared" si="41"/>
        <v>NA</v>
      </c>
      <c r="AR42" s="64" t="str">
        <f t="shared" si="14"/>
        <v>NA</v>
      </c>
      <c r="AS42" s="71"/>
      <c r="AT42" s="64" t="str">
        <f t="shared" si="15"/>
        <v>NA</v>
      </c>
      <c r="AU42" s="64" t="str">
        <f t="shared" si="42"/>
        <v>NA</v>
      </c>
      <c r="AV42" s="72"/>
      <c r="AW42" s="8" t="str">
        <f t="shared" si="43"/>
        <v>NA</v>
      </c>
      <c r="AX42" s="63">
        <f t="shared" si="16"/>
        <v>0.41975308641975306</v>
      </c>
      <c r="AY42" s="68"/>
      <c r="AZ42" s="63">
        <f t="shared" si="17"/>
        <v>0.10932475884244373</v>
      </c>
      <c r="BA42" s="63">
        <f t="shared" si="44"/>
        <v>0.26453892263109841</v>
      </c>
      <c r="BB42" s="68"/>
      <c r="BC42" s="7">
        <f t="shared" si="45"/>
        <v>1</v>
      </c>
      <c r="BD42" s="64" t="str">
        <f t="shared" si="18"/>
        <v>NA</v>
      </c>
      <c r="BE42" s="71"/>
      <c r="BF42" s="64" t="str">
        <f t="shared" si="19"/>
        <v>NA</v>
      </c>
      <c r="BG42" s="64" t="str">
        <f t="shared" si="46"/>
        <v>NA</v>
      </c>
      <c r="BH42" s="72"/>
      <c r="BI42" s="8" t="str">
        <f t="shared" si="47"/>
        <v>NA</v>
      </c>
      <c r="BJ42" s="63" t="str">
        <f t="shared" si="20"/>
        <v>NA</v>
      </c>
      <c r="BK42" s="68"/>
      <c r="BL42" s="63" t="str">
        <f t="shared" si="21"/>
        <v>NA</v>
      </c>
      <c r="BM42" s="63" t="str">
        <f t="shared" si="48"/>
        <v>NA</v>
      </c>
      <c r="BN42" s="68"/>
      <c r="BO42" s="7" t="str">
        <f t="shared" si="49"/>
        <v>NA</v>
      </c>
      <c r="BP42" s="64" t="str">
        <f t="shared" si="22"/>
        <v>NA</v>
      </c>
      <c r="BQ42" s="71"/>
      <c r="BR42" s="64" t="str">
        <f t="shared" si="23"/>
        <v>NA</v>
      </c>
      <c r="BS42" s="64" t="str">
        <f t="shared" si="50"/>
        <v>NA</v>
      </c>
      <c r="BT42" s="72"/>
      <c r="BU42" s="8" t="str">
        <f t="shared" si="51"/>
        <v>NA</v>
      </c>
      <c r="BV42" s="63" t="str">
        <f t="shared" si="24"/>
        <v>NA</v>
      </c>
      <c r="BW42" s="68"/>
      <c r="BX42" s="63" t="str">
        <f t="shared" si="25"/>
        <v>NA</v>
      </c>
      <c r="BY42" s="63" t="str">
        <f t="shared" si="52"/>
        <v>NA</v>
      </c>
      <c r="BZ42" s="73"/>
      <c r="CA42" s="7" t="str">
        <f t="shared" si="53"/>
        <v>NA</v>
      </c>
    </row>
    <row r="43" spans="1:79" x14ac:dyDescent="0.25">
      <c r="A43" s="21" t="s">
        <v>84</v>
      </c>
      <c r="B43" s="63" t="str">
        <f t="shared" si="0"/>
        <v>NA</v>
      </c>
      <c r="C43" s="68"/>
      <c r="D43" s="63" t="str">
        <f t="shared" si="1"/>
        <v>NA</v>
      </c>
      <c r="E43" s="63" t="str">
        <f t="shared" si="28"/>
        <v>NA</v>
      </c>
      <c r="F43" s="68"/>
      <c r="G43" s="7" t="str">
        <f t="shared" si="29"/>
        <v>NA</v>
      </c>
      <c r="H43" s="64" t="str">
        <f t="shared" si="2"/>
        <v>NA</v>
      </c>
      <c r="I43" s="71"/>
      <c r="J43" s="64" t="str">
        <f t="shared" si="3"/>
        <v>NA</v>
      </c>
      <c r="K43" s="64" t="str">
        <f t="shared" si="30"/>
        <v>NA</v>
      </c>
      <c r="L43" s="72"/>
      <c r="M43" s="8" t="str">
        <f t="shared" si="31"/>
        <v>NA</v>
      </c>
      <c r="N43" s="63" t="str">
        <f t="shared" si="4"/>
        <v>NA</v>
      </c>
      <c r="O43" s="68"/>
      <c r="P43" s="63" t="str">
        <f t="shared" si="5"/>
        <v>NA</v>
      </c>
      <c r="Q43" s="63" t="str">
        <f t="shared" si="32"/>
        <v>NA</v>
      </c>
      <c r="R43" s="68"/>
      <c r="S43" s="7" t="str">
        <f t="shared" si="33"/>
        <v>NA</v>
      </c>
      <c r="T43" s="64" t="str">
        <f t="shared" si="6"/>
        <v>NA</v>
      </c>
      <c r="U43" s="71"/>
      <c r="V43" s="64" t="str">
        <f t="shared" si="7"/>
        <v>NA</v>
      </c>
      <c r="W43" s="64" t="str">
        <f t="shared" si="34"/>
        <v>NA</v>
      </c>
      <c r="X43" s="72"/>
      <c r="Y43" s="8" t="str">
        <f t="shared" si="35"/>
        <v>NA</v>
      </c>
      <c r="Z43" s="63" t="str">
        <f t="shared" si="8"/>
        <v>NA</v>
      </c>
      <c r="AA43" s="68"/>
      <c r="AB43" s="63" t="str">
        <f t="shared" si="9"/>
        <v>NA</v>
      </c>
      <c r="AC43" s="63" t="str">
        <f t="shared" si="36"/>
        <v>NA</v>
      </c>
      <c r="AD43" s="68"/>
      <c r="AE43" s="7" t="str">
        <f t="shared" si="37"/>
        <v>NA</v>
      </c>
      <c r="AF43" s="64" t="str">
        <f t="shared" si="10"/>
        <v>NA</v>
      </c>
      <c r="AG43" s="71"/>
      <c r="AH43" s="64" t="str">
        <f t="shared" si="11"/>
        <v>NA</v>
      </c>
      <c r="AI43" s="64" t="str">
        <f t="shared" si="38"/>
        <v>NA</v>
      </c>
      <c r="AJ43" s="72"/>
      <c r="AK43" s="8" t="str">
        <f t="shared" si="39"/>
        <v>NA</v>
      </c>
      <c r="AL43" s="63" t="str">
        <f t="shared" si="12"/>
        <v>NA</v>
      </c>
      <c r="AM43" s="68"/>
      <c r="AN43" s="63" t="str">
        <f t="shared" si="13"/>
        <v>NA</v>
      </c>
      <c r="AO43" s="63" t="str">
        <f t="shared" si="40"/>
        <v>NA</v>
      </c>
      <c r="AP43" s="68"/>
      <c r="AQ43" s="7" t="str">
        <f t="shared" si="41"/>
        <v>NA</v>
      </c>
      <c r="AR43" s="64" t="str">
        <f t="shared" si="14"/>
        <v>NA</v>
      </c>
      <c r="AS43" s="71"/>
      <c r="AT43" s="64" t="str">
        <f t="shared" si="15"/>
        <v>NA</v>
      </c>
      <c r="AU43" s="64" t="str">
        <f t="shared" si="42"/>
        <v>NA</v>
      </c>
      <c r="AV43" s="72"/>
      <c r="AW43" s="8" t="str">
        <f t="shared" si="43"/>
        <v>NA</v>
      </c>
      <c r="AX43" s="63" t="str">
        <f t="shared" si="16"/>
        <v>NA</v>
      </c>
      <c r="AY43" s="68"/>
      <c r="AZ43" s="63" t="str">
        <f t="shared" si="17"/>
        <v>NA</v>
      </c>
      <c r="BA43" s="63" t="str">
        <f t="shared" si="44"/>
        <v>NA</v>
      </c>
      <c r="BB43" s="68"/>
      <c r="BC43" s="7" t="str">
        <f t="shared" si="45"/>
        <v>NA</v>
      </c>
      <c r="BD43" s="64">
        <f t="shared" si="18"/>
        <v>0.5714285714285714</v>
      </c>
      <c r="BE43" s="71"/>
      <c r="BF43" s="64">
        <f t="shared" si="19"/>
        <v>0.19047619047619047</v>
      </c>
      <c r="BG43" s="64">
        <f t="shared" si="46"/>
        <v>0.38095238095238093</v>
      </c>
      <c r="BH43" s="72"/>
      <c r="BI43" s="8">
        <f t="shared" si="47"/>
        <v>2</v>
      </c>
      <c r="BJ43" s="63" t="str">
        <f t="shared" si="20"/>
        <v>NA</v>
      </c>
      <c r="BK43" s="68"/>
      <c r="BL43" s="63" t="str">
        <f t="shared" si="21"/>
        <v>NA</v>
      </c>
      <c r="BM43" s="63" t="str">
        <f t="shared" si="48"/>
        <v>NA</v>
      </c>
      <c r="BN43" s="68"/>
      <c r="BO43" s="7" t="str">
        <f t="shared" si="49"/>
        <v>NA</v>
      </c>
      <c r="BP43" s="64" t="str">
        <f t="shared" si="22"/>
        <v>NA</v>
      </c>
      <c r="BQ43" s="71"/>
      <c r="BR43" s="64" t="str">
        <f t="shared" si="23"/>
        <v>NA</v>
      </c>
      <c r="BS43" s="64" t="str">
        <f t="shared" si="50"/>
        <v>NA</v>
      </c>
      <c r="BT43" s="72"/>
      <c r="BU43" s="8" t="str">
        <f t="shared" si="51"/>
        <v>NA</v>
      </c>
      <c r="BV43" s="63" t="str">
        <f t="shared" si="24"/>
        <v>NA</v>
      </c>
      <c r="BW43" s="68"/>
      <c r="BX43" s="63" t="str">
        <f t="shared" si="25"/>
        <v>NA</v>
      </c>
      <c r="BY43" s="63" t="str">
        <f t="shared" si="52"/>
        <v>NA</v>
      </c>
      <c r="BZ43" s="73"/>
      <c r="CA43" s="7" t="str">
        <f t="shared" si="53"/>
        <v>NA</v>
      </c>
    </row>
    <row r="44" spans="1:79" x14ac:dyDescent="0.25">
      <c r="A44" s="21" t="s">
        <v>85</v>
      </c>
      <c r="B44" s="63">
        <f t="shared" si="0"/>
        <v>0</v>
      </c>
      <c r="C44" s="68"/>
      <c r="D44" s="63">
        <f t="shared" si="1"/>
        <v>2.0942408376963352E-2</v>
      </c>
      <c r="E44" s="63">
        <f t="shared" si="28"/>
        <v>1.0471204188481676E-2</v>
      </c>
      <c r="F44" s="68"/>
      <c r="G44" s="7">
        <f t="shared" si="29"/>
        <v>2</v>
      </c>
      <c r="H44" s="64" t="str">
        <f t="shared" si="2"/>
        <v>NA</v>
      </c>
      <c r="I44" s="71"/>
      <c r="J44" s="64" t="str">
        <f t="shared" si="3"/>
        <v>NA</v>
      </c>
      <c r="K44" s="64" t="str">
        <f t="shared" si="30"/>
        <v>NA</v>
      </c>
      <c r="L44" s="72"/>
      <c r="M44" s="8" t="str">
        <f t="shared" si="31"/>
        <v>NA</v>
      </c>
      <c r="N44" s="63" t="str">
        <f t="shared" si="4"/>
        <v>NA</v>
      </c>
      <c r="O44" s="68"/>
      <c r="P44" s="63" t="str">
        <f t="shared" si="5"/>
        <v>NA</v>
      </c>
      <c r="Q44" s="63" t="str">
        <f t="shared" si="32"/>
        <v>NA</v>
      </c>
      <c r="R44" s="68"/>
      <c r="S44" s="7" t="str">
        <f t="shared" si="33"/>
        <v>NA</v>
      </c>
      <c r="T44" s="64" t="str">
        <f t="shared" si="6"/>
        <v>NA</v>
      </c>
      <c r="U44" s="71"/>
      <c r="V44" s="64" t="str">
        <f t="shared" si="7"/>
        <v>NA</v>
      </c>
      <c r="W44" s="64" t="str">
        <f t="shared" si="34"/>
        <v>NA</v>
      </c>
      <c r="X44" s="72"/>
      <c r="Y44" s="8" t="str">
        <f t="shared" si="35"/>
        <v>NA</v>
      </c>
      <c r="Z44" s="63" t="str">
        <f t="shared" si="8"/>
        <v>NA</v>
      </c>
      <c r="AA44" s="68"/>
      <c r="AB44" s="63" t="str">
        <f t="shared" si="9"/>
        <v>NA</v>
      </c>
      <c r="AC44" s="63" t="str">
        <f t="shared" si="36"/>
        <v>NA</v>
      </c>
      <c r="AD44" s="68"/>
      <c r="AE44" s="7" t="str">
        <f t="shared" si="37"/>
        <v>NA</v>
      </c>
      <c r="AF44" s="64" t="str">
        <f t="shared" si="10"/>
        <v>NA</v>
      </c>
      <c r="AG44" s="71"/>
      <c r="AH44" s="64" t="str">
        <f t="shared" si="11"/>
        <v>NA</v>
      </c>
      <c r="AI44" s="64" t="str">
        <f t="shared" si="38"/>
        <v>NA</v>
      </c>
      <c r="AJ44" s="72"/>
      <c r="AK44" s="8" t="str">
        <f t="shared" si="39"/>
        <v>NA</v>
      </c>
      <c r="AL44" s="63" t="str">
        <f t="shared" si="12"/>
        <v>NA</v>
      </c>
      <c r="AM44" s="68"/>
      <c r="AN44" s="63" t="str">
        <f t="shared" si="13"/>
        <v>NA</v>
      </c>
      <c r="AO44" s="63" t="str">
        <f t="shared" si="40"/>
        <v>NA</v>
      </c>
      <c r="AP44" s="68"/>
      <c r="AQ44" s="7" t="str">
        <f t="shared" si="41"/>
        <v>NA</v>
      </c>
      <c r="AR44" s="64" t="str">
        <f t="shared" si="14"/>
        <v>NA</v>
      </c>
      <c r="AS44" s="71"/>
      <c r="AT44" s="64" t="str">
        <f t="shared" si="15"/>
        <v>NA</v>
      </c>
      <c r="AU44" s="64" t="str">
        <f t="shared" si="42"/>
        <v>NA</v>
      </c>
      <c r="AV44" s="72"/>
      <c r="AW44" s="8" t="str">
        <f t="shared" si="43"/>
        <v>NA</v>
      </c>
      <c r="AX44" s="63" t="str">
        <f t="shared" si="16"/>
        <v>NA</v>
      </c>
      <c r="AY44" s="68"/>
      <c r="AZ44" s="63" t="str">
        <f t="shared" si="17"/>
        <v>NA</v>
      </c>
      <c r="BA44" s="63" t="str">
        <f t="shared" si="44"/>
        <v>NA</v>
      </c>
      <c r="BB44" s="68"/>
      <c r="BC44" s="7" t="str">
        <f t="shared" si="45"/>
        <v>NA</v>
      </c>
      <c r="BD44" s="64" t="str">
        <f t="shared" si="18"/>
        <v>NA</v>
      </c>
      <c r="BE44" s="71"/>
      <c r="BF44" s="64" t="str">
        <f t="shared" si="19"/>
        <v>NA</v>
      </c>
      <c r="BG44" s="64" t="str">
        <f t="shared" si="46"/>
        <v>NA</v>
      </c>
      <c r="BH44" s="72"/>
      <c r="BI44" s="8" t="str">
        <f t="shared" si="47"/>
        <v>NA</v>
      </c>
      <c r="BJ44" s="63" t="str">
        <f t="shared" si="20"/>
        <v>NA</v>
      </c>
      <c r="BK44" s="68"/>
      <c r="BL44" s="63" t="str">
        <f t="shared" si="21"/>
        <v>NA</v>
      </c>
      <c r="BM44" s="63" t="str">
        <f t="shared" si="48"/>
        <v>NA</v>
      </c>
      <c r="BN44" s="68"/>
      <c r="BO44" s="7" t="str">
        <f t="shared" si="49"/>
        <v>NA</v>
      </c>
      <c r="BP44" s="64" t="str">
        <f t="shared" si="22"/>
        <v>NA</v>
      </c>
      <c r="BQ44" s="71"/>
      <c r="BR44" s="64" t="str">
        <f t="shared" si="23"/>
        <v>NA</v>
      </c>
      <c r="BS44" s="64" t="str">
        <f t="shared" si="50"/>
        <v>NA</v>
      </c>
      <c r="BT44" s="72"/>
      <c r="BU44" s="8" t="str">
        <f t="shared" si="51"/>
        <v>NA</v>
      </c>
      <c r="BV44" s="63" t="str">
        <f t="shared" si="24"/>
        <v>NA</v>
      </c>
      <c r="BW44" s="68"/>
      <c r="BX44" s="63" t="str">
        <f t="shared" si="25"/>
        <v>NA</v>
      </c>
      <c r="BY44" s="63" t="str">
        <f t="shared" si="52"/>
        <v>NA</v>
      </c>
      <c r="BZ44" s="73"/>
      <c r="CA44" s="7" t="str">
        <f t="shared" si="53"/>
        <v>NA</v>
      </c>
    </row>
    <row r="45" spans="1:79" x14ac:dyDescent="0.25">
      <c r="A45" s="21" t="s">
        <v>43</v>
      </c>
      <c r="B45" s="63" t="str">
        <f t="shared" si="0"/>
        <v>NA</v>
      </c>
      <c r="C45" s="68"/>
      <c r="D45" s="63" t="str">
        <f t="shared" si="1"/>
        <v>NA</v>
      </c>
      <c r="E45" s="63" t="str">
        <f t="shared" si="28"/>
        <v>NA</v>
      </c>
      <c r="F45" s="68"/>
      <c r="G45" s="7" t="str">
        <f t="shared" si="29"/>
        <v>NA</v>
      </c>
      <c r="H45" s="64">
        <f t="shared" si="2"/>
        <v>2.3809523809523808E-2</v>
      </c>
      <c r="I45" s="71"/>
      <c r="J45" s="64">
        <f t="shared" si="3"/>
        <v>0.14285714285714285</v>
      </c>
      <c r="K45" s="64">
        <f t="shared" si="30"/>
        <v>8.3333333333333329E-2</v>
      </c>
      <c r="L45" s="72"/>
      <c r="M45" s="8">
        <f t="shared" si="31"/>
        <v>2</v>
      </c>
      <c r="N45" s="63">
        <f t="shared" si="4"/>
        <v>0.66666666666666663</v>
      </c>
      <c r="O45" s="68"/>
      <c r="P45" s="63">
        <f t="shared" si="5"/>
        <v>0.5</v>
      </c>
      <c r="Q45" s="63">
        <f t="shared" si="32"/>
        <v>0.58333333333333326</v>
      </c>
      <c r="R45" s="68"/>
      <c r="S45" s="7">
        <f t="shared" si="33"/>
        <v>2</v>
      </c>
      <c r="T45" s="64">
        <f t="shared" si="6"/>
        <v>0.36363636363636365</v>
      </c>
      <c r="U45" s="71"/>
      <c r="V45" s="64">
        <f t="shared" si="7"/>
        <v>0.34482758620689657</v>
      </c>
      <c r="W45" s="64">
        <f t="shared" si="34"/>
        <v>0.35423197492163011</v>
      </c>
      <c r="X45" s="72"/>
      <c r="Y45" s="8">
        <f t="shared" si="35"/>
        <v>1</v>
      </c>
      <c r="Z45" s="63">
        <f t="shared" si="8"/>
        <v>0.38400000000000001</v>
      </c>
      <c r="AA45" s="68"/>
      <c r="AB45" s="63">
        <f t="shared" si="9"/>
        <v>0.33613445378151263</v>
      </c>
      <c r="AC45" s="63">
        <f t="shared" si="36"/>
        <v>0.36006722689075632</v>
      </c>
      <c r="AD45" s="68"/>
      <c r="AE45" s="7">
        <f t="shared" si="37"/>
        <v>2</v>
      </c>
      <c r="AF45" s="64">
        <f t="shared" si="10"/>
        <v>0.59122401847575057</v>
      </c>
      <c r="AG45" s="71"/>
      <c r="AH45" s="64">
        <f t="shared" si="11"/>
        <v>0.56837098692033294</v>
      </c>
      <c r="AI45" s="64">
        <f t="shared" si="38"/>
        <v>0.57979750269804176</v>
      </c>
      <c r="AJ45" s="72"/>
      <c r="AK45" s="8">
        <f t="shared" si="39"/>
        <v>1</v>
      </c>
      <c r="AL45" s="63" t="str">
        <f t="shared" si="12"/>
        <v>NA</v>
      </c>
      <c r="AM45" s="68"/>
      <c r="AN45" s="63" t="str">
        <f t="shared" si="13"/>
        <v>NA</v>
      </c>
      <c r="AO45" s="63" t="str">
        <f t="shared" si="40"/>
        <v>NA</v>
      </c>
      <c r="AP45" s="68"/>
      <c r="AQ45" s="7" t="str">
        <f t="shared" si="41"/>
        <v>NA</v>
      </c>
      <c r="AR45" s="64">
        <f t="shared" si="14"/>
        <v>0.39285714285714285</v>
      </c>
      <c r="AS45" s="71"/>
      <c r="AT45" s="64">
        <f t="shared" si="15"/>
        <v>0.6333333333333333</v>
      </c>
      <c r="AU45" s="64">
        <f t="shared" si="42"/>
        <v>0.51309523809523805</v>
      </c>
      <c r="AV45" s="72"/>
      <c r="AW45" s="8">
        <f t="shared" si="43"/>
        <v>1</v>
      </c>
      <c r="AX45" s="63" t="str">
        <f t="shared" si="16"/>
        <v>NA</v>
      </c>
      <c r="AY45" s="68"/>
      <c r="AZ45" s="63" t="str">
        <f t="shared" si="17"/>
        <v>NA</v>
      </c>
      <c r="BA45" s="63" t="str">
        <f t="shared" si="44"/>
        <v>NA</v>
      </c>
      <c r="BB45" s="68"/>
      <c r="BC45" s="7" t="str">
        <f t="shared" si="45"/>
        <v>NA</v>
      </c>
      <c r="BD45" s="64" t="str">
        <f t="shared" si="18"/>
        <v>NA</v>
      </c>
      <c r="BE45" s="71"/>
      <c r="BF45" s="64" t="str">
        <f t="shared" si="19"/>
        <v>NA</v>
      </c>
      <c r="BG45" s="64" t="str">
        <f t="shared" si="46"/>
        <v>NA</v>
      </c>
      <c r="BH45" s="72"/>
      <c r="BI45" s="8" t="str">
        <f t="shared" si="47"/>
        <v>NA</v>
      </c>
      <c r="BJ45" s="63" t="str">
        <f t="shared" si="20"/>
        <v>NA</v>
      </c>
      <c r="BK45" s="68"/>
      <c r="BL45" s="63" t="str">
        <f t="shared" si="21"/>
        <v>NA</v>
      </c>
      <c r="BM45" s="63" t="str">
        <f t="shared" si="48"/>
        <v>NA</v>
      </c>
      <c r="BN45" s="68"/>
      <c r="BO45" s="7" t="str">
        <f t="shared" si="49"/>
        <v>NA</v>
      </c>
      <c r="BP45" s="64">
        <f t="shared" si="22"/>
        <v>0.65822784810126578</v>
      </c>
      <c r="BQ45" s="71"/>
      <c r="BR45" s="64">
        <f t="shared" si="23"/>
        <v>6.0150375939849621E-2</v>
      </c>
      <c r="BS45" s="64">
        <f t="shared" si="50"/>
        <v>0.3591891120205577</v>
      </c>
      <c r="BT45" s="72"/>
      <c r="BU45" s="8">
        <f t="shared" si="51"/>
        <v>2</v>
      </c>
      <c r="BV45" s="63">
        <f t="shared" si="24"/>
        <v>0.67883211678832112</v>
      </c>
      <c r="BW45" s="68"/>
      <c r="BX45" s="63">
        <f t="shared" si="25"/>
        <v>0.23353293413173654</v>
      </c>
      <c r="BY45" s="63">
        <f t="shared" si="52"/>
        <v>0.4561825254600288</v>
      </c>
      <c r="BZ45" s="73"/>
      <c r="CA45" s="7">
        <f t="shared" si="53"/>
        <v>1</v>
      </c>
    </row>
    <row r="46" spans="1:79" x14ac:dyDescent="0.25">
      <c r="A46" s="21" t="s">
        <v>38</v>
      </c>
      <c r="B46" s="63" t="str">
        <f t="shared" si="0"/>
        <v>NA</v>
      </c>
      <c r="C46" s="68"/>
      <c r="D46" s="63" t="str">
        <f t="shared" si="1"/>
        <v>NA</v>
      </c>
      <c r="E46" s="63" t="str">
        <f t="shared" si="28"/>
        <v>NA</v>
      </c>
      <c r="F46" s="68"/>
      <c r="G46" s="7" t="str">
        <f t="shared" si="29"/>
        <v>NA</v>
      </c>
      <c r="H46" s="64" t="str">
        <f t="shared" si="2"/>
        <v>NA</v>
      </c>
      <c r="I46" s="71"/>
      <c r="J46" s="64" t="str">
        <f t="shared" si="3"/>
        <v>NA</v>
      </c>
      <c r="K46" s="64" t="str">
        <f t="shared" si="30"/>
        <v>NA</v>
      </c>
      <c r="L46" s="72"/>
      <c r="M46" s="8" t="str">
        <f t="shared" si="31"/>
        <v>NA</v>
      </c>
      <c r="N46" s="63" t="str">
        <f t="shared" si="4"/>
        <v>NA</v>
      </c>
      <c r="O46" s="68"/>
      <c r="P46" s="63" t="str">
        <f t="shared" si="5"/>
        <v>NA</v>
      </c>
      <c r="Q46" s="63" t="str">
        <f t="shared" si="32"/>
        <v>NA</v>
      </c>
      <c r="R46" s="68"/>
      <c r="S46" s="7" t="str">
        <f t="shared" si="33"/>
        <v>NA</v>
      </c>
      <c r="T46" s="64" t="str">
        <f t="shared" si="6"/>
        <v>NA</v>
      </c>
      <c r="U46" s="71"/>
      <c r="V46" s="64" t="str">
        <f t="shared" si="7"/>
        <v>NA</v>
      </c>
      <c r="W46" s="64" t="str">
        <f t="shared" si="34"/>
        <v>NA</v>
      </c>
      <c r="X46" s="72"/>
      <c r="Y46" s="8" t="str">
        <f t="shared" si="35"/>
        <v>NA</v>
      </c>
      <c r="Z46" s="63">
        <f t="shared" si="8"/>
        <v>0.15384615384615385</v>
      </c>
      <c r="AA46" s="68"/>
      <c r="AB46" s="63">
        <f t="shared" si="9"/>
        <v>0.27329192546583853</v>
      </c>
      <c r="AC46" s="63">
        <f t="shared" si="36"/>
        <v>0.21356903965599619</v>
      </c>
      <c r="AD46" s="68"/>
      <c r="AE46" s="7">
        <f t="shared" si="37"/>
        <v>6</v>
      </c>
      <c r="AF46" s="64" t="str">
        <f t="shared" si="10"/>
        <v>NA</v>
      </c>
      <c r="AG46" s="71"/>
      <c r="AH46" s="64" t="str">
        <f t="shared" si="11"/>
        <v>NA</v>
      </c>
      <c r="AI46" s="64" t="str">
        <f t="shared" si="38"/>
        <v>NA</v>
      </c>
      <c r="AJ46" s="72"/>
      <c r="AK46" s="8" t="str">
        <f t="shared" si="39"/>
        <v>NA</v>
      </c>
      <c r="AL46" s="63" t="str">
        <f t="shared" si="12"/>
        <v>NA</v>
      </c>
      <c r="AM46" s="68"/>
      <c r="AN46" s="63" t="str">
        <f t="shared" si="13"/>
        <v>NA</v>
      </c>
      <c r="AO46" s="63" t="str">
        <f t="shared" si="40"/>
        <v>NA</v>
      </c>
      <c r="AP46" s="68"/>
      <c r="AQ46" s="7" t="str">
        <f t="shared" si="41"/>
        <v>NA</v>
      </c>
      <c r="AR46" s="64">
        <f t="shared" si="14"/>
        <v>0.17543859649122806</v>
      </c>
      <c r="AS46" s="71"/>
      <c r="AT46" s="64">
        <f t="shared" si="15"/>
        <v>0.27692307692307694</v>
      </c>
      <c r="AU46" s="64">
        <f t="shared" si="42"/>
        <v>0.2261808367071525</v>
      </c>
      <c r="AV46" s="72"/>
      <c r="AW46" s="8">
        <f t="shared" si="43"/>
        <v>4</v>
      </c>
      <c r="AX46" s="63" t="str">
        <f t="shared" si="16"/>
        <v>-</v>
      </c>
      <c r="AY46" s="68"/>
      <c r="AZ46" s="63" t="str">
        <f t="shared" si="17"/>
        <v>-</v>
      </c>
      <c r="BA46" s="63" t="str">
        <f t="shared" si="44"/>
        <v>-</v>
      </c>
      <c r="BB46" s="68"/>
      <c r="BC46" s="7" t="str">
        <f t="shared" si="45"/>
        <v>NA</v>
      </c>
      <c r="BD46" s="64" t="str">
        <f t="shared" si="18"/>
        <v>NA</v>
      </c>
      <c r="BE46" s="71"/>
      <c r="BF46" s="64" t="str">
        <f t="shared" si="19"/>
        <v>NA</v>
      </c>
      <c r="BG46" s="64" t="str">
        <f t="shared" si="46"/>
        <v>NA</v>
      </c>
      <c r="BH46" s="72"/>
      <c r="BI46" s="8" t="str">
        <f t="shared" si="47"/>
        <v>NA</v>
      </c>
      <c r="BJ46" s="63" t="str">
        <f t="shared" si="20"/>
        <v>NA</v>
      </c>
      <c r="BK46" s="68"/>
      <c r="BL46" s="63" t="str">
        <f t="shared" si="21"/>
        <v>NA</v>
      </c>
      <c r="BM46" s="63" t="str">
        <f t="shared" si="48"/>
        <v>NA</v>
      </c>
      <c r="BN46" s="68"/>
      <c r="BO46" s="7" t="str">
        <f t="shared" si="49"/>
        <v>NA</v>
      </c>
      <c r="BP46" s="64">
        <f t="shared" si="22"/>
        <v>0.12084592145015106</v>
      </c>
      <c r="BQ46" s="71"/>
      <c r="BR46" s="64">
        <f t="shared" si="23"/>
        <v>0</v>
      </c>
      <c r="BS46" s="64">
        <f t="shared" si="50"/>
        <v>6.0422960725075532E-2</v>
      </c>
      <c r="BT46" s="72"/>
      <c r="BU46" s="8">
        <f t="shared" si="51"/>
        <v>9</v>
      </c>
      <c r="BV46" s="63" t="str">
        <f t="shared" si="24"/>
        <v>NA</v>
      </c>
      <c r="BW46" s="68"/>
      <c r="BX46" s="63" t="str">
        <f t="shared" si="25"/>
        <v>NA</v>
      </c>
      <c r="BY46" s="63" t="str">
        <f t="shared" si="52"/>
        <v>NA</v>
      </c>
      <c r="BZ46" s="73"/>
      <c r="CA46" s="7" t="str">
        <f t="shared" si="53"/>
        <v>NA</v>
      </c>
    </row>
    <row r="47" spans="1:79" x14ac:dyDescent="0.25">
      <c r="A47" s="21" t="s">
        <v>37</v>
      </c>
      <c r="B47" s="63" t="str">
        <f t="shared" si="0"/>
        <v>NA</v>
      </c>
      <c r="C47" s="68"/>
      <c r="D47" s="63" t="str">
        <f t="shared" si="1"/>
        <v>NA</v>
      </c>
      <c r="E47" s="63" t="str">
        <f t="shared" si="28"/>
        <v>NA</v>
      </c>
      <c r="F47" s="68"/>
      <c r="G47" s="7" t="str">
        <f t="shared" si="29"/>
        <v>NA</v>
      </c>
      <c r="H47" s="64">
        <f t="shared" si="2"/>
        <v>5.128205128205128E-2</v>
      </c>
      <c r="I47" s="71"/>
      <c r="J47" s="64">
        <f t="shared" si="3"/>
        <v>7.792207792207792E-2</v>
      </c>
      <c r="K47" s="64">
        <f t="shared" si="30"/>
        <v>6.4602064602064607E-2</v>
      </c>
      <c r="L47" s="72"/>
      <c r="M47" s="8">
        <f t="shared" si="31"/>
        <v>3</v>
      </c>
      <c r="N47" s="63" t="str">
        <f t="shared" si="4"/>
        <v>NA</v>
      </c>
      <c r="O47" s="68"/>
      <c r="P47" s="63" t="str">
        <f t="shared" si="5"/>
        <v>NA</v>
      </c>
      <c r="Q47" s="63" t="str">
        <f t="shared" si="32"/>
        <v>NA</v>
      </c>
      <c r="R47" s="68"/>
      <c r="S47" s="7" t="str">
        <f t="shared" si="33"/>
        <v>NA</v>
      </c>
      <c r="T47" s="64" t="str">
        <f t="shared" si="6"/>
        <v>NA</v>
      </c>
      <c r="U47" s="71"/>
      <c r="V47" s="64" t="str">
        <f t="shared" si="7"/>
        <v>NA</v>
      </c>
      <c r="W47" s="64" t="str">
        <f t="shared" si="34"/>
        <v>NA</v>
      </c>
      <c r="X47" s="72"/>
      <c r="Y47" s="8" t="str">
        <f t="shared" si="35"/>
        <v>NA</v>
      </c>
      <c r="Z47" s="63">
        <f t="shared" si="8"/>
        <v>9.9447513812154692E-2</v>
      </c>
      <c r="AA47" s="68"/>
      <c r="AB47" s="63">
        <f t="shared" si="9"/>
        <v>0.17142857142857143</v>
      </c>
      <c r="AC47" s="63">
        <f t="shared" si="36"/>
        <v>0.13543804262036307</v>
      </c>
      <c r="AD47" s="68"/>
      <c r="AE47" s="7">
        <f t="shared" si="37"/>
        <v>9</v>
      </c>
      <c r="AF47" s="64">
        <f t="shared" si="10"/>
        <v>0.19093539054966249</v>
      </c>
      <c r="AG47" s="71"/>
      <c r="AH47" s="64">
        <f t="shared" si="11"/>
        <v>0.27027027027027029</v>
      </c>
      <c r="AI47" s="64">
        <f t="shared" si="38"/>
        <v>0.23060283040996638</v>
      </c>
      <c r="AJ47" s="72"/>
      <c r="AK47" s="8">
        <f t="shared" si="39"/>
        <v>9</v>
      </c>
      <c r="AL47" s="63" t="str">
        <f t="shared" si="12"/>
        <v>NA</v>
      </c>
      <c r="AM47" s="68"/>
      <c r="AN47" s="63" t="str">
        <f t="shared" si="13"/>
        <v>NA</v>
      </c>
      <c r="AO47" s="63" t="str">
        <f t="shared" si="40"/>
        <v>NA</v>
      </c>
      <c r="AP47" s="68"/>
      <c r="AQ47" s="7" t="str">
        <f t="shared" si="41"/>
        <v>NA</v>
      </c>
      <c r="AR47" s="64">
        <f t="shared" si="14"/>
        <v>5.7142857142857141E-2</v>
      </c>
      <c r="AS47" s="71"/>
      <c r="AT47" s="64">
        <f t="shared" si="15"/>
        <v>0</v>
      </c>
      <c r="AU47" s="64">
        <f t="shared" si="42"/>
        <v>2.8571428571428571E-2</v>
      </c>
      <c r="AV47" s="72"/>
      <c r="AW47" s="8">
        <f t="shared" si="43"/>
        <v>10</v>
      </c>
      <c r="AX47" s="63" t="str">
        <f t="shared" si="16"/>
        <v>-</v>
      </c>
      <c r="AY47" s="68"/>
      <c r="AZ47" s="63" t="str">
        <f t="shared" si="17"/>
        <v>-</v>
      </c>
      <c r="BA47" s="63" t="str">
        <f t="shared" si="44"/>
        <v>-</v>
      </c>
      <c r="BB47" s="68"/>
      <c r="BC47" s="7" t="str">
        <f t="shared" si="45"/>
        <v>NA</v>
      </c>
      <c r="BD47" s="64" t="str">
        <f t="shared" si="18"/>
        <v>NA</v>
      </c>
      <c r="BE47" s="71"/>
      <c r="BF47" s="64" t="str">
        <f t="shared" si="19"/>
        <v>NA</v>
      </c>
      <c r="BG47" s="64" t="str">
        <f t="shared" si="46"/>
        <v>NA</v>
      </c>
      <c r="BH47" s="72"/>
      <c r="BI47" s="8" t="str">
        <f t="shared" si="47"/>
        <v>NA</v>
      </c>
      <c r="BJ47" s="63" t="str">
        <f t="shared" si="20"/>
        <v>NA</v>
      </c>
      <c r="BK47" s="68"/>
      <c r="BL47" s="63" t="str">
        <f t="shared" si="21"/>
        <v>NA</v>
      </c>
      <c r="BM47" s="63" t="str">
        <f t="shared" si="48"/>
        <v>NA</v>
      </c>
      <c r="BN47" s="68"/>
      <c r="BO47" s="7" t="str">
        <f t="shared" si="49"/>
        <v>NA</v>
      </c>
      <c r="BP47" s="64">
        <f t="shared" si="22"/>
        <v>0.13675213675213677</v>
      </c>
      <c r="BQ47" s="71"/>
      <c r="BR47" s="64">
        <f t="shared" si="23"/>
        <v>2.9027576197387518E-3</v>
      </c>
      <c r="BS47" s="64">
        <f t="shared" si="50"/>
        <v>6.9827447185937752E-2</v>
      </c>
      <c r="BT47" s="72"/>
      <c r="BU47" s="8">
        <f t="shared" si="51"/>
        <v>8</v>
      </c>
      <c r="BV47" s="63" t="str">
        <f t="shared" si="24"/>
        <v>NA</v>
      </c>
      <c r="BW47" s="68"/>
      <c r="BX47" s="63" t="str">
        <f t="shared" si="25"/>
        <v>NA</v>
      </c>
      <c r="BY47" s="63" t="str">
        <f t="shared" si="52"/>
        <v>NA</v>
      </c>
      <c r="BZ47" s="73"/>
      <c r="CA47" s="7" t="str">
        <f t="shared" si="53"/>
        <v>NA</v>
      </c>
    </row>
    <row r="48" spans="1:79" x14ac:dyDescent="0.25">
      <c r="A48" s="21" t="s">
        <v>42</v>
      </c>
      <c r="B48" s="63" t="str">
        <f t="shared" si="0"/>
        <v>NA</v>
      </c>
      <c r="C48" s="68"/>
      <c r="D48" s="63" t="str">
        <f t="shared" si="1"/>
        <v>NA</v>
      </c>
      <c r="E48" s="63" t="str">
        <f t="shared" si="28"/>
        <v>NA</v>
      </c>
      <c r="F48" s="68"/>
      <c r="G48" s="7" t="str">
        <f t="shared" si="29"/>
        <v>NA</v>
      </c>
      <c r="H48" s="64" t="str">
        <f t="shared" si="2"/>
        <v>NA</v>
      </c>
      <c r="I48" s="71"/>
      <c r="J48" s="64" t="str">
        <f t="shared" si="3"/>
        <v>NA</v>
      </c>
      <c r="K48" s="64" t="str">
        <f t="shared" si="30"/>
        <v>NA</v>
      </c>
      <c r="L48" s="72"/>
      <c r="M48" s="8" t="str">
        <f t="shared" si="31"/>
        <v>NA</v>
      </c>
      <c r="N48" s="63" t="str">
        <f t="shared" si="4"/>
        <v>NA</v>
      </c>
      <c r="O48" s="68"/>
      <c r="P48" s="63" t="str">
        <f t="shared" si="5"/>
        <v>NA</v>
      </c>
      <c r="Q48" s="63" t="str">
        <f t="shared" si="32"/>
        <v>NA</v>
      </c>
      <c r="R48" s="68"/>
      <c r="S48" s="7" t="str">
        <f t="shared" si="33"/>
        <v>NA</v>
      </c>
      <c r="T48" s="64" t="str">
        <f t="shared" si="6"/>
        <v>NA</v>
      </c>
      <c r="U48" s="71"/>
      <c r="V48" s="64" t="str">
        <f t="shared" si="7"/>
        <v>NA</v>
      </c>
      <c r="W48" s="64" t="str">
        <f t="shared" si="34"/>
        <v>NA</v>
      </c>
      <c r="X48" s="72"/>
      <c r="Y48" s="8" t="str">
        <f t="shared" si="35"/>
        <v>NA</v>
      </c>
      <c r="Z48" s="63" t="str">
        <f t="shared" si="8"/>
        <v>NA</v>
      </c>
      <c r="AA48" s="68"/>
      <c r="AB48" s="63" t="str">
        <f t="shared" si="9"/>
        <v>NA</v>
      </c>
      <c r="AC48" s="63" t="str">
        <f t="shared" si="36"/>
        <v>NA</v>
      </c>
      <c r="AD48" s="68"/>
      <c r="AE48" s="7" t="str">
        <f t="shared" si="37"/>
        <v>NA</v>
      </c>
      <c r="AF48" s="64" t="str">
        <f t="shared" si="10"/>
        <v>NA</v>
      </c>
      <c r="AG48" s="71"/>
      <c r="AH48" s="64" t="str">
        <f t="shared" si="11"/>
        <v>NA</v>
      </c>
      <c r="AI48" s="64" t="str">
        <f t="shared" si="38"/>
        <v>NA</v>
      </c>
      <c r="AJ48" s="72"/>
      <c r="AK48" s="8" t="str">
        <f t="shared" si="39"/>
        <v>NA</v>
      </c>
      <c r="AL48" s="63" t="str">
        <f t="shared" si="12"/>
        <v>NA</v>
      </c>
      <c r="AM48" s="68"/>
      <c r="AN48" s="63" t="str">
        <f t="shared" si="13"/>
        <v>NA</v>
      </c>
      <c r="AO48" s="63" t="str">
        <f t="shared" si="40"/>
        <v>NA</v>
      </c>
      <c r="AP48" s="68"/>
      <c r="AQ48" s="7" t="str">
        <f t="shared" si="41"/>
        <v>NA</v>
      </c>
      <c r="AR48" s="64" t="str">
        <f t="shared" si="14"/>
        <v>NA</v>
      </c>
      <c r="AS48" s="71"/>
      <c r="AT48" s="64" t="str">
        <f t="shared" si="15"/>
        <v>NA</v>
      </c>
      <c r="AU48" s="64" t="str">
        <f t="shared" si="42"/>
        <v>NA</v>
      </c>
      <c r="AV48" s="72"/>
      <c r="AW48" s="8" t="str">
        <f t="shared" si="43"/>
        <v>NA</v>
      </c>
      <c r="AX48" s="63" t="str">
        <f t="shared" si="16"/>
        <v>NA</v>
      </c>
      <c r="AY48" s="68"/>
      <c r="AZ48" s="63" t="str">
        <f t="shared" si="17"/>
        <v>NA</v>
      </c>
      <c r="BA48" s="63" t="str">
        <f t="shared" si="44"/>
        <v>NA</v>
      </c>
      <c r="BB48" s="68"/>
      <c r="BC48" s="7" t="str">
        <f t="shared" si="45"/>
        <v>NA</v>
      </c>
      <c r="BD48" s="64" t="str">
        <f t="shared" si="18"/>
        <v>NA</v>
      </c>
      <c r="BE48" s="71"/>
      <c r="BF48" s="64" t="str">
        <f t="shared" si="19"/>
        <v>NA</v>
      </c>
      <c r="BG48" s="64" t="str">
        <f t="shared" si="46"/>
        <v>NA</v>
      </c>
      <c r="BH48" s="72"/>
      <c r="BI48" s="8" t="str">
        <f t="shared" si="47"/>
        <v>NA</v>
      </c>
      <c r="BJ48" s="63" t="str">
        <f t="shared" si="20"/>
        <v>NA</v>
      </c>
      <c r="BK48" s="68"/>
      <c r="BL48" s="63" t="str">
        <f t="shared" si="21"/>
        <v>NA</v>
      </c>
      <c r="BM48" s="63" t="str">
        <f t="shared" si="48"/>
        <v>NA</v>
      </c>
      <c r="BN48" s="68"/>
      <c r="BO48" s="7" t="str">
        <f t="shared" si="49"/>
        <v>NA</v>
      </c>
      <c r="BP48" s="64">
        <f t="shared" si="22"/>
        <v>0.7138263665594855</v>
      </c>
      <c r="BQ48" s="71"/>
      <c r="BR48" s="64">
        <f t="shared" si="23"/>
        <v>9.7744360902255634E-2</v>
      </c>
      <c r="BS48" s="64">
        <f t="shared" si="50"/>
        <v>0.4057853637308706</v>
      </c>
      <c r="BT48" s="72"/>
      <c r="BU48" s="8">
        <f t="shared" si="51"/>
        <v>1</v>
      </c>
      <c r="BV48" s="63" t="str">
        <f t="shared" si="24"/>
        <v>NA</v>
      </c>
      <c r="BW48" s="68"/>
      <c r="BX48" s="63" t="str">
        <f t="shared" si="25"/>
        <v>NA</v>
      </c>
      <c r="BY48" s="63" t="str">
        <f t="shared" si="52"/>
        <v>NA</v>
      </c>
      <c r="BZ48" s="73"/>
      <c r="CA48" s="7" t="str">
        <f t="shared" si="53"/>
        <v>NA</v>
      </c>
    </row>
    <row r="49" spans="1:79" x14ac:dyDescent="0.25">
      <c r="A49" s="21" t="s">
        <v>34</v>
      </c>
      <c r="B49" s="63">
        <f t="shared" si="0"/>
        <v>0</v>
      </c>
      <c r="C49" s="68"/>
      <c r="D49" s="63">
        <f t="shared" si="1"/>
        <v>0</v>
      </c>
      <c r="E49" s="63">
        <f t="shared" si="28"/>
        <v>0</v>
      </c>
      <c r="F49" s="68"/>
      <c r="G49" s="7">
        <f t="shared" si="29"/>
        <v>4</v>
      </c>
      <c r="H49" s="64">
        <f t="shared" si="2"/>
        <v>5.2631578947368418E-2</v>
      </c>
      <c r="I49" s="71"/>
      <c r="J49" s="64">
        <f t="shared" si="3"/>
        <v>0</v>
      </c>
      <c r="K49" s="64">
        <f t="shared" si="30"/>
        <v>2.6315789473684209E-2</v>
      </c>
      <c r="L49" s="72"/>
      <c r="M49" s="8">
        <f t="shared" si="31"/>
        <v>7</v>
      </c>
      <c r="N49" s="63">
        <f t="shared" si="4"/>
        <v>0.375</v>
      </c>
      <c r="O49" s="68"/>
      <c r="P49" s="63">
        <f t="shared" si="5"/>
        <v>0.125</v>
      </c>
      <c r="Q49" s="63">
        <f t="shared" si="32"/>
        <v>0.25</v>
      </c>
      <c r="R49" s="68"/>
      <c r="S49" s="7">
        <f t="shared" si="33"/>
        <v>5</v>
      </c>
      <c r="T49" s="64">
        <f t="shared" si="6"/>
        <v>8.3333333333333329E-2</v>
      </c>
      <c r="U49" s="71"/>
      <c r="V49" s="64">
        <f t="shared" si="7"/>
        <v>0.16528925619834711</v>
      </c>
      <c r="W49" s="64">
        <f t="shared" si="34"/>
        <v>0.12431129476584021</v>
      </c>
      <c r="X49" s="72"/>
      <c r="Y49" s="8">
        <f t="shared" si="35"/>
        <v>6</v>
      </c>
      <c r="Z49" s="63">
        <f t="shared" si="8"/>
        <v>8.3333333333333332E-3</v>
      </c>
      <c r="AA49" s="68"/>
      <c r="AB49" s="63">
        <f t="shared" si="9"/>
        <v>2.4793388429752067E-2</v>
      </c>
      <c r="AC49" s="63">
        <f t="shared" si="36"/>
        <v>1.6563360881542699E-2</v>
      </c>
      <c r="AD49" s="68"/>
      <c r="AE49" s="7">
        <f t="shared" si="37"/>
        <v>12</v>
      </c>
      <c r="AF49" s="64">
        <f t="shared" si="10"/>
        <v>0.3527950310559006</v>
      </c>
      <c r="AG49" s="71"/>
      <c r="AH49" s="64">
        <f t="shared" si="11"/>
        <v>0.35250917992656061</v>
      </c>
      <c r="AI49" s="64">
        <f t="shared" si="38"/>
        <v>0.35265210549123061</v>
      </c>
      <c r="AJ49" s="72"/>
      <c r="AK49" s="8">
        <f t="shared" si="39"/>
        <v>6</v>
      </c>
      <c r="AL49" s="63">
        <f t="shared" si="12"/>
        <v>3.105590062111801E-3</v>
      </c>
      <c r="AM49" s="68"/>
      <c r="AN49" s="63">
        <f t="shared" si="13"/>
        <v>0</v>
      </c>
      <c r="AO49" s="63">
        <f t="shared" si="40"/>
        <v>1.5527950310559005E-3</v>
      </c>
      <c r="AP49" s="68"/>
      <c r="AQ49" s="7">
        <f t="shared" si="41"/>
        <v>5</v>
      </c>
      <c r="AR49" s="64">
        <f t="shared" si="14"/>
        <v>9.8360655737704916E-2</v>
      </c>
      <c r="AS49" s="71"/>
      <c r="AT49" s="64">
        <f t="shared" si="15"/>
        <v>0.27692307692307694</v>
      </c>
      <c r="AU49" s="64">
        <f t="shared" si="42"/>
        <v>0.18764186633039093</v>
      </c>
      <c r="AV49" s="72"/>
      <c r="AW49" s="8">
        <f t="shared" si="43"/>
        <v>5</v>
      </c>
      <c r="AX49" s="63">
        <f t="shared" si="16"/>
        <v>4.1666666666666664E-2</v>
      </c>
      <c r="AY49" s="68"/>
      <c r="AZ49" s="63">
        <f t="shared" si="17"/>
        <v>3.2310177705977385E-3</v>
      </c>
      <c r="BA49" s="63">
        <f t="shared" si="44"/>
        <v>2.2448842218632203E-2</v>
      </c>
      <c r="BB49" s="68"/>
      <c r="BC49" s="7">
        <f t="shared" si="45"/>
        <v>2</v>
      </c>
      <c r="BD49" s="64">
        <f t="shared" si="18"/>
        <v>9.5238095238095233E-2</v>
      </c>
      <c r="BE49" s="71"/>
      <c r="BF49" s="64">
        <f t="shared" si="19"/>
        <v>0</v>
      </c>
      <c r="BG49" s="64">
        <f t="shared" si="46"/>
        <v>4.7619047619047616E-2</v>
      </c>
      <c r="BH49" s="72"/>
      <c r="BI49" s="8">
        <f t="shared" si="47"/>
        <v>5</v>
      </c>
      <c r="BJ49" s="63">
        <f t="shared" si="20"/>
        <v>4.3010752688172043E-3</v>
      </c>
      <c r="BK49" s="68"/>
      <c r="BL49" s="63">
        <f t="shared" si="21"/>
        <v>8.7976539589442824E-3</v>
      </c>
      <c r="BM49" s="63">
        <f t="shared" si="48"/>
        <v>6.5493646138807433E-3</v>
      </c>
      <c r="BN49" s="68"/>
      <c r="BO49" s="7">
        <f t="shared" si="49"/>
        <v>5</v>
      </c>
      <c r="BP49" s="64">
        <f t="shared" si="22"/>
        <v>8.6956521739130432E-2</v>
      </c>
      <c r="BQ49" s="71"/>
      <c r="BR49" s="64">
        <f t="shared" si="23"/>
        <v>2.6490066225165563E-2</v>
      </c>
      <c r="BS49" s="64">
        <f t="shared" si="50"/>
        <v>5.6723293982147996E-2</v>
      </c>
      <c r="BT49" s="72"/>
      <c r="BU49" s="8">
        <f t="shared" si="51"/>
        <v>11</v>
      </c>
      <c r="BV49" s="63">
        <f t="shared" si="24"/>
        <v>0.15936254980079681</v>
      </c>
      <c r="BW49" s="68"/>
      <c r="BX49" s="63">
        <f t="shared" si="25"/>
        <v>1.0362694300518135E-2</v>
      </c>
      <c r="BY49" s="63">
        <f t="shared" si="52"/>
        <v>8.4862622050657477E-2</v>
      </c>
      <c r="BZ49" s="73"/>
      <c r="CA49" s="7">
        <f t="shared" si="53"/>
        <v>5</v>
      </c>
    </row>
    <row r="50" spans="1:79" x14ac:dyDescent="0.25">
      <c r="A50" s="21" t="s">
        <v>36</v>
      </c>
      <c r="B50" s="63" t="str">
        <f t="shared" si="0"/>
        <v>-</v>
      </c>
      <c r="C50" s="68"/>
      <c r="D50" s="63" t="str">
        <f t="shared" si="1"/>
        <v>-</v>
      </c>
      <c r="E50" s="63" t="str">
        <f t="shared" si="28"/>
        <v>-</v>
      </c>
      <c r="F50" s="68"/>
      <c r="G50" s="7" t="str">
        <f t="shared" si="29"/>
        <v>NA</v>
      </c>
      <c r="H50" s="64">
        <f t="shared" si="2"/>
        <v>2.7397260273972601E-2</v>
      </c>
      <c r="I50" s="71"/>
      <c r="J50" s="64">
        <f t="shared" si="3"/>
        <v>6.4516129032258063E-2</v>
      </c>
      <c r="K50" s="64">
        <f t="shared" si="30"/>
        <v>4.5956694653115332E-2</v>
      </c>
      <c r="L50" s="72"/>
      <c r="M50" s="8">
        <f t="shared" si="31"/>
        <v>4</v>
      </c>
      <c r="N50" s="63" t="str">
        <f t="shared" si="4"/>
        <v>NA</v>
      </c>
      <c r="O50" s="68"/>
      <c r="P50" s="63" t="str">
        <f t="shared" si="5"/>
        <v>NA</v>
      </c>
      <c r="Q50" s="63" t="str">
        <f t="shared" si="32"/>
        <v>NA</v>
      </c>
      <c r="R50" s="68"/>
      <c r="S50" s="7" t="str">
        <f t="shared" si="33"/>
        <v>NA</v>
      </c>
      <c r="T50" s="64" t="str">
        <f t="shared" si="6"/>
        <v>NA</v>
      </c>
      <c r="U50" s="71"/>
      <c r="V50" s="64" t="str">
        <f t="shared" si="7"/>
        <v>NA</v>
      </c>
      <c r="W50" s="64" t="str">
        <f t="shared" si="34"/>
        <v>NA</v>
      </c>
      <c r="X50" s="72"/>
      <c r="Y50" s="8" t="str">
        <f t="shared" si="35"/>
        <v>NA</v>
      </c>
      <c r="Z50" s="63">
        <f t="shared" si="8"/>
        <v>0.16883116883116883</v>
      </c>
      <c r="AA50" s="68"/>
      <c r="AB50" s="63">
        <f t="shared" si="9"/>
        <v>0.17391304347826086</v>
      </c>
      <c r="AC50" s="63">
        <f t="shared" si="36"/>
        <v>0.17137210615471485</v>
      </c>
      <c r="AD50" s="68"/>
      <c r="AE50" s="7">
        <f t="shared" si="37"/>
        <v>7</v>
      </c>
      <c r="AF50" s="64">
        <f t="shared" si="10"/>
        <v>0.20359281437125748</v>
      </c>
      <c r="AG50" s="71"/>
      <c r="AH50" s="64">
        <f t="shared" si="11"/>
        <v>0.27002288329519453</v>
      </c>
      <c r="AI50" s="64">
        <f t="shared" si="38"/>
        <v>0.236807848833226</v>
      </c>
      <c r="AJ50" s="72"/>
      <c r="AK50" s="8">
        <f t="shared" si="39"/>
        <v>8</v>
      </c>
      <c r="AL50" s="63" t="str">
        <f t="shared" si="12"/>
        <v>-</v>
      </c>
      <c r="AM50" s="68"/>
      <c r="AN50" s="63" t="str">
        <f t="shared" si="13"/>
        <v>-</v>
      </c>
      <c r="AO50" s="63" t="str">
        <f t="shared" si="40"/>
        <v>-</v>
      </c>
      <c r="AP50" s="68"/>
      <c r="AQ50" s="7" t="str">
        <f t="shared" si="41"/>
        <v>NA</v>
      </c>
      <c r="AR50" s="64" t="str">
        <f t="shared" si="14"/>
        <v>NA</v>
      </c>
      <c r="AS50" s="71"/>
      <c r="AT50" s="64" t="str">
        <f t="shared" si="15"/>
        <v>NA</v>
      </c>
      <c r="AU50" s="64" t="str">
        <f t="shared" si="42"/>
        <v>NA</v>
      </c>
      <c r="AV50" s="72"/>
      <c r="AW50" s="8" t="str">
        <f t="shared" si="43"/>
        <v>NA</v>
      </c>
      <c r="AX50" s="63" t="str">
        <f t="shared" si="16"/>
        <v>-</v>
      </c>
      <c r="AY50" s="68"/>
      <c r="AZ50" s="63" t="str">
        <f t="shared" si="17"/>
        <v>-</v>
      </c>
      <c r="BA50" s="63" t="str">
        <f t="shared" si="44"/>
        <v>-</v>
      </c>
      <c r="BB50" s="68"/>
      <c r="BC50" s="7" t="str">
        <f t="shared" si="45"/>
        <v>NA</v>
      </c>
      <c r="BD50" s="64" t="str">
        <f t="shared" si="18"/>
        <v>-</v>
      </c>
      <c r="BE50" s="71"/>
      <c r="BF50" s="64" t="str">
        <f t="shared" si="19"/>
        <v>-</v>
      </c>
      <c r="BG50" s="64" t="str">
        <f t="shared" si="46"/>
        <v>-</v>
      </c>
      <c r="BH50" s="72"/>
      <c r="BI50" s="8" t="str">
        <f t="shared" si="47"/>
        <v>NA</v>
      </c>
      <c r="BJ50" s="63" t="str">
        <f t="shared" si="20"/>
        <v>-</v>
      </c>
      <c r="BK50" s="68"/>
      <c r="BL50" s="63" t="str">
        <f t="shared" si="21"/>
        <v>-</v>
      </c>
      <c r="BM50" s="63" t="str">
        <f t="shared" si="48"/>
        <v>-</v>
      </c>
      <c r="BN50" s="68"/>
      <c r="BO50" s="7" t="str">
        <f t="shared" si="49"/>
        <v>NA</v>
      </c>
      <c r="BP50" s="64" t="str">
        <f t="shared" si="22"/>
        <v>-</v>
      </c>
      <c r="BQ50" s="71"/>
      <c r="BR50" s="64" t="str">
        <f t="shared" si="23"/>
        <v>-</v>
      </c>
      <c r="BS50" s="64" t="str">
        <f t="shared" si="50"/>
        <v>-</v>
      </c>
      <c r="BT50" s="72"/>
      <c r="BU50" s="8" t="str">
        <f t="shared" si="51"/>
        <v>NA</v>
      </c>
      <c r="BV50" s="63" t="str">
        <f t="shared" si="24"/>
        <v>-</v>
      </c>
      <c r="BW50" s="68"/>
      <c r="BX50" s="63" t="str">
        <f t="shared" si="25"/>
        <v>-</v>
      </c>
      <c r="BY50" s="63" t="str">
        <f t="shared" si="52"/>
        <v>-</v>
      </c>
      <c r="BZ50" s="73"/>
      <c r="CA50" s="7" t="str">
        <f t="shared" si="53"/>
        <v>NA</v>
      </c>
    </row>
    <row r="51" spans="1:79" x14ac:dyDescent="0.25">
      <c r="A51" s="21" t="s">
        <v>32</v>
      </c>
      <c r="B51" s="63" t="str">
        <f t="shared" si="0"/>
        <v>NA</v>
      </c>
      <c r="C51" s="68"/>
      <c r="D51" s="63" t="str">
        <f t="shared" si="1"/>
        <v>NA</v>
      </c>
      <c r="E51" s="63" t="str">
        <f t="shared" si="28"/>
        <v>NA</v>
      </c>
      <c r="F51" s="68"/>
      <c r="G51" s="7" t="str">
        <f t="shared" si="29"/>
        <v>NA</v>
      </c>
      <c r="H51" s="64">
        <f t="shared" si="2"/>
        <v>1.2461059190031152E-2</v>
      </c>
      <c r="I51" s="71"/>
      <c r="J51" s="64">
        <f t="shared" si="3"/>
        <v>0</v>
      </c>
      <c r="K51" s="64">
        <f t="shared" si="30"/>
        <v>6.2305295950155761E-3</v>
      </c>
      <c r="L51" s="72"/>
      <c r="M51" s="8">
        <f t="shared" si="31"/>
        <v>10</v>
      </c>
      <c r="N51" s="63" t="str">
        <f t="shared" si="4"/>
        <v>NA</v>
      </c>
      <c r="O51" s="68"/>
      <c r="P51" s="63" t="str">
        <f t="shared" si="5"/>
        <v>NA</v>
      </c>
      <c r="Q51" s="63" t="str">
        <f t="shared" si="32"/>
        <v>NA</v>
      </c>
      <c r="R51" s="68"/>
      <c r="S51" s="7" t="str">
        <f t="shared" si="33"/>
        <v>NA</v>
      </c>
      <c r="T51" s="64" t="str">
        <f t="shared" si="6"/>
        <v>NA</v>
      </c>
      <c r="U51" s="71"/>
      <c r="V51" s="64" t="str">
        <f t="shared" si="7"/>
        <v>NA</v>
      </c>
      <c r="W51" s="64" t="str">
        <f t="shared" si="34"/>
        <v>NA</v>
      </c>
      <c r="X51" s="72"/>
      <c r="Y51" s="8" t="str">
        <f t="shared" si="35"/>
        <v>NA</v>
      </c>
      <c r="Z51" s="63">
        <f t="shared" si="8"/>
        <v>1.4492753623188406E-2</v>
      </c>
      <c r="AA51" s="68"/>
      <c r="AB51" s="63">
        <f t="shared" si="9"/>
        <v>3.2128514056224897E-2</v>
      </c>
      <c r="AC51" s="63">
        <f t="shared" si="36"/>
        <v>2.3310633839706652E-2</v>
      </c>
      <c r="AD51" s="68"/>
      <c r="AE51" s="7">
        <f t="shared" si="37"/>
        <v>11</v>
      </c>
      <c r="AF51" s="64">
        <f t="shared" si="10"/>
        <v>0.28272251308900526</v>
      </c>
      <c r="AG51" s="71"/>
      <c r="AH51" s="64">
        <f t="shared" si="11"/>
        <v>0.25448613376835238</v>
      </c>
      <c r="AI51" s="64">
        <f t="shared" si="38"/>
        <v>0.26860432342867879</v>
      </c>
      <c r="AJ51" s="72"/>
      <c r="AK51" s="8">
        <f t="shared" si="39"/>
        <v>7</v>
      </c>
      <c r="AL51" s="63" t="str">
        <f t="shared" si="12"/>
        <v>NA</v>
      </c>
      <c r="AM51" s="68"/>
      <c r="AN51" s="63" t="str">
        <f t="shared" si="13"/>
        <v>NA</v>
      </c>
      <c r="AO51" s="63" t="str">
        <f t="shared" si="40"/>
        <v>NA</v>
      </c>
      <c r="AP51" s="68"/>
      <c r="AQ51" s="7" t="str">
        <f t="shared" si="41"/>
        <v>NA</v>
      </c>
      <c r="AR51" s="64" t="str">
        <f t="shared" si="14"/>
        <v>NA</v>
      </c>
      <c r="AS51" s="71"/>
      <c r="AT51" s="64" t="str">
        <f t="shared" si="15"/>
        <v>NA</v>
      </c>
      <c r="AU51" s="64" t="str">
        <f t="shared" si="42"/>
        <v>NA</v>
      </c>
      <c r="AV51" s="72"/>
      <c r="AW51" s="8" t="str">
        <f t="shared" si="43"/>
        <v>NA</v>
      </c>
      <c r="AX51" s="63" t="str">
        <f t="shared" si="16"/>
        <v>NA</v>
      </c>
      <c r="AY51" s="68"/>
      <c r="AZ51" s="63" t="str">
        <f t="shared" si="17"/>
        <v>NA</v>
      </c>
      <c r="BA51" s="63" t="str">
        <f t="shared" si="44"/>
        <v>NA</v>
      </c>
      <c r="BB51" s="68"/>
      <c r="BC51" s="7" t="str">
        <f t="shared" si="45"/>
        <v>NA</v>
      </c>
      <c r="BD51" s="64" t="str">
        <f t="shared" si="18"/>
        <v>NA</v>
      </c>
      <c r="BE51" s="71"/>
      <c r="BF51" s="64" t="str">
        <f t="shared" si="19"/>
        <v>NA</v>
      </c>
      <c r="BG51" s="64" t="str">
        <f t="shared" si="46"/>
        <v>NA</v>
      </c>
      <c r="BH51" s="72"/>
      <c r="BI51" s="8" t="str">
        <f t="shared" si="47"/>
        <v>NA</v>
      </c>
      <c r="BJ51" s="63" t="str">
        <f t="shared" si="20"/>
        <v>NA</v>
      </c>
      <c r="BK51" s="68"/>
      <c r="BL51" s="63" t="str">
        <f t="shared" si="21"/>
        <v>NA</v>
      </c>
      <c r="BM51" s="63" t="str">
        <f t="shared" si="48"/>
        <v>NA</v>
      </c>
      <c r="BN51" s="68"/>
      <c r="BO51" s="7" t="str">
        <f t="shared" si="49"/>
        <v>NA</v>
      </c>
      <c r="BP51" s="64">
        <f t="shared" si="22"/>
        <v>0.59146341463414631</v>
      </c>
      <c r="BQ51" s="71"/>
      <c r="BR51" s="64">
        <f t="shared" si="23"/>
        <v>2.9661016949152543E-2</v>
      </c>
      <c r="BS51" s="64">
        <f t="shared" si="50"/>
        <v>0.31056221579164944</v>
      </c>
      <c r="BT51" s="72"/>
      <c r="BU51" s="8">
        <f t="shared" si="51"/>
        <v>5</v>
      </c>
      <c r="BV51" s="63" t="str">
        <f t="shared" si="24"/>
        <v>NA</v>
      </c>
      <c r="BW51" s="68"/>
      <c r="BX51" s="63" t="str">
        <f t="shared" si="25"/>
        <v>NA</v>
      </c>
      <c r="BY51" s="63" t="str">
        <f t="shared" si="52"/>
        <v>NA</v>
      </c>
      <c r="BZ51" s="73"/>
      <c r="CA51" s="7" t="str">
        <f t="shared" si="53"/>
        <v>NA</v>
      </c>
    </row>
  </sheetData>
  <mergeCells count="107">
    <mergeCell ref="BV1:CA1"/>
    <mergeCell ref="B2:D2"/>
    <mergeCell ref="E2:G2"/>
    <mergeCell ref="H2:J2"/>
    <mergeCell ref="K2:M2"/>
    <mergeCell ref="N2:P2"/>
    <mergeCell ref="Q2:S2"/>
    <mergeCell ref="T2:V2"/>
    <mergeCell ref="W2:Y2"/>
    <mergeCell ref="Z2:AB2"/>
    <mergeCell ref="AL1:AQ1"/>
    <mergeCell ref="AR1:AW1"/>
    <mergeCell ref="AX1:BC1"/>
    <mergeCell ref="BD1:BI1"/>
    <mergeCell ref="BJ1:BO1"/>
    <mergeCell ref="BP1:BU1"/>
    <mergeCell ref="B1:G1"/>
    <mergeCell ref="H1:M1"/>
    <mergeCell ref="N1:S1"/>
    <mergeCell ref="T1:Y1"/>
    <mergeCell ref="Z1:AE1"/>
    <mergeCell ref="AF1:AK1"/>
    <mergeCell ref="BM2:BO2"/>
    <mergeCell ref="BP2:BR2"/>
    <mergeCell ref="BS2:BU2"/>
    <mergeCell ref="BV2:BX2"/>
    <mergeCell ref="BY2:CA2"/>
    <mergeCell ref="B4:D4"/>
    <mergeCell ref="E4:G4"/>
    <mergeCell ref="H4:J4"/>
    <mergeCell ref="K4:M4"/>
    <mergeCell ref="N4:P4"/>
    <mergeCell ref="AU2:AW2"/>
    <mergeCell ref="AX2:AZ2"/>
    <mergeCell ref="BA2:BC2"/>
    <mergeCell ref="BD2:BF2"/>
    <mergeCell ref="BG2:BI2"/>
    <mergeCell ref="BJ2:BL2"/>
    <mergeCell ref="AC2:AE2"/>
    <mergeCell ref="AF2:AH2"/>
    <mergeCell ref="AI2:AK2"/>
    <mergeCell ref="AL2:AN2"/>
    <mergeCell ref="AO2:AQ2"/>
    <mergeCell ref="AR2:AT2"/>
    <mergeCell ref="AI4:AK4"/>
    <mergeCell ref="AL4:AN4"/>
    <mergeCell ref="AO4:AQ4"/>
    <mergeCell ref="AR4:AT4"/>
    <mergeCell ref="AU4:AW4"/>
    <mergeCell ref="AX4:AZ4"/>
    <mergeCell ref="Q4:S4"/>
    <mergeCell ref="T4:V4"/>
    <mergeCell ref="W4:Y4"/>
    <mergeCell ref="Z4:AB4"/>
    <mergeCell ref="AC4:AE4"/>
    <mergeCell ref="AF4:AH4"/>
    <mergeCell ref="BS4:BU4"/>
    <mergeCell ref="BV4:BX4"/>
    <mergeCell ref="BY4:CA4"/>
    <mergeCell ref="BG4:BI4"/>
    <mergeCell ref="BJ4:BL4"/>
    <mergeCell ref="BM4:BO4"/>
    <mergeCell ref="BP4:BR4"/>
    <mergeCell ref="BA4:BC4"/>
    <mergeCell ref="BD4:BF4"/>
    <mergeCell ref="BS29:BU29"/>
    <mergeCell ref="T29:V29"/>
    <mergeCell ref="W29:Y29"/>
    <mergeCell ref="Z29:AB29"/>
    <mergeCell ref="AC29:AE29"/>
    <mergeCell ref="AF29:AH29"/>
    <mergeCell ref="A30:CA30"/>
    <mergeCell ref="A5:CA5"/>
    <mergeCell ref="B28:G28"/>
    <mergeCell ref="H28:M28"/>
    <mergeCell ref="N28:S28"/>
    <mergeCell ref="T28:Y28"/>
    <mergeCell ref="Z28:AE28"/>
    <mergeCell ref="AF28:AK28"/>
    <mergeCell ref="AL28:AQ28"/>
    <mergeCell ref="AR28:AW28"/>
    <mergeCell ref="AR29:AT29"/>
    <mergeCell ref="AU29:AW29"/>
    <mergeCell ref="A3:CA3"/>
    <mergeCell ref="BY29:CA29"/>
    <mergeCell ref="BA29:BC29"/>
    <mergeCell ref="BD29:BF29"/>
    <mergeCell ref="BG29:BI29"/>
    <mergeCell ref="BJ29:BL29"/>
    <mergeCell ref="BM29:BO29"/>
    <mergeCell ref="BP29:BR29"/>
    <mergeCell ref="AX28:BC28"/>
    <mergeCell ref="BD28:BI28"/>
    <mergeCell ref="BJ28:BO28"/>
    <mergeCell ref="BP28:BU28"/>
    <mergeCell ref="BV28:CA28"/>
    <mergeCell ref="BV29:BX29"/>
    <mergeCell ref="B29:D29"/>
    <mergeCell ref="E29:G29"/>
    <mergeCell ref="H29:J29"/>
    <mergeCell ref="K29:M29"/>
    <mergeCell ref="N29:P29"/>
    <mergeCell ref="AI29:AK29"/>
    <mergeCell ref="AL29:AN29"/>
    <mergeCell ref="AO29:AQ29"/>
    <mergeCell ref="AX29:AZ29"/>
    <mergeCell ref="Q29:S29"/>
  </mergeCells>
  <pageMargins left="0.7" right="0.7" top="0.75" bottom="0.75" header="0.3" footer="0.3"/>
  <pageSetup paperSize="9" orientation="portrait" r:id="rId1"/>
  <ignoredErrors>
    <ignoredError sqref="B2:CA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51"/>
  <sheetViews>
    <sheetView zoomScale="90" zoomScaleNormal="90" zoomScalePageLayoutView="90" workbookViewId="0"/>
  </sheetViews>
  <sheetFormatPr defaultColWidth="10.875" defaultRowHeight="15.75" x14ac:dyDescent="0.25"/>
  <cols>
    <col min="1" max="1" width="13.625" style="5" customWidth="1"/>
    <col min="2" max="4" width="6.875" style="5" customWidth="1"/>
    <col min="5" max="5" width="5.875" style="5" customWidth="1"/>
    <col min="6" max="8" width="6.875" style="5" customWidth="1"/>
    <col min="9" max="9" width="5.875" style="5" customWidth="1"/>
    <col min="10" max="12" width="6.875" style="5" customWidth="1"/>
    <col min="13" max="13" width="5.875" style="5" customWidth="1"/>
    <col min="14" max="16" width="6.875" style="5" customWidth="1"/>
    <col min="17" max="17" width="5.875" style="5" customWidth="1"/>
    <col min="18" max="20" width="6.875" style="5" customWidth="1"/>
    <col min="21" max="21" width="5.875" style="5" customWidth="1"/>
    <col min="22" max="24" width="6.875" style="5" customWidth="1"/>
    <col min="25" max="25" width="5.875" style="5" customWidth="1"/>
    <col min="26" max="28" width="6.875" style="5" customWidth="1"/>
    <col min="29" max="29" width="5.875" style="5" customWidth="1"/>
    <col min="30" max="32" width="6.875" style="5" customWidth="1"/>
    <col min="33" max="33" width="5.875" style="5" customWidth="1"/>
    <col min="34" max="36" width="6.875" style="5" customWidth="1"/>
    <col min="37" max="37" width="5.875" style="5" customWidth="1"/>
    <col min="38" max="40" width="6.875" style="5" customWidth="1"/>
    <col min="41" max="41" width="5.875" style="5" customWidth="1"/>
    <col min="42" max="44" width="6.875" style="5" customWidth="1"/>
    <col min="45" max="45" width="5.875" style="5" customWidth="1"/>
    <col min="46" max="48" width="6.875" style="5" customWidth="1"/>
    <col min="49" max="49" width="5.875" style="5" customWidth="1"/>
    <col min="50" max="52" width="6.875" style="5" customWidth="1"/>
    <col min="53" max="53" width="5.875" style="5" customWidth="1"/>
    <col min="54" max="56" width="6.875" style="5" customWidth="1"/>
    <col min="57" max="57" width="5.875" style="5" customWidth="1"/>
    <col min="58" max="60" width="6.875" style="5" customWidth="1"/>
    <col min="61" max="61" width="5.875" style="5" customWidth="1"/>
    <col min="62" max="64" width="6.875" style="5" customWidth="1"/>
    <col min="65" max="65" width="5.875" style="5" customWidth="1"/>
    <col min="66" max="68" width="6.875" style="5" customWidth="1"/>
    <col min="69" max="69" width="5.875" style="5" customWidth="1"/>
    <col min="70" max="72" width="6.875" style="5" customWidth="1"/>
    <col min="73" max="73" width="5.875" style="5" customWidth="1"/>
    <col min="74" max="76" width="6.875" style="5" customWidth="1"/>
    <col min="77" max="77" width="5.875" style="5" customWidth="1"/>
    <col min="78" max="80" width="6.875" style="5" customWidth="1"/>
    <col min="81" max="81" width="5.875" style="5" customWidth="1"/>
    <col min="82" max="84" width="6.875" style="5" customWidth="1"/>
    <col min="85" max="85" width="5.875" style="5" customWidth="1"/>
    <col min="86" max="88" width="6.875" style="5" customWidth="1"/>
    <col min="89" max="89" width="5.875" style="5" customWidth="1"/>
    <col min="90" max="92" width="6.875" style="5" customWidth="1"/>
    <col min="93" max="93" width="5.875" style="5" customWidth="1"/>
    <col min="94" max="96" width="6.875" style="5" customWidth="1"/>
    <col min="97" max="97" width="5.875" style="5" customWidth="1"/>
    <col min="98" max="100" width="6.875" style="5" customWidth="1"/>
    <col min="101" max="101" width="5.875" style="5" customWidth="1"/>
    <col min="102" max="104" width="6.875" style="5" customWidth="1"/>
    <col min="105" max="105" width="5.875" style="5" customWidth="1"/>
    <col min="106" max="16384" width="10.875" style="5"/>
  </cols>
  <sheetData>
    <row r="1" spans="1:105" x14ac:dyDescent="0.25">
      <c r="A1" s="4" t="s">
        <v>10</v>
      </c>
      <c r="B1" s="94" t="s">
        <v>11</v>
      </c>
      <c r="C1" s="94"/>
      <c r="D1" s="94"/>
      <c r="E1" s="94"/>
      <c r="F1" s="94"/>
      <c r="G1" s="94"/>
      <c r="H1" s="94"/>
      <c r="I1" s="94"/>
      <c r="J1" s="106" t="s">
        <v>12</v>
      </c>
      <c r="K1" s="106"/>
      <c r="L1" s="106"/>
      <c r="M1" s="106"/>
      <c r="N1" s="106"/>
      <c r="O1" s="106"/>
      <c r="P1" s="106"/>
      <c r="Q1" s="106"/>
      <c r="R1" s="95" t="s">
        <v>13</v>
      </c>
      <c r="S1" s="95"/>
      <c r="T1" s="95"/>
      <c r="U1" s="95"/>
      <c r="V1" s="95"/>
      <c r="W1" s="95"/>
      <c r="X1" s="95"/>
      <c r="Y1" s="95"/>
      <c r="Z1" s="106" t="s">
        <v>14</v>
      </c>
      <c r="AA1" s="106"/>
      <c r="AB1" s="106"/>
      <c r="AC1" s="106"/>
      <c r="AD1" s="106"/>
      <c r="AE1" s="106"/>
      <c r="AF1" s="106"/>
      <c r="AG1" s="106"/>
      <c r="AH1" s="92" t="s">
        <v>15</v>
      </c>
      <c r="AI1" s="92"/>
      <c r="AJ1" s="92"/>
      <c r="AK1" s="92"/>
      <c r="AL1" s="92"/>
      <c r="AM1" s="92"/>
      <c r="AN1" s="92"/>
      <c r="AO1" s="92"/>
      <c r="AP1" s="107" t="s">
        <v>16</v>
      </c>
      <c r="AQ1" s="107"/>
      <c r="AR1" s="107"/>
      <c r="AS1" s="107"/>
      <c r="AT1" s="107"/>
      <c r="AU1" s="107"/>
      <c r="AV1" s="107"/>
      <c r="AW1" s="107"/>
      <c r="AX1" s="92" t="s">
        <v>17</v>
      </c>
      <c r="AY1" s="92"/>
      <c r="AZ1" s="92"/>
      <c r="BA1" s="92"/>
      <c r="BB1" s="92"/>
      <c r="BC1" s="92"/>
      <c r="BD1" s="92"/>
      <c r="BE1" s="92"/>
      <c r="BF1" s="106" t="s">
        <v>18</v>
      </c>
      <c r="BG1" s="106"/>
      <c r="BH1" s="106"/>
      <c r="BI1" s="106"/>
      <c r="BJ1" s="106"/>
      <c r="BK1" s="106"/>
      <c r="BL1" s="106"/>
      <c r="BM1" s="106"/>
      <c r="BN1" s="92" t="s">
        <v>19</v>
      </c>
      <c r="BO1" s="92"/>
      <c r="BP1" s="92"/>
      <c r="BQ1" s="92"/>
      <c r="BR1" s="92"/>
      <c r="BS1" s="92"/>
      <c r="BT1" s="92"/>
      <c r="BU1" s="92"/>
      <c r="BV1" s="106" t="s">
        <v>20</v>
      </c>
      <c r="BW1" s="106"/>
      <c r="BX1" s="106"/>
      <c r="BY1" s="106"/>
      <c r="BZ1" s="106"/>
      <c r="CA1" s="106"/>
      <c r="CB1" s="106"/>
      <c r="CC1" s="106"/>
      <c r="CD1" s="92" t="s">
        <v>21</v>
      </c>
      <c r="CE1" s="92"/>
      <c r="CF1" s="92"/>
      <c r="CG1" s="92"/>
      <c r="CH1" s="92"/>
      <c r="CI1" s="92"/>
      <c r="CJ1" s="92"/>
      <c r="CK1" s="92"/>
      <c r="CL1" s="106" t="s">
        <v>22</v>
      </c>
      <c r="CM1" s="106"/>
      <c r="CN1" s="106"/>
      <c r="CO1" s="106"/>
      <c r="CP1" s="106"/>
      <c r="CQ1" s="106"/>
      <c r="CR1" s="106"/>
      <c r="CS1" s="106"/>
      <c r="CT1" s="92" t="s">
        <v>23</v>
      </c>
      <c r="CU1" s="92"/>
      <c r="CV1" s="92"/>
      <c r="CW1" s="92"/>
      <c r="CX1" s="92"/>
      <c r="CY1" s="92"/>
      <c r="CZ1" s="92"/>
      <c r="DA1" s="92"/>
    </row>
    <row r="2" spans="1:105" x14ac:dyDescent="0.25">
      <c r="A2" s="6" t="s">
        <v>26</v>
      </c>
      <c r="B2" s="98" t="s">
        <v>24</v>
      </c>
      <c r="C2" s="98"/>
      <c r="D2" s="98"/>
      <c r="E2" s="98"/>
      <c r="F2" s="97" t="s">
        <v>25</v>
      </c>
      <c r="G2" s="97"/>
      <c r="H2" s="97"/>
      <c r="I2" s="97"/>
      <c r="J2" s="104" t="s">
        <v>24</v>
      </c>
      <c r="K2" s="104"/>
      <c r="L2" s="104"/>
      <c r="M2" s="104"/>
      <c r="N2" s="105" t="s">
        <v>25</v>
      </c>
      <c r="O2" s="105"/>
      <c r="P2" s="105"/>
      <c r="Q2" s="105"/>
      <c r="R2" s="98" t="s">
        <v>24</v>
      </c>
      <c r="S2" s="98"/>
      <c r="T2" s="98"/>
      <c r="U2" s="98"/>
      <c r="V2" s="97" t="s">
        <v>25</v>
      </c>
      <c r="W2" s="97"/>
      <c r="X2" s="97"/>
      <c r="Y2" s="97"/>
      <c r="Z2" s="104" t="s">
        <v>24</v>
      </c>
      <c r="AA2" s="104"/>
      <c r="AB2" s="104"/>
      <c r="AC2" s="104"/>
      <c r="AD2" s="105" t="s">
        <v>25</v>
      </c>
      <c r="AE2" s="105"/>
      <c r="AF2" s="105"/>
      <c r="AG2" s="105"/>
      <c r="AH2" s="98" t="s">
        <v>24</v>
      </c>
      <c r="AI2" s="98"/>
      <c r="AJ2" s="98"/>
      <c r="AK2" s="98"/>
      <c r="AL2" s="97" t="s">
        <v>25</v>
      </c>
      <c r="AM2" s="97"/>
      <c r="AN2" s="97"/>
      <c r="AO2" s="97"/>
      <c r="AP2" s="104" t="s">
        <v>24</v>
      </c>
      <c r="AQ2" s="104"/>
      <c r="AR2" s="104"/>
      <c r="AS2" s="104"/>
      <c r="AT2" s="105" t="s">
        <v>25</v>
      </c>
      <c r="AU2" s="105"/>
      <c r="AV2" s="105"/>
      <c r="AW2" s="105"/>
      <c r="AX2" s="98" t="s">
        <v>24</v>
      </c>
      <c r="AY2" s="98"/>
      <c r="AZ2" s="98"/>
      <c r="BA2" s="98"/>
      <c r="BB2" s="97" t="s">
        <v>25</v>
      </c>
      <c r="BC2" s="97"/>
      <c r="BD2" s="97"/>
      <c r="BE2" s="97"/>
      <c r="BF2" s="104" t="s">
        <v>24</v>
      </c>
      <c r="BG2" s="104"/>
      <c r="BH2" s="104"/>
      <c r="BI2" s="104"/>
      <c r="BJ2" s="105" t="s">
        <v>25</v>
      </c>
      <c r="BK2" s="105"/>
      <c r="BL2" s="105"/>
      <c r="BM2" s="105"/>
      <c r="BN2" s="98" t="s">
        <v>24</v>
      </c>
      <c r="BO2" s="98"/>
      <c r="BP2" s="98"/>
      <c r="BQ2" s="98"/>
      <c r="BR2" s="97" t="s">
        <v>25</v>
      </c>
      <c r="BS2" s="97"/>
      <c r="BT2" s="97"/>
      <c r="BU2" s="97"/>
      <c r="BV2" s="104" t="s">
        <v>24</v>
      </c>
      <c r="BW2" s="104"/>
      <c r="BX2" s="104"/>
      <c r="BY2" s="104"/>
      <c r="BZ2" s="105" t="s">
        <v>25</v>
      </c>
      <c r="CA2" s="105"/>
      <c r="CB2" s="105"/>
      <c r="CC2" s="105"/>
      <c r="CD2" s="98" t="s">
        <v>24</v>
      </c>
      <c r="CE2" s="98"/>
      <c r="CF2" s="98"/>
      <c r="CG2" s="98"/>
      <c r="CH2" s="97" t="s">
        <v>25</v>
      </c>
      <c r="CI2" s="97"/>
      <c r="CJ2" s="97"/>
      <c r="CK2" s="97"/>
      <c r="CL2" s="104" t="s">
        <v>24</v>
      </c>
      <c r="CM2" s="104"/>
      <c r="CN2" s="104"/>
      <c r="CO2" s="104"/>
      <c r="CP2" s="105" t="s">
        <v>25</v>
      </c>
      <c r="CQ2" s="105"/>
      <c r="CR2" s="105"/>
      <c r="CS2" s="105"/>
      <c r="CT2" s="98" t="s">
        <v>24</v>
      </c>
      <c r="CU2" s="98"/>
      <c r="CV2" s="98"/>
      <c r="CW2" s="98"/>
      <c r="CX2" s="97" t="s">
        <v>25</v>
      </c>
      <c r="CY2" s="97"/>
      <c r="CZ2" s="97"/>
      <c r="DA2" s="97"/>
    </row>
    <row r="3" spans="1:105" x14ac:dyDescent="0.25">
      <c r="A3" s="101" t="s">
        <v>27</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row>
    <row r="4" spans="1:105" x14ac:dyDescent="0.25">
      <c r="B4" s="98" t="s">
        <v>46</v>
      </c>
      <c r="C4" s="98"/>
      <c r="D4" s="98"/>
      <c r="E4" s="98"/>
      <c r="F4" s="103">
        <v>37</v>
      </c>
      <c r="G4" s="103"/>
      <c r="H4" s="103"/>
      <c r="I4" s="103"/>
      <c r="J4" s="104" t="s">
        <v>47</v>
      </c>
      <c r="K4" s="104"/>
      <c r="L4" s="104"/>
      <c r="M4" s="104"/>
      <c r="N4" s="102">
        <v>15</v>
      </c>
      <c r="O4" s="102"/>
      <c r="P4" s="102"/>
      <c r="Q4" s="102"/>
      <c r="R4" s="98" t="s">
        <v>48</v>
      </c>
      <c r="S4" s="98"/>
      <c r="T4" s="98"/>
      <c r="U4" s="98"/>
      <c r="V4" s="103">
        <v>10</v>
      </c>
      <c r="W4" s="103"/>
      <c r="X4" s="103"/>
      <c r="Y4" s="103"/>
      <c r="Z4" s="104" t="s">
        <v>49</v>
      </c>
      <c r="AA4" s="104"/>
      <c r="AB4" s="104"/>
      <c r="AC4" s="104"/>
      <c r="AD4" s="102">
        <v>43</v>
      </c>
      <c r="AE4" s="102"/>
      <c r="AF4" s="102"/>
      <c r="AG4" s="102"/>
      <c r="AH4" s="98" t="s">
        <v>50</v>
      </c>
      <c r="AI4" s="98"/>
      <c r="AJ4" s="98"/>
      <c r="AK4" s="98"/>
      <c r="AL4" s="103">
        <v>51</v>
      </c>
      <c r="AM4" s="103"/>
      <c r="AN4" s="103"/>
      <c r="AO4" s="103"/>
      <c r="AP4" s="104" t="s">
        <v>51</v>
      </c>
      <c r="AQ4" s="104"/>
      <c r="AR4" s="104"/>
      <c r="AS4" s="104"/>
      <c r="AT4" s="102">
        <v>406</v>
      </c>
      <c r="AU4" s="102"/>
      <c r="AV4" s="102"/>
      <c r="AW4" s="102"/>
      <c r="AX4" s="98" t="s">
        <v>52</v>
      </c>
      <c r="AY4" s="98"/>
      <c r="AZ4" s="98"/>
      <c r="BA4" s="98"/>
      <c r="BB4" s="103">
        <v>1167</v>
      </c>
      <c r="BC4" s="103"/>
      <c r="BD4" s="103"/>
      <c r="BE4" s="103"/>
      <c r="BF4" s="104" t="s">
        <v>53</v>
      </c>
      <c r="BG4" s="104"/>
      <c r="BH4" s="104"/>
      <c r="BI4" s="104"/>
      <c r="BJ4" s="102">
        <v>30</v>
      </c>
      <c r="BK4" s="102"/>
      <c r="BL4" s="102"/>
      <c r="BM4" s="102"/>
      <c r="BN4" s="98" t="s">
        <v>54</v>
      </c>
      <c r="BO4" s="98"/>
      <c r="BP4" s="98"/>
      <c r="BQ4" s="98"/>
      <c r="BR4" s="103">
        <v>417</v>
      </c>
      <c r="BS4" s="103"/>
      <c r="BT4" s="103"/>
      <c r="BU4" s="103"/>
      <c r="BV4" s="104" t="s">
        <v>55</v>
      </c>
      <c r="BW4" s="104"/>
      <c r="BX4" s="104"/>
      <c r="BY4" s="104"/>
      <c r="BZ4" s="102">
        <v>11</v>
      </c>
      <c r="CA4" s="102"/>
      <c r="CB4" s="102"/>
      <c r="CC4" s="102"/>
      <c r="CD4" s="98" t="s">
        <v>56</v>
      </c>
      <c r="CE4" s="98"/>
      <c r="CF4" s="98"/>
      <c r="CG4" s="98"/>
      <c r="CH4" s="103">
        <v>1404</v>
      </c>
      <c r="CI4" s="103"/>
      <c r="CJ4" s="103"/>
      <c r="CK4" s="103"/>
      <c r="CL4" s="104" t="s">
        <v>57</v>
      </c>
      <c r="CM4" s="104"/>
      <c r="CN4" s="104"/>
      <c r="CO4" s="104"/>
      <c r="CP4" s="102">
        <v>141</v>
      </c>
      <c r="CQ4" s="102"/>
      <c r="CR4" s="102"/>
      <c r="CS4" s="102"/>
      <c r="CT4" s="98" t="s">
        <v>58</v>
      </c>
      <c r="CU4" s="98"/>
      <c r="CV4" s="98"/>
      <c r="CW4" s="98"/>
      <c r="CX4" s="103">
        <v>161</v>
      </c>
      <c r="CY4" s="103"/>
      <c r="CZ4" s="103"/>
      <c r="DA4" s="103"/>
    </row>
    <row r="5" spans="1:105" x14ac:dyDescent="0.25">
      <c r="A5" s="101" t="s">
        <v>59</v>
      </c>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row>
    <row r="6" spans="1:105" x14ac:dyDescent="0.25">
      <c r="A6" s="21" t="s">
        <v>39</v>
      </c>
      <c r="B6" s="9" t="s">
        <v>6</v>
      </c>
      <c r="C6" s="9" t="s">
        <v>6</v>
      </c>
      <c r="D6" s="81" t="s">
        <v>29</v>
      </c>
      <c r="E6" s="9" t="s">
        <v>6</v>
      </c>
      <c r="F6" s="10" t="s">
        <v>6</v>
      </c>
      <c r="G6" s="10" t="s">
        <v>6</v>
      </c>
      <c r="H6" s="82" t="s">
        <v>29</v>
      </c>
      <c r="I6" s="10" t="s">
        <v>6</v>
      </c>
      <c r="J6" s="11">
        <v>4</v>
      </c>
      <c r="K6" s="11">
        <v>0</v>
      </c>
      <c r="L6" s="83" t="s">
        <v>29</v>
      </c>
      <c r="M6" s="11">
        <v>4</v>
      </c>
      <c r="N6" s="12">
        <v>8</v>
      </c>
      <c r="O6" s="12">
        <v>2</v>
      </c>
      <c r="P6" s="84" t="s">
        <v>29</v>
      </c>
      <c r="Q6" s="12">
        <v>10</v>
      </c>
      <c r="R6" s="9">
        <v>2</v>
      </c>
      <c r="S6" s="9">
        <v>3</v>
      </c>
      <c r="T6" s="81" t="s">
        <v>29</v>
      </c>
      <c r="U6" s="9">
        <v>5</v>
      </c>
      <c r="V6" s="10">
        <v>2</v>
      </c>
      <c r="W6" s="10">
        <v>3</v>
      </c>
      <c r="X6" s="82" t="s">
        <v>29</v>
      </c>
      <c r="Y6" s="10">
        <v>5</v>
      </c>
      <c r="Z6" s="11">
        <v>26</v>
      </c>
      <c r="AA6" s="11">
        <v>8</v>
      </c>
      <c r="AB6" s="83" t="s">
        <v>29</v>
      </c>
      <c r="AC6" s="11">
        <v>34</v>
      </c>
      <c r="AD6" s="12">
        <v>22</v>
      </c>
      <c r="AE6" s="12">
        <v>5</v>
      </c>
      <c r="AF6" s="84" t="s">
        <v>29</v>
      </c>
      <c r="AG6" s="12">
        <v>27</v>
      </c>
      <c r="AH6" s="9">
        <v>30</v>
      </c>
      <c r="AI6" s="9">
        <v>16</v>
      </c>
      <c r="AJ6" s="81" t="s">
        <v>29</v>
      </c>
      <c r="AK6" s="9">
        <v>46</v>
      </c>
      <c r="AL6" s="10">
        <v>19</v>
      </c>
      <c r="AM6" s="10">
        <v>9</v>
      </c>
      <c r="AN6" s="82" t="s">
        <v>29</v>
      </c>
      <c r="AO6" s="10">
        <v>28</v>
      </c>
      <c r="AP6" s="11">
        <v>179</v>
      </c>
      <c r="AQ6" s="11">
        <v>87</v>
      </c>
      <c r="AR6" s="83" t="s">
        <v>29</v>
      </c>
      <c r="AS6" s="11">
        <v>266</v>
      </c>
      <c r="AT6" s="12">
        <v>222</v>
      </c>
      <c r="AU6" s="12">
        <v>95</v>
      </c>
      <c r="AV6" s="84" t="s">
        <v>29</v>
      </c>
      <c r="AW6" s="12">
        <v>317</v>
      </c>
      <c r="AX6" s="9" t="s">
        <v>6</v>
      </c>
      <c r="AY6" s="9" t="s">
        <v>6</v>
      </c>
      <c r="AZ6" s="81" t="s">
        <v>29</v>
      </c>
      <c r="BA6" s="9" t="s">
        <v>6</v>
      </c>
      <c r="BB6" s="10" t="s">
        <v>6</v>
      </c>
      <c r="BC6" s="10" t="s">
        <v>6</v>
      </c>
      <c r="BD6" s="82" t="s">
        <v>29</v>
      </c>
      <c r="BE6" s="10" t="s">
        <v>6</v>
      </c>
      <c r="BF6" s="11">
        <v>13</v>
      </c>
      <c r="BG6" s="11">
        <v>7</v>
      </c>
      <c r="BH6" s="83" t="s">
        <v>29</v>
      </c>
      <c r="BI6" s="11">
        <v>20</v>
      </c>
      <c r="BJ6" s="12">
        <v>16</v>
      </c>
      <c r="BK6" s="12">
        <v>9</v>
      </c>
      <c r="BL6" s="84" t="s">
        <v>29</v>
      </c>
      <c r="BM6" s="12">
        <v>25</v>
      </c>
      <c r="BN6" s="9" t="s">
        <v>6</v>
      </c>
      <c r="BO6" s="9" t="s">
        <v>6</v>
      </c>
      <c r="BP6" s="81" t="s">
        <v>29</v>
      </c>
      <c r="BQ6" s="9" t="s">
        <v>6</v>
      </c>
      <c r="BR6" s="10" t="s">
        <v>6</v>
      </c>
      <c r="BS6" s="10" t="s">
        <v>6</v>
      </c>
      <c r="BT6" s="82" t="s">
        <v>29</v>
      </c>
      <c r="BU6" s="10" t="s">
        <v>6</v>
      </c>
      <c r="BV6" s="11" t="s">
        <v>6</v>
      </c>
      <c r="BW6" s="11" t="s">
        <v>6</v>
      </c>
      <c r="BX6" s="83" t="s">
        <v>29</v>
      </c>
      <c r="BY6" s="11" t="s">
        <v>6</v>
      </c>
      <c r="BZ6" s="12" t="s">
        <v>6</v>
      </c>
      <c r="CA6" s="12" t="s">
        <v>6</v>
      </c>
      <c r="CB6" s="84" t="s">
        <v>29</v>
      </c>
      <c r="CC6" s="12" t="s">
        <v>6</v>
      </c>
      <c r="CD6" s="9" t="s">
        <v>6</v>
      </c>
      <c r="CE6" s="9" t="s">
        <v>6</v>
      </c>
      <c r="CF6" s="81" t="s">
        <v>29</v>
      </c>
      <c r="CG6" s="9" t="s">
        <v>6</v>
      </c>
      <c r="CH6" s="10" t="s">
        <v>6</v>
      </c>
      <c r="CI6" s="10" t="s">
        <v>6</v>
      </c>
      <c r="CJ6" s="82" t="s">
        <v>29</v>
      </c>
      <c r="CK6" s="10" t="s">
        <v>6</v>
      </c>
      <c r="CL6" s="11" t="s">
        <v>6</v>
      </c>
      <c r="CM6" s="11" t="s">
        <v>6</v>
      </c>
      <c r="CN6" s="83" t="s">
        <v>29</v>
      </c>
      <c r="CO6" s="11" t="s">
        <v>6</v>
      </c>
      <c r="CP6" s="12" t="s">
        <v>6</v>
      </c>
      <c r="CQ6" s="12" t="s">
        <v>6</v>
      </c>
      <c r="CR6" s="84" t="s">
        <v>29</v>
      </c>
      <c r="CS6" s="12" t="s">
        <v>6</v>
      </c>
      <c r="CT6" s="9" t="s">
        <v>6</v>
      </c>
      <c r="CU6" s="9" t="s">
        <v>6</v>
      </c>
      <c r="CV6" s="81" t="s">
        <v>29</v>
      </c>
      <c r="CW6" s="9" t="s">
        <v>6</v>
      </c>
      <c r="CX6" s="10" t="s">
        <v>6</v>
      </c>
      <c r="CY6" s="10" t="s">
        <v>6</v>
      </c>
      <c r="CZ6" s="82" t="s">
        <v>29</v>
      </c>
      <c r="DA6" s="10" t="s">
        <v>6</v>
      </c>
    </row>
    <row r="7" spans="1:105" x14ac:dyDescent="0.25">
      <c r="A7" s="21" t="s">
        <v>33</v>
      </c>
      <c r="B7" s="9" t="s">
        <v>4</v>
      </c>
      <c r="C7" s="9" t="s">
        <v>4</v>
      </c>
      <c r="D7" s="81" t="s">
        <v>29</v>
      </c>
      <c r="E7" s="9" t="s">
        <v>4</v>
      </c>
      <c r="F7" s="10" t="s">
        <v>4</v>
      </c>
      <c r="G7" s="10" t="s">
        <v>4</v>
      </c>
      <c r="H7" s="82" t="s">
        <v>29</v>
      </c>
      <c r="I7" s="10" t="s">
        <v>4</v>
      </c>
      <c r="J7" s="11">
        <v>18</v>
      </c>
      <c r="K7" s="11">
        <v>0</v>
      </c>
      <c r="L7" s="83" t="s">
        <v>29</v>
      </c>
      <c r="M7" s="11">
        <v>18</v>
      </c>
      <c r="N7" s="12">
        <v>6</v>
      </c>
      <c r="O7" s="12">
        <v>0</v>
      </c>
      <c r="P7" s="84" t="s">
        <v>29</v>
      </c>
      <c r="Q7" s="12">
        <v>6</v>
      </c>
      <c r="R7" s="9">
        <v>4</v>
      </c>
      <c r="S7" s="9">
        <v>0</v>
      </c>
      <c r="T7" s="81" t="s">
        <v>29</v>
      </c>
      <c r="U7" s="9">
        <v>4</v>
      </c>
      <c r="V7" s="10">
        <v>3</v>
      </c>
      <c r="W7" s="10">
        <v>1</v>
      </c>
      <c r="X7" s="82" t="s">
        <v>29</v>
      </c>
      <c r="Y7" s="10">
        <v>4</v>
      </c>
      <c r="Z7" s="11">
        <v>41</v>
      </c>
      <c r="AA7" s="11">
        <v>1</v>
      </c>
      <c r="AB7" s="83" t="s">
        <v>29</v>
      </c>
      <c r="AC7" s="11">
        <v>42</v>
      </c>
      <c r="AD7" s="12">
        <v>24</v>
      </c>
      <c r="AE7" s="12">
        <v>0</v>
      </c>
      <c r="AF7" s="84" t="s">
        <v>29</v>
      </c>
      <c r="AG7" s="12">
        <v>24</v>
      </c>
      <c r="AH7" s="9">
        <v>31</v>
      </c>
      <c r="AI7" s="9">
        <v>0</v>
      </c>
      <c r="AJ7" s="81" t="s">
        <v>29</v>
      </c>
      <c r="AK7" s="9">
        <v>31</v>
      </c>
      <c r="AL7" s="10">
        <v>34</v>
      </c>
      <c r="AM7" s="10">
        <v>3</v>
      </c>
      <c r="AN7" s="82" t="s">
        <v>29</v>
      </c>
      <c r="AO7" s="10">
        <v>37</v>
      </c>
      <c r="AP7" s="11">
        <v>350</v>
      </c>
      <c r="AQ7" s="11">
        <v>5</v>
      </c>
      <c r="AR7" s="83" t="s">
        <v>29</v>
      </c>
      <c r="AS7" s="11">
        <v>355</v>
      </c>
      <c r="AT7" s="12">
        <v>341</v>
      </c>
      <c r="AU7" s="12">
        <v>10</v>
      </c>
      <c r="AV7" s="84" t="s">
        <v>29</v>
      </c>
      <c r="AW7" s="12">
        <v>351</v>
      </c>
      <c r="AX7" s="9">
        <v>70</v>
      </c>
      <c r="AY7" s="9">
        <v>1</v>
      </c>
      <c r="AZ7" s="81" t="s">
        <v>29</v>
      </c>
      <c r="BA7" s="9">
        <v>71</v>
      </c>
      <c r="BB7" s="10">
        <v>80</v>
      </c>
      <c r="BC7" s="10">
        <v>0</v>
      </c>
      <c r="BD7" s="82" t="s">
        <v>29</v>
      </c>
      <c r="BE7" s="10">
        <v>80</v>
      </c>
      <c r="BF7" s="11">
        <v>20</v>
      </c>
      <c r="BG7" s="11">
        <v>1</v>
      </c>
      <c r="BH7" s="83" t="s">
        <v>29</v>
      </c>
      <c r="BI7" s="11">
        <v>21</v>
      </c>
      <c r="BJ7" s="12">
        <v>25</v>
      </c>
      <c r="BK7" s="12">
        <v>3</v>
      </c>
      <c r="BL7" s="84" t="s">
        <v>29</v>
      </c>
      <c r="BM7" s="12">
        <v>28</v>
      </c>
      <c r="BN7" s="9">
        <v>0</v>
      </c>
      <c r="BO7" s="9">
        <v>0</v>
      </c>
      <c r="BP7" s="81" t="s">
        <v>29</v>
      </c>
      <c r="BQ7" s="9">
        <v>0</v>
      </c>
      <c r="BR7" s="10">
        <v>0</v>
      </c>
      <c r="BS7" s="10">
        <v>0</v>
      </c>
      <c r="BT7" s="82" t="s">
        <v>29</v>
      </c>
      <c r="BU7" s="10">
        <v>0</v>
      </c>
      <c r="BV7" s="11" t="s">
        <v>4</v>
      </c>
      <c r="BW7" s="11" t="s">
        <v>4</v>
      </c>
      <c r="BX7" s="83" t="s">
        <v>29</v>
      </c>
      <c r="BY7" s="11" t="s">
        <v>4</v>
      </c>
      <c r="BZ7" s="12" t="s">
        <v>4</v>
      </c>
      <c r="CA7" s="12" t="s">
        <v>4</v>
      </c>
      <c r="CB7" s="84" t="s">
        <v>29</v>
      </c>
      <c r="CC7" s="12" t="s">
        <v>4</v>
      </c>
      <c r="CD7" s="9">
        <v>1032</v>
      </c>
      <c r="CE7" s="9">
        <v>0</v>
      </c>
      <c r="CF7" s="81" t="s">
        <v>29</v>
      </c>
      <c r="CG7" s="9">
        <v>1032</v>
      </c>
      <c r="CH7" s="10">
        <v>740</v>
      </c>
      <c r="CI7" s="10">
        <v>1</v>
      </c>
      <c r="CJ7" s="82" t="s">
        <v>29</v>
      </c>
      <c r="CK7" s="10">
        <v>741</v>
      </c>
      <c r="CL7" s="11">
        <v>151</v>
      </c>
      <c r="CM7" s="11">
        <v>0</v>
      </c>
      <c r="CN7" s="83" t="s">
        <v>29</v>
      </c>
      <c r="CO7" s="11">
        <v>151</v>
      </c>
      <c r="CP7" s="12">
        <v>98</v>
      </c>
      <c r="CQ7" s="12">
        <v>0</v>
      </c>
      <c r="CR7" s="84" t="s">
        <v>29</v>
      </c>
      <c r="CS7" s="12">
        <v>98</v>
      </c>
      <c r="CT7" s="9">
        <v>132</v>
      </c>
      <c r="CU7" s="9">
        <v>0</v>
      </c>
      <c r="CV7" s="81" t="s">
        <v>29</v>
      </c>
      <c r="CW7" s="9">
        <v>132</v>
      </c>
      <c r="CX7" s="10">
        <v>153</v>
      </c>
      <c r="CY7" s="10">
        <v>2</v>
      </c>
      <c r="CZ7" s="82" t="s">
        <v>29</v>
      </c>
      <c r="DA7" s="10">
        <v>155</v>
      </c>
    </row>
    <row r="8" spans="1:105" x14ac:dyDescent="0.25">
      <c r="A8" s="21" t="s">
        <v>40</v>
      </c>
      <c r="B8" s="9" t="s">
        <v>6</v>
      </c>
      <c r="C8" s="9" t="s">
        <v>6</v>
      </c>
      <c r="D8" s="81" t="s">
        <v>29</v>
      </c>
      <c r="E8" s="9" t="s">
        <v>6</v>
      </c>
      <c r="F8" s="10" t="s">
        <v>6</v>
      </c>
      <c r="G8" s="10" t="s">
        <v>6</v>
      </c>
      <c r="H8" s="82" t="s">
        <v>29</v>
      </c>
      <c r="I8" s="10" t="s">
        <v>6</v>
      </c>
      <c r="J8" s="11">
        <v>9</v>
      </c>
      <c r="K8" s="11">
        <v>0</v>
      </c>
      <c r="L8" s="83" t="s">
        <v>29</v>
      </c>
      <c r="M8" s="11">
        <v>9</v>
      </c>
      <c r="N8" s="12">
        <v>9</v>
      </c>
      <c r="O8" s="12">
        <v>2</v>
      </c>
      <c r="P8" s="84" t="s">
        <v>29</v>
      </c>
      <c r="Q8" s="12">
        <v>11</v>
      </c>
      <c r="R8" s="9">
        <v>3</v>
      </c>
      <c r="S8" s="9">
        <v>3</v>
      </c>
      <c r="T8" s="81" t="s">
        <v>29</v>
      </c>
      <c r="U8" s="9">
        <v>6</v>
      </c>
      <c r="V8" s="10">
        <v>1</v>
      </c>
      <c r="W8" s="10">
        <v>6</v>
      </c>
      <c r="X8" s="82" t="s">
        <v>29</v>
      </c>
      <c r="Y8" s="10">
        <v>7</v>
      </c>
      <c r="Z8" s="11">
        <v>26</v>
      </c>
      <c r="AA8" s="11">
        <v>15</v>
      </c>
      <c r="AB8" s="83" t="s">
        <v>29</v>
      </c>
      <c r="AC8" s="11">
        <v>41</v>
      </c>
      <c r="AD8" s="12">
        <v>21</v>
      </c>
      <c r="AE8" s="12">
        <v>11</v>
      </c>
      <c r="AF8" s="84" t="s">
        <v>29</v>
      </c>
      <c r="AG8" s="12">
        <v>32</v>
      </c>
      <c r="AH8" s="9">
        <v>33</v>
      </c>
      <c r="AI8" s="9">
        <v>21</v>
      </c>
      <c r="AJ8" s="81" t="s">
        <v>29</v>
      </c>
      <c r="AK8" s="9">
        <v>54</v>
      </c>
      <c r="AL8" s="10">
        <v>19</v>
      </c>
      <c r="AM8" s="10">
        <v>27</v>
      </c>
      <c r="AN8" s="82" t="s">
        <v>29</v>
      </c>
      <c r="AO8" s="10">
        <v>46</v>
      </c>
      <c r="AP8" s="11">
        <v>164</v>
      </c>
      <c r="AQ8" s="11">
        <v>207</v>
      </c>
      <c r="AR8" s="83" t="s">
        <v>29</v>
      </c>
      <c r="AS8" s="11">
        <v>371</v>
      </c>
      <c r="AT8" s="12">
        <v>126</v>
      </c>
      <c r="AU8" s="12">
        <v>250</v>
      </c>
      <c r="AV8" s="84" t="s">
        <v>29</v>
      </c>
      <c r="AW8" s="12">
        <v>376</v>
      </c>
      <c r="AX8" s="9" t="s">
        <v>6</v>
      </c>
      <c r="AY8" s="9" t="s">
        <v>6</v>
      </c>
      <c r="AZ8" s="81" t="s">
        <v>29</v>
      </c>
      <c r="BA8" s="9" t="s">
        <v>6</v>
      </c>
      <c r="BB8" s="10" t="s">
        <v>6</v>
      </c>
      <c r="BC8" s="10" t="s">
        <v>6</v>
      </c>
      <c r="BD8" s="82" t="s">
        <v>29</v>
      </c>
      <c r="BE8" s="10" t="s">
        <v>6</v>
      </c>
      <c r="BF8" s="11">
        <v>7</v>
      </c>
      <c r="BG8" s="11">
        <v>17</v>
      </c>
      <c r="BH8" s="83" t="s">
        <v>29</v>
      </c>
      <c r="BI8" s="11">
        <v>24</v>
      </c>
      <c r="BJ8" s="12">
        <v>10</v>
      </c>
      <c r="BK8" s="12">
        <v>16</v>
      </c>
      <c r="BL8" s="84" t="s">
        <v>29</v>
      </c>
      <c r="BM8" s="12">
        <v>26</v>
      </c>
      <c r="BN8" s="9" t="s">
        <v>6</v>
      </c>
      <c r="BO8" s="9" t="s">
        <v>6</v>
      </c>
      <c r="BP8" s="81" t="s">
        <v>29</v>
      </c>
      <c r="BQ8" s="9" t="s">
        <v>6</v>
      </c>
      <c r="BR8" s="10" t="s">
        <v>6</v>
      </c>
      <c r="BS8" s="10" t="s">
        <v>6</v>
      </c>
      <c r="BT8" s="82" t="s">
        <v>29</v>
      </c>
      <c r="BU8" s="10" t="s">
        <v>6</v>
      </c>
      <c r="BV8" s="11" t="s">
        <v>6</v>
      </c>
      <c r="BW8" s="11" t="s">
        <v>6</v>
      </c>
      <c r="BX8" s="83" t="s">
        <v>29</v>
      </c>
      <c r="BY8" s="11" t="s">
        <v>6</v>
      </c>
      <c r="BZ8" s="12" t="s">
        <v>6</v>
      </c>
      <c r="CA8" s="12" t="s">
        <v>6</v>
      </c>
      <c r="CB8" s="84" t="s">
        <v>29</v>
      </c>
      <c r="CC8" s="12" t="s">
        <v>6</v>
      </c>
      <c r="CD8" s="9" t="s">
        <v>6</v>
      </c>
      <c r="CE8" s="9" t="s">
        <v>6</v>
      </c>
      <c r="CF8" s="81" t="s">
        <v>29</v>
      </c>
      <c r="CG8" s="9" t="s">
        <v>6</v>
      </c>
      <c r="CH8" s="10" t="s">
        <v>6</v>
      </c>
      <c r="CI8" s="10" t="s">
        <v>6</v>
      </c>
      <c r="CJ8" s="82" t="s">
        <v>29</v>
      </c>
      <c r="CK8" s="10" t="s">
        <v>6</v>
      </c>
      <c r="CL8" s="11" t="s">
        <v>6</v>
      </c>
      <c r="CM8" s="11" t="s">
        <v>6</v>
      </c>
      <c r="CN8" s="83" t="s">
        <v>29</v>
      </c>
      <c r="CO8" s="11" t="s">
        <v>6</v>
      </c>
      <c r="CP8" s="12" t="s">
        <v>6</v>
      </c>
      <c r="CQ8" s="12" t="s">
        <v>6</v>
      </c>
      <c r="CR8" s="84" t="s">
        <v>29</v>
      </c>
      <c r="CS8" s="12" t="s">
        <v>6</v>
      </c>
      <c r="CT8" s="9" t="s">
        <v>6</v>
      </c>
      <c r="CU8" s="9" t="s">
        <v>6</v>
      </c>
      <c r="CV8" s="81" t="s">
        <v>29</v>
      </c>
      <c r="CW8" s="9" t="s">
        <v>6</v>
      </c>
      <c r="CX8" s="10" t="s">
        <v>6</v>
      </c>
      <c r="CY8" s="10" t="s">
        <v>6</v>
      </c>
      <c r="CZ8" s="82" t="s">
        <v>29</v>
      </c>
      <c r="DA8" s="10" t="s">
        <v>6</v>
      </c>
    </row>
    <row r="9" spans="1:105" x14ac:dyDescent="0.25">
      <c r="A9" s="21" t="s">
        <v>30</v>
      </c>
      <c r="B9" s="9" t="s">
        <v>4</v>
      </c>
      <c r="C9" s="9" t="s">
        <v>4</v>
      </c>
      <c r="D9" s="81" t="s">
        <v>29</v>
      </c>
      <c r="E9" s="9" t="s">
        <v>4</v>
      </c>
      <c r="F9" s="10" t="s">
        <v>4</v>
      </c>
      <c r="G9" s="10" t="s">
        <v>4</v>
      </c>
      <c r="H9" s="82" t="s">
        <v>29</v>
      </c>
      <c r="I9" s="10" t="s">
        <v>4</v>
      </c>
      <c r="J9" s="11" t="s">
        <v>4</v>
      </c>
      <c r="K9" s="11" t="s">
        <v>4</v>
      </c>
      <c r="L9" s="83" t="s">
        <v>29</v>
      </c>
      <c r="M9" s="11" t="s">
        <v>4</v>
      </c>
      <c r="N9" s="12" t="s">
        <v>4</v>
      </c>
      <c r="O9" s="12" t="s">
        <v>4</v>
      </c>
      <c r="P9" s="84" t="s">
        <v>29</v>
      </c>
      <c r="Q9" s="12" t="s">
        <v>4</v>
      </c>
      <c r="R9" s="9" t="s">
        <v>4</v>
      </c>
      <c r="S9" s="9" t="s">
        <v>4</v>
      </c>
      <c r="T9" s="81" t="s">
        <v>29</v>
      </c>
      <c r="U9" s="9" t="s">
        <v>4</v>
      </c>
      <c r="V9" s="10" t="s">
        <v>4</v>
      </c>
      <c r="W9" s="10" t="s">
        <v>4</v>
      </c>
      <c r="X9" s="82" t="s">
        <v>29</v>
      </c>
      <c r="Y9" s="10" t="s">
        <v>4</v>
      </c>
      <c r="Z9" s="11" t="s">
        <v>4</v>
      </c>
      <c r="AA9" s="11" t="s">
        <v>4</v>
      </c>
      <c r="AB9" s="83" t="s">
        <v>29</v>
      </c>
      <c r="AC9" s="11" t="s">
        <v>4</v>
      </c>
      <c r="AD9" s="12" t="s">
        <v>4</v>
      </c>
      <c r="AE9" s="12" t="s">
        <v>4</v>
      </c>
      <c r="AF9" s="84" t="s">
        <v>29</v>
      </c>
      <c r="AG9" s="12" t="s">
        <v>4</v>
      </c>
      <c r="AH9" s="9" t="s">
        <v>4</v>
      </c>
      <c r="AI9" s="9" t="s">
        <v>4</v>
      </c>
      <c r="AJ9" s="81" t="s">
        <v>29</v>
      </c>
      <c r="AK9" s="9" t="s">
        <v>4</v>
      </c>
      <c r="AL9" s="10" t="s">
        <v>4</v>
      </c>
      <c r="AM9" s="10" t="s">
        <v>4</v>
      </c>
      <c r="AN9" s="82" t="s">
        <v>29</v>
      </c>
      <c r="AO9" s="10" t="s">
        <v>4</v>
      </c>
      <c r="AP9" s="11" t="s">
        <v>4</v>
      </c>
      <c r="AQ9" s="11" t="s">
        <v>4</v>
      </c>
      <c r="AR9" s="83" t="s">
        <v>29</v>
      </c>
      <c r="AS9" s="11" t="s">
        <v>4</v>
      </c>
      <c r="AT9" s="12" t="s">
        <v>4</v>
      </c>
      <c r="AU9" s="12" t="s">
        <v>4</v>
      </c>
      <c r="AV9" s="84" t="s">
        <v>29</v>
      </c>
      <c r="AW9" s="12" t="s">
        <v>4</v>
      </c>
      <c r="AX9" s="9" t="s">
        <v>4</v>
      </c>
      <c r="AY9" s="9" t="s">
        <v>4</v>
      </c>
      <c r="AZ9" s="81" t="s">
        <v>29</v>
      </c>
      <c r="BA9" s="9" t="s">
        <v>4</v>
      </c>
      <c r="BB9" s="10" t="s">
        <v>4</v>
      </c>
      <c r="BC9" s="10" t="s">
        <v>4</v>
      </c>
      <c r="BD9" s="82" t="s">
        <v>29</v>
      </c>
      <c r="BE9" s="10" t="s">
        <v>4</v>
      </c>
      <c r="BF9" s="11" t="s">
        <v>4</v>
      </c>
      <c r="BG9" s="11" t="s">
        <v>4</v>
      </c>
      <c r="BH9" s="83" t="s">
        <v>29</v>
      </c>
      <c r="BI9" s="11" t="s">
        <v>4</v>
      </c>
      <c r="BJ9" s="12" t="s">
        <v>4</v>
      </c>
      <c r="BK9" s="12" t="s">
        <v>4</v>
      </c>
      <c r="BL9" s="84" t="s">
        <v>29</v>
      </c>
      <c r="BM9" s="12" t="s">
        <v>4</v>
      </c>
      <c r="BN9" s="9" t="s">
        <v>4</v>
      </c>
      <c r="BO9" s="9" t="s">
        <v>4</v>
      </c>
      <c r="BP9" s="81" t="s">
        <v>29</v>
      </c>
      <c r="BQ9" s="9" t="s">
        <v>4</v>
      </c>
      <c r="BR9" s="10" t="s">
        <v>4</v>
      </c>
      <c r="BS9" s="10" t="s">
        <v>4</v>
      </c>
      <c r="BT9" s="82" t="s">
        <v>29</v>
      </c>
      <c r="BU9" s="10" t="s">
        <v>4</v>
      </c>
      <c r="BV9" s="11">
        <v>4</v>
      </c>
      <c r="BW9" s="11">
        <v>3</v>
      </c>
      <c r="BX9" s="83" t="s">
        <v>29</v>
      </c>
      <c r="BY9" s="11">
        <v>7</v>
      </c>
      <c r="BZ9" s="12">
        <v>4</v>
      </c>
      <c r="CA9" s="12">
        <v>5</v>
      </c>
      <c r="CB9" s="84" t="s">
        <v>29</v>
      </c>
      <c r="CC9" s="12">
        <v>9</v>
      </c>
      <c r="CD9" s="9">
        <v>958</v>
      </c>
      <c r="CE9" s="9">
        <v>73</v>
      </c>
      <c r="CF9" s="81" t="s">
        <v>29</v>
      </c>
      <c r="CG9" s="9">
        <v>1031</v>
      </c>
      <c r="CH9" s="10">
        <v>1055</v>
      </c>
      <c r="CI9" s="10">
        <v>86</v>
      </c>
      <c r="CJ9" s="82" t="s">
        <v>29</v>
      </c>
      <c r="CK9" s="10">
        <v>1141</v>
      </c>
      <c r="CL9" s="11" t="s">
        <v>4</v>
      </c>
      <c r="CM9" s="11" t="s">
        <v>4</v>
      </c>
      <c r="CN9" s="83" t="s">
        <v>29</v>
      </c>
      <c r="CO9" s="11" t="s">
        <v>4</v>
      </c>
      <c r="CP9" s="12" t="s">
        <v>4</v>
      </c>
      <c r="CQ9" s="12" t="s">
        <v>4</v>
      </c>
      <c r="CR9" s="84" t="s">
        <v>29</v>
      </c>
      <c r="CS9" s="12" t="s">
        <v>4</v>
      </c>
      <c r="CT9" s="9" t="s">
        <v>4</v>
      </c>
      <c r="CU9" s="9" t="s">
        <v>4</v>
      </c>
      <c r="CV9" s="81" t="s">
        <v>29</v>
      </c>
      <c r="CW9" s="9" t="s">
        <v>4</v>
      </c>
      <c r="CX9" s="10" t="s">
        <v>4</v>
      </c>
      <c r="CY9" s="10" t="s">
        <v>4</v>
      </c>
      <c r="CZ9" s="82" t="s">
        <v>29</v>
      </c>
      <c r="DA9" s="10" t="s">
        <v>4</v>
      </c>
    </row>
    <row r="10" spans="1:105" x14ac:dyDescent="0.25">
      <c r="A10" s="21" t="s">
        <v>35</v>
      </c>
      <c r="B10" s="9">
        <v>15</v>
      </c>
      <c r="C10" s="9">
        <v>2</v>
      </c>
      <c r="D10" s="81" t="s">
        <v>29</v>
      </c>
      <c r="E10" s="9">
        <v>17</v>
      </c>
      <c r="F10" s="10">
        <v>15</v>
      </c>
      <c r="G10" s="10">
        <v>9</v>
      </c>
      <c r="H10" s="82" t="s">
        <v>29</v>
      </c>
      <c r="I10" s="10">
        <v>24</v>
      </c>
      <c r="J10" s="11">
        <v>15</v>
      </c>
      <c r="K10" s="11">
        <v>3</v>
      </c>
      <c r="L10" s="83" t="s">
        <v>29</v>
      </c>
      <c r="M10" s="11">
        <v>18</v>
      </c>
      <c r="N10" s="12">
        <v>9</v>
      </c>
      <c r="O10" s="12">
        <v>6</v>
      </c>
      <c r="P10" s="84" t="s">
        <v>29</v>
      </c>
      <c r="Q10" s="12">
        <v>15</v>
      </c>
      <c r="R10" s="9" t="s">
        <v>4</v>
      </c>
      <c r="S10" s="9" t="s">
        <v>4</v>
      </c>
      <c r="T10" s="81" t="s">
        <v>29</v>
      </c>
      <c r="U10" s="9" t="s">
        <v>4</v>
      </c>
      <c r="V10" s="10" t="s">
        <v>4</v>
      </c>
      <c r="W10" s="10" t="s">
        <v>4</v>
      </c>
      <c r="X10" s="82" t="s">
        <v>29</v>
      </c>
      <c r="Y10" s="10" t="s">
        <v>4</v>
      </c>
      <c r="Z10" s="11" t="s">
        <v>4</v>
      </c>
      <c r="AA10" s="11" t="s">
        <v>4</v>
      </c>
      <c r="AB10" s="83" t="s">
        <v>29</v>
      </c>
      <c r="AC10" s="11" t="s">
        <v>4</v>
      </c>
      <c r="AD10" s="12" t="s">
        <v>4</v>
      </c>
      <c r="AE10" s="12" t="s">
        <v>4</v>
      </c>
      <c r="AF10" s="84" t="s">
        <v>29</v>
      </c>
      <c r="AG10" s="12" t="s">
        <v>4</v>
      </c>
      <c r="AH10" s="9" t="s">
        <v>4</v>
      </c>
      <c r="AI10" s="9" t="s">
        <v>4</v>
      </c>
      <c r="AJ10" s="81" t="s">
        <v>29</v>
      </c>
      <c r="AK10" s="9" t="s">
        <v>4</v>
      </c>
      <c r="AL10" s="10" t="s">
        <v>4</v>
      </c>
      <c r="AM10" s="10" t="s">
        <v>4</v>
      </c>
      <c r="AN10" s="82" t="s">
        <v>29</v>
      </c>
      <c r="AO10" s="10" t="s">
        <v>4</v>
      </c>
      <c r="AP10" s="11">
        <v>20</v>
      </c>
      <c r="AQ10" s="11">
        <v>250</v>
      </c>
      <c r="AR10" s="83" t="s">
        <v>29</v>
      </c>
      <c r="AS10" s="11">
        <v>270</v>
      </c>
      <c r="AT10" s="12">
        <v>32</v>
      </c>
      <c r="AU10" s="12">
        <v>244</v>
      </c>
      <c r="AV10" s="84" t="s">
        <v>29</v>
      </c>
      <c r="AW10" s="12">
        <v>276</v>
      </c>
      <c r="AX10" s="9" t="s">
        <v>4</v>
      </c>
      <c r="AY10" s="9" t="s">
        <v>4</v>
      </c>
      <c r="AZ10" s="81" t="s">
        <v>29</v>
      </c>
      <c r="BA10" s="9" t="s">
        <v>4</v>
      </c>
      <c r="BB10" s="10" t="s">
        <v>4</v>
      </c>
      <c r="BC10" s="10" t="s">
        <v>4</v>
      </c>
      <c r="BD10" s="82" t="s">
        <v>29</v>
      </c>
      <c r="BE10" s="10" t="s">
        <v>4</v>
      </c>
      <c r="BF10" s="11" t="s">
        <v>4</v>
      </c>
      <c r="BG10" s="11" t="s">
        <v>4</v>
      </c>
      <c r="BH10" s="83" t="s">
        <v>29</v>
      </c>
      <c r="BI10" s="11" t="s">
        <v>4</v>
      </c>
      <c r="BJ10" s="12" t="s">
        <v>4</v>
      </c>
      <c r="BK10" s="12" t="s">
        <v>4</v>
      </c>
      <c r="BL10" s="84" t="s">
        <v>29</v>
      </c>
      <c r="BM10" s="12" t="s">
        <v>4</v>
      </c>
      <c r="BN10" s="9" t="s">
        <v>4</v>
      </c>
      <c r="BO10" s="9" t="s">
        <v>4</v>
      </c>
      <c r="BP10" s="81" t="s">
        <v>29</v>
      </c>
      <c r="BQ10" s="9" t="s">
        <v>4</v>
      </c>
      <c r="BR10" s="10" t="s">
        <v>4</v>
      </c>
      <c r="BS10" s="10" t="s">
        <v>4</v>
      </c>
      <c r="BT10" s="82" t="s">
        <v>29</v>
      </c>
      <c r="BU10" s="10" t="s">
        <v>4</v>
      </c>
      <c r="BV10" s="11">
        <v>1</v>
      </c>
      <c r="BW10" s="11">
        <v>6</v>
      </c>
      <c r="BX10" s="83" t="s">
        <v>29</v>
      </c>
      <c r="BY10" s="11">
        <v>7</v>
      </c>
      <c r="BZ10" s="12">
        <v>0</v>
      </c>
      <c r="CA10" s="12">
        <v>9</v>
      </c>
      <c r="CB10" s="84" t="s">
        <v>29</v>
      </c>
      <c r="CC10" s="12">
        <v>9</v>
      </c>
      <c r="CD10" s="9">
        <v>911</v>
      </c>
      <c r="CE10" s="9">
        <v>245</v>
      </c>
      <c r="CF10" s="81" t="s">
        <v>29</v>
      </c>
      <c r="CG10" s="9">
        <v>1156</v>
      </c>
      <c r="CH10" s="10">
        <v>880</v>
      </c>
      <c r="CI10" s="10">
        <v>374</v>
      </c>
      <c r="CJ10" s="82" t="s">
        <v>29</v>
      </c>
      <c r="CK10" s="10">
        <v>1254</v>
      </c>
      <c r="CL10" s="11">
        <v>16</v>
      </c>
      <c r="CM10" s="11">
        <v>82</v>
      </c>
      <c r="CN10" s="83" t="s">
        <v>29</v>
      </c>
      <c r="CO10" s="11">
        <v>98</v>
      </c>
      <c r="CP10" s="12">
        <v>62</v>
      </c>
      <c r="CQ10" s="12">
        <v>38</v>
      </c>
      <c r="CR10" s="84" t="s">
        <v>29</v>
      </c>
      <c r="CS10" s="12">
        <v>100</v>
      </c>
      <c r="CT10" s="9" t="s">
        <v>4</v>
      </c>
      <c r="CU10" s="9" t="s">
        <v>4</v>
      </c>
      <c r="CV10" s="81" t="s">
        <v>29</v>
      </c>
      <c r="CW10" s="9" t="s">
        <v>4</v>
      </c>
      <c r="CX10" s="10" t="s">
        <v>4</v>
      </c>
      <c r="CY10" s="10" t="s">
        <v>4</v>
      </c>
      <c r="CZ10" s="82" t="s">
        <v>29</v>
      </c>
      <c r="DA10" s="10" t="s">
        <v>4</v>
      </c>
    </row>
    <row r="11" spans="1:105" x14ac:dyDescent="0.25">
      <c r="A11" s="21" t="s">
        <v>41</v>
      </c>
      <c r="B11" s="9" t="s">
        <v>4</v>
      </c>
      <c r="C11" s="9" t="s">
        <v>4</v>
      </c>
      <c r="D11" s="81" t="s">
        <v>29</v>
      </c>
      <c r="E11" s="9" t="s">
        <v>4</v>
      </c>
      <c r="F11" s="10" t="s">
        <v>4</v>
      </c>
      <c r="G11" s="10" t="s">
        <v>4</v>
      </c>
      <c r="H11" s="82" t="s">
        <v>29</v>
      </c>
      <c r="I11" s="10" t="s">
        <v>4</v>
      </c>
      <c r="J11" s="11">
        <v>19</v>
      </c>
      <c r="K11" s="11">
        <v>1</v>
      </c>
      <c r="L11" s="83" t="s">
        <v>29</v>
      </c>
      <c r="M11" s="11">
        <v>20</v>
      </c>
      <c r="N11" s="12">
        <v>10</v>
      </c>
      <c r="O11" s="12">
        <v>2</v>
      </c>
      <c r="P11" s="84" t="s">
        <v>29</v>
      </c>
      <c r="Q11" s="12">
        <v>12</v>
      </c>
      <c r="R11" s="9">
        <v>1</v>
      </c>
      <c r="S11" s="9">
        <v>5</v>
      </c>
      <c r="T11" s="81" t="s">
        <v>29</v>
      </c>
      <c r="U11" s="9">
        <v>6</v>
      </c>
      <c r="V11" s="10">
        <v>1</v>
      </c>
      <c r="W11" s="10">
        <v>6</v>
      </c>
      <c r="X11" s="82" t="s">
        <v>29</v>
      </c>
      <c r="Y11" s="10">
        <v>7</v>
      </c>
      <c r="Z11" s="11">
        <v>25</v>
      </c>
      <c r="AA11" s="11">
        <v>19</v>
      </c>
      <c r="AB11" s="83" t="s">
        <v>29</v>
      </c>
      <c r="AC11" s="11">
        <v>44</v>
      </c>
      <c r="AD11" s="12">
        <v>21</v>
      </c>
      <c r="AE11" s="12">
        <v>15</v>
      </c>
      <c r="AF11" s="84" t="s">
        <v>29</v>
      </c>
      <c r="AG11" s="12">
        <v>36</v>
      </c>
      <c r="AH11" s="9">
        <v>28</v>
      </c>
      <c r="AI11" s="9">
        <v>25</v>
      </c>
      <c r="AJ11" s="81" t="s">
        <v>29</v>
      </c>
      <c r="AK11" s="9">
        <v>53</v>
      </c>
      <c r="AL11" s="10">
        <v>19</v>
      </c>
      <c r="AM11" s="10">
        <v>25</v>
      </c>
      <c r="AN11" s="82" t="s">
        <v>29</v>
      </c>
      <c r="AO11" s="10">
        <v>44</v>
      </c>
      <c r="AP11" s="11">
        <v>39</v>
      </c>
      <c r="AQ11" s="11">
        <v>316</v>
      </c>
      <c r="AR11" s="83" t="s">
        <v>29</v>
      </c>
      <c r="AS11" s="11">
        <v>355</v>
      </c>
      <c r="AT11" s="12">
        <v>55</v>
      </c>
      <c r="AU11" s="12">
        <v>309</v>
      </c>
      <c r="AV11" s="84" t="s">
        <v>29</v>
      </c>
      <c r="AW11" s="12">
        <v>364</v>
      </c>
      <c r="AX11" s="9">
        <v>234</v>
      </c>
      <c r="AY11" s="9">
        <v>116</v>
      </c>
      <c r="AZ11" s="81" t="s">
        <v>29</v>
      </c>
      <c r="BA11" s="9">
        <v>350</v>
      </c>
      <c r="BB11" s="10">
        <v>846</v>
      </c>
      <c r="BC11" s="10">
        <v>78</v>
      </c>
      <c r="BD11" s="82" t="s">
        <v>29</v>
      </c>
      <c r="BE11" s="10">
        <v>924</v>
      </c>
      <c r="BF11" s="11">
        <v>4</v>
      </c>
      <c r="BG11" s="11">
        <v>19</v>
      </c>
      <c r="BH11" s="83" t="s">
        <v>29</v>
      </c>
      <c r="BI11" s="11">
        <v>23</v>
      </c>
      <c r="BJ11" s="12">
        <v>8</v>
      </c>
      <c r="BK11" s="12">
        <v>19</v>
      </c>
      <c r="BL11" s="84" t="s">
        <v>29</v>
      </c>
      <c r="BM11" s="12">
        <v>27</v>
      </c>
      <c r="BN11" s="9" t="s">
        <v>6</v>
      </c>
      <c r="BO11" s="9" t="s">
        <v>6</v>
      </c>
      <c r="BP11" s="81" t="s">
        <v>29</v>
      </c>
      <c r="BQ11" s="9" t="s">
        <v>6</v>
      </c>
      <c r="BR11" s="10" t="s">
        <v>6</v>
      </c>
      <c r="BS11" s="10" t="s">
        <v>6</v>
      </c>
      <c r="BT11" s="82" t="s">
        <v>29</v>
      </c>
      <c r="BU11" s="10" t="s">
        <v>6</v>
      </c>
      <c r="BV11" s="11" t="s">
        <v>4</v>
      </c>
      <c r="BW11" s="11" t="s">
        <v>4</v>
      </c>
      <c r="BX11" s="83" t="s">
        <v>29</v>
      </c>
      <c r="BY11" s="11" t="s">
        <v>4</v>
      </c>
      <c r="BZ11" s="12" t="s">
        <v>4</v>
      </c>
      <c r="CA11" s="12" t="s">
        <v>4</v>
      </c>
      <c r="CB11" s="84" t="s">
        <v>29</v>
      </c>
      <c r="CC11" s="12" t="s">
        <v>4</v>
      </c>
      <c r="CD11" s="9">
        <v>1106</v>
      </c>
      <c r="CE11" s="9">
        <v>74</v>
      </c>
      <c r="CF11" s="81" t="s">
        <v>29</v>
      </c>
      <c r="CG11" s="9">
        <v>1180</v>
      </c>
      <c r="CH11" s="10">
        <v>1101</v>
      </c>
      <c r="CI11" s="10">
        <v>153</v>
      </c>
      <c r="CJ11" s="82" t="s">
        <v>29</v>
      </c>
      <c r="CK11" s="10">
        <v>1254</v>
      </c>
      <c r="CL11" s="11">
        <v>46</v>
      </c>
      <c r="CM11" s="11">
        <v>102</v>
      </c>
      <c r="CN11" s="83" t="s">
        <v>29</v>
      </c>
      <c r="CO11" s="11">
        <v>148</v>
      </c>
      <c r="CP11" s="12">
        <v>119</v>
      </c>
      <c r="CQ11" s="12">
        <v>8</v>
      </c>
      <c r="CR11" s="84" t="s">
        <v>29</v>
      </c>
      <c r="CS11" s="12">
        <v>127</v>
      </c>
      <c r="CT11" s="9">
        <v>22</v>
      </c>
      <c r="CU11" s="9">
        <v>112</v>
      </c>
      <c r="CV11" s="81" t="s">
        <v>29</v>
      </c>
      <c r="CW11" s="9">
        <v>134</v>
      </c>
      <c r="CX11" s="10">
        <v>136</v>
      </c>
      <c r="CY11" s="10">
        <v>20</v>
      </c>
      <c r="CZ11" s="82" t="s">
        <v>29</v>
      </c>
      <c r="DA11" s="10">
        <v>156</v>
      </c>
    </row>
    <row r="12" spans="1:105" x14ac:dyDescent="0.25">
      <c r="A12" s="21" t="s">
        <v>31</v>
      </c>
      <c r="B12" s="9" t="s">
        <v>4</v>
      </c>
      <c r="C12" s="9" t="s">
        <v>4</v>
      </c>
      <c r="D12" s="81" t="s">
        <v>29</v>
      </c>
      <c r="E12" s="9" t="s">
        <v>4</v>
      </c>
      <c r="F12" s="10" t="s">
        <v>4</v>
      </c>
      <c r="G12" s="10" t="s">
        <v>4</v>
      </c>
      <c r="H12" s="82" t="s">
        <v>29</v>
      </c>
      <c r="I12" s="10" t="s">
        <v>4</v>
      </c>
      <c r="J12" s="11" t="s">
        <v>4</v>
      </c>
      <c r="K12" s="11" t="s">
        <v>4</v>
      </c>
      <c r="L12" s="83" t="s">
        <v>29</v>
      </c>
      <c r="M12" s="11" t="s">
        <v>4</v>
      </c>
      <c r="N12" s="12" t="s">
        <v>4</v>
      </c>
      <c r="O12" s="12" t="s">
        <v>4</v>
      </c>
      <c r="P12" s="84" t="s">
        <v>29</v>
      </c>
      <c r="Q12" s="12" t="s">
        <v>4</v>
      </c>
      <c r="R12" s="9" t="s">
        <v>4</v>
      </c>
      <c r="S12" s="9" t="s">
        <v>4</v>
      </c>
      <c r="T12" s="81" t="s">
        <v>29</v>
      </c>
      <c r="U12" s="9" t="s">
        <v>4</v>
      </c>
      <c r="V12" s="10" t="s">
        <v>4</v>
      </c>
      <c r="W12" s="10" t="s">
        <v>4</v>
      </c>
      <c r="X12" s="82" t="s">
        <v>29</v>
      </c>
      <c r="Y12" s="10" t="s">
        <v>4</v>
      </c>
      <c r="Z12" s="11" t="s">
        <v>4</v>
      </c>
      <c r="AA12" s="11" t="s">
        <v>4</v>
      </c>
      <c r="AB12" s="83" t="s">
        <v>29</v>
      </c>
      <c r="AC12" s="11" t="s">
        <v>4</v>
      </c>
      <c r="AD12" s="12" t="s">
        <v>4</v>
      </c>
      <c r="AE12" s="12" t="s">
        <v>4</v>
      </c>
      <c r="AF12" s="84" t="s">
        <v>29</v>
      </c>
      <c r="AG12" s="12" t="s">
        <v>4</v>
      </c>
      <c r="AH12" s="9" t="s">
        <v>4</v>
      </c>
      <c r="AI12" s="9" t="s">
        <v>4</v>
      </c>
      <c r="AJ12" s="81" t="s">
        <v>29</v>
      </c>
      <c r="AK12" s="9" t="s">
        <v>4</v>
      </c>
      <c r="AL12" s="10" t="s">
        <v>4</v>
      </c>
      <c r="AM12" s="10" t="s">
        <v>4</v>
      </c>
      <c r="AN12" s="82" t="s">
        <v>29</v>
      </c>
      <c r="AO12" s="10" t="s">
        <v>4</v>
      </c>
      <c r="AP12" s="11">
        <v>51</v>
      </c>
      <c r="AQ12" s="11">
        <v>340</v>
      </c>
      <c r="AR12" s="83" t="s">
        <v>29</v>
      </c>
      <c r="AS12" s="11">
        <v>391</v>
      </c>
      <c r="AT12" s="12">
        <v>78</v>
      </c>
      <c r="AU12" s="12">
        <v>287</v>
      </c>
      <c r="AV12" s="84" t="s">
        <v>29</v>
      </c>
      <c r="AW12" s="12">
        <v>365</v>
      </c>
      <c r="AX12" s="9" t="s">
        <v>4</v>
      </c>
      <c r="AY12" s="9" t="s">
        <v>4</v>
      </c>
      <c r="AZ12" s="81" t="s">
        <v>29</v>
      </c>
      <c r="BA12" s="9" t="s">
        <v>4</v>
      </c>
      <c r="BB12" s="10" t="s">
        <v>4</v>
      </c>
      <c r="BC12" s="10" t="s">
        <v>4</v>
      </c>
      <c r="BD12" s="82" t="s">
        <v>29</v>
      </c>
      <c r="BE12" s="10" t="s">
        <v>4</v>
      </c>
      <c r="BF12" s="11" t="s">
        <v>4</v>
      </c>
      <c r="BG12" s="11" t="s">
        <v>4</v>
      </c>
      <c r="BH12" s="83" t="s">
        <v>29</v>
      </c>
      <c r="BI12" s="11" t="s">
        <v>4</v>
      </c>
      <c r="BJ12" s="12" t="s">
        <v>4</v>
      </c>
      <c r="BK12" s="12" t="s">
        <v>4</v>
      </c>
      <c r="BL12" s="84" t="s">
        <v>29</v>
      </c>
      <c r="BM12" s="12" t="s">
        <v>4</v>
      </c>
      <c r="BN12" s="9" t="s">
        <v>4</v>
      </c>
      <c r="BO12" s="9" t="s">
        <v>4</v>
      </c>
      <c r="BP12" s="81" t="s">
        <v>29</v>
      </c>
      <c r="BQ12" s="9" t="s">
        <v>4</v>
      </c>
      <c r="BR12" s="10" t="s">
        <v>4</v>
      </c>
      <c r="BS12" s="10" t="s">
        <v>4</v>
      </c>
      <c r="BT12" s="82" t="s">
        <v>29</v>
      </c>
      <c r="BU12" s="10" t="s">
        <v>4</v>
      </c>
      <c r="BV12" s="11" t="s">
        <v>4</v>
      </c>
      <c r="BW12" s="11" t="s">
        <v>4</v>
      </c>
      <c r="BX12" s="83" t="s">
        <v>29</v>
      </c>
      <c r="BY12" s="11" t="s">
        <v>4</v>
      </c>
      <c r="BZ12" s="12" t="s">
        <v>4</v>
      </c>
      <c r="CA12" s="12" t="s">
        <v>4</v>
      </c>
      <c r="CB12" s="84" t="s">
        <v>29</v>
      </c>
      <c r="CC12" s="12" t="s">
        <v>4</v>
      </c>
      <c r="CD12" s="9">
        <v>945</v>
      </c>
      <c r="CE12" s="9">
        <v>318</v>
      </c>
      <c r="CF12" s="81" t="s">
        <v>29</v>
      </c>
      <c r="CG12" s="9">
        <v>1263</v>
      </c>
      <c r="CH12" s="10">
        <v>785</v>
      </c>
      <c r="CI12" s="10">
        <v>560</v>
      </c>
      <c r="CJ12" s="82" t="s">
        <v>29</v>
      </c>
      <c r="CK12" s="10">
        <v>1345</v>
      </c>
      <c r="CL12" s="11">
        <v>53</v>
      </c>
      <c r="CM12" s="11">
        <v>100</v>
      </c>
      <c r="CN12" s="83" t="s">
        <v>29</v>
      </c>
      <c r="CO12" s="11">
        <v>153</v>
      </c>
      <c r="CP12" s="12">
        <v>90</v>
      </c>
      <c r="CQ12" s="12">
        <v>29</v>
      </c>
      <c r="CR12" s="84" t="s">
        <v>29</v>
      </c>
      <c r="CS12" s="12">
        <v>119</v>
      </c>
      <c r="CT12" s="9" t="s">
        <v>4</v>
      </c>
      <c r="CU12" s="9" t="s">
        <v>4</v>
      </c>
      <c r="CV12" s="81" t="s">
        <v>29</v>
      </c>
      <c r="CW12" s="9" t="s">
        <v>4</v>
      </c>
      <c r="CX12" s="10" t="s">
        <v>4</v>
      </c>
      <c r="CY12" s="10" t="s">
        <v>4</v>
      </c>
      <c r="CZ12" s="82" t="s">
        <v>29</v>
      </c>
      <c r="DA12" s="10" t="s">
        <v>4</v>
      </c>
    </row>
    <row r="13" spans="1:105" x14ac:dyDescent="0.25">
      <c r="A13" s="4" t="s">
        <v>80</v>
      </c>
      <c r="B13" s="9">
        <v>15</v>
      </c>
      <c r="C13" s="9">
        <v>1</v>
      </c>
      <c r="D13" s="81" t="s">
        <v>29</v>
      </c>
      <c r="E13" s="9">
        <v>16</v>
      </c>
      <c r="F13" s="10">
        <v>14</v>
      </c>
      <c r="G13" s="10">
        <v>10</v>
      </c>
      <c r="H13" s="82" t="s">
        <v>29</v>
      </c>
      <c r="I13" s="10">
        <v>24</v>
      </c>
      <c r="J13" s="11">
        <v>14</v>
      </c>
      <c r="K13" s="11">
        <v>2</v>
      </c>
      <c r="L13" s="83" t="s">
        <v>29</v>
      </c>
      <c r="M13" s="11">
        <v>16</v>
      </c>
      <c r="N13" s="12">
        <v>10</v>
      </c>
      <c r="O13" s="12">
        <v>2</v>
      </c>
      <c r="P13" s="84" t="s">
        <v>29</v>
      </c>
      <c r="Q13" s="12">
        <v>12</v>
      </c>
      <c r="R13" s="9" t="s">
        <v>4</v>
      </c>
      <c r="S13" s="9" t="s">
        <v>4</v>
      </c>
      <c r="T13" s="81" t="s">
        <v>29</v>
      </c>
      <c r="U13" s="9" t="s">
        <v>4</v>
      </c>
      <c r="V13" s="10" t="s">
        <v>4</v>
      </c>
      <c r="W13" s="10" t="s">
        <v>4</v>
      </c>
      <c r="X13" s="82" t="s">
        <v>29</v>
      </c>
      <c r="Y13" s="10" t="s">
        <v>4</v>
      </c>
      <c r="Z13" s="11" t="s">
        <v>4</v>
      </c>
      <c r="AA13" s="11" t="s">
        <v>4</v>
      </c>
      <c r="AB13" s="83" t="s">
        <v>29</v>
      </c>
      <c r="AC13" s="11" t="s">
        <v>4</v>
      </c>
      <c r="AD13" s="12" t="s">
        <v>4</v>
      </c>
      <c r="AE13" s="12" t="s">
        <v>4</v>
      </c>
      <c r="AF13" s="84" t="s">
        <v>29</v>
      </c>
      <c r="AG13" s="12" t="s">
        <v>4</v>
      </c>
      <c r="AH13" s="9">
        <v>24</v>
      </c>
      <c r="AI13" s="9">
        <v>17</v>
      </c>
      <c r="AJ13" s="81" t="s">
        <v>29</v>
      </c>
      <c r="AK13" s="9">
        <v>41</v>
      </c>
      <c r="AL13" s="10">
        <v>10</v>
      </c>
      <c r="AM13" s="10">
        <v>21</v>
      </c>
      <c r="AN13" s="82" t="s">
        <v>29</v>
      </c>
      <c r="AO13" s="10">
        <v>31</v>
      </c>
      <c r="AP13" s="11">
        <v>163</v>
      </c>
      <c r="AQ13" s="11">
        <v>105</v>
      </c>
      <c r="AR13" s="83" t="s">
        <v>29</v>
      </c>
      <c r="AS13" s="11">
        <v>268</v>
      </c>
      <c r="AT13" s="12">
        <v>151</v>
      </c>
      <c r="AU13" s="12">
        <v>126</v>
      </c>
      <c r="AV13" s="84" t="s">
        <v>29</v>
      </c>
      <c r="AW13" s="12">
        <v>277</v>
      </c>
      <c r="AX13" s="9" t="s">
        <v>4</v>
      </c>
      <c r="AY13" s="9" t="s">
        <v>4</v>
      </c>
      <c r="AZ13" s="81" t="s">
        <v>29</v>
      </c>
      <c r="BA13" s="9" t="s">
        <v>4</v>
      </c>
      <c r="BB13" s="10" t="s">
        <v>4</v>
      </c>
      <c r="BC13" s="10" t="s">
        <v>4</v>
      </c>
      <c r="BD13" s="82" t="s">
        <v>29</v>
      </c>
      <c r="BE13" s="10" t="s">
        <v>4</v>
      </c>
      <c r="BF13" s="11" t="s">
        <v>4</v>
      </c>
      <c r="BG13" s="11" t="s">
        <v>4</v>
      </c>
      <c r="BH13" s="83" t="s">
        <v>29</v>
      </c>
      <c r="BI13" s="11" t="s">
        <v>4</v>
      </c>
      <c r="BJ13" s="12" t="s">
        <v>4</v>
      </c>
      <c r="BK13" s="12" t="s">
        <v>4</v>
      </c>
      <c r="BL13" s="84" t="s">
        <v>29</v>
      </c>
      <c r="BM13" s="12" t="s">
        <v>4</v>
      </c>
      <c r="BN13" s="9" t="s">
        <v>6</v>
      </c>
      <c r="BO13" s="9" t="s">
        <v>6</v>
      </c>
      <c r="BP13" s="81" t="s">
        <v>29</v>
      </c>
      <c r="BQ13" s="9" t="s">
        <v>6</v>
      </c>
      <c r="BR13" s="10" t="s">
        <v>6</v>
      </c>
      <c r="BS13" s="10" t="s">
        <v>6</v>
      </c>
      <c r="BT13" s="82" t="s">
        <v>29</v>
      </c>
      <c r="BU13" s="10" t="s">
        <v>6</v>
      </c>
      <c r="BV13" s="11">
        <v>0</v>
      </c>
      <c r="BW13" s="11">
        <v>5</v>
      </c>
      <c r="BX13" s="83" t="s">
        <v>29</v>
      </c>
      <c r="BY13" s="11">
        <v>5</v>
      </c>
      <c r="BZ13" s="12">
        <v>1</v>
      </c>
      <c r="CA13" s="12">
        <v>5</v>
      </c>
      <c r="CB13" s="84" t="s">
        <v>29</v>
      </c>
      <c r="CC13" s="12">
        <v>6</v>
      </c>
      <c r="CD13" s="9">
        <v>208</v>
      </c>
      <c r="CE13" s="9">
        <v>14</v>
      </c>
      <c r="CF13" s="81" t="s">
        <v>29</v>
      </c>
      <c r="CG13" s="9">
        <v>222</v>
      </c>
      <c r="CH13" s="10">
        <v>267</v>
      </c>
      <c r="CI13" s="10">
        <v>19</v>
      </c>
      <c r="CJ13" s="82" t="s">
        <v>29</v>
      </c>
      <c r="CK13" s="10">
        <v>286</v>
      </c>
      <c r="CL13" s="11">
        <v>56</v>
      </c>
      <c r="CM13" s="11">
        <v>37</v>
      </c>
      <c r="CN13" s="83" t="s">
        <v>29</v>
      </c>
      <c r="CO13" s="11">
        <v>93</v>
      </c>
      <c r="CP13" s="12">
        <v>80</v>
      </c>
      <c r="CQ13" s="12">
        <v>13</v>
      </c>
      <c r="CR13" s="84" t="s">
        <v>29</v>
      </c>
      <c r="CS13" s="12">
        <v>93</v>
      </c>
      <c r="CT13" s="9" t="s">
        <v>4</v>
      </c>
      <c r="CU13" s="9" t="s">
        <v>4</v>
      </c>
      <c r="CV13" s="81" t="s">
        <v>29</v>
      </c>
      <c r="CW13" s="9" t="s">
        <v>4</v>
      </c>
      <c r="CX13" s="10" t="s">
        <v>4</v>
      </c>
      <c r="CY13" s="10" t="s">
        <v>4</v>
      </c>
      <c r="CZ13" s="82" t="s">
        <v>29</v>
      </c>
      <c r="DA13" s="10" t="s">
        <v>4</v>
      </c>
    </row>
    <row r="14" spans="1:105" x14ac:dyDescent="0.25">
      <c r="A14" s="22" t="s">
        <v>81</v>
      </c>
      <c r="B14" s="9" t="s">
        <v>4</v>
      </c>
      <c r="C14" s="9" t="s">
        <v>4</v>
      </c>
      <c r="D14" s="81" t="s">
        <v>29</v>
      </c>
      <c r="E14" s="9" t="s">
        <v>4</v>
      </c>
      <c r="F14" s="10" t="s">
        <v>4</v>
      </c>
      <c r="G14" s="10" t="s">
        <v>4</v>
      </c>
      <c r="H14" s="82" t="s">
        <v>29</v>
      </c>
      <c r="I14" s="10" t="s">
        <v>4</v>
      </c>
      <c r="J14" s="11" t="s">
        <v>4</v>
      </c>
      <c r="K14" s="11" t="s">
        <v>4</v>
      </c>
      <c r="L14" s="83" t="s">
        <v>29</v>
      </c>
      <c r="M14" s="11" t="s">
        <v>4</v>
      </c>
      <c r="N14" s="12" t="s">
        <v>4</v>
      </c>
      <c r="O14" s="12" t="s">
        <v>4</v>
      </c>
      <c r="P14" s="84" t="s">
        <v>29</v>
      </c>
      <c r="Q14" s="12" t="s">
        <v>4</v>
      </c>
      <c r="R14" s="9">
        <v>2</v>
      </c>
      <c r="S14" s="9">
        <v>3</v>
      </c>
      <c r="T14" s="81" t="s">
        <v>29</v>
      </c>
      <c r="U14" s="9">
        <v>5</v>
      </c>
      <c r="V14" s="10">
        <v>5</v>
      </c>
      <c r="W14" s="10">
        <v>4</v>
      </c>
      <c r="X14" s="82" t="s">
        <v>29</v>
      </c>
      <c r="Y14" s="10">
        <v>9</v>
      </c>
      <c r="Z14" s="11">
        <v>24</v>
      </c>
      <c r="AA14" s="11">
        <v>18</v>
      </c>
      <c r="AB14" s="83" t="s">
        <v>29</v>
      </c>
      <c r="AC14" s="11">
        <v>42</v>
      </c>
      <c r="AD14" s="12">
        <v>19</v>
      </c>
      <c r="AE14" s="12">
        <v>13</v>
      </c>
      <c r="AF14" s="84" t="s">
        <v>29</v>
      </c>
      <c r="AG14" s="12">
        <v>32</v>
      </c>
      <c r="AH14" s="9" t="s">
        <v>4</v>
      </c>
      <c r="AI14" s="9" t="s">
        <v>4</v>
      </c>
      <c r="AJ14" s="81" t="s">
        <v>29</v>
      </c>
      <c r="AK14" s="9" t="s">
        <v>4</v>
      </c>
      <c r="AL14" s="10" t="s">
        <v>4</v>
      </c>
      <c r="AM14" s="10" t="s">
        <v>4</v>
      </c>
      <c r="AN14" s="82" t="s">
        <v>29</v>
      </c>
      <c r="AO14" s="10" t="s">
        <v>4</v>
      </c>
      <c r="AP14" s="11" t="s">
        <v>4</v>
      </c>
      <c r="AQ14" s="11" t="s">
        <v>4</v>
      </c>
      <c r="AR14" s="83" t="s">
        <v>29</v>
      </c>
      <c r="AS14" s="11" t="s">
        <v>4</v>
      </c>
      <c r="AT14" s="12" t="s">
        <v>4</v>
      </c>
      <c r="AU14" s="12" t="s">
        <v>4</v>
      </c>
      <c r="AV14" s="84" t="s">
        <v>29</v>
      </c>
      <c r="AW14" s="12" t="s">
        <v>4</v>
      </c>
      <c r="AX14" s="9" t="s">
        <v>4</v>
      </c>
      <c r="AY14" s="9" t="s">
        <v>4</v>
      </c>
      <c r="AZ14" s="81" t="s">
        <v>29</v>
      </c>
      <c r="BA14" s="9" t="s">
        <v>4</v>
      </c>
      <c r="BB14" s="10" t="s">
        <v>4</v>
      </c>
      <c r="BC14" s="10" t="s">
        <v>4</v>
      </c>
      <c r="BD14" s="82" t="s">
        <v>29</v>
      </c>
      <c r="BE14" s="10" t="s">
        <v>4</v>
      </c>
      <c r="BF14" s="11">
        <v>12</v>
      </c>
      <c r="BG14" s="11">
        <v>8</v>
      </c>
      <c r="BH14" s="83" t="s">
        <v>29</v>
      </c>
      <c r="BI14" s="11">
        <v>20</v>
      </c>
      <c r="BJ14" s="12">
        <v>12</v>
      </c>
      <c r="BK14" s="12">
        <v>16</v>
      </c>
      <c r="BL14" s="84" t="s">
        <v>29</v>
      </c>
      <c r="BM14" s="12">
        <v>28</v>
      </c>
      <c r="BN14" s="9" t="s">
        <v>6</v>
      </c>
      <c r="BO14" s="9" t="s">
        <v>6</v>
      </c>
      <c r="BP14" s="81" t="s">
        <v>29</v>
      </c>
      <c r="BQ14" s="9" t="s">
        <v>6</v>
      </c>
      <c r="BR14" s="10" t="s">
        <v>6</v>
      </c>
      <c r="BS14" s="10" t="s">
        <v>6</v>
      </c>
      <c r="BT14" s="82" t="s">
        <v>29</v>
      </c>
      <c r="BU14" s="10" t="s">
        <v>6</v>
      </c>
      <c r="BV14" s="11" t="s">
        <v>4</v>
      </c>
      <c r="BW14" s="11" t="s">
        <v>4</v>
      </c>
      <c r="BX14" s="83" t="s">
        <v>29</v>
      </c>
      <c r="BY14" s="11" t="s">
        <v>4</v>
      </c>
      <c r="BZ14" s="12" t="s">
        <v>4</v>
      </c>
      <c r="CA14" s="12" t="s">
        <v>4</v>
      </c>
      <c r="CB14" s="84" t="s">
        <v>29</v>
      </c>
      <c r="CC14" s="12" t="s">
        <v>4</v>
      </c>
      <c r="CD14" s="9" t="s">
        <v>4</v>
      </c>
      <c r="CE14" s="9" t="s">
        <v>4</v>
      </c>
      <c r="CF14" s="81" t="s">
        <v>29</v>
      </c>
      <c r="CG14" s="9" t="s">
        <v>4</v>
      </c>
      <c r="CH14" s="10" t="s">
        <v>4</v>
      </c>
      <c r="CI14" s="10" t="s">
        <v>4</v>
      </c>
      <c r="CJ14" s="82" t="s">
        <v>29</v>
      </c>
      <c r="CK14" s="10" t="s">
        <v>4</v>
      </c>
      <c r="CL14" s="11" t="s">
        <v>4</v>
      </c>
      <c r="CM14" s="11" t="s">
        <v>4</v>
      </c>
      <c r="CN14" s="83" t="s">
        <v>29</v>
      </c>
      <c r="CO14" s="11" t="s">
        <v>4</v>
      </c>
      <c r="CP14" s="12" t="s">
        <v>4</v>
      </c>
      <c r="CQ14" s="12" t="s">
        <v>4</v>
      </c>
      <c r="CR14" s="84" t="s">
        <v>29</v>
      </c>
      <c r="CS14" s="12" t="s">
        <v>4</v>
      </c>
      <c r="CT14" s="9">
        <v>14</v>
      </c>
      <c r="CU14" s="9">
        <v>119</v>
      </c>
      <c r="CV14" s="81" t="s">
        <v>29</v>
      </c>
      <c r="CW14" s="9">
        <v>133</v>
      </c>
      <c r="CX14" s="10">
        <v>131</v>
      </c>
      <c r="CY14" s="10">
        <v>22</v>
      </c>
      <c r="CZ14" s="82" t="s">
        <v>29</v>
      </c>
      <c r="DA14" s="10">
        <v>153</v>
      </c>
    </row>
    <row r="15" spans="1:105" x14ac:dyDescent="0.25">
      <c r="A15" s="21" t="s">
        <v>28</v>
      </c>
      <c r="B15" s="9" t="s">
        <v>4</v>
      </c>
      <c r="C15" s="9" t="s">
        <v>4</v>
      </c>
      <c r="D15" s="81" t="s">
        <v>29</v>
      </c>
      <c r="E15" s="9" t="s">
        <v>4</v>
      </c>
      <c r="F15" s="10" t="s">
        <v>4</v>
      </c>
      <c r="G15" s="10" t="s">
        <v>4</v>
      </c>
      <c r="H15" s="82" t="s">
        <v>29</v>
      </c>
      <c r="I15" s="10" t="s">
        <v>4</v>
      </c>
      <c r="J15" s="11" t="s">
        <v>4</v>
      </c>
      <c r="K15" s="11" t="s">
        <v>4</v>
      </c>
      <c r="L15" s="83" t="s">
        <v>29</v>
      </c>
      <c r="M15" s="11" t="s">
        <v>4</v>
      </c>
      <c r="N15" s="12" t="s">
        <v>4</v>
      </c>
      <c r="O15" s="12" t="s">
        <v>4</v>
      </c>
      <c r="P15" s="84" t="s">
        <v>29</v>
      </c>
      <c r="Q15" s="12" t="s">
        <v>4</v>
      </c>
      <c r="R15" s="9" t="s">
        <v>4</v>
      </c>
      <c r="S15" s="9" t="s">
        <v>4</v>
      </c>
      <c r="T15" s="81" t="s">
        <v>29</v>
      </c>
      <c r="U15" s="9" t="s">
        <v>4</v>
      </c>
      <c r="V15" s="10" t="s">
        <v>4</v>
      </c>
      <c r="W15" s="10" t="s">
        <v>4</v>
      </c>
      <c r="X15" s="82" t="s">
        <v>29</v>
      </c>
      <c r="Y15" s="10" t="s">
        <v>4</v>
      </c>
      <c r="Z15" s="11" t="s">
        <v>4</v>
      </c>
      <c r="AA15" s="11" t="s">
        <v>4</v>
      </c>
      <c r="AB15" s="83" t="s">
        <v>29</v>
      </c>
      <c r="AC15" s="11" t="s">
        <v>4</v>
      </c>
      <c r="AD15" s="12" t="s">
        <v>4</v>
      </c>
      <c r="AE15" s="12" t="s">
        <v>4</v>
      </c>
      <c r="AF15" s="84" t="s">
        <v>29</v>
      </c>
      <c r="AG15" s="12" t="s">
        <v>4</v>
      </c>
      <c r="AH15" s="9">
        <v>23</v>
      </c>
      <c r="AI15" s="9">
        <v>29</v>
      </c>
      <c r="AJ15" s="81" t="s">
        <v>29</v>
      </c>
      <c r="AK15" s="9">
        <v>52</v>
      </c>
      <c r="AL15" s="10">
        <v>19</v>
      </c>
      <c r="AM15" s="10">
        <v>20</v>
      </c>
      <c r="AN15" s="82" t="s">
        <v>29</v>
      </c>
      <c r="AO15" s="10">
        <v>39</v>
      </c>
      <c r="AP15" s="11">
        <v>40</v>
      </c>
      <c r="AQ15" s="11">
        <v>221</v>
      </c>
      <c r="AR15" s="83" t="s">
        <v>29</v>
      </c>
      <c r="AS15" s="11">
        <v>261</v>
      </c>
      <c r="AT15" s="12">
        <v>60</v>
      </c>
      <c r="AU15" s="12">
        <v>219</v>
      </c>
      <c r="AV15" s="84" t="s">
        <v>29</v>
      </c>
      <c r="AW15" s="12">
        <v>279</v>
      </c>
      <c r="AX15" s="9">
        <v>240</v>
      </c>
      <c r="AY15" s="9">
        <v>73</v>
      </c>
      <c r="AZ15" s="81" t="s">
        <v>29</v>
      </c>
      <c r="BA15" s="9">
        <v>313</v>
      </c>
      <c r="BB15" s="10">
        <v>738</v>
      </c>
      <c r="BC15" s="10">
        <v>85</v>
      </c>
      <c r="BD15" s="82" t="s">
        <v>29</v>
      </c>
      <c r="BE15" s="10">
        <v>823</v>
      </c>
      <c r="BF15" s="11">
        <v>15</v>
      </c>
      <c r="BG15" s="11">
        <v>10</v>
      </c>
      <c r="BH15" s="83" t="s">
        <v>29</v>
      </c>
      <c r="BI15" s="11">
        <v>25</v>
      </c>
      <c r="BJ15" s="12">
        <v>16</v>
      </c>
      <c r="BK15" s="12">
        <v>12</v>
      </c>
      <c r="BL15" s="84" t="s">
        <v>29</v>
      </c>
      <c r="BM15" s="12">
        <v>28</v>
      </c>
      <c r="BN15" s="9" t="s">
        <v>4</v>
      </c>
      <c r="BO15" s="9" t="s">
        <v>4</v>
      </c>
      <c r="BP15" s="81" t="s">
        <v>29</v>
      </c>
      <c r="BQ15" s="9" t="s">
        <v>4</v>
      </c>
      <c r="BR15" s="10" t="s">
        <v>4</v>
      </c>
      <c r="BS15" s="10" t="s">
        <v>4</v>
      </c>
      <c r="BT15" s="82" t="s">
        <v>29</v>
      </c>
      <c r="BU15" s="10" t="s">
        <v>4</v>
      </c>
      <c r="BV15" s="11" t="s">
        <v>4</v>
      </c>
      <c r="BW15" s="11" t="s">
        <v>4</v>
      </c>
      <c r="BX15" s="83" t="s">
        <v>29</v>
      </c>
      <c r="BY15" s="11" t="s">
        <v>4</v>
      </c>
      <c r="BZ15" s="12" t="s">
        <v>4</v>
      </c>
      <c r="CA15" s="12" t="s">
        <v>4</v>
      </c>
      <c r="CB15" s="84" t="s">
        <v>29</v>
      </c>
      <c r="CC15" s="12" t="s">
        <v>4</v>
      </c>
      <c r="CD15" s="9" t="s">
        <v>4</v>
      </c>
      <c r="CE15" s="9" t="s">
        <v>4</v>
      </c>
      <c r="CF15" s="81" t="s">
        <v>29</v>
      </c>
      <c r="CG15" s="9" t="s">
        <v>4</v>
      </c>
      <c r="CH15" s="10" t="s">
        <v>4</v>
      </c>
      <c r="CI15" s="10" t="s">
        <v>4</v>
      </c>
      <c r="CJ15" s="82" t="s">
        <v>29</v>
      </c>
      <c r="CK15" s="10" t="s">
        <v>4</v>
      </c>
      <c r="CL15" s="11">
        <v>87</v>
      </c>
      <c r="CM15" s="11">
        <v>44</v>
      </c>
      <c r="CN15" s="83" t="s">
        <v>29</v>
      </c>
      <c r="CO15" s="11">
        <v>131</v>
      </c>
      <c r="CP15" s="12">
        <v>109</v>
      </c>
      <c r="CQ15" s="12">
        <v>14</v>
      </c>
      <c r="CR15" s="84" t="s">
        <v>29</v>
      </c>
      <c r="CS15" s="12">
        <v>123</v>
      </c>
      <c r="CT15" s="9">
        <v>57</v>
      </c>
      <c r="CU15" s="9">
        <v>65</v>
      </c>
      <c r="CV15" s="81" t="s">
        <v>29</v>
      </c>
      <c r="CW15" s="9">
        <v>122</v>
      </c>
      <c r="CX15" s="10">
        <v>122</v>
      </c>
      <c r="CY15" s="10">
        <v>29</v>
      </c>
      <c r="CZ15" s="82" t="s">
        <v>29</v>
      </c>
      <c r="DA15" s="10">
        <v>151</v>
      </c>
    </row>
    <row r="16" spans="1:105" x14ac:dyDescent="0.25">
      <c r="A16" s="21" t="s">
        <v>82</v>
      </c>
      <c r="B16" s="9" t="s">
        <v>4</v>
      </c>
      <c r="C16" s="9" t="s">
        <v>4</v>
      </c>
      <c r="D16" s="81" t="s">
        <v>29</v>
      </c>
      <c r="E16" s="9" t="s">
        <v>4</v>
      </c>
      <c r="F16" s="10" t="s">
        <v>4</v>
      </c>
      <c r="G16" s="10" t="s">
        <v>4</v>
      </c>
      <c r="H16" s="82" t="s">
        <v>29</v>
      </c>
      <c r="I16" s="10" t="s">
        <v>4</v>
      </c>
      <c r="J16" s="11">
        <v>13</v>
      </c>
      <c r="K16" s="11">
        <v>4</v>
      </c>
      <c r="L16" s="83" t="s">
        <v>29</v>
      </c>
      <c r="M16" s="11">
        <v>17</v>
      </c>
      <c r="N16" s="12">
        <v>7</v>
      </c>
      <c r="O16" s="12">
        <v>6</v>
      </c>
      <c r="P16" s="84" t="s">
        <v>29</v>
      </c>
      <c r="Q16" s="12">
        <v>13</v>
      </c>
      <c r="R16" s="9">
        <v>0</v>
      </c>
      <c r="S16" s="9">
        <v>6</v>
      </c>
      <c r="T16" s="81" t="s">
        <v>29</v>
      </c>
      <c r="U16" s="9">
        <v>6</v>
      </c>
      <c r="V16" s="10">
        <v>1</v>
      </c>
      <c r="W16" s="10">
        <v>8</v>
      </c>
      <c r="X16" s="82" t="s">
        <v>29</v>
      </c>
      <c r="Y16" s="10">
        <v>9</v>
      </c>
      <c r="Z16" s="11">
        <v>21</v>
      </c>
      <c r="AA16" s="11">
        <v>21</v>
      </c>
      <c r="AB16" s="83" t="s">
        <v>29</v>
      </c>
      <c r="AC16" s="11">
        <v>42</v>
      </c>
      <c r="AD16" s="12">
        <v>18</v>
      </c>
      <c r="AE16" s="12">
        <v>17</v>
      </c>
      <c r="AF16" s="84" t="s">
        <v>29</v>
      </c>
      <c r="AG16" s="12">
        <v>35</v>
      </c>
      <c r="AH16" s="9">
        <v>18</v>
      </c>
      <c r="AI16" s="9">
        <v>35</v>
      </c>
      <c r="AJ16" s="81" t="s">
        <v>29</v>
      </c>
      <c r="AK16" s="9">
        <v>53</v>
      </c>
      <c r="AL16" s="10">
        <v>8</v>
      </c>
      <c r="AM16" s="10">
        <v>32</v>
      </c>
      <c r="AN16" s="82" t="s">
        <v>29</v>
      </c>
      <c r="AO16" s="10">
        <v>40</v>
      </c>
      <c r="AP16" s="11">
        <v>37</v>
      </c>
      <c r="AQ16" s="11">
        <v>324</v>
      </c>
      <c r="AR16" s="83" t="s">
        <v>29</v>
      </c>
      <c r="AS16" s="11">
        <v>361</v>
      </c>
      <c r="AT16" s="12">
        <v>41</v>
      </c>
      <c r="AU16" s="12">
        <v>329</v>
      </c>
      <c r="AV16" s="84" t="s">
        <v>29</v>
      </c>
      <c r="AW16" s="12">
        <v>370</v>
      </c>
      <c r="AX16" s="9">
        <v>127</v>
      </c>
      <c r="AY16" s="9">
        <v>228</v>
      </c>
      <c r="AZ16" s="81" t="s">
        <v>29</v>
      </c>
      <c r="BA16" s="9">
        <v>355</v>
      </c>
      <c r="BB16" s="10">
        <v>845</v>
      </c>
      <c r="BC16" s="10">
        <v>156</v>
      </c>
      <c r="BD16" s="82" t="s">
        <v>29</v>
      </c>
      <c r="BE16" s="10">
        <v>1001</v>
      </c>
      <c r="BF16" s="11">
        <v>4</v>
      </c>
      <c r="BG16" s="11">
        <v>21</v>
      </c>
      <c r="BH16" s="83" t="s">
        <v>29</v>
      </c>
      <c r="BI16" s="11">
        <v>25</v>
      </c>
      <c r="BJ16" s="12">
        <v>4</v>
      </c>
      <c r="BK16" s="12">
        <v>23</v>
      </c>
      <c r="BL16" s="84" t="s">
        <v>29</v>
      </c>
      <c r="BM16" s="12">
        <v>27</v>
      </c>
      <c r="BN16" s="9" t="s">
        <v>4</v>
      </c>
      <c r="BO16" s="9" t="s">
        <v>4</v>
      </c>
      <c r="BP16" s="81" t="s">
        <v>29</v>
      </c>
      <c r="BQ16" s="9" t="s">
        <v>4</v>
      </c>
      <c r="BR16" s="10" t="s">
        <v>4</v>
      </c>
      <c r="BS16" s="10" t="s">
        <v>4</v>
      </c>
      <c r="BT16" s="82" t="s">
        <v>29</v>
      </c>
      <c r="BU16" s="10" t="s">
        <v>4</v>
      </c>
      <c r="BV16" s="11" t="s">
        <v>4</v>
      </c>
      <c r="BW16" s="11" t="s">
        <v>4</v>
      </c>
      <c r="BX16" s="83" t="s">
        <v>29</v>
      </c>
      <c r="BY16" s="11" t="s">
        <v>4</v>
      </c>
      <c r="BZ16" s="12" t="s">
        <v>4</v>
      </c>
      <c r="CA16" s="12" t="s">
        <v>4</v>
      </c>
      <c r="CB16" s="84" t="s">
        <v>29</v>
      </c>
      <c r="CC16" s="12" t="s">
        <v>4</v>
      </c>
      <c r="CD16" s="9">
        <v>809</v>
      </c>
      <c r="CE16" s="9">
        <v>438</v>
      </c>
      <c r="CF16" s="81" t="s">
        <v>29</v>
      </c>
      <c r="CG16" s="9">
        <v>1247</v>
      </c>
      <c r="CH16" s="10">
        <v>905</v>
      </c>
      <c r="CI16" s="10">
        <v>434</v>
      </c>
      <c r="CJ16" s="82" t="s">
        <v>29</v>
      </c>
      <c r="CK16" s="10">
        <v>1339</v>
      </c>
      <c r="CL16" s="11">
        <v>37</v>
      </c>
      <c r="CM16" s="11">
        <v>108</v>
      </c>
      <c r="CN16" s="83" t="s">
        <v>29</v>
      </c>
      <c r="CO16" s="11">
        <v>145</v>
      </c>
      <c r="CP16" s="12">
        <v>69</v>
      </c>
      <c r="CQ16" s="12">
        <v>53</v>
      </c>
      <c r="CR16" s="84" t="s">
        <v>29</v>
      </c>
      <c r="CS16" s="12">
        <v>122</v>
      </c>
      <c r="CT16" s="9">
        <v>55</v>
      </c>
      <c r="CU16" s="9">
        <v>81</v>
      </c>
      <c r="CV16" s="81" t="s">
        <v>29</v>
      </c>
      <c r="CW16" s="9">
        <v>136</v>
      </c>
      <c r="CX16" s="10">
        <v>98</v>
      </c>
      <c r="CY16" s="10">
        <v>58</v>
      </c>
      <c r="CZ16" s="82" t="s">
        <v>29</v>
      </c>
      <c r="DA16" s="10">
        <v>156</v>
      </c>
    </row>
    <row r="17" spans="1:105" x14ac:dyDescent="0.25">
      <c r="A17" s="21" t="s">
        <v>83</v>
      </c>
      <c r="B17" s="9" t="s">
        <v>4</v>
      </c>
      <c r="C17" s="9" t="s">
        <v>4</v>
      </c>
      <c r="D17" s="81" t="s">
        <v>29</v>
      </c>
      <c r="E17" s="9" t="s">
        <v>4</v>
      </c>
      <c r="F17" s="10" t="s">
        <v>4</v>
      </c>
      <c r="G17" s="10" t="s">
        <v>4</v>
      </c>
      <c r="H17" s="82" t="s">
        <v>29</v>
      </c>
      <c r="I17" s="10" t="s">
        <v>4</v>
      </c>
      <c r="J17" s="11" t="s">
        <v>4</v>
      </c>
      <c r="K17" s="11" t="s">
        <v>4</v>
      </c>
      <c r="L17" s="83" t="s">
        <v>29</v>
      </c>
      <c r="M17" s="11" t="s">
        <v>4</v>
      </c>
      <c r="N17" s="12" t="s">
        <v>4</v>
      </c>
      <c r="O17" s="12" t="s">
        <v>4</v>
      </c>
      <c r="P17" s="84" t="s">
        <v>29</v>
      </c>
      <c r="Q17" s="12" t="s">
        <v>4</v>
      </c>
      <c r="R17" s="9" t="s">
        <v>4</v>
      </c>
      <c r="S17" s="9" t="s">
        <v>4</v>
      </c>
      <c r="T17" s="81" t="s">
        <v>29</v>
      </c>
      <c r="U17" s="9" t="s">
        <v>4</v>
      </c>
      <c r="V17" s="10" t="s">
        <v>4</v>
      </c>
      <c r="W17" s="10" t="s">
        <v>4</v>
      </c>
      <c r="X17" s="82" t="s">
        <v>29</v>
      </c>
      <c r="Y17" s="10" t="s">
        <v>4</v>
      </c>
      <c r="Z17" s="11" t="s">
        <v>4</v>
      </c>
      <c r="AA17" s="11" t="s">
        <v>4</v>
      </c>
      <c r="AB17" s="83" t="s">
        <v>29</v>
      </c>
      <c r="AC17" s="11" t="s">
        <v>4</v>
      </c>
      <c r="AD17" s="12" t="s">
        <v>4</v>
      </c>
      <c r="AE17" s="12" t="s">
        <v>4</v>
      </c>
      <c r="AF17" s="84" t="s">
        <v>29</v>
      </c>
      <c r="AG17" s="12" t="s">
        <v>4</v>
      </c>
      <c r="AH17" s="9" t="s">
        <v>4</v>
      </c>
      <c r="AI17" s="9" t="s">
        <v>4</v>
      </c>
      <c r="AJ17" s="81" t="s">
        <v>29</v>
      </c>
      <c r="AK17" s="9" t="s">
        <v>4</v>
      </c>
      <c r="AL17" s="10" t="s">
        <v>4</v>
      </c>
      <c r="AM17" s="10" t="s">
        <v>4</v>
      </c>
      <c r="AN17" s="82" t="s">
        <v>29</v>
      </c>
      <c r="AO17" s="10" t="s">
        <v>4</v>
      </c>
      <c r="AP17" s="11" t="s">
        <v>4</v>
      </c>
      <c r="AQ17" s="11" t="s">
        <v>4</v>
      </c>
      <c r="AR17" s="83" t="s">
        <v>29</v>
      </c>
      <c r="AS17" s="11" t="s">
        <v>4</v>
      </c>
      <c r="AT17" s="12" t="s">
        <v>4</v>
      </c>
      <c r="AU17" s="12" t="s">
        <v>4</v>
      </c>
      <c r="AV17" s="84" t="s">
        <v>29</v>
      </c>
      <c r="AW17" s="12" t="s">
        <v>4</v>
      </c>
      <c r="AX17" s="9" t="s">
        <v>4</v>
      </c>
      <c r="AY17" s="9" t="s">
        <v>4</v>
      </c>
      <c r="AZ17" s="81" t="s">
        <v>29</v>
      </c>
      <c r="BA17" s="9" t="s">
        <v>4</v>
      </c>
      <c r="BB17" s="10" t="s">
        <v>4</v>
      </c>
      <c r="BC17" s="10" t="s">
        <v>4</v>
      </c>
      <c r="BD17" s="82" t="s">
        <v>29</v>
      </c>
      <c r="BE17" s="10" t="s">
        <v>4</v>
      </c>
      <c r="BF17" s="11" t="s">
        <v>4</v>
      </c>
      <c r="BG17" s="11" t="s">
        <v>4</v>
      </c>
      <c r="BH17" s="83" t="s">
        <v>29</v>
      </c>
      <c r="BI17" s="11" t="s">
        <v>4</v>
      </c>
      <c r="BJ17" s="12" t="s">
        <v>4</v>
      </c>
      <c r="BK17" s="12" t="s">
        <v>4</v>
      </c>
      <c r="BL17" s="84" t="s">
        <v>29</v>
      </c>
      <c r="BM17" s="12" t="s">
        <v>4</v>
      </c>
      <c r="BN17" s="9">
        <v>97</v>
      </c>
      <c r="BO17" s="9">
        <v>85</v>
      </c>
      <c r="BP17" s="81" t="s">
        <v>29</v>
      </c>
      <c r="BQ17" s="9">
        <v>182</v>
      </c>
      <c r="BR17" s="10">
        <v>125</v>
      </c>
      <c r="BS17" s="10">
        <v>97</v>
      </c>
      <c r="BT17" s="82" t="s">
        <v>29</v>
      </c>
      <c r="BU17" s="10">
        <v>222</v>
      </c>
      <c r="BV17" s="11" t="s">
        <v>4</v>
      </c>
      <c r="BW17" s="11" t="s">
        <v>4</v>
      </c>
      <c r="BX17" s="83" t="s">
        <v>29</v>
      </c>
      <c r="BY17" s="11" t="s">
        <v>4</v>
      </c>
      <c r="BZ17" s="12" t="s">
        <v>4</v>
      </c>
      <c r="CA17" s="12" t="s">
        <v>4</v>
      </c>
      <c r="CB17" s="84" t="s">
        <v>29</v>
      </c>
      <c r="CC17" s="12" t="s">
        <v>4</v>
      </c>
      <c r="CD17" s="9" t="s">
        <v>4</v>
      </c>
      <c r="CE17" s="9" t="s">
        <v>4</v>
      </c>
      <c r="CF17" s="81" t="s">
        <v>29</v>
      </c>
      <c r="CG17" s="9" t="s">
        <v>4</v>
      </c>
      <c r="CH17" s="10" t="s">
        <v>4</v>
      </c>
      <c r="CI17" s="10" t="s">
        <v>4</v>
      </c>
      <c r="CJ17" s="82" t="s">
        <v>29</v>
      </c>
      <c r="CK17" s="10" t="s">
        <v>4</v>
      </c>
      <c r="CL17" s="11" t="s">
        <v>4</v>
      </c>
      <c r="CM17" s="11" t="s">
        <v>4</v>
      </c>
      <c r="CN17" s="83" t="s">
        <v>29</v>
      </c>
      <c r="CO17" s="11" t="s">
        <v>4</v>
      </c>
      <c r="CP17" s="12" t="s">
        <v>4</v>
      </c>
      <c r="CQ17" s="12" t="s">
        <v>4</v>
      </c>
      <c r="CR17" s="84" t="s">
        <v>29</v>
      </c>
      <c r="CS17" s="12" t="s">
        <v>4</v>
      </c>
      <c r="CT17" s="9" t="s">
        <v>4</v>
      </c>
      <c r="CU17" s="9" t="s">
        <v>4</v>
      </c>
      <c r="CV17" s="81" t="s">
        <v>29</v>
      </c>
      <c r="CW17" s="9" t="s">
        <v>4</v>
      </c>
      <c r="CX17" s="10" t="s">
        <v>4</v>
      </c>
      <c r="CY17" s="10" t="s">
        <v>4</v>
      </c>
      <c r="CZ17" s="82" t="s">
        <v>29</v>
      </c>
      <c r="DA17" s="10" t="s">
        <v>4</v>
      </c>
    </row>
    <row r="18" spans="1:105" x14ac:dyDescent="0.25">
      <c r="A18" s="21" t="s">
        <v>84</v>
      </c>
      <c r="B18" s="9" t="s">
        <v>4</v>
      </c>
      <c r="C18" s="9" t="s">
        <v>4</v>
      </c>
      <c r="D18" s="81" t="s">
        <v>29</v>
      </c>
      <c r="E18" s="9" t="s">
        <v>4</v>
      </c>
      <c r="F18" s="10" t="s">
        <v>4</v>
      </c>
      <c r="G18" s="10" t="s">
        <v>4</v>
      </c>
      <c r="H18" s="82" t="s">
        <v>29</v>
      </c>
      <c r="I18" s="10" t="s">
        <v>4</v>
      </c>
      <c r="J18" s="11" t="s">
        <v>4</v>
      </c>
      <c r="K18" s="11" t="s">
        <v>4</v>
      </c>
      <c r="L18" s="83" t="s">
        <v>29</v>
      </c>
      <c r="M18" s="11" t="s">
        <v>4</v>
      </c>
      <c r="N18" s="12" t="s">
        <v>4</v>
      </c>
      <c r="O18" s="12" t="s">
        <v>4</v>
      </c>
      <c r="P18" s="84" t="s">
        <v>29</v>
      </c>
      <c r="Q18" s="12" t="s">
        <v>4</v>
      </c>
      <c r="R18" s="9" t="s">
        <v>4</v>
      </c>
      <c r="S18" s="9" t="s">
        <v>4</v>
      </c>
      <c r="T18" s="81" t="s">
        <v>29</v>
      </c>
      <c r="U18" s="9" t="s">
        <v>4</v>
      </c>
      <c r="V18" s="10" t="s">
        <v>4</v>
      </c>
      <c r="W18" s="10" t="s">
        <v>4</v>
      </c>
      <c r="X18" s="82" t="s">
        <v>29</v>
      </c>
      <c r="Y18" s="10" t="s">
        <v>4</v>
      </c>
      <c r="Z18" s="11" t="s">
        <v>4</v>
      </c>
      <c r="AA18" s="11" t="s">
        <v>4</v>
      </c>
      <c r="AB18" s="83" t="s">
        <v>29</v>
      </c>
      <c r="AC18" s="11" t="s">
        <v>4</v>
      </c>
      <c r="AD18" s="12" t="s">
        <v>4</v>
      </c>
      <c r="AE18" s="12" t="s">
        <v>4</v>
      </c>
      <c r="AF18" s="84" t="s">
        <v>29</v>
      </c>
      <c r="AG18" s="12" t="s">
        <v>4</v>
      </c>
      <c r="AH18" s="9" t="s">
        <v>4</v>
      </c>
      <c r="AI18" s="9" t="s">
        <v>4</v>
      </c>
      <c r="AJ18" s="81" t="s">
        <v>29</v>
      </c>
      <c r="AK18" s="9" t="s">
        <v>4</v>
      </c>
      <c r="AL18" s="10" t="s">
        <v>4</v>
      </c>
      <c r="AM18" s="10" t="s">
        <v>4</v>
      </c>
      <c r="AN18" s="82" t="s">
        <v>29</v>
      </c>
      <c r="AO18" s="10" t="s">
        <v>4</v>
      </c>
      <c r="AP18" s="11" t="s">
        <v>4</v>
      </c>
      <c r="AQ18" s="11" t="s">
        <v>4</v>
      </c>
      <c r="AR18" s="83" t="s">
        <v>29</v>
      </c>
      <c r="AS18" s="11" t="s">
        <v>4</v>
      </c>
      <c r="AT18" s="12" t="s">
        <v>4</v>
      </c>
      <c r="AU18" s="12" t="s">
        <v>4</v>
      </c>
      <c r="AV18" s="84" t="s">
        <v>29</v>
      </c>
      <c r="AW18" s="12" t="s">
        <v>4</v>
      </c>
      <c r="AX18" s="9" t="s">
        <v>4</v>
      </c>
      <c r="AY18" s="9" t="s">
        <v>4</v>
      </c>
      <c r="AZ18" s="81" t="s">
        <v>29</v>
      </c>
      <c r="BA18" s="9" t="s">
        <v>4</v>
      </c>
      <c r="BB18" s="10" t="s">
        <v>4</v>
      </c>
      <c r="BC18" s="10" t="s">
        <v>4</v>
      </c>
      <c r="BD18" s="82" t="s">
        <v>29</v>
      </c>
      <c r="BE18" s="10" t="s">
        <v>4</v>
      </c>
      <c r="BF18" s="11" t="s">
        <v>4</v>
      </c>
      <c r="BG18" s="11" t="s">
        <v>4</v>
      </c>
      <c r="BH18" s="83" t="s">
        <v>29</v>
      </c>
      <c r="BI18" s="11" t="s">
        <v>4</v>
      </c>
      <c r="BJ18" s="12" t="s">
        <v>4</v>
      </c>
      <c r="BK18" s="12" t="s">
        <v>4</v>
      </c>
      <c r="BL18" s="84" t="s">
        <v>29</v>
      </c>
      <c r="BM18" s="12" t="s">
        <v>4</v>
      </c>
      <c r="BN18" s="9" t="s">
        <v>4</v>
      </c>
      <c r="BO18" s="9" t="s">
        <v>4</v>
      </c>
      <c r="BP18" s="81" t="s">
        <v>29</v>
      </c>
      <c r="BQ18" s="9" t="s">
        <v>4</v>
      </c>
      <c r="BR18" s="10" t="s">
        <v>4</v>
      </c>
      <c r="BS18" s="10" t="s">
        <v>4</v>
      </c>
      <c r="BT18" s="82" t="s">
        <v>29</v>
      </c>
      <c r="BU18" s="10" t="s">
        <v>4</v>
      </c>
      <c r="BV18" s="11">
        <v>3</v>
      </c>
      <c r="BW18" s="11">
        <v>4</v>
      </c>
      <c r="BX18" s="83" t="s">
        <v>29</v>
      </c>
      <c r="BY18" s="11">
        <v>7</v>
      </c>
      <c r="BZ18" s="12">
        <v>4</v>
      </c>
      <c r="CA18" s="12">
        <v>5</v>
      </c>
      <c r="CB18" s="84" t="s">
        <v>29</v>
      </c>
      <c r="CC18" s="12">
        <v>9</v>
      </c>
      <c r="CD18" s="9" t="s">
        <v>4</v>
      </c>
      <c r="CE18" s="9" t="s">
        <v>4</v>
      </c>
      <c r="CF18" s="81" t="s">
        <v>29</v>
      </c>
      <c r="CG18" s="9" t="s">
        <v>4</v>
      </c>
      <c r="CH18" s="10" t="s">
        <v>4</v>
      </c>
      <c r="CI18" s="10" t="s">
        <v>4</v>
      </c>
      <c r="CJ18" s="82" t="s">
        <v>29</v>
      </c>
      <c r="CK18" s="10" t="s">
        <v>4</v>
      </c>
      <c r="CL18" s="11" t="s">
        <v>4</v>
      </c>
      <c r="CM18" s="11" t="s">
        <v>4</v>
      </c>
      <c r="CN18" s="83" t="s">
        <v>29</v>
      </c>
      <c r="CO18" s="11" t="s">
        <v>4</v>
      </c>
      <c r="CP18" s="12" t="s">
        <v>4</v>
      </c>
      <c r="CQ18" s="12" t="s">
        <v>4</v>
      </c>
      <c r="CR18" s="84" t="s">
        <v>29</v>
      </c>
      <c r="CS18" s="12" t="s">
        <v>4</v>
      </c>
      <c r="CT18" s="9" t="s">
        <v>4</v>
      </c>
      <c r="CU18" s="9" t="s">
        <v>4</v>
      </c>
      <c r="CV18" s="81" t="s">
        <v>29</v>
      </c>
      <c r="CW18" s="9" t="s">
        <v>4</v>
      </c>
      <c r="CX18" s="10" t="s">
        <v>4</v>
      </c>
      <c r="CY18" s="10" t="s">
        <v>4</v>
      </c>
      <c r="CZ18" s="82" t="s">
        <v>29</v>
      </c>
      <c r="DA18" s="10" t="s">
        <v>4</v>
      </c>
    </row>
    <row r="19" spans="1:105" x14ac:dyDescent="0.25">
      <c r="A19" s="21" t="s">
        <v>85</v>
      </c>
      <c r="B19" s="9">
        <v>17</v>
      </c>
      <c r="C19" s="9">
        <v>0</v>
      </c>
      <c r="D19" s="81" t="s">
        <v>29</v>
      </c>
      <c r="E19" s="9">
        <v>17</v>
      </c>
      <c r="F19" s="10">
        <v>22</v>
      </c>
      <c r="G19" s="10">
        <v>3</v>
      </c>
      <c r="H19" s="82" t="s">
        <v>29</v>
      </c>
      <c r="I19" s="10">
        <v>25</v>
      </c>
      <c r="J19" s="11" t="s">
        <v>4</v>
      </c>
      <c r="K19" s="11" t="s">
        <v>4</v>
      </c>
      <c r="L19" s="83" t="s">
        <v>29</v>
      </c>
      <c r="M19" s="11" t="s">
        <v>4</v>
      </c>
      <c r="N19" s="12" t="s">
        <v>4</v>
      </c>
      <c r="O19" s="12" t="s">
        <v>4</v>
      </c>
      <c r="P19" s="84" t="s">
        <v>29</v>
      </c>
      <c r="Q19" s="12" t="s">
        <v>4</v>
      </c>
      <c r="R19" s="9" t="s">
        <v>4</v>
      </c>
      <c r="S19" s="9" t="s">
        <v>4</v>
      </c>
      <c r="T19" s="81" t="s">
        <v>29</v>
      </c>
      <c r="U19" s="9" t="s">
        <v>4</v>
      </c>
      <c r="V19" s="10" t="s">
        <v>4</v>
      </c>
      <c r="W19" s="10" t="s">
        <v>4</v>
      </c>
      <c r="X19" s="82" t="s">
        <v>29</v>
      </c>
      <c r="Y19" s="10" t="s">
        <v>4</v>
      </c>
      <c r="Z19" s="11" t="s">
        <v>4</v>
      </c>
      <c r="AA19" s="11" t="s">
        <v>4</v>
      </c>
      <c r="AB19" s="83" t="s">
        <v>29</v>
      </c>
      <c r="AC19" s="11" t="s">
        <v>4</v>
      </c>
      <c r="AD19" s="12" t="s">
        <v>4</v>
      </c>
      <c r="AE19" s="12" t="s">
        <v>4</v>
      </c>
      <c r="AF19" s="84" t="s">
        <v>29</v>
      </c>
      <c r="AG19" s="12" t="s">
        <v>4</v>
      </c>
      <c r="AH19" s="9" t="s">
        <v>4</v>
      </c>
      <c r="AI19" s="9" t="s">
        <v>4</v>
      </c>
      <c r="AJ19" s="81" t="s">
        <v>29</v>
      </c>
      <c r="AK19" s="9" t="s">
        <v>4</v>
      </c>
      <c r="AL19" s="10" t="s">
        <v>4</v>
      </c>
      <c r="AM19" s="10" t="s">
        <v>4</v>
      </c>
      <c r="AN19" s="82" t="s">
        <v>29</v>
      </c>
      <c r="AO19" s="10" t="s">
        <v>4</v>
      </c>
      <c r="AP19" s="11" t="s">
        <v>4</v>
      </c>
      <c r="AQ19" s="11" t="s">
        <v>4</v>
      </c>
      <c r="AR19" s="83" t="s">
        <v>29</v>
      </c>
      <c r="AS19" s="11" t="s">
        <v>4</v>
      </c>
      <c r="AT19" s="12" t="s">
        <v>4</v>
      </c>
      <c r="AU19" s="12" t="s">
        <v>4</v>
      </c>
      <c r="AV19" s="84" t="s">
        <v>29</v>
      </c>
      <c r="AW19" s="12" t="s">
        <v>4</v>
      </c>
      <c r="AX19" s="9" t="s">
        <v>4</v>
      </c>
      <c r="AY19" s="9" t="s">
        <v>4</v>
      </c>
      <c r="AZ19" s="81" t="s">
        <v>29</v>
      </c>
      <c r="BA19" s="9" t="s">
        <v>4</v>
      </c>
      <c r="BB19" s="10" t="s">
        <v>4</v>
      </c>
      <c r="BC19" s="10" t="s">
        <v>4</v>
      </c>
      <c r="BD19" s="82" t="s">
        <v>29</v>
      </c>
      <c r="BE19" s="10" t="s">
        <v>4</v>
      </c>
      <c r="BF19" s="11" t="s">
        <v>4</v>
      </c>
      <c r="BG19" s="11" t="s">
        <v>4</v>
      </c>
      <c r="BH19" s="83" t="s">
        <v>29</v>
      </c>
      <c r="BI19" s="11" t="s">
        <v>4</v>
      </c>
      <c r="BJ19" s="12" t="s">
        <v>4</v>
      </c>
      <c r="BK19" s="12" t="s">
        <v>4</v>
      </c>
      <c r="BL19" s="84" t="s">
        <v>29</v>
      </c>
      <c r="BM19" s="12" t="s">
        <v>4</v>
      </c>
      <c r="BN19" s="9" t="s">
        <v>4</v>
      </c>
      <c r="BO19" s="9" t="s">
        <v>4</v>
      </c>
      <c r="BP19" s="81" t="s">
        <v>29</v>
      </c>
      <c r="BQ19" s="9" t="s">
        <v>4</v>
      </c>
      <c r="BR19" s="10" t="s">
        <v>4</v>
      </c>
      <c r="BS19" s="10" t="s">
        <v>4</v>
      </c>
      <c r="BT19" s="82" t="s">
        <v>29</v>
      </c>
      <c r="BU19" s="10" t="s">
        <v>4</v>
      </c>
      <c r="BV19" s="11" t="s">
        <v>4</v>
      </c>
      <c r="BW19" s="11" t="s">
        <v>4</v>
      </c>
      <c r="BX19" s="83" t="s">
        <v>29</v>
      </c>
      <c r="BY19" s="11" t="s">
        <v>4</v>
      </c>
      <c r="BZ19" s="12" t="s">
        <v>4</v>
      </c>
      <c r="CA19" s="12" t="s">
        <v>4</v>
      </c>
      <c r="CB19" s="84" t="s">
        <v>29</v>
      </c>
      <c r="CC19" s="12" t="s">
        <v>4</v>
      </c>
      <c r="CD19" s="9" t="s">
        <v>4</v>
      </c>
      <c r="CE19" s="9" t="s">
        <v>4</v>
      </c>
      <c r="CF19" s="81" t="s">
        <v>29</v>
      </c>
      <c r="CG19" s="9" t="s">
        <v>4</v>
      </c>
      <c r="CH19" s="10" t="s">
        <v>4</v>
      </c>
      <c r="CI19" s="10" t="s">
        <v>4</v>
      </c>
      <c r="CJ19" s="82" t="s">
        <v>29</v>
      </c>
      <c r="CK19" s="10" t="s">
        <v>4</v>
      </c>
      <c r="CL19" s="11" t="s">
        <v>4</v>
      </c>
      <c r="CM19" s="11" t="s">
        <v>4</v>
      </c>
      <c r="CN19" s="83" t="s">
        <v>29</v>
      </c>
      <c r="CO19" s="11" t="s">
        <v>4</v>
      </c>
      <c r="CP19" s="12" t="s">
        <v>4</v>
      </c>
      <c r="CQ19" s="12" t="s">
        <v>4</v>
      </c>
      <c r="CR19" s="84" t="s">
        <v>29</v>
      </c>
      <c r="CS19" s="12" t="s">
        <v>4</v>
      </c>
      <c r="CT19" s="9" t="s">
        <v>4</v>
      </c>
      <c r="CU19" s="9" t="s">
        <v>4</v>
      </c>
      <c r="CV19" s="81" t="s">
        <v>29</v>
      </c>
      <c r="CW19" s="9" t="s">
        <v>4</v>
      </c>
      <c r="CX19" s="10" t="s">
        <v>4</v>
      </c>
      <c r="CY19" s="10" t="s">
        <v>4</v>
      </c>
      <c r="CZ19" s="82" t="s">
        <v>29</v>
      </c>
      <c r="DA19" s="10" t="s">
        <v>4</v>
      </c>
    </row>
    <row r="20" spans="1:105" x14ac:dyDescent="0.25">
      <c r="A20" s="21" t="s">
        <v>43</v>
      </c>
      <c r="B20" s="9" t="s">
        <v>4</v>
      </c>
      <c r="C20" s="9" t="s">
        <v>4</v>
      </c>
      <c r="D20" s="81" t="s">
        <v>29</v>
      </c>
      <c r="E20" s="9" t="s">
        <v>4</v>
      </c>
      <c r="F20" s="10" t="s">
        <v>4</v>
      </c>
      <c r="G20" s="10" t="s">
        <v>4</v>
      </c>
      <c r="H20" s="82" t="s">
        <v>29</v>
      </c>
      <c r="I20" s="10" t="s">
        <v>4</v>
      </c>
      <c r="J20" s="11">
        <v>12</v>
      </c>
      <c r="K20" s="11">
        <v>1</v>
      </c>
      <c r="L20" s="83" t="s">
        <v>29</v>
      </c>
      <c r="M20" s="11">
        <v>13</v>
      </c>
      <c r="N20" s="12">
        <v>10</v>
      </c>
      <c r="O20" s="12">
        <v>2</v>
      </c>
      <c r="P20" s="84" t="s">
        <v>29</v>
      </c>
      <c r="Q20" s="12">
        <v>12</v>
      </c>
      <c r="R20" s="9">
        <v>1</v>
      </c>
      <c r="S20" s="9">
        <v>4</v>
      </c>
      <c r="T20" s="81" t="s">
        <v>29</v>
      </c>
      <c r="U20" s="9">
        <v>5</v>
      </c>
      <c r="V20" s="10">
        <v>1</v>
      </c>
      <c r="W20" s="10">
        <v>7</v>
      </c>
      <c r="X20" s="82" t="s">
        <v>29</v>
      </c>
      <c r="Y20" s="10">
        <v>8</v>
      </c>
      <c r="Z20" s="11">
        <v>15</v>
      </c>
      <c r="AA20" s="11">
        <v>25</v>
      </c>
      <c r="AB20" s="83" t="s">
        <v>29</v>
      </c>
      <c r="AC20" s="11">
        <v>40</v>
      </c>
      <c r="AD20" s="12">
        <v>14</v>
      </c>
      <c r="AE20" s="12">
        <v>18</v>
      </c>
      <c r="AF20" s="84" t="s">
        <v>29</v>
      </c>
      <c r="AG20" s="12">
        <v>32</v>
      </c>
      <c r="AH20" s="9">
        <v>20</v>
      </c>
      <c r="AI20" s="9">
        <v>32</v>
      </c>
      <c r="AJ20" s="81" t="s">
        <v>29</v>
      </c>
      <c r="AK20" s="9">
        <v>52</v>
      </c>
      <c r="AL20" s="10">
        <v>19</v>
      </c>
      <c r="AM20" s="10">
        <v>24</v>
      </c>
      <c r="AN20" s="82" t="s">
        <v>29</v>
      </c>
      <c r="AO20" s="10">
        <v>43</v>
      </c>
      <c r="AP20" s="11">
        <v>91</v>
      </c>
      <c r="AQ20" s="11">
        <v>287</v>
      </c>
      <c r="AR20" s="83" t="s">
        <v>29</v>
      </c>
      <c r="AS20" s="11">
        <v>378</v>
      </c>
      <c r="AT20" s="12">
        <v>101</v>
      </c>
      <c r="AU20" s="12">
        <v>270</v>
      </c>
      <c r="AV20" s="84" t="s">
        <v>29</v>
      </c>
      <c r="AW20" s="12">
        <v>371</v>
      </c>
      <c r="AX20" s="9" t="s">
        <v>4</v>
      </c>
      <c r="AY20" s="9" t="s">
        <v>4</v>
      </c>
      <c r="AZ20" s="81" t="s">
        <v>29</v>
      </c>
      <c r="BA20" s="9" t="s">
        <v>4</v>
      </c>
      <c r="BB20" s="10" t="s">
        <v>4</v>
      </c>
      <c r="BC20" s="10" t="s">
        <v>4</v>
      </c>
      <c r="BD20" s="82" t="s">
        <v>29</v>
      </c>
      <c r="BE20" s="10" t="s">
        <v>4</v>
      </c>
      <c r="BF20" s="11">
        <v>4</v>
      </c>
      <c r="BG20" s="11">
        <v>17</v>
      </c>
      <c r="BH20" s="83" t="s">
        <v>29</v>
      </c>
      <c r="BI20" s="11">
        <v>21</v>
      </c>
      <c r="BJ20" s="12">
        <v>3</v>
      </c>
      <c r="BK20" s="12">
        <v>26</v>
      </c>
      <c r="BL20" s="84" t="s">
        <v>29</v>
      </c>
      <c r="BM20" s="12">
        <v>29</v>
      </c>
      <c r="BN20" s="9" t="s">
        <v>4</v>
      </c>
      <c r="BO20" s="9" t="s">
        <v>4</v>
      </c>
      <c r="BP20" s="81" t="s">
        <v>29</v>
      </c>
      <c r="BQ20" s="9" t="s">
        <v>4</v>
      </c>
      <c r="BR20" s="10" t="s">
        <v>4</v>
      </c>
      <c r="BS20" s="10" t="s">
        <v>4</v>
      </c>
      <c r="BT20" s="82" t="s">
        <v>29</v>
      </c>
      <c r="BU20" s="10" t="s">
        <v>4</v>
      </c>
      <c r="BV20" s="11" t="s">
        <v>4</v>
      </c>
      <c r="BW20" s="11" t="s">
        <v>4</v>
      </c>
      <c r="BX20" s="83" t="s">
        <v>29</v>
      </c>
      <c r="BY20" s="11" t="s">
        <v>4</v>
      </c>
      <c r="BZ20" s="12" t="s">
        <v>4</v>
      </c>
      <c r="CA20" s="12" t="s">
        <v>4</v>
      </c>
      <c r="CB20" s="84" t="s">
        <v>29</v>
      </c>
      <c r="CC20" s="12" t="s">
        <v>4</v>
      </c>
      <c r="CD20" s="9" t="s">
        <v>4</v>
      </c>
      <c r="CE20" s="9" t="s">
        <v>4</v>
      </c>
      <c r="CF20" s="81" t="s">
        <v>29</v>
      </c>
      <c r="CG20" s="9" t="s">
        <v>4</v>
      </c>
      <c r="CH20" s="10" t="s">
        <v>4</v>
      </c>
      <c r="CI20" s="10" t="s">
        <v>4</v>
      </c>
      <c r="CJ20" s="82" t="s">
        <v>29</v>
      </c>
      <c r="CK20" s="10" t="s">
        <v>4</v>
      </c>
      <c r="CL20" s="11">
        <v>45</v>
      </c>
      <c r="CM20" s="11">
        <v>107</v>
      </c>
      <c r="CN20" s="83" t="s">
        <v>29</v>
      </c>
      <c r="CO20" s="11">
        <v>152</v>
      </c>
      <c r="CP20" s="12">
        <v>88</v>
      </c>
      <c r="CQ20" s="12">
        <v>31</v>
      </c>
      <c r="CR20" s="84" t="s">
        <v>29</v>
      </c>
      <c r="CS20" s="12">
        <v>119</v>
      </c>
      <c r="CT20" s="9">
        <v>29</v>
      </c>
      <c r="CU20" s="9">
        <v>106</v>
      </c>
      <c r="CV20" s="81" t="s">
        <v>29</v>
      </c>
      <c r="CW20" s="9">
        <v>135</v>
      </c>
      <c r="CX20" s="10">
        <v>85</v>
      </c>
      <c r="CY20" s="10">
        <v>71</v>
      </c>
      <c r="CZ20" s="82" t="s">
        <v>29</v>
      </c>
      <c r="DA20" s="10">
        <v>156</v>
      </c>
    </row>
    <row r="21" spans="1:105" x14ac:dyDescent="0.25">
      <c r="A21" s="21" t="s">
        <v>38</v>
      </c>
      <c r="B21" s="9" t="s">
        <v>4</v>
      </c>
      <c r="C21" s="9" t="s">
        <v>4</v>
      </c>
      <c r="D21" s="81" t="s">
        <v>29</v>
      </c>
      <c r="E21" s="9" t="s">
        <v>4</v>
      </c>
      <c r="F21" s="10" t="s">
        <v>4</v>
      </c>
      <c r="G21" s="10" t="s">
        <v>4</v>
      </c>
      <c r="H21" s="82" t="s">
        <v>29</v>
      </c>
      <c r="I21" s="10" t="s">
        <v>4</v>
      </c>
      <c r="J21" s="11" t="s">
        <v>4</v>
      </c>
      <c r="K21" s="11" t="s">
        <v>4</v>
      </c>
      <c r="L21" s="83" t="s">
        <v>29</v>
      </c>
      <c r="M21" s="11" t="s">
        <v>4</v>
      </c>
      <c r="N21" s="12" t="s">
        <v>4</v>
      </c>
      <c r="O21" s="12" t="s">
        <v>4</v>
      </c>
      <c r="P21" s="84" t="s">
        <v>29</v>
      </c>
      <c r="Q21" s="12" t="s">
        <v>4</v>
      </c>
      <c r="R21" s="9" t="s">
        <v>4</v>
      </c>
      <c r="S21" s="9" t="s">
        <v>4</v>
      </c>
      <c r="T21" s="81" t="s">
        <v>29</v>
      </c>
      <c r="U21" s="9" t="s">
        <v>4</v>
      </c>
      <c r="V21" s="10" t="s">
        <v>4</v>
      </c>
      <c r="W21" s="10" t="s">
        <v>4</v>
      </c>
      <c r="X21" s="82" t="s">
        <v>29</v>
      </c>
      <c r="Y21" s="10" t="s">
        <v>4</v>
      </c>
      <c r="Z21" s="11" t="s">
        <v>4</v>
      </c>
      <c r="AA21" s="11" t="s">
        <v>4</v>
      </c>
      <c r="AB21" s="83" t="s">
        <v>29</v>
      </c>
      <c r="AC21" s="11" t="s">
        <v>4</v>
      </c>
      <c r="AD21" s="12" t="s">
        <v>4</v>
      </c>
      <c r="AE21" s="12" t="s">
        <v>4</v>
      </c>
      <c r="AF21" s="84" t="s">
        <v>29</v>
      </c>
      <c r="AG21" s="12" t="s">
        <v>4</v>
      </c>
      <c r="AH21" s="9">
        <v>22</v>
      </c>
      <c r="AI21" s="9">
        <v>29</v>
      </c>
      <c r="AJ21" s="81" t="s">
        <v>29</v>
      </c>
      <c r="AK21" s="9">
        <v>51</v>
      </c>
      <c r="AL21" s="10">
        <v>21</v>
      </c>
      <c r="AM21" s="10">
        <v>26</v>
      </c>
      <c r="AN21" s="82" t="s">
        <v>29</v>
      </c>
      <c r="AO21" s="10">
        <v>47</v>
      </c>
      <c r="AP21" s="11" t="s">
        <v>4</v>
      </c>
      <c r="AQ21" s="11" t="s">
        <v>4</v>
      </c>
      <c r="AR21" s="83" t="s">
        <v>29</v>
      </c>
      <c r="AS21" s="11" t="s">
        <v>4</v>
      </c>
      <c r="AT21" s="12" t="s">
        <v>4</v>
      </c>
      <c r="AU21" s="12" t="s">
        <v>4</v>
      </c>
      <c r="AV21" s="84" t="s">
        <v>29</v>
      </c>
      <c r="AW21" s="12" t="s">
        <v>4</v>
      </c>
      <c r="AX21" s="9" t="s">
        <v>4</v>
      </c>
      <c r="AY21" s="9" t="s">
        <v>4</v>
      </c>
      <c r="AZ21" s="81" t="s">
        <v>29</v>
      </c>
      <c r="BA21" s="9" t="s">
        <v>4</v>
      </c>
      <c r="BB21" s="10" t="s">
        <v>4</v>
      </c>
      <c r="BC21" s="10" t="s">
        <v>4</v>
      </c>
      <c r="BD21" s="82" t="s">
        <v>29</v>
      </c>
      <c r="BE21" s="10" t="s">
        <v>4</v>
      </c>
      <c r="BF21" s="11">
        <v>5</v>
      </c>
      <c r="BG21" s="11">
        <v>16</v>
      </c>
      <c r="BH21" s="83" t="s">
        <v>29</v>
      </c>
      <c r="BI21" s="11">
        <v>21</v>
      </c>
      <c r="BJ21" s="12">
        <v>9</v>
      </c>
      <c r="BK21" s="12">
        <v>19</v>
      </c>
      <c r="BL21" s="84" t="s">
        <v>29</v>
      </c>
      <c r="BM21" s="12">
        <v>28</v>
      </c>
      <c r="BN21" s="9" t="s">
        <v>6</v>
      </c>
      <c r="BO21" s="9" t="s">
        <v>6</v>
      </c>
      <c r="BP21" s="81" t="s">
        <v>29</v>
      </c>
      <c r="BQ21" s="9" t="s">
        <v>6</v>
      </c>
      <c r="BR21" s="10" t="s">
        <v>6</v>
      </c>
      <c r="BS21" s="10" t="s">
        <v>6</v>
      </c>
      <c r="BT21" s="82" t="s">
        <v>29</v>
      </c>
      <c r="BU21" s="10" t="s">
        <v>6</v>
      </c>
      <c r="BV21" s="11" t="s">
        <v>4</v>
      </c>
      <c r="BW21" s="11" t="s">
        <v>4</v>
      </c>
      <c r="BX21" s="83" t="s">
        <v>29</v>
      </c>
      <c r="BY21" s="11" t="s">
        <v>4</v>
      </c>
      <c r="BZ21" s="12" t="s">
        <v>4</v>
      </c>
      <c r="CA21" s="12" t="s">
        <v>4</v>
      </c>
      <c r="CB21" s="84" t="s">
        <v>29</v>
      </c>
      <c r="CC21" s="12" t="s">
        <v>4</v>
      </c>
      <c r="CD21" s="9" t="s">
        <v>4</v>
      </c>
      <c r="CE21" s="9" t="s">
        <v>4</v>
      </c>
      <c r="CF21" s="81" t="s">
        <v>29</v>
      </c>
      <c r="CG21" s="9" t="s">
        <v>4</v>
      </c>
      <c r="CH21" s="10" t="s">
        <v>4</v>
      </c>
      <c r="CI21" s="10" t="s">
        <v>4</v>
      </c>
      <c r="CJ21" s="82" t="s">
        <v>29</v>
      </c>
      <c r="CK21" s="10" t="s">
        <v>4</v>
      </c>
      <c r="CL21" s="11">
        <v>102</v>
      </c>
      <c r="CM21" s="11">
        <v>51</v>
      </c>
      <c r="CN21" s="83" t="s">
        <v>29</v>
      </c>
      <c r="CO21" s="11">
        <v>153</v>
      </c>
      <c r="CP21" s="12">
        <v>101</v>
      </c>
      <c r="CQ21" s="12">
        <v>16</v>
      </c>
      <c r="CR21" s="84" t="s">
        <v>29</v>
      </c>
      <c r="CS21" s="12">
        <v>117</v>
      </c>
      <c r="CT21" s="9" t="s">
        <v>4</v>
      </c>
      <c r="CU21" s="9" t="s">
        <v>4</v>
      </c>
      <c r="CV21" s="81" t="s">
        <v>29</v>
      </c>
      <c r="CW21" s="9" t="s">
        <v>4</v>
      </c>
      <c r="CX21" s="10" t="s">
        <v>4</v>
      </c>
      <c r="CY21" s="10" t="s">
        <v>4</v>
      </c>
      <c r="CZ21" s="82" t="s">
        <v>29</v>
      </c>
      <c r="DA21" s="10" t="s">
        <v>4</v>
      </c>
    </row>
    <row r="22" spans="1:105" x14ac:dyDescent="0.25">
      <c r="A22" s="21" t="s">
        <v>37</v>
      </c>
      <c r="B22" s="9" t="s">
        <v>4</v>
      </c>
      <c r="C22" s="9" t="s">
        <v>4</v>
      </c>
      <c r="D22" s="81" t="s">
        <v>29</v>
      </c>
      <c r="E22" s="9" t="s">
        <v>4</v>
      </c>
      <c r="F22" s="10" t="s">
        <v>4</v>
      </c>
      <c r="G22" s="10" t="s">
        <v>4</v>
      </c>
      <c r="H22" s="82" t="s">
        <v>29</v>
      </c>
      <c r="I22" s="10" t="s">
        <v>4</v>
      </c>
      <c r="J22" s="11">
        <v>15</v>
      </c>
      <c r="K22" s="11">
        <v>3</v>
      </c>
      <c r="L22" s="83" t="s">
        <v>29</v>
      </c>
      <c r="M22" s="11">
        <v>18</v>
      </c>
      <c r="N22" s="12">
        <v>10</v>
      </c>
      <c r="O22" s="12">
        <v>5</v>
      </c>
      <c r="P22" s="84" t="s">
        <v>29</v>
      </c>
      <c r="Q22" s="12">
        <v>15</v>
      </c>
      <c r="R22" s="9" t="s">
        <v>4</v>
      </c>
      <c r="S22" s="9" t="s">
        <v>4</v>
      </c>
      <c r="T22" s="81" t="s">
        <v>29</v>
      </c>
      <c r="U22" s="9" t="s">
        <v>4</v>
      </c>
      <c r="V22" s="10" t="s">
        <v>4</v>
      </c>
      <c r="W22" s="10" t="s">
        <v>4</v>
      </c>
      <c r="X22" s="82" t="s">
        <v>29</v>
      </c>
      <c r="Y22" s="10" t="s">
        <v>4</v>
      </c>
      <c r="Z22" s="11" t="s">
        <v>4</v>
      </c>
      <c r="AA22" s="11" t="s">
        <v>4</v>
      </c>
      <c r="AB22" s="83" t="s">
        <v>29</v>
      </c>
      <c r="AC22" s="11" t="s">
        <v>4</v>
      </c>
      <c r="AD22" s="12" t="s">
        <v>4</v>
      </c>
      <c r="AE22" s="12" t="s">
        <v>4</v>
      </c>
      <c r="AF22" s="84" t="s">
        <v>29</v>
      </c>
      <c r="AG22" s="12" t="s">
        <v>4</v>
      </c>
      <c r="AH22" s="9">
        <v>41</v>
      </c>
      <c r="AI22" s="9">
        <v>13</v>
      </c>
      <c r="AJ22" s="81" t="s">
        <v>29</v>
      </c>
      <c r="AK22" s="9">
        <v>54</v>
      </c>
      <c r="AL22" s="10">
        <v>25</v>
      </c>
      <c r="AM22" s="10">
        <v>15</v>
      </c>
      <c r="AN22" s="82" t="s">
        <v>29</v>
      </c>
      <c r="AO22" s="10">
        <v>40</v>
      </c>
      <c r="AP22" s="11">
        <v>189</v>
      </c>
      <c r="AQ22" s="11">
        <v>132</v>
      </c>
      <c r="AR22" s="83" t="s">
        <v>29</v>
      </c>
      <c r="AS22" s="11">
        <v>321</v>
      </c>
      <c r="AT22" s="12">
        <v>177</v>
      </c>
      <c r="AU22" s="12">
        <v>175</v>
      </c>
      <c r="AV22" s="84" t="s">
        <v>29</v>
      </c>
      <c r="AW22" s="12">
        <v>352</v>
      </c>
      <c r="AX22" s="9" t="s">
        <v>4</v>
      </c>
      <c r="AY22" s="9" t="s">
        <v>4</v>
      </c>
      <c r="AZ22" s="81" t="s">
        <v>29</v>
      </c>
      <c r="BA22" s="9" t="s">
        <v>4</v>
      </c>
      <c r="BB22" s="10" t="s">
        <v>4</v>
      </c>
      <c r="BC22" s="10" t="s">
        <v>4</v>
      </c>
      <c r="BD22" s="82" t="s">
        <v>29</v>
      </c>
      <c r="BE22" s="10" t="s">
        <v>4</v>
      </c>
      <c r="BF22" s="11">
        <v>7</v>
      </c>
      <c r="BG22" s="11">
        <v>12</v>
      </c>
      <c r="BH22" s="83" t="s">
        <v>29</v>
      </c>
      <c r="BI22" s="11">
        <v>19</v>
      </c>
      <c r="BJ22" s="12">
        <v>18</v>
      </c>
      <c r="BK22" s="12">
        <v>9</v>
      </c>
      <c r="BL22" s="84" t="s">
        <v>29</v>
      </c>
      <c r="BM22" s="12">
        <v>27</v>
      </c>
      <c r="BN22" s="9" t="s">
        <v>6</v>
      </c>
      <c r="BO22" s="9" t="s">
        <v>6</v>
      </c>
      <c r="BP22" s="81" t="s">
        <v>29</v>
      </c>
      <c r="BQ22" s="9" t="s">
        <v>6</v>
      </c>
      <c r="BR22" s="10" t="s">
        <v>6</v>
      </c>
      <c r="BS22" s="10" t="s">
        <v>6</v>
      </c>
      <c r="BT22" s="82" t="s">
        <v>29</v>
      </c>
      <c r="BU22" s="10" t="s">
        <v>6</v>
      </c>
      <c r="BV22" s="11" t="s">
        <v>4</v>
      </c>
      <c r="BW22" s="11" t="s">
        <v>4</v>
      </c>
      <c r="BX22" s="83" t="s">
        <v>29</v>
      </c>
      <c r="BY22" s="11" t="s">
        <v>4</v>
      </c>
      <c r="BZ22" s="12" t="s">
        <v>4</v>
      </c>
      <c r="CA22" s="12" t="s">
        <v>4</v>
      </c>
      <c r="CB22" s="84" t="s">
        <v>29</v>
      </c>
      <c r="CC22" s="12" t="s">
        <v>4</v>
      </c>
      <c r="CD22" s="9" t="s">
        <v>4</v>
      </c>
      <c r="CE22" s="9" t="s">
        <v>4</v>
      </c>
      <c r="CF22" s="81" t="s">
        <v>29</v>
      </c>
      <c r="CG22" s="9" t="s">
        <v>4</v>
      </c>
      <c r="CH22" s="10" t="s">
        <v>4</v>
      </c>
      <c r="CI22" s="10" t="s">
        <v>4</v>
      </c>
      <c r="CJ22" s="82" t="s">
        <v>29</v>
      </c>
      <c r="CK22" s="10" t="s">
        <v>4</v>
      </c>
      <c r="CL22" s="11">
        <v>93</v>
      </c>
      <c r="CM22" s="11">
        <v>46</v>
      </c>
      <c r="CN22" s="83" t="s">
        <v>29</v>
      </c>
      <c r="CO22" s="11">
        <v>139</v>
      </c>
      <c r="CP22" s="12">
        <v>95</v>
      </c>
      <c r="CQ22" s="12">
        <v>2</v>
      </c>
      <c r="CR22" s="84" t="s">
        <v>29</v>
      </c>
      <c r="CS22" s="12">
        <v>97</v>
      </c>
      <c r="CT22" s="9" t="s">
        <v>4</v>
      </c>
      <c r="CU22" s="9" t="s">
        <v>4</v>
      </c>
      <c r="CV22" s="81" t="s">
        <v>29</v>
      </c>
      <c r="CW22" s="9" t="s">
        <v>4</v>
      </c>
      <c r="CX22" s="10" t="s">
        <v>4</v>
      </c>
      <c r="CY22" s="10" t="s">
        <v>4</v>
      </c>
      <c r="CZ22" s="82" t="s">
        <v>29</v>
      </c>
      <c r="DA22" s="10" t="s">
        <v>4</v>
      </c>
    </row>
    <row r="23" spans="1:105" x14ac:dyDescent="0.25">
      <c r="A23" s="21" t="s">
        <v>42</v>
      </c>
      <c r="B23" s="9" t="s">
        <v>4</v>
      </c>
      <c r="C23" s="9" t="s">
        <v>4</v>
      </c>
      <c r="D23" s="81" t="s">
        <v>29</v>
      </c>
      <c r="E23" s="9" t="s">
        <v>4</v>
      </c>
      <c r="F23" s="10" t="s">
        <v>4</v>
      </c>
      <c r="G23" s="10" t="s">
        <v>4</v>
      </c>
      <c r="H23" s="82" t="s">
        <v>29</v>
      </c>
      <c r="I23" s="10" t="s">
        <v>4</v>
      </c>
      <c r="J23" s="11" t="s">
        <v>4</v>
      </c>
      <c r="K23" s="11" t="s">
        <v>4</v>
      </c>
      <c r="L23" s="83" t="s">
        <v>29</v>
      </c>
      <c r="M23" s="11" t="s">
        <v>4</v>
      </c>
      <c r="N23" s="12" t="s">
        <v>4</v>
      </c>
      <c r="O23" s="12" t="s">
        <v>4</v>
      </c>
      <c r="P23" s="84" t="s">
        <v>29</v>
      </c>
      <c r="Q23" s="12" t="s">
        <v>4</v>
      </c>
      <c r="R23" s="9" t="s">
        <v>4</v>
      </c>
      <c r="S23" s="9" t="s">
        <v>4</v>
      </c>
      <c r="T23" s="81" t="s">
        <v>29</v>
      </c>
      <c r="U23" s="9" t="s">
        <v>4</v>
      </c>
      <c r="V23" s="10" t="s">
        <v>4</v>
      </c>
      <c r="W23" s="10" t="s">
        <v>4</v>
      </c>
      <c r="X23" s="82" t="s">
        <v>29</v>
      </c>
      <c r="Y23" s="10" t="s">
        <v>4</v>
      </c>
      <c r="Z23" s="11" t="s">
        <v>4</v>
      </c>
      <c r="AA23" s="11" t="s">
        <v>4</v>
      </c>
      <c r="AB23" s="83" t="s">
        <v>29</v>
      </c>
      <c r="AC23" s="11" t="s">
        <v>4</v>
      </c>
      <c r="AD23" s="12" t="s">
        <v>4</v>
      </c>
      <c r="AE23" s="12" t="s">
        <v>4</v>
      </c>
      <c r="AF23" s="84" t="s">
        <v>29</v>
      </c>
      <c r="AG23" s="12" t="s">
        <v>4</v>
      </c>
      <c r="AH23" s="9" t="s">
        <v>4</v>
      </c>
      <c r="AI23" s="9" t="s">
        <v>4</v>
      </c>
      <c r="AJ23" s="81" t="s">
        <v>29</v>
      </c>
      <c r="AK23" s="9" t="s">
        <v>4</v>
      </c>
      <c r="AL23" s="10" t="s">
        <v>4</v>
      </c>
      <c r="AM23" s="10" t="s">
        <v>4</v>
      </c>
      <c r="AN23" s="82" t="s">
        <v>29</v>
      </c>
      <c r="AO23" s="10" t="s">
        <v>4</v>
      </c>
      <c r="AP23" s="11" t="s">
        <v>4</v>
      </c>
      <c r="AQ23" s="11" t="s">
        <v>4</v>
      </c>
      <c r="AR23" s="83" t="s">
        <v>29</v>
      </c>
      <c r="AS23" s="11" t="s">
        <v>4</v>
      </c>
      <c r="AT23" s="12" t="s">
        <v>4</v>
      </c>
      <c r="AU23" s="12" t="s">
        <v>4</v>
      </c>
      <c r="AV23" s="84" t="s">
        <v>29</v>
      </c>
      <c r="AW23" s="12" t="s">
        <v>4</v>
      </c>
      <c r="AX23" s="9" t="s">
        <v>4</v>
      </c>
      <c r="AY23" s="9" t="s">
        <v>4</v>
      </c>
      <c r="AZ23" s="81" t="s">
        <v>29</v>
      </c>
      <c r="BA23" s="9" t="s">
        <v>4</v>
      </c>
      <c r="BB23" s="10" t="s">
        <v>4</v>
      </c>
      <c r="BC23" s="10" t="s">
        <v>4</v>
      </c>
      <c r="BD23" s="82" t="s">
        <v>29</v>
      </c>
      <c r="BE23" s="10" t="s">
        <v>4</v>
      </c>
      <c r="BF23" s="11" t="s">
        <v>4</v>
      </c>
      <c r="BG23" s="11" t="s">
        <v>4</v>
      </c>
      <c r="BH23" s="83" t="s">
        <v>29</v>
      </c>
      <c r="BI23" s="11" t="s">
        <v>4</v>
      </c>
      <c r="BJ23" s="12" t="s">
        <v>4</v>
      </c>
      <c r="BK23" s="12" t="s">
        <v>4</v>
      </c>
      <c r="BL23" s="84" t="s">
        <v>29</v>
      </c>
      <c r="BM23" s="12" t="s">
        <v>4</v>
      </c>
      <c r="BN23" s="9" t="s">
        <v>4</v>
      </c>
      <c r="BO23" s="9" t="s">
        <v>4</v>
      </c>
      <c r="BP23" s="81" t="s">
        <v>29</v>
      </c>
      <c r="BQ23" s="9" t="s">
        <v>4</v>
      </c>
      <c r="BR23" s="10" t="s">
        <v>4</v>
      </c>
      <c r="BS23" s="10" t="s">
        <v>4</v>
      </c>
      <c r="BT23" s="82" t="s">
        <v>29</v>
      </c>
      <c r="BU23" s="10" t="s">
        <v>4</v>
      </c>
      <c r="BV23" s="11" t="s">
        <v>4</v>
      </c>
      <c r="BW23" s="11" t="s">
        <v>4</v>
      </c>
      <c r="BX23" s="83" t="s">
        <v>29</v>
      </c>
      <c r="BY23" s="11" t="s">
        <v>4</v>
      </c>
      <c r="BZ23" s="12" t="s">
        <v>4</v>
      </c>
      <c r="CA23" s="12" t="s">
        <v>4</v>
      </c>
      <c r="CB23" s="84" t="s">
        <v>29</v>
      </c>
      <c r="CC23" s="12" t="s">
        <v>4</v>
      </c>
      <c r="CD23" s="9" t="s">
        <v>4</v>
      </c>
      <c r="CE23" s="9" t="s">
        <v>4</v>
      </c>
      <c r="CF23" s="81" t="s">
        <v>29</v>
      </c>
      <c r="CG23" s="9" t="s">
        <v>4</v>
      </c>
      <c r="CH23" s="10" t="s">
        <v>4</v>
      </c>
      <c r="CI23" s="10" t="s">
        <v>4</v>
      </c>
      <c r="CJ23" s="82" t="s">
        <v>29</v>
      </c>
      <c r="CK23" s="10" t="s">
        <v>4</v>
      </c>
      <c r="CL23" s="11">
        <v>35</v>
      </c>
      <c r="CM23" s="11">
        <v>115</v>
      </c>
      <c r="CN23" s="83" t="s">
        <v>29</v>
      </c>
      <c r="CO23" s="11">
        <v>150</v>
      </c>
      <c r="CP23" s="12">
        <v>83</v>
      </c>
      <c r="CQ23" s="12">
        <v>37</v>
      </c>
      <c r="CR23" s="84" t="s">
        <v>29</v>
      </c>
      <c r="CS23" s="12">
        <v>120</v>
      </c>
      <c r="CT23" s="9" t="s">
        <v>4</v>
      </c>
      <c r="CU23" s="9" t="s">
        <v>4</v>
      </c>
      <c r="CV23" s="81" t="s">
        <v>29</v>
      </c>
      <c r="CW23" s="9" t="s">
        <v>4</v>
      </c>
      <c r="CX23" s="10" t="s">
        <v>4</v>
      </c>
      <c r="CY23" s="10" t="s">
        <v>4</v>
      </c>
      <c r="CZ23" s="82" t="s">
        <v>29</v>
      </c>
      <c r="DA23" s="10" t="s">
        <v>4</v>
      </c>
    </row>
    <row r="24" spans="1:105" x14ac:dyDescent="0.25">
      <c r="A24" s="21" t="s">
        <v>34</v>
      </c>
      <c r="B24" s="9">
        <v>17</v>
      </c>
      <c r="C24" s="9">
        <v>0</v>
      </c>
      <c r="D24" s="81" t="s">
        <v>29</v>
      </c>
      <c r="E24" s="9">
        <v>17</v>
      </c>
      <c r="F24" s="10">
        <v>21</v>
      </c>
      <c r="G24" s="10">
        <v>6</v>
      </c>
      <c r="H24" s="82" t="s">
        <v>29</v>
      </c>
      <c r="I24" s="10">
        <v>27</v>
      </c>
      <c r="J24" s="11">
        <v>6</v>
      </c>
      <c r="K24" s="11">
        <v>2</v>
      </c>
      <c r="L24" s="83" t="s">
        <v>29</v>
      </c>
      <c r="M24" s="11">
        <v>8</v>
      </c>
      <c r="N24" s="12">
        <v>9</v>
      </c>
      <c r="O24" s="12">
        <v>4</v>
      </c>
      <c r="P24" s="84" t="s">
        <v>29</v>
      </c>
      <c r="Q24" s="12">
        <v>13</v>
      </c>
      <c r="R24" s="9">
        <v>3</v>
      </c>
      <c r="S24" s="9">
        <v>3</v>
      </c>
      <c r="T24" s="81" t="s">
        <v>29</v>
      </c>
      <c r="U24" s="9">
        <v>6</v>
      </c>
      <c r="V24" s="10">
        <v>3</v>
      </c>
      <c r="W24" s="10">
        <v>4</v>
      </c>
      <c r="X24" s="82" t="s">
        <v>29</v>
      </c>
      <c r="Y24" s="10">
        <v>7</v>
      </c>
      <c r="Z24" s="11">
        <v>30</v>
      </c>
      <c r="AA24" s="11">
        <v>13</v>
      </c>
      <c r="AB24" s="83" t="s">
        <v>29</v>
      </c>
      <c r="AC24" s="11">
        <v>43</v>
      </c>
      <c r="AD24" s="12">
        <v>24</v>
      </c>
      <c r="AE24" s="12">
        <v>13</v>
      </c>
      <c r="AF24" s="84" t="s">
        <v>29</v>
      </c>
      <c r="AG24" s="12">
        <v>37</v>
      </c>
      <c r="AH24" s="9">
        <v>41</v>
      </c>
      <c r="AI24" s="9">
        <v>15</v>
      </c>
      <c r="AJ24" s="81" t="s">
        <v>29</v>
      </c>
      <c r="AK24" s="9">
        <v>56</v>
      </c>
      <c r="AL24" s="10">
        <v>27</v>
      </c>
      <c r="AM24" s="10">
        <v>15</v>
      </c>
      <c r="AN24" s="82" t="s">
        <v>29</v>
      </c>
      <c r="AO24" s="10">
        <v>42</v>
      </c>
      <c r="AP24" s="11">
        <v>98</v>
      </c>
      <c r="AQ24" s="11">
        <v>237</v>
      </c>
      <c r="AR24" s="83" t="s">
        <v>29</v>
      </c>
      <c r="AS24" s="11">
        <v>335</v>
      </c>
      <c r="AT24" s="12">
        <v>119</v>
      </c>
      <c r="AU24" s="12">
        <v>235</v>
      </c>
      <c r="AV24" s="84" t="s">
        <v>29</v>
      </c>
      <c r="AW24" s="12">
        <v>354</v>
      </c>
      <c r="AX24" s="9">
        <v>305</v>
      </c>
      <c r="AY24" s="9">
        <v>12</v>
      </c>
      <c r="AZ24" s="81" t="s">
        <v>29</v>
      </c>
      <c r="BA24" s="9">
        <v>317</v>
      </c>
      <c r="BB24" s="10">
        <v>805</v>
      </c>
      <c r="BC24" s="10">
        <v>16</v>
      </c>
      <c r="BD24" s="82" t="s">
        <v>29</v>
      </c>
      <c r="BE24" s="10">
        <v>821</v>
      </c>
      <c r="BF24" s="11">
        <v>16</v>
      </c>
      <c r="BG24" s="11">
        <v>6</v>
      </c>
      <c r="BH24" s="83" t="s">
        <v>29</v>
      </c>
      <c r="BI24" s="11">
        <v>22</v>
      </c>
      <c r="BJ24" s="12">
        <v>13</v>
      </c>
      <c r="BK24" s="12">
        <v>14</v>
      </c>
      <c r="BL24" s="84" t="s">
        <v>29</v>
      </c>
      <c r="BM24" s="12">
        <v>27</v>
      </c>
      <c r="BN24" s="9">
        <v>182</v>
      </c>
      <c r="BO24" s="9">
        <v>8</v>
      </c>
      <c r="BP24" s="81" t="s">
        <v>29</v>
      </c>
      <c r="BQ24" s="9">
        <v>190</v>
      </c>
      <c r="BR24" s="10">
        <v>238</v>
      </c>
      <c r="BS24" s="10">
        <v>14</v>
      </c>
      <c r="BT24" s="82" t="s">
        <v>29</v>
      </c>
      <c r="BU24" s="10">
        <v>252</v>
      </c>
      <c r="BV24" s="11">
        <v>6</v>
      </c>
      <c r="BW24" s="11">
        <v>1</v>
      </c>
      <c r="BX24" s="83" t="s">
        <v>29</v>
      </c>
      <c r="BY24" s="11">
        <v>7</v>
      </c>
      <c r="BZ24" s="12">
        <v>7</v>
      </c>
      <c r="CA24" s="12">
        <v>1</v>
      </c>
      <c r="CB24" s="84" t="s">
        <v>29</v>
      </c>
      <c r="CC24" s="12">
        <v>8</v>
      </c>
      <c r="CD24" s="9">
        <v>1030</v>
      </c>
      <c r="CE24" s="9">
        <v>120</v>
      </c>
      <c r="CF24" s="81" t="s">
        <v>29</v>
      </c>
      <c r="CG24" s="9">
        <v>1150</v>
      </c>
      <c r="CH24" s="10">
        <v>1052</v>
      </c>
      <c r="CI24" s="10">
        <v>200</v>
      </c>
      <c r="CJ24" s="82" t="s">
        <v>29</v>
      </c>
      <c r="CK24" s="10">
        <v>1252</v>
      </c>
      <c r="CL24" s="11">
        <v>80</v>
      </c>
      <c r="CM24" s="11">
        <v>67</v>
      </c>
      <c r="CN24" s="83" t="s">
        <v>29</v>
      </c>
      <c r="CO24" s="11">
        <v>147</v>
      </c>
      <c r="CP24" s="12">
        <v>99</v>
      </c>
      <c r="CQ24" s="12">
        <v>28</v>
      </c>
      <c r="CR24" s="84" t="s">
        <v>29</v>
      </c>
      <c r="CS24" s="12">
        <v>127</v>
      </c>
      <c r="CT24" s="9">
        <v>61</v>
      </c>
      <c r="CU24" s="9">
        <v>67</v>
      </c>
      <c r="CV24" s="81" t="s">
        <v>29</v>
      </c>
      <c r="CW24" s="9">
        <v>128</v>
      </c>
      <c r="CX24" s="10">
        <v>137</v>
      </c>
      <c r="CY24" s="10">
        <v>20</v>
      </c>
      <c r="CZ24" s="82" t="s">
        <v>29</v>
      </c>
      <c r="DA24" s="10">
        <v>157</v>
      </c>
    </row>
    <row r="25" spans="1:105" x14ac:dyDescent="0.25">
      <c r="A25" s="21" t="s">
        <v>36</v>
      </c>
      <c r="B25" s="9" t="s">
        <v>6</v>
      </c>
      <c r="C25" s="9" t="s">
        <v>6</v>
      </c>
      <c r="D25" s="81" t="s">
        <v>29</v>
      </c>
      <c r="E25" s="9" t="s">
        <v>6</v>
      </c>
      <c r="F25" s="10" t="s">
        <v>6</v>
      </c>
      <c r="G25" s="10" t="s">
        <v>6</v>
      </c>
      <c r="H25" s="82" t="s">
        <v>29</v>
      </c>
      <c r="I25" s="10" t="s">
        <v>6</v>
      </c>
      <c r="J25" s="11">
        <v>16</v>
      </c>
      <c r="K25" s="11">
        <v>2</v>
      </c>
      <c r="L25" s="83" t="s">
        <v>29</v>
      </c>
      <c r="M25" s="11">
        <v>18</v>
      </c>
      <c r="N25" s="12">
        <v>3</v>
      </c>
      <c r="O25" s="12">
        <v>2</v>
      </c>
      <c r="P25" s="84" t="s">
        <v>29</v>
      </c>
      <c r="Q25" s="12">
        <v>5</v>
      </c>
      <c r="R25" s="9" t="s">
        <v>4</v>
      </c>
      <c r="S25" s="9" t="s">
        <v>4</v>
      </c>
      <c r="T25" s="81" t="s">
        <v>29</v>
      </c>
      <c r="U25" s="9" t="s">
        <v>4</v>
      </c>
      <c r="V25" s="10" t="s">
        <v>4</v>
      </c>
      <c r="W25" s="10" t="s">
        <v>4</v>
      </c>
      <c r="X25" s="82" t="s">
        <v>29</v>
      </c>
      <c r="Y25" s="10" t="s">
        <v>4</v>
      </c>
      <c r="Z25" s="11" t="s">
        <v>4</v>
      </c>
      <c r="AA25" s="11" t="s">
        <v>4</v>
      </c>
      <c r="AB25" s="83" t="s">
        <v>29</v>
      </c>
      <c r="AC25" s="11" t="s">
        <v>4</v>
      </c>
      <c r="AD25" s="12" t="s">
        <v>4</v>
      </c>
      <c r="AE25" s="12" t="s">
        <v>4</v>
      </c>
      <c r="AF25" s="84" t="s">
        <v>29</v>
      </c>
      <c r="AG25" s="12" t="s">
        <v>4</v>
      </c>
      <c r="AH25" s="9">
        <v>23</v>
      </c>
      <c r="AI25" s="9">
        <v>18</v>
      </c>
      <c r="AJ25" s="81" t="s">
        <v>29</v>
      </c>
      <c r="AK25" s="9">
        <v>41</v>
      </c>
      <c r="AL25" s="10">
        <v>17</v>
      </c>
      <c r="AM25" s="10">
        <v>15</v>
      </c>
      <c r="AN25" s="82" t="s">
        <v>29</v>
      </c>
      <c r="AO25" s="10">
        <v>32</v>
      </c>
      <c r="AP25" s="11">
        <v>149</v>
      </c>
      <c r="AQ25" s="11">
        <v>137</v>
      </c>
      <c r="AR25" s="83" t="s">
        <v>29</v>
      </c>
      <c r="AS25" s="11">
        <v>286</v>
      </c>
      <c r="AT25" s="12">
        <v>127</v>
      </c>
      <c r="AU25" s="12">
        <v>161</v>
      </c>
      <c r="AV25" s="84" t="s">
        <v>29</v>
      </c>
      <c r="AW25" s="12">
        <v>288</v>
      </c>
      <c r="AX25" s="9" t="s">
        <v>6</v>
      </c>
      <c r="AY25" s="9" t="s">
        <v>6</v>
      </c>
      <c r="AZ25" s="81" t="s">
        <v>29</v>
      </c>
      <c r="BA25" s="9" t="s">
        <v>6</v>
      </c>
      <c r="BB25" s="10" t="s">
        <v>6</v>
      </c>
      <c r="BC25" s="10" t="s">
        <v>6</v>
      </c>
      <c r="BD25" s="82" t="s">
        <v>29</v>
      </c>
      <c r="BE25" s="10" t="s">
        <v>6</v>
      </c>
      <c r="BF25" s="11" t="s">
        <v>4</v>
      </c>
      <c r="BG25" s="11" t="s">
        <v>4</v>
      </c>
      <c r="BH25" s="83" t="s">
        <v>29</v>
      </c>
      <c r="BI25" s="11" t="s">
        <v>4</v>
      </c>
      <c r="BJ25" s="12" t="s">
        <v>4</v>
      </c>
      <c r="BK25" s="12" t="s">
        <v>4</v>
      </c>
      <c r="BL25" s="84" t="s">
        <v>29</v>
      </c>
      <c r="BM25" s="12" t="s">
        <v>4</v>
      </c>
      <c r="BN25" s="9" t="s">
        <v>6</v>
      </c>
      <c r="BO25" s="9" t="s">
        <v>6</v>
      </c>
      <c r="BP25" s="81" t="s">
        <v>29</v>
      </c>
      <c r="BQ25" s="9" t="s">
        <v>6</v>
      </c>
      <c r="BR25" s="10" t="s">
        <v>6</v>
      </c>
      <c r="BS25" s="10" t="s">
        <v>6</v>
      </c>
      <c r="BT25" s="82" t="s">
        <v>29</v>
      </c>
      <c r="BU25" s="10" t="s">
        <v>6</v>
      </c>
      <c r="BV25" s="11" t="s">
        <v>6</v>
      </c>
      <c r="BW25" s="11" t="s">
        <v>6</v>
      </c>
      <c r="BX25" s="83" t="s">
        <v>29</v>
      </c>
      <c r="BY25" s="11" t="s">
        <v>6</v>
      </c>
      <c r="BZ25" s="12" t="s">
        <v>6</v>
      </c>
      <c r="CA25" s="12" t="s">
        <v>6</v>
      </c>
      <c r="CB25" s="84" t="s">
        <v>29</v>
      </c>
      <c r="CC25" s="12" t="s">
        <v>6</v>
      </c>
      <c r="CD25" s="9" t="s">
        <v>6</v>
      </c>
      <c r="CE25" s="9" t="s">
        <v>6</v>
      </c>
      <c r="CF25" s="81" t="s">
        <v>29</v>
      </c>
      <c r="CG25" s="9" t="s">
        <v>6</v>
      </c>
      <c r="CH25" s="10" t="s">
        <v>6</v>
      </c>
      <c r="CI25" s="10" t="s">
        <v>6</v>
      </c>
      <c r="CJ25" s="82" t="s">
        <v>29</v>
      </c>
      <c r="CK25" s="10" t="s">
        <v>6</v>
      </c>
      <c r="CL25" s="11" t="s">
        <v>6</v>
      </c>
      <c r="CM25" s="11" t="s">
        <v>6</v>
      </c>
      <c r="CN25" s="83" t="s">
        <v>29</v>
      </c>
      <c r="CO25" s="11" t="s">
        <v>6</v>
      </c>
      <c r="CP25" s="12" t="s">
        <v>6</v>
      </c>
      <c r="CQ25" s="12" t="s">
        <v>6</v>
      </c>
      <c r="CR25" s="84" t="s">
        <v>29</v>
      </c>
      <c r="CS25" s="12" t="s">
        <v>6</v>
      </c>
      <c r="CT25" s="9" t="s">
        <v>6</v>
      </c>
      <c r="CU25" s="9" t="s">
        <v>6</v>
      </c>
      <c r="CV25" s="81" t="s">
        <v>29</v>
      </c>
      <c r="CW25" s="9" t="s">
        <v>6</v>
      </c>
      <c r="CX25" s="10" t="s">
        <v>6</v>
      </c>
      <c r="CY25" s="10" t="s">
        <v>6</v>
      </c>
      <c r="CZ25" s="82" t="s">
        <v>29</v>
      </c>
      <c r="DA25" s="10" t="s">
        <v>6</v>
      </c>
    </row>
    <row r="26" spans="1:105" x14ac:dyDescent="0.25">
      <c r="A26" s="21" t="s">
        <v>32</v>
      </c>
      <c r="B26" s="9" t="s">
        <v>4</v>
      </c>
      <c r="C26" s="9" t="s">
        <v>4</v>
      </c>
      <c r="D26" s="81" t="s">
        <v>29</v>
      </c>
      <c r="E26" s="9" t="s">
        <v>4</v>
      </c>
      <c r="F26" s="10" t="s">
        <v>4</v>
      </c>
      <c r="G26" s="10" t="s">
        <v>4</v>
      </c>
      <c r="H26" s="82" t="s">
        <v>29</v>
      </c>
      <c r="I26" s="10" t="s">
        <v>4</v>
      </c>
      <c r="J26" s="11">
        <v>16</v>
      </c>
      <c r="K26" s="11">
        <v>3</v>
      </c>
      <c r="L26" s="83" t="s">
        <v>29</v>
      </c>
      <c r="M26" s="11">
        <v>19</v>
      </c>
      <c r="N26" s="12">
        <v>12</v>
      </c>
      <c r="O26" s="12">
        <v>2</v>
      </c>
      <c r="P26" s="84" t="s">
        <v>29</v>
      </c>
      <c r="Q26" s="12">
        <v>14</v>
      </c>
      <c r="R26" s="9" t="s">
        <v>4</v>
      </c>
      <c r="S26" s="9" t="s">
        <v>4</v>
      </c>
      <c r="T26" s="81" t="s">
        <v>29</v>
      </c>
      <c r="U26" s="9" t="s">
        <v>4</v>
      </c>
      <c r="V26" s="10" t="s">
        <v>4</v>
      </c>
      <c r="W26" s="10" t="s">
        <v>4</v>
      </c>
      <c r="X26" s="82" t="s">
        <v>29</v>
      </c>
      <c r="Y26" s="10" t="s">
        <v>4</v>
      </c>
      <c r="Z26" s="11" t="s">
        <v>4</v>
      </c>
      <c r="AA26" s="11" t="s">
        <v>4</v>
      </c>
      <c r="AB26" s="83" t="s">
        <v>29</v>
      </c>
      <c r="AC26" s="11" t="s">
        <v>4</v>
      </c>
      <c r="AD26" s="12" t="s">
        <v>4</v>
      </c>
      <c r="AE26" s="12" t="s">
        <v>4</v>
      </c>
      <c r="AF26" s="84" t="s">
        <v>29</v>
      </c>
      <c r="AG26" s="12" t="s">
        <v>4</v>
      </c>
      <c r="AH26" s="9">
        <v>32</v>
      </c>
      <c r="AI26" s="9">
        <v>17</v>
      </c>
      <c r="AJ26" s="81" t="s">
        <v>29</v>
      </c>
      <c r="AK26" s="9">
        <v>49</v>
      </c>
      <c r="AL26" s="10">
        <v>21</v>
      </c>
      <c r="AM26" s="10">
        <v>25</v>
      </c>
      <c r="AN26" s="82" t="s">
        <v>29</v>
      </c>
      <c r="AO26" s="10">
        <v>46</v>
      </c>
      <c r="AP26" s="11">
        <v>135</v>
      </c>
      <c r="AQ26" s="11">
        <v>219</v>
      </c>
      <c r="AR26" s="83" t="s">
        <v>29</v>
      </c>
      <c r="AS26" s="11">
        <v>354</v>
      </c>
      <c r="AT26" s="12">
        <v>181</v>
      </c>
      <c r="AU26" s="12">
        <v>198</v>
      </c>
      <c r="AV26" s="84" t="s">
        <v>29</v>
      </c>
      <c r="AW26" s="12">
        <v>379</v>
      </c>
      <c r="AX26" s="9" t="s">
        <v>4</v>
      </c>
      <c r="AY26" s="9" t="s">
        <v>4</v>
      </c>
      <c r="AZ26" s="81" t="s">
        <v>29</v>
      </c>
      <c r="BA26" s="9" t="s">
        <v>4</v>
      </c>
      <c r="BB26" s="10" t="s">
        <v>4</v>
      </c>
      <c r="BC26" s="10" t="s">
        <v>4</v>
      </c>
      <c r="BD26" s="82" t="s">
        <v>29</v>
      </c>
      <c r="BE26" s="10" t="s">
        <v>4</v>
      </c>
      <c r="BF26" s="11" t="s">
        <v>4</v>
      </c>
      <c r="BG26" s="11" t="s">
        <v>4</v>
      </c>
      <c r="BH26" s="83" t="s">
        <v>29</v>
      </c>
      <c r="BI26" s="11" t="s">
        <v>4</v>
      </c>
      <c r="BJ26" s="12" t="s">
        <v>4</v>
      </c>
      <c r="BK26" s="12" t="s">
        <v>4</v>
      </c>
      <c r="BL26" s="84" t="s">
        <v>29</v>
      </c>
      <c r="BM26" s="12" t="s">
        <v>4</v>
      </c>
      <c r="BN26" s="9" t="s">
        <v>4</v>
      </c>
      <c r="BO26" s="9" t="s">
        <v>4</v>
      </c>
      <c r="BP26" s="81" t="s">
        <v>29</v>
      </c>
      <c r="BQ26" s="9" t="s">
        <v>4</v>
      </c>
      <c r="BR26" s="10" t="s">
        <v>4</v>
      </c>
      <c r="BS26" s="10" t="s">
        <v>4</v>
      </c>
      <c r="BT26" s="82" t="s">
        <v>29</v>
      </c>
      <c r="BU26" s="10" t="s">
        <v>4</v>
      </c>
      <c r="BV26" s="11" t="s">
        <v>4</v>
      </c>
      <c r="BW26" s="11" t="s">
        <v>4</v>
      </c>
      <c r="BX26" s="83" t="s">
        <v>29</v>
      </c>
      <c r="BY26" s="11" t="s">
        <v>4</v>
      </c>
      <c r="BZ26" s="12" t="s">
        <v>4</v>
      </c>
      <c r="CA26" s="12" t="s">
        <v>4</v>
      </c>
      <c r="CB26" s="84" t="s">
        <v>29</v>
      </c>
      <c r="CC26" s="12" t="s">
        <v>4</v>
      </c>
      <c r="CD26" s="9" t="s">
        <v>4</v>
      </c>
      <c r="CE26" s="9" t="s">
        <v>4</v>
      </c>
      <c r="CF26" s="81" t="s">
        <v>29</v>
      </c>
      <c r="CG26" s="9" t="s">
        <v>4</v>
      </c>
      <c r="CH26" s="10" t="s">
        <v>4</v>
      </c>
      <c r="CI26" s="10" t="s">
        <v>4</v>
      </c>
      <c r="CJ26" s="82" t="s">
        <v>29</v>
      </c>
      <c r="CK26" s="10" t="s">
        <v>4</v>
      </c>
      <c r="CL26" s="11">
        <v>52</v>
      </c>
      <c r="CM26" s="11">
        <v>100</v>
      </c>
      <c r="CN26" s="83" t="s">
        <v>29</v>
      </c>
      <c r="CO26" s="11">
        <v>152</v>
      </c>
      <c r="CP26" s="12">
        <v>112</v>
      </c>
      <c r="CQ26" s="12">
        <v>17</v>
      </c>
      <c r="CR26" s="84" t="s">
        <v>29</v>
      </c>
      <c r="CS26" s="12">
        <v>129</v>
      </c>
      <c r="CT26" s="9" t="s">
        <v>4</v>
      </c>
      <c r="CU26" s="9" t="s">
        <v>4</v>
      </c>
      <c r="CV26" s="81" t="s">
        <v>29</v>
      </c>
      <c r="CW26" s="9" t="s">
        <v>4</v>
      </c>
      <c r="CX26" s="10" t="s">
        <v>4</v>
      </c>
      <c r="CY26" s="10" t="s">
        <v>4</v>
      </c>
      <c r="CZ26" s="82" t="s">
        <v>29</v>
      </c>
      <c r="DA26" s="10" t="s">
        <v>4</v>
      </c>
    </row>
    <row r="28" spans="1:105" x14ac:dyDescent="0.25">
      <c r="A28" s="4" t="s">
        <v>10</v>
      </c>
      <c r="B28" s="94" t="s">
        <v>11</v>
      </c>
      <c r="C28" s="94"/>
      <c r="D28" s="94"/>
      <c r="E28" s="94"/>
      <c r="F28" s="93" t="s">
        <v>12</v>
      </c>
      <c r="G28" s="93"/>
      <c r="H28" s="93"/>
      <c r="I28" s="93"/>
      <c r="J28" s="95" t="s">
        <v>13</v>
      </c>
      <c r="K28" s="95"/>
      <c r="L28" s="95"/>
      <c r="M28" s="95"/>
      <c r="N28" s="93" t="s">
        <v>14</v>
      </c>
      <c r="O28" s="93"/>
      <c r="P28" s="93"/>
      <c r="Q28" s="93"/>
      <c r="R28" s="92" t="s">
        <v>15</v>
      </c>
      <c r="S28" s="92"/>
      <c r="T28" s="92"/>
      <c r="U28" s="92"/>
      <c r="V28" s="96" t="s">
        <v>16</v>
      </c>
      <c r="W28" s="96"/>
      <c r="X28" s="96"/>
      <c r="Y28" s="96"/>
      <c r="Z28" s="92" t="s">
        <v>17</v>
      </c>
      <c r="AA28" s="92"/>
      <c r="AB28" s="92"/>
      <c r="AC28" s="92"/>
      <c r="AD28" s="93" t="s">
        <v>18</v>
      </c>
      <c r="AE28" s="93"/>
      <c r="AF28" s="93"/>
      <c r="AG28" s="93"/>
      <c r="AH28" s="92" t="s">
        <v>19</v>
      </c>
      <c r="AI28" s="92"/>
      <c r="AJ28" s="92"/>
      <c r="AK28" s="92"/>
      <c r="AL28" s="93" t="s">
        <v>20</v>
      </c>
      <c r="AM28" s="93"/>
      <c r="AN28" s="93"/>
      <c r="AO28" s="93"/>
      <c r="AP28" s="92" t="s">
        <v>21</v>
      </c>
      <c r="AQ28" s="92"/>
      <c r="AR28" s="92"/>
      <c r="AS28" s="92"/>
      <c r="AT28" s="93" t="s">
        <v>22</v>
      </c>
      <c r="AU28" s="93"/>
      <c r="AV28" s="93"/>
      <c r="AW28" s="93"/>
      <c r="AX28" s="92" t="s">
        <v>23</v>
      </c>
      <c r="AY28" s="92"/>
      <c r="AZ28" s="92"/>
      <c r="BA28" s="92"/>
    </row>
    <row r="29" spans="1:105" x14ac:dyDescent="0.25">
      <c r="A29" s="6"/>
      <c r="B29" s="91" t="s">
        <v>61</v>
      </c>
      <c r="C29" s="91"/>
      <c r="D29" s="88" t="s">
        <v>45</v>
      </c>
      <c r="E29" s="88"/>
      <c r="F29" s="89" t="s">
        <v>61</v>
      </c>
      <c r="G29" s="89"/>
      <c r="H29" s="90" t="s">
        <v>45</v>
      </c>
      <c r="I29" s="90"/>
      <c r="J29" s="91" t="s">
        <v>61</v>
      </c>
      <c r="K29" s="91"/>
      <c r="L29" s="88" t="s">
        <v>45</v>
      </c>
      <c r="M29" s="88"/>
      <c r="N29" s="89" t="s">
        <v>61</v>
      </c>
      <c r="O29" s="89"/>
      <c r="P29" s="90" t="s">
        <v>45</v>
      </c>
      <c r="Q29" s="90"/>
      <c r="R29" s="91" t="s">
        <v>61</v>
      </c>
      <c r="S29" s="91"/>
      <c r="T29" s="88" t="s">
        <v>45</v>
      </c>
      <c r="U29" s="88"/>
      <c r="V29" s="89" t="s">
        <v>61</v>
      </c>
      <c r="W29" s="89"/>
      <c r="X29" s="90" t="s">
        <v>45</v>
      </c>
      <c r="Y29" s="90"/>
      <c r="Z29" s="91" t="s">
        <v>61</v>
      </c>
      <c r="AA29" s="91"/>
      <c r="AB29" s="88" t="s">
        <v>45</v>
      </c>
      <c r="AC29" s="88"/>
      <c r="AD29" s="89" t="s">
        <v>61</v>
      </c>
      <c r="AE29" s="89"/>
      <c r="AF29" s="90" t="s">
        <v>45</v>
      </c>
      <c r="AG29" s="90"/>
      <c r="AH29" s="91" t="s">
        <v>61</v>
      </c>
      <c r="AI29" s="91"/>
      <c r="AJ29" s="88" t="s">
        <v>45</v>
      </c>
      <c r="AK29" s="88"/>
      <c r="AL29" s="89" t="s">
        <v>61</v>
      </c>
      <c r="AM29" s="89"/>
      <c r="AN29" s="90" t="s">
        <v>45</v>
      </c>
      <c r="AO29" s="90"/>
      <c r="AP29" s="91" t="s">
        <v>61</v>
      </c>
      <c r="AQ29" s="91"/>
      <c r="AR29" s="88" t="s">
        <v>45</v>
      </c>
      <c r="AS29" s="88"/>
      <c r="AT29" s="89" t="s">
        <v>61</v>
      </c>
      <c r="AU29" s="89"/>
      <c r="AV29" s="90" t="s">
        <v>45</v>
      </c>
      <c r="AW29" s="90"/>
      <c r="AX29" s="91" t="s">
        <v>61</v>
      </c>
      <c r="AY29" s="91"/>
      <c r="AZ29" s="88" t="s">
        <v>45</v>
      </c>
      <c r="BA29" s="88"/>
    </row>
    <row r="30" spans="1:105" x14ac:dyDescent="0.25">
      <c r="A30" s="101" t="s">
        <v>60</v>
      </c>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row>
    <row r="31" spans="1:105" x14ac:dyDescent="0.25">
      <c r="A31" s="21" t="s">
        <v>39</v>
      </c>
      <c r="B31" s="52" t="s">
        <v>6</v>
      </c>
      <c r="C31" s="52" t="s">
        <v>6</v>
      </c>
      <c r="D31" s="52" t="str">
        <f t="shared" ref="D31" si="0">IF(AND(ISNUMBER(B31),ISNUMBER(C31)),AVERAGE(B31,C31),B31)</f>
        <v>-</v>
      </c>
      <c r="E31" s="14" t="str">
        <f t="shared" ref="E31" si="1">IF(ISNUMBER(D31),_xlfn.RANK.EQ(D31,D$31:D$51,0),"NA")</f>
        <v>NA</v>
      </c>
      <c r="F31" s="53">
        <v>0.17361099999999999</v>
      </c>
      <c r="G31" s="53">
        <v>0.40953200000000001</v>
      </c>
      <c r="H31" s="53">
        <f t="shared" ref="H31" si="2">IF(AND(ISNUMBER(F31),ISNUMBER(G31)),AVERAGE(F31,G31),F31)</f>
        <v>0.29157149999999998</v>
      </c>
      <c r="I31" s="29">
        <f t="shared" ref="I31" si="3">IF(ISNUMBER(H31),_xlfn.RANK.EQ(H31,H$31:H$51,0),"NA")</f>
        <v>11</v>
      </c>
      <c r="J31" s="52">
        <v>0.80090399999999995</v>
      </c>
      <c r="K31" s="52">
        <v>0.92777799999999999</v>
      </c>
      <c r="L31" s="52">
        <f t="shared" ref="L31:L51" si="4">IF(AND(ISNUMBER(J31),ISNUMBER(K31)),AVERAGE(J31,K31),J31)</f>
        <v>0.86434100000000003</v>
      </c>
      <c r="M31" s="14">
        <f t="shared" ref="M31:M51" si="5">IF(ISNUMBER(L31),_xlfn.RANK.EQ(L31,L$31:L$51,0),"NA")</f>
        <v>5</v>
      </c>
      <c r="N31" s="53">
        <v>0.57852499999999996</v>
      </c>
      <c r="O31" s="53">
        <v>0.55504100000000001</v>
      </c>
      <c r="P31" s="53">
        <f t="shared" ref="P31:P51" si="6">IF(AND(ISNUMBER(N31),ISNUMBER(O31)),AVERAGE(N31,O31),N31)</f>
        <v>0.56678300000000004</v>
      </c>
      <c r="Q31" s="29">
        <f t="shared" ref="Q31:Q51" si="7">IF(ISNUMBER(P31),_xlfn.RANK.EQ(P31,P$31:P$51,0),"NA")</f>
        <v>7</v>
      </c>
      <c r="R31" s="52">
        <v>0.63131300000000001</v>
      </c>
      <c r="S31" s="52">
        <v>0.55394900000000002</v>
      </c>
      <c r="T31" s="52">
        <f t="shared" ref="T31:T51" si="8">IF(AND(ISNUMBER(R31),ISNUMBER(S31)),AVERAGE(R31,S31),R31)</f>
        <v>0.59263100000000002</v>
      </c>
      <c r="U31" s="14">
        <f t="shared" ref="U31:U51" si="9">IF(ISNUMBER(T31),_xlfn.RANK.EQ(T31,T$31:T$51,0),"NA")</f>
        <v>12</v>
      </c>
      <c r="V31" s="53">
        <v>0.60782400000000003</v>
      </c>
      <c r="W31" s="53">
        <v>0.59450800000000004</v>
      </c>
      <c r="X31" s="53">
        <f t="shared" ref="X31:X51" si="10">IF(AND(ISNUMBER(V31),ISNUMBER(W31)),AVERAGE(V31,W31),V31)</f>
        <v>0.60116600000000009</v>
      </c>
      <c r="Y31" s="29">
        <f t="shared" ref="Y31:Y51" si="11">IF(ISNUMBER(X31),_xlfn.RANK.EQ(X31,X$31:X$51,0),"NA")</f>
        <v>13</v>
      </c>
      <c r="Z31" s="52" t="s">
        <v>6</v>
      </c>
      <c r="AA31" s="52" t="s">
        <v>6</v>
      </c>
      <c r="AB31" s="52" t="str">
        <f t="shared" ref="AB31:AB51" si="12">IF(AND(ISNUMBER(Z31),ISNUMBER(AA31)),AVERAGE(Z31,AA31),Z31)</f>
        <v>-</v>
      </c>
      <c r="AC31" s="14" t="str">
        <f t="shared" ref="AC31:AC51" si="13">IF(ISNUMBER(AB31),_xlfn.RANK.EQ(AB31,AB$31:AB$51,0),"NA")</f>
        <v>NA</v>
      </c>
      <c r="AD31" s="53">
        <v>0.91379500000000002</v>
      </c>
      <c r="AE31" s="53">
        <v>0.73788900000000002</v>
      </c>
      <c r="AF31" s="53">
        <f t="shared" ref="AF31:AF51" si="14">IF(AND(ISNUMBER(AD31),ISNUMBER(AE31)),AVERAGE(AD31,AE31),AD31)</f>
        <v>0.82584199999999996</v>
      </c>
      <c r="AG31" s="29">
        <f t="shared" ref="AG31:AG51" si="15">IF(ISNUMBER(AF31),_xlfn.RANK.EQ(AF31,AF$31:AF$51,0),"NA")</f>
        <v>8</v>
      </c>
      <c r="AH31" s="52" t="s">
        <v>6</v>
      </c>
      <c r="AI31" s="52" t="s">
        <v>6</v>
      </c>
      <c r="AJ31" s="52" t="str">
        <f t="shared" ref="AJ31:AJ51" si="16">IF(AND(ISNUMBER(AH31),ISNUMBER(AI31)),AVERAGE(AH31,AI31),AH31)</f>
        <v>-</v>
      </c>
      <c r="AK31" s="14" t="str">
        <f t="shared" ref="AK31:AK51" si="17">IF(ISNUMBER(AJ31),_xlfn.RANK.EQ(AJ31,AJ$31:AJ$51,0),"NA")</f>
        <v>NA</v>
      </c>
      <c r="AL31" s="53" t="s">
        <v>6</v>
      </c>
      <c r="AM31" s="53" t="s">
        <v>6</v>
      </c>
      <c r="AN31" s="53" t="str">
        <f t="shared" ref="AN31:AN51" si="18">IF(AND(ISNUMBER(AL31),ISNUMBER(AM31)),AVERAGE(AL31,AM31),AL31)</f>
        <v>-</v>
      </c>
      <c r="AO31" s="29" t="str">
        <f t="shared" ref="AO31:AO51" si="19">IF(ISNUMBER(AN31),_xlfn.RANK.EQ(AN31,AN$31:AN$51,0),"NA")</f>
        <v>NA</v>
      </c>
      <c r="AP31" s="52" t="s">
        <v>6</v>
      </c>
      <c r="AQ31" s="52" t="s">
        <v>6</v>
      </c>
      <c r="AR31" s="52" t="str">
        <f t="shared" ref="AR31:AR51" si="20">IF(AND(ISNUMBER(AP31),ISNUMBER(AQ31)),AVERAGE(AP31,AQ31),AP31)</f>
        <v>-</v>
      </c>
      <c r="AS31" s="14" t="str">
        <f t="shared" ref="AS31:AS51" si="21">IF(ISNUMBER(AR31),_xlfn.RANK.EQ(AR31,AR$31:AR$51,0),"NA")</f>
        <v>NA</v>
      </c>
      <c r="AT31" s="53" t="s">
        <v>6</v>
      </c>
      <c r="AU31" s="53" t="s">
        <v>6</v>
      </c>
      <c r="AV31" s="53" t="str">
        <f t="shared" ref="AV31:AV51" si="22">IF(AND(ISNUMBER(AT31),ISNUMBER(AU31)),AVERAGE(AT31,AU31),AT31)</f>
        <v>-</v>
      </c>
      <c r="AW31" s="29" t="str">
        <f t="shared" ref="AW31:AW51" si="23">IF(ISNUMBER(AV31),_xlfn.RANK.EQ(AV31,AV$31:AV$51,0),"NA")</f>
        <v>NA</v>
      </c>
      <c r="AX31" s="52" t="s">
        <v>6</v>
      </c>
      <c r="AY31" s="52" t="s">
        <v>6</v>
      </c>
      <c r="AZ31" s="52" t="str">
        <f t="shared" ref="AZ31" si="24">IF(AND(ISNUMBER(AX31),ISNUMBER(AY31)),AVERAGE(AX31,AY31),AX31)</f>
        <v>-</v>
      </c>
      <c r="BA31" s="14" t="str">
        <f t="shared" ref="BA31" si="25">IF(ISNUMBER(AZ31),_xlfn.RANK.EQ(AZ31,AZ$31:AZ$51,0),"NA")</f>
        <v>NA</v>
      </c>
    </row>
    <row r="32" spans="1:105" x14ac:dyDescent="0.25">
      <c r="A32" s="21" t="s">
        <v>33</v>
      </c>
      <c r="B32" s="52" t="s">
        <v>4</v>
      </c>
      <c r="C32" s="52" t="s">
        <v>4</v>
      </c>
      <c r="D32" s="52" t="str">
        <f t="shared" ref="D32:D33" si="26">IF(AND(ISNUMBER(B32),ISNUMBER(C32)),AVERAGE(B32,C32),B32)</f>
        <v>NA</v>
      </c>
      <c r="E32" s="14" t="str">
        <f t="shared" ref="E32:E33" si="27">IF(ISNUMBER(D32),_xlfn.RANK.EQ(D32,D$31:D$51,0),"NA")</f>
        <v>NA</v>
      </c>
      <c r="F32" s="53">
        <v>0.10702100000000001</v>
      </c>
      <c r="G32" s="53">
        <v>0.19742100000000001</v>
      </c>
      <c r="H32" s="53">
        <f t="shared" ref="H32:H33" si="28">IF(AND(ISNUMBER(F32),ISNUMBER(G32)),AVERAGE(F32,G32),F32)</f>
        <v>0.152221</v>
      </c>
      <c r="I32" s="29">
        <f t="shared" ref="I32:I33" si="29">IF(ISNUMBER(H32),_xlfn.RANK.EQ(H32,H$31:H$51,0),"NA")</f>
        <v>12</v>
      </c>
      <c r="J32" s="52">
        <v>0.241949</v>
      </c>
      <c r="K32" s="52">
        <v>0.60946999999999996</v>
      </c>
      <c r="L32" s="52">
        <f t="shared" si="4"/>
        <v>0.42570949999999996</v>
      </c>
      <c r="M32" s="14">
        <f t="shared" si="5"/>
        <v>8</v>
      </c>
      <c r="N32" s="53">
        <v>0.232823</v>
      </c>
      <c r="O32" s="53">
        <v>0.165162</v>
      </c>
      <c r="P32" s="53">
        <f t="shared" si="6"/>
        <v>0.19899250000000002</v>
      </c>
      <c r="Q32" s="29">
        <f t="shared" si="7"/>
        <v>8</v>
      </c>
      <c r="R32" s="52">
        <v>0.252301</v>
      </c>
      <c r="S32" s="52">
        <v>0.15359100000000001</v>
      </c>
      <c r="T32" s="52">
        <f t="shared" si="8"/>
        <v>0.20294600000000002</v>
      </c>
      <c r="U32" s="14">
        <f t="shared" si="9"/>
        <v>13</v>
      </c>
      <c r="V32" s="53">
        <v>0.13069900000000001</v>
      </c>
      <c r="W32" s="53">
        <v>0.115421</v>
      </c>
      <c r="X32" s="53">
        <f t="shared" si="10"/>
        <v>0.12306</v>
      </c>
      <c r="Y32" s="29">
        <f t="shared" si="11"/>
        <v>14</v>
      </c>
      <c r="Z32" s="52">
        <v>0.122819</v>
      </c>
      <c r="AA32" s="52">
        <v>8.8194300000000003E-2</v>
      </c>
      <c r="AB32" s="52">
        <f t="shared" si="12"/>
        <v>0.10550665000000001</v>
      </c>
      <c r="AC32" s="14">
        <f t="shared" si="13"/>
        <v>5</v>
      </c>
      <c r="AD32" s="53">
        <v>0.26851199999999997</v>
      </c>
      <c r="AE32" s="53">
        <v>0.36127900000000002</v>
      </c>
      <c r="AF32" s="53">
        <f t="shared" si="14"/>
        <v>0.31489549999999999</v>
      </c>
      <c r="AG32" s="29">
        <f t="shared" si="15"/>
        <v>11</v>
      </c>
      <c r="AH32" s="52" t="s">
        <v>111</v>
      </c>
      <c r="AI32" s="52" t="s">
        <v>111</v>
      </c>
      <c r="AJ32" s="52" t="str">
        <f t="shared" si="16"/>
        <v>NaN</v>
      </c>
      <c r="AK32" s="14" t="str">
        <f t="shared" si="17"/>
        <v>NA</v>
      </c>
      <c r="AL32" s="53" t="s">
        <v>4</v>
      </c>
      <c r="AM32" s="53" t="s">
        <v>4</v>
      </c>
      <c r="AN32" s="53" t="str">
        <f t="shared" si="18"/>
        <v>NA</v>
      </c>
      <c r="AO32" s="29" t="str">
        <f t="shared" si="19"/>
        <v>NA</v>
      </c>
      <c r="AP32" s="52">
        <v>5.4339400000000003E-2</v>
      </c>
      <c r="AQ32" s="52">
        <v>3.5536100000000001E-2</v>
      </c>
      <c r="AR32" s="52">
        <f t="shared" si="20"/>
        <v>4.4937749999999999E-2</v>
      </c>
      <c r="AS32" s="14">
        <f t="shared" si="21"/>
        <v>8</v>
      </c>
      <c r="AT32" s="53">
        <v>0.20624000000000001</v>
      </c>
      <c r="AU32" s="53">
        <v>9.3000399999999997E-2</v>
      </c>
      <c r="AV32" s="53">
        <f t="shared" si="22"/>
        <v>0.14962020000000001</v>
      </c>
      <c r="AW32" s="29">
        <f t="shared" si="23"/>
        <v>13</v>
      </c>
      <c r="AX32" s="52">
        <v>0.12712000000000001</v>
      </c>
      <c r="AY32" s="52">
        <v>0.106017</v>
      </c>
      <c r="AZ32" s="52">
        <f t="shared" ref="AZ32:AZ33" si="30">IF(AND(ISNUMBER(AX32),ISNUMBER(AY32)),AVERAGE(AX32,AY32),AX32)</f>
        <v>0.11656850000000001</v>
      </c>
      <c r="BA32" s="14">
        <f t="shared" ref="BA32:BA33" si="31">IF(ISNUMBER(AZ32),_xlfn.RANK.EQ(AZ32,AZ$31:AZ$51,0),"NA")</f>
        <v>7</v>
      </c>
    </row>
    <row r="33" spans="1:53" x14ac:dyDescent="0.25">
      <c r="A33" s="21" t="s">
        <v>40</v>
      </c>
      <c r="B33" s="52" t="s">
        <v>6</v>
      </c>
      <c r="C33" s="52" t="s">
        <v>6</v>
      </c>
      <c r="D33" s="52" t="str">
        <f t="shared" si="26"/>
        <v>-</v>
      </c>
      <c r="E33" s="14" t="str">
        <f t="shared" si="27"/>
        <v>NA</v>
      </c>
      <c r="F33" s="53">
        <v>0.31750400000000001</v>
      </c>
      <c r="G33" s="53">
        <v>0.483325</v>
      </c>
      <c r="H33" s="53">
        <f t="shared" si="28"/>
        <v>0.40041450000000001</v>
      </c>
      <c r="I33" s="29">
        <f t="shared" si="29"/>
        <v>10</v>
      </c>
      <c r="J33" s="52">
        <v>0.90838200000000002</v>
      </c>
      <c r="K33" s="52">
        <v>0.98809499999999995</v>
      </c>
      <c r="L33" s="52">
        <f t="shared" si="4"/>
        <v>0.94823849999999998</v>
      </c>
      <c r="M33" s="14">
        <f t="shared" si="5"/>
        <v>4</v>
      </c>
      <c r="N33" s="53">
        <v>0.658972</v>
      </c>
      <c r="O33" s="53">
        <v>0.70637399999999995</v>
      </c>
      <c r="P33" s="53">
        <f t="shared" si="6"/>
        <v>0.68267299999999997</v>
      </c>
      <c r="Q33" s="29">
        <f t="shared" si="7"/>
        <v>5</v>
      </c>
      <c r="R33" s="52">
        <v>0.82601800000000003</v>
      </c>
      <c r="S33" s="52">
        <v>0.87660300000000002</v>
      </c>
      <c r="T33" s="52">
        <f t="shared" si="8"/>
        <v>0.85131050000000008</v>
      </c>
      <c r="U33" s="14">
        <f t="shared" si="9"/>
        <v>4</v>
      </c>
      <c r="V33" s="53">
        <v>0.92716500000000002</v>
      </c>
      <c r="W33" s="53">
        <v>0.92229399999999995</v>
      </c>
      <c r="X33" s="53">
        <f t="shared" si="10"/>
        <v>0.92472949999999998</v>
      </c>
      <c r="Y33" s="29">
        <f t="shared" si="11"/>
        <v>6</v>
      </c>
      <c r="Z33" s="52" t="s">
        <v>6</v>
      </c>
      <c r="AA33" s="52" t="s">
        <v>6</v>
      </c>
      <c r="AB33" s="52" t="str">
        <f t="shared" si="12"/>
        <v>-</v>
      </c>
      <c r="AC33" s="14" t="str">
        <f t="shared" si="13"/>
        <v>NA</v>
      </c>
      <c r="AD33" s="53">
        <v>0.92442199999999997</v>
      </c>
      <c r="AE33" s="53">
        <v>0.85752700000000004</v>
      </c>
      <c r="AF33" s="53">
        <f t="shared" si="14"/>
        <v>0.8909745</v>
      </c>
      <c r="AG33" s="29">
        <f t="shared" si="15"/>
        <v>6</v>
      </c>
      <c r="AH33" s="52" t="s">
        <v>6</v>
      </c>
      <c r="AI33" s="52" t="s">
        <v>6</v>
      </c>
      <c r="AJ33" s="52" t="str">
        <f t="shared" si="16"/>
        <v>-</v>
      </c>
      <c r="AK33" s="14" t="str">
        <f t="shared" si="17"/>
        <v>NA</v>
      </c>
      <c r="AL33" s="53" t="s">
        <v>6</v>
      </c>
      <c r="AM33" s="53" t="s">
        <v>6</v>
      </c>
      <c r="AN33" s="53" t="str">
        <f t="shared" si="18"/>
        <v>-</v>
      </c>
      <c r="AO33" s="29" t="str">
        <f t="shared" si="19"/>
        <v>NA</v>
      </c>
      <c r="AP33" s="52" t="s">
        <v>6</v>
      </c>
      <c r="AQ33" s="52" t="s">
        <v>6</v>
      </c>
      <c r="AR33" s="52" t="str">
        <f t="shared" si="20"/>
        <v>-</v>
      </c>
      <c r="AS33" s="14" t="str">
        <f t="shared" si="21"/>
        <v>NA</v>
      </c>
      <c r="AT33" s="53" t="s">
        <v>6</v>
      </c>
      <c r="AU33" s="53" t="s">
        <v>6</v>
      </c>
      <c r="AV33" s="53" t="str">
        <f t="shared" si="22"/>
        <v>-</v>
      </c>
      <c r="AW33" s="29" t="str">
        <f t="shared" si="23"/>
        <v>NA</v>
      </c>
      <c r="AX33" s="52" t="s">
        <v>6</v>
      </c>
      <c r="AY33" s="52" t="s">
        <v>6</v>
      </c>
      <c r="AZ33" s="52" t="str">
        <f t="shared" si="30"/>
        <v>-</v>
      </c>
      <c r="BA33" s="14" t="str">
        <f t="shared" si="31"/>
        <v>NA</v>
      </c>
    </row>
    <row r="34" spans="1:53" x14ac:dyDescent="0.25">
      <c r="A34" s="21" t="s">
        <v>30</v>
      </c>
      <c r="B34" s="52" t="s">
        <v>4</v>
      </c>
      <c r="C34" s="52" t="s">
        <v>4</v>
      </c>
      <c r="D34" s="52" t="str">
        <f t="shared" ref="D34" si="32">IF(AND(ISNUMBER(B34),ISNUMBER(C34)),AVERAGE(B34,C34),B34)</f>
        <v>NA</v>
      </c>
      <c r="E34" s="14" t="str">
        <f t="shared" ref="E34" si="33">IF(ISNUMBER(D34),_xlfn.RANK.EQ(D34,D$31:D$51,0),"NA")</f>
        <v>NA</v>
      </c>
      <c r="F34" s="53" t="s">
        <v>4</v>
      </c>
      <c r="G34" s="53" t="s">
        <v>4</v>
      </c>
      <c r="H34" s="53" t="str">
        <f t="shared" ref="H34" si="34">IF(AND(ISNUMBER(F34),ISNUMBER(G34)),AVERAGE(F34,G34),F34)</f>
        <v>NA</v>
      </c>
      <c r="I34" s="29" t="str">
        <f t="shared" ref="I34" si="35">IF(ISNUMBER(H34),_xlfn.RANK.EQ(H34,H$31:H$51,0),"NA")</f>
        <v>NA</v>
      </c>
      <c r="J34" s="52" t="s">
        <v>4</v>
      </c>
      <c r="K34" s="52" t="s">
        <v>4</v>
      </c>
      <c r="L34" s="52" t="str">
        <f t="shared" si="4"/>
        <v>NA</v>
      </c>
      <c r="M34" s="14" t="str">
        <f t="shared" si="5"/>
        <v>NA</v>
      </c>
      <c r="N34" s="53" t="s">
        <v>4</v>
      </c>
      <c r="O34" s="53" t="s">
        <v>4</v>
      </c>
      <c r="P34" s="53" t="str">
        <f t="shared" si="6"/>
        <v>NA</v>
      </c>
      <c r="Q34" s="29" t="str">
        <f t="shared" si="7"/>
        <v>NA</v>
      </c>
      <c r="R34" s="52" t="s">
        <v>4</v>
      </c>
      <c r="S34" s="52" t="s">
        <v>4</v>
      </c>
      <c r="T34" s="52" t="str">
        <f t="shared" si="8"/>
        <v>NA</v>
      </c>
      <c r="U34" s="14" t="str">
        <f t="shared" si="9"/>
        <v>NA</v>
      </c>
      <c r="V34" s="53" t="s">
        <v>4</v>
      </c>
      <c r="W34" s="53" t="s">
        <v>4</v>
      </c>
      <c r="X34" s="53" t="str">
        <f t="shared" si="10"/>
        <v>NA</v>
      </c>
      <c r="Y34" s="29" t="str">
        <f t="shared" si="11"/>
        <v>NA</v>
      </c>
      <c r="Z34" s="52" t="s">
        <v>4</v>
      </c>
      <c r="AA34" s="52" t="s">
        <v>4</v>
      </c>
      <c r="AB34" s="52" t="str">
        <f t="shared" si="12"/>
        <v>NA</v>
      </c>
      <c r="AC34" s="14" t="str">
        <f t="shared" si="13"/>
        <v>NA</v>
      </c>
      <c r="AD34" s="53" t="s">
        <v>4</v>
      </c>
      <c r="AE34" s="53" t="s">
        <v>4</v>
      </c>
      <c r="AF34" s="53" t="str">
        <f t="shared" si="14"/>
        <v>NA</v>
      </c>
      <c r="AG34" s="29" t="str">
        <f t="shared" si="15"/>
        <v>NA</v>
      </c>
      <c r="AH34" s="52" t="s">
        <v>4</v>
      </c>
      <c r="AI34" s="52" t="s">
        <v>4</v>
      </c>
      <c r="AJ34" s="52" t="str">
        <f t="shared" si="16"/>
        <v>NA</v>
      </c>
      <c r="AK34" s="14" t="str">
        <f t="shared" si="17"/>
        <v>NA</v>
      </c>
      <c r="AL34" s="53">
        <v>0.95366899999999999</v>
      </c>
      <c r="AM34" s="53">
        <v>0.87950899999999999</v>
      </c>
      <c r="AN34" s="53">
        <f t="shared" si="18"/>
        <v>0.91658899999999999</v>
      </c>
      <c r="AO34" s="29">
        <f t="shared" si="19"/>
        <v>3</v>
      </c>
      <c r="AP34" s="52">
        <v>0.60497100000000004</v>
      </c>
      <c r="AQ34" s="52">
        <v>0.60208399999999995</v>
      </c>
      <c r="AR34" s="52">
        <f t="shared" si="20"/>
        <v>0.60352749999999999</v>
      </c>
      <c r="AS34" s="14">
        <f t="shared" si="21"/>
        <v>5</v>
      </c>
      <c r="AT34" s="53" t="s">
        <v>4</v>
      </c>
      <c r="AU34" s="53" t="s">
        <v>4</v>
      </c>
      <c r="AV34" s="53" t="str">
        <f t="shared" si="22"/>
        <v>NA</v>
      </c>
      <c r="AW34" s="29" t="str">
        <f t="shared" si="23"/>
        <v>NA</v>
      </c>
      <c r="AX34" s="52" t="s">
        <v>4</v>
      </c>
      <c r="AY34" s="52" t="s">
        <v>4</v>
      </c>
      <c r="AZ34" s="52" t="str">
        <f t="shared" ref="AZ34" si="36">IF(AND(ISNUMBER(AX34),ISNUMBER(AY34)),AVERAGE(AX34,AY34),AX34)</f>
        <v>NA</v>
      </c>
      <c r="BA34" s="14" t="str">
        <f t="shared" ref="BA34" si="37">IF(ISNUMBER(AZ34),_xlfn.RANK.EQ(AZ34,AZ$31:AZ$51,0),"NA")</f>
        <v>NA</v>
      </c>
    </row>
    <row r="35" spans="1:53" x14ac:dyDescent="0.25">
      <c r="A35" s="21" t="s">
        <v>35</v>
      </c>
      <c r="B35" s="52">
        <v>0.44770700000000002</v>
      </c>
      <c r="C35" s="52">
        <v>0.67213199999999995</v>
      </c>
      <c r="D35" s="52">
        <f t="shared" ref="D35:D36" si="38">IF(AND(ISNUMBER(B35),ISNUMBER(C35)),AVERAGE(B35,C35),B35)</f>
        <v>0.55991950000000001</v>
      </c>
      <c r="E35" s="14">
        <f t="shared" ref="E35:E36" si="39">IF(ISNUMBER(D35),_xlfn.RANK.EQ(D35,D$31:D$51,0),"NA")</f>
        <v>2</v>
      </c>
      <c r="F35" s="53">
        <v>0.49296699999999999</v>
      </c>
      <c r="G35" s="53">
        <v>0.64650700000000005</v>
      </c>
      <c r="H35" s="53">
        <f t="shared" ref="H35:H36" si="40">IF(AND(ISNUMBER(F35),ISNUMBER(G35)),AVERAGE(F35,G35),F35)</f>
        <v>0.56973700000000005</v>
      </c>
      <c r="I35" s="29">
        <f t="shared" ref="I35:I36" si="41">IF(ISNUMBER(H35),_xlfn.RANK.EQ(H35,H$31:H$51,0),"NA")</f>
        <v>4</v>
      </c>
      <c r="J35" s="52" t="s">
        <v>4</v>
      </c>
      <c r="K35" s="52" t="s">
        <v>4</v>
      </c>
      <c r="L35" s="52" t="str">
        <f t="shared" si="4"/>
        <v>NA</v>
      </c>
      <c r="M35" s="14" t="str">
        <f t="shared" si="5"/>
        <v>NA</v>
      </c>
      <c r="N35" s="53" t="s">
        <v>4</v>
      </c>
      <c r="O35" s="53" t="s">
        <v>4</v>
      </c>
      <c r="P35" s="53" t="str">
        <f t="shared" si="6"/>
        <v>NA</v>
      </c>
      <c r="Q35" s="29" t="str">
        <f t="shared" si="7"/>
        <v>NA</v>
      </c>
      <c r="R35" s="52" t="s">
        <v>4</v>
      </c>
      <c r="S35" s="52" t="s">
        <v>4</v>
      </c>
      <c r="T35" s="52" t="str">
        <f t="shared" si="8"/>
        <v>NA</v>
      </c>
      <c r="U35" s="14" t="str">
        <f t="shared" si="9"/>
        <v>NA</v>
      </c>
      <c r="V35" s="53">
        <v>0.98535600000000001</v>
      </c>
      <c r="W35" s="53">
        <v>0.94753699999999996</v>
      </c>
      <c r="X35" s="53">
        <f t="shared" si="10"/>
        <v>0.96644649999999999</v>
      </c>
      <c r="Y35" s="29">
        <f t="shared" si="11"/>
        <v>2</v>
      </c>
      <c r="Z35" s="52" t="s">
        <v>4</v>
      </c>
      <c r="AA35" s="52" t="s">
        <v>4</v>
      </c>
      <c r="AB35" s="52" t="str">
        <f t="shared" si="12"/>
        <v>NA</v>
      </c>
      <c r="AC35" s="14" t="str">
        <f t="shared" si="13"/>
        <v>NA</v>
      </c>
      <c r="AD35" s="53" t="s">
        <v>4</v>
      </c>
      <c r="AE35" s="53" t="s">
        <v>4</v>
      </c>
      <c r="AF35" s="53" t="str">
        <f t="shared" si="14"/>
        <v>NA</v>
      </c>
      <c r="AG35" s="29" t="str">
        <f t="shared" si="15"/>
        <v>NA</v>
      </c>
      <c r="AH35" s="52" t="s">
        <v>4</v>
      </c>
      <c r="AI35" s="52" t="s">
        <v>4</v>
      </c>
      <c r="AJ35" s="52" t="str">
        <f t="shared" si="16"/>
        <v>NA</v>
      </c>
      <c r="AK35" s="14" t="str">
        <f t="shared" si="17"/>
        <v>NA</v>
      </c>
      <c r="AL35" s="53">
        <v>0.99695999999999996</v>
      </c>
      <c r="AM35" s="53">
        <v>1</v>
      </c>
      <c r="AN35" s="53">
        <f t="shared" si="18"/>
        <v>0.99848000000000003</v>
      </c>
      <c r="AO35" s="29">
        <f t="shared" si="19"/>
        <v>1</v>
      </c>
      <c r="AP35" s="52">
        <v>0.70672400000000002</v>
      </c>
      <c r="AQ35" s="52">
        <v>0.73387599999999997</v>
      </c>
      <c r="AR35" s="52">
        <f t="shared" si="20"/>
        <v>0.72029999999999994</v>
      </c>
      <c r="AS35" s="14">
        <f t="shared" si="21"/>
        <v>3</v>
      </c>
      <c r="AT35" s="53">
        <v>0.95460800000000001</v>
      </c>
      <c r="AU35" s="53">
        <v>0.79720800000000003</v>
      </c>
      <c r="AV35" s="53">
        <f t="shared" si="22"/>
        <v>0.87590800000000002</v>
      </c>
      <c r="AW35" s="29">
        <f t="shared" si="23"/>
        <v>3</v>
      </c>
      <c r="AX35" s="52" t="s">
        <v>4</v>
      </c>
      <c r="AY35" s="52" t="s">
        <v>4</v>
      </c>
      <c r="AZ35" s="52" t="str">
        <f t="shared" ref="AZ35:AZ36" si="42">IF(AND(ISNUMBER(AX35),ISNUMBER(AY35)),AVERAGE(AX35,AY35),AX35)</f>
        <v>NA</v>
      </c>
      <c r="BA35" s="14" t="str">
        <f t="shared" ref="BA35:BA36" si="43">IF(ISNUMBER(AZ35),_xlfn.RANK.EQ(AZ35,AZ$31:AZ$51,0),"NA")</f>
        <v>NA</v>
      </c>
    </row>
    <row r="36" spans="1:53" x14ac:dyDescent="0.25">
      <c r="A36" s="21" t="s">
        <v>41</v>
      </c>
      <c r="B36" s="52" t="s">
        <v>4</v>
      </c>
      <c r="C36" s="52" t="s">
        <v>4</v>
      </c>
      <c r="D36" s="52" t="str">
        <f t="shared" si="38"/>
        <v>NA</v>
      </c>
      <c r="E36" s="14" t="str">
        <f t="shared" si="39"/>
        <v>NA</v>
      </c>
      <c r="F36" s="53">
        <v>0.40468500000000002</v>
      </c>
      <c r="G36" s="53">
        <v>0.57358900000000002</v>
      </c>
      <c r="H36" s="53">
        <f t="shared" si="40"/>
        <v>0.48913700000000004</v>
      </c>
      <c r="I36" s="29">
        <f t="shared" si="41"/>
        <v>7</v>
      </c>
      <c r="J36" s="52">
        <v>0.99659900000000001</v>
      </c>
      <c r="K36" s="52">
        <v>0.96428599999999998</v>
      </c>
      <c r="L36" s="52">
        <f t="shared" si="4"/>
        <v>0.98044249999999999</v>
      </c>
      <c r="M36" s="14">
        <f t="shared" si="5"/>
        <v>2</v>
      </c>
      <c r="N36" s="53">
        <v>0.71031699999999998</v>
      </c>
      <c r="O36" s="53">
        <v>0.68633200000000005</v>
      </c>
      <c r="P36" s="53">
        <f t="shared" si="6"/>
        <v>0.69832450000000001</v>
      </c>
      <c r="Q36" s="29">
        <f t="shared" si="7"/>
        <v>4</v>
      </c>
      <c r="R36" s="52">
        <v>0.845055</v>
      </c>
      <c r="S36" s="52">
        <v>0.817774</v>
      </c>
      <c r="T36" s="52">
        <f t="shared" si="8"/>
        <v>0.83141449999999995</v>
      </c>
      <c r="U36" s="14">
        <f t="shared" si="9"/>
        <v>6</v>
      </c>
      <c r="V36" s="53">
        <v>0.96510700000000005</v>
      </c>
      <c r="W36" s="53">
        <v>0.94626299999999997</v>
      </c>
      <c r="X36" s="53">
        <f t="shared" si="10"/>
        <v>0.95568500000000001</v>
      </c>
      <c r="Y36" s="29">
        <f t="shared" si="11"/>
        <v>3</v>
      </c>
      <c r="Z36" s="52">
        <v>0.743062</v>
      </c>
      <c r="AA36" s="52">
        <v>0.37287900000000002</v>
      </c>
      <c r="AB36" s="52">
        <f t="shared" si="12"/>
        <v>0.55797050000000004</v>
      </c>
      <c r="AC36" s="14">
        <f t="shared" si="13"/>
        <v>2</v>
      </c>
      <c r="AD36" s="53">
        <v>0.88089099999999998</v>
      </c>
      <c r="AE36" s="53">
        <v>0.91922199999999998</v>
      </c>
      <c r="AF36" s="53">
        <f t="shared" si="14"/>
        <v>0.90005650000000004</v>
      </c>
      <c r="AG36" s="29">
        <f t="shared" si="15"/>
        <v>4</v>
      </c>
      <c r="AH36" s="52" t="s">
        <v>6</v>
      </c>
      <c r="AI36" s="52" t="s">
        <v>6</v>
      </c>
      <c r="AJ36" s="52" t="str">
        <f t="shared" si="16"/>
        <v>-</v>
      </c>
      <c r="AK36" s="14" t="str">
        <f t="shared" si="17"/>
        <v>NA</v>
      </c>
      <c r="AL36" s="53" t="s">
        <v>4</v>
      </c>
      <c r="AM36" s="53" t="s">
        <v>4</v>
      </c>
      <c r="AN36" s="53" t="str">
        <f t="shared" si="18"/>
        <v>NA</v>
      </c>
      <c r="AO36" s="29" t="str">
        <f t="shared" si="19"/>
        <v>NA</v>
      </c>
      <c r="AP36" s="52">
        <v>0.59318300000000002</v>
      </c>
      <c r="AQ36" s="52">
        <v>0.60000200000000004</v>
      </c>
      <c r="AR36" s="52">
        <f t="shared" si="20"/>
        <v>0.59659250000000008</v>
      </c>
      <c r="AS36" s="14">
        <f t="shared" si="21"/>
        <v>6</v>
      </c>
      <c r="AT36" s="53">
        <v>0.93368600000000002</v>
      </c>
      <c r="AU36" s="53">
        <v>0.39885199999999998</v>
      </c>
      <c r="AV36" s="53">
        <f t="shared" si="22"/>
        <v>0.666269</v>
      </c>
      <c r="AW36" s="29">
        <f t="shared" si="23"/>
        <v>11</v>
      </c>
      <c r="AX36" s="52">
        <v>0.96131</v>
      </c>
      <c r="AY36" s="52">
        <v>0.57790600000000003</v>
      </c>
      <c r="AZ36" s="52">
        <f t="shared" si="42"/>
        <v>0.76960800000000007</v>
      </c>
      <c r="BA36" s="14">
        <f t="shared" si="43"/>
        <v>5</v>
      </c>
    </row>
    <row r="37" spans="1:53" x14ac:dyDescent="0.25">
      <c r="A37" s="21" t="s">
        <v>31</v>
      </c>
      <c r="B37" s="52" t="s">
        <v>4</v>
      </c>
      <c r="C37" s="52" t="s">
        <v>4</v>
      </c>
      <c r="D37" s="52" t="str">
        <f t="shared" ref="D37" si="44">IF(AND(ISNUMBER(B37),ISNUMBER(C37)),AVERAGE(B37,C37),B37)</f>
        <v>NA</v>
      </c>
      <c r="E37" s="14" t="str">
        <f t="shared" ref="E37" si="45">IF(ISNUMBER(D37),_xlfn.RANK.EQ(D37,D$31:D$51,0),"NA")</f>
        <v>NA</v>
      </c>
      <c r="F37" s="53" t="s">
        <v>4</v>
      </c>
      <c r="G37" s="53" t="s">
        <v>4</v>
      </c>
      <c r="H37" s="53" t="str">
        <f t="shared" ref="H37" si="46">IF(AND(ISNUMBER(F37),ISNUMBER(G37)),AVERAGE(F37,G37),F37)</f>
        <v>NA</v>
      </c>
      <c r="I37" s="29" t="str">
        <f t="shared" ref="I37" si="47">IF(ISNUMBER(H37),_xlfn.RANK.EQ(H37,H$31:H$51,0),"NA")</f>
        <v>NA</v>
      </c>
      <c r="J37" s="52" t="s">
        <v>4</v>
      </c>
      <c r="K37" s="52" t="s">
        <v>4</v>
      </c>
      <c r="L37" s="52" t="str">
        <f t="shared" si="4"/>
        <v>NA</v>
      </c>
      <c r="M37" s="14" t="str">
        <f t="shared" si="5"/>
        <v>NA</v>
      </c>
      <c r="N37" s="53" t="s">
        <v>4</v>
      </c>
      <c r="O37" s="53" t="s">
        <v>4</v>
      </c>
      <c r="P37" s="53" t="str">
        <f t="shared" si="6"/>
        <v>NA</v>
      </c>
      <c r="Q37" s="29" t="str">
        <f t="shared" si="7"/>
        <v>NA</v>
      </c>
      <c r="R37" s="52" t="s">
        <v>4</v>
      </c>
      <c r="S37" s="52" t="s">
        <v>4</v>
      </c>
      <c r="T37" s="52" t="str">
        <f t="shared" si="8"/>
        <v>NA</v>
      </c>
      <c r="U37" s="14" t="str">
        <f t="shared" si="9"/>
        <v>NA</v>
      </c>
      <c r="V37" s="53">
        <v>0.96300300000000005</v>
      </c>
      <c r="W37" s="53">
        <v>0.92091900000000004</v>
      </c>
      <c r="X37" s="53">
        <f t="shared" si="10"/>
        <v>0.94196100000000005</v>
      </c>
      <c r="Y37" s="29">
        <f t="shared" si="11"/>
        <v>4</v>
      </c>
      <c r="Z37" s="52" t="s">
        <v>4</v>
      </c>
      <c r="AA37" s="52" t="s">
        <v>4</v>
      </c>
      <c r="AB37" s="52" t="str">
        <f t="shared" si="12"/>
        <v>NA</v>
      </c>
      <c r="AC37" s="14" t="str">
        <f t="shared" si="13"/>
        <v>NA</v>
      </c>
      <c r="AD37" s="53" t="s">
        <v>4</v>
      </c>
      <c r="AE37" s="53" t="s">
        <v>4</v>
      </c>
      <c r="AF37" s="53" t="str">
        <f t="shared" si="14"/>
        <v>NA</v>
      </c>
      <c r="AG37" s="29" t="str">
        <f t="shared" si="15"/>
        <v>NA</v>
      </c>
      <c r="AH37" s="52" t="s">
        <v>4</v>
      </c>
      <c r="AI37" s="52" t="s">
        <v>4</v>
      </c>
      <c r="AJ37" s="52" t="str">
        <f t="shared" si="16"/>
        <v>NA</v>
      </c>
      <c r="AK37" s="14" t="str">
        <f t="shared" si="17"/>
        <v>NA</v>
      </c>
      <c r="AL37" s="53" t="s">
        <v>4</v>
      </c>
      <c r="AM37" s="53" t="s">
        <v>4</v>
      </c>
      <c r="AN37" s="53" t="str">
        <f t="shared" si="18"/>
        <v>NA</v>
      </c>
      <c r="AO37" s="29" t="str">
        <f t="shared" si="19"/>
        <v>NA</v>
      </c>
      <c r="AP37" s="52">
        <v>0.77909700000000004</v>
      </c>
      <c r="AQ37" s="52">
        <v>0.826851</v>
      </c>
      <c r="AR37" s="52">
        <f t="shared" si="20"/>
        <v>0.80297400000000008</v>
      </c>
      <c r="AS37" s="14">
        <f t="shared" si="21"/>
        <v>1</v>
      </c>
      <c r="AT37" s="53">
        <v>0.93455100000000002</v>
      </c>
      <c r="AU37" s="53">
        <v>0.745251</v>
      </c>
      <c r="AV37" s="53">
        <f t="shared" si="22"/>
        <v>0.83990100000000001</v>
      </c>
      <c r="AW37" s="29">
        <f t="shared" si="23"/>
        <v>5</v>
      </c>
      <c r="AX37" s="52" t="s">
        <v>4</v>
      </c>
      <c r="AY37" s="52" t="s">
        <v>4</v>
      </c>
      <c r="AZ37" s="52" t="str">
        <f t="shared" ref="AZ37" si="48">IF(AND(ISNUMBER(AX37),ISNUMBER(AY37)),AVERAGE(AX37,AY37),AX37)</f>
        <v>NA</v>
      </c>
      <c r="BA37" s="14" t="str">
        <f t="shared" ref="BA37" si="49">IF(ISNUMBER(AZ37),_xlfn.RANK.EQ(AZ37,AZ$31:AZ$51,0),"NA")</f>
        <v>NA</v>
      </c>
    </row>
    <row r="38" spans="1:53" x14ac:dyDescent="0.25">
      <c r="A38" s="4" t="s">
        <v>80</v>
      </c>
      <c r="B38" s="52">
        <v>0.61883900000000003</v>
      </c>
      <c r="C38" s="52">
        <v>0.78617000000000004</v>
      </c>
      <c r="D38" s="52">
        <f t="shared" ref="D38:D39" si="50">IF(AND(ISNUMBER(B38),ISNUMBER(C38)),AVERAGE(B38,C38),B38)</f>
        <v>0.70250450000000009</v>
      </c>
      <c r="E38" s="14">
        <f t="shared" ref="E38:E39" si="51">IF(ISNUMBER(D38),_xlfn.RANK.EQ(D38,D$31:D$51,0),"NA")</f>
        <v>1</v>
      </c>
      <c r="F38" s="53">
        <v>0.39962900000000001</v>
      </c>
      <c r="G38" s="53">
        <v>0.57988099999999998</v>
      </c>
      <c r="H38" s="53">
        <f t="shared" ref="H38:H39" si="52">IF(AND(ISNUMBER(F38),ISNUMBER(G38)),AVERAGE(F38,G38),F38)</f>
        <v>0.489755</v>
      </c>
      <c r="I38" s="29">
        <f t="shared" ref="I38:I39" si="53">IF(ISNUMBER(H38),_xlfn.RANK.EQ(H38,H$31:H$51,0),"NA")</f>
        <v>6</v>
      </c>
      <c r="J38" s="52" t="s">
        <v>4</v>
      </c>
      <c r="K38" s="52" t="s">
        <v>4</v>
      </c>
      <c r="L38" s="52" t="str">
        <f t="shared" si="4"/>
        <v>NA</v>
      </c>
      <c r="M38" s="14" t="str">
        <f t="shared" si="5"/>
        <v>NA</v>
      </c>
      <c r="N38" s="53" t="s">
        <v>4</v>
      </c>
      <c r="O38" s="53" t="s">
        <v>4</v>
      </c>
      <c r="P38" s="53" t="str">
        <f t="shared" si="6"/>
        <v>NA</v>
      </c>
      <c r="Q38" s="29" t="str">
        <f t="shared" si="7"/>
        <v>NA</v>
      </c>
      <c r="R38" s="52">
        <v>0.86524599999999996</v>
      </c>
      <c r="S38" s="52">
        <v>0.91490700000000003</v>
      </c>
      <c r="T38" s="52">
        <f t="shared" si="8"/>
        <v>0.89007649999999994</v>
      </c>
      <c r="U38" s="14">
        <f t="shared" si="9"/>
        <v>2</v>
      </c>
      <c r="V38" s="53">
        <v>0.820716</v>
      </c>
      <c r="W38" s="53">
        <v>0.84920200000000001</v>
      </c>
      <c r="X38" s="53">
        <f t="shared" si="10"/>
        <v>0.83495900000000001</v>
      </c>
      <c r="Y38" s="29">
        <f t="shared" si="11"/>
        <v>10</v>
      </c>
      <c r="Z38" s="52" t="s">
        <v>4</v>
      </c>
      <c r="AA38" s="52" t="s">
        <v>4</v>
      </c>
      <c r="AB38" s="52" t="str">
        <f t="shared" si="12"/>
        <v>NA</v>
      </c>
      <c r="AC38" s="14" t="str">
        <f t="shared" si="13"/>
        <v>NA</v>
      </c>
      <c r="AD38" s="53" t="s">
        <v>4</v>
      </c>
      <c r="AE38" s="53" t="s">
        <v>4</v>
      </c>
      <c r="AF38" s="53" t="str">
        <f t="shared" si="14"/>
        <v>NA</v>
      </c>
      <c r="AG38" s="29" t="str">
        <f t="shared" si="15"/>
        <v>NA</v>
      </c>
      <c r="AH38" s="52" t="s">
        <v>6</v>
      </c>
      <c r="AI38" s="52" t="s">
        <v>6</v>
      </c>
      <c r="AJ38" s="52" t="str">
        <f t="shared" si="16"/>
        <v>-</v>
      </c>
      <c r="AK38" s="14" t="str">
        <f t="shared" si="17"/>
        <v>NA</v>
      </c>
      <c r="AL38" s="53">
        <v>1</v>
      </c>
      <c r="AM38" s="53">
        <v>0.91739099999999996</v>
      </c>
      <c r="AN38" s="53">
        <f t="shared" si="18"/>
        <v>0.95869549999999992</v>
      </c>
      <c r="AO38" s="29">
        <f t="shared" si="19"/>
        <v>2</v>
      </c>
      <c r="AP38" s="52">
        <v>0.24975700000000001</v>
      </c>
      <c r="AQ38" s="52">
        <v>0.235822</v>
      </c>
      <c r="AR38" s="52">
        <f t="shared" si="20"/>
        <v>0.24278949999999999</v>
      </c>
      <c r="AS38" s="14">
        <f t="shared" si="21"/>
        <v>7</v>
      </c>
      <c r="AT38" s="53">
        <v>0.86712299999999998</v>
      </c>
      <c r="AU38" s="53">
        <v>0.69710700000000003</v>
      </c>
      <c r="AV38" s="53">
        <f t="shared" si="22"/>
        <v>0.782115</v>
      </c>
      <c r="AW38" s="29">
        <f t="shared" si="23"/>
        <v>7</v>
      </c>
      <c r="AX38" s="52" t="s">
        <v>4</v>
      </c>
      <c r="AY38" s="52" t="s">
        <v>4</v>
      </c>
      <c r="AZ38" s="52" t="str">
        <f t="shared" ref="AZ38:AZ39" si="54">IF(AND(ISNUMBER(AX38),ISNUMBER(AY38)),AVERAGE(AX38,AY38),AX38)</f>
        <v>NA</v>
      </c>
      <c r="BA38" s="14" t="str">
        <f t="shared" ref="BA38:BA39" si="55">IF(ISNUMBER(AZ38),_xlfn.RANK.EQ(AZ38,AZ$31:AZ$51,0),"NA")</f>
        <v>NA</v>
      </c>
    </row>
    <row r="39" spans="1:53" x14ac:dyDescent="0.25">
      <c r="A39" s="22" t="s">
        <v>81</v>
      </c>
      <c r="B39" s="52" t="s">
        <v>4</v>
      </c>
      <c r="C39" s="52" t="s">
        <v>4</v>
      </c>
      <c r="D39" s="52" t="str">
        <f t="shared" si="50"/>
        <v>NA</v>
      </c>
      <c r="E39" s="14" t="str">
        <f t="shared" si="51"/>
        <v>NA</v>
      </c>
      <c r="F39" s="53" t="s">
        <v>4</v>
      </c>
      <c r="G39" s="53" t="s">
        <v>4</v>
      </c>
      <c r="H39" s="53" t="str">
        <f t="shared" si="52"/>
        <v>NA</v>
      </c>
      <c r="I39" s="29" t="str">
        <f t="shared" si="53"/>
        <v>NA</v>
      </c>
      <c r="J39" s="52">
        <v>0.727684</v>
      </c>
      <c r="K39" s="52">
        <v>0.69166700000000003</v>
      </c>
      <c r="L39" s="52">
        <f t="shared" si="4"/>
        <v>0.70967550000000001</v>
      </c>
      <c r="M39" s="14">
        <f t="shared" si="5"/>
        <v>7</v>
      </c>
      <c r="N39" s="53">
        <v>0.72420600000000002</v>
      </c>
      <c r="O39" s="53">
        <v>0.70906499999999995</v>
      </c>
      <c r="P39" s="53">
        <f t="shared" si="6"/>
        <v>0.71663549999999998</v>
      </c>
      <c r="Q39" s="29">
        <f t="shared" si="7"/>
        <v>3</v>
      </c>
      <c r="R39" s="52" t="s">
        <v>4</v>
      </c>
      <c r="S39" s="52" t="s">
        <v>4</v>
      </c>
      <c r="T39" s="52" t="str">
        <f t="shared" si="8"/>
        <v>NA</v>
      </c>
      <c r="U39" s="14" t="str">
        <f t="shared" si="9"/>
        <v>NA</v>
      </c>
      <c r="V39" s="53" t="s">
        <v>4</v>
      </c>
      <c r="W39" s="53" t="s">
        <v>4</v>
      </c>
      <c r="X39" s="53" t="str">
        <f t="shared" si="10"/>
        <v>NA</v>
      </c>
      <c r="Y39" s="29" t="str">
        <f t="shared" si="11"/>
        <v>NA</v>
      </c>
      <c r="Z39" s="52" t="s">
        <v>4</v>
      </c>
      <c r="AA39" s="52" t="s">
        <v>4</v>
      </c>
      <c r="AB39" s="52" t="str">
        <f t="shared" si="12"/>
        <v>NA</v>
      </c>
      <c r="AC39" s="14" t="str">
        <f t="shared" si="13"/>
        <v>NA</v>
      </c>
      <c r="AD39" s="53">
        <v>0.85882400000000003</v>
      </c>
      <c r="AE39" s="53">
        <v>0.87534500000000004</v>
      </c>
      <c r="AF39" s="53">
        <f t="shared" si="14"/>
        <v>0.86708450000000004</v>
      </c>
      <c r="AG39" s="29">
        <f t="shared" si="15"/>
        <v>7</v>
      </c>
      <c r="AH39" s="52" t="s">
        <v>6</v>
      </c>
      <c r="AI39" s="52" t="s">
        <v>6</v>
      </c>
      <c r="AJ39" s="52" t="str">
        <f t="shared" si="16"/>
        <v>-</v>
      </c>
      <c r="AK39" s="14" t="str">
        <f t="shared" si="17"/>
        <v>NA</v>
      </c>
      <c r="AL39" s="53" t="s">
        <v>4</v>
      </c>
      <c r="AM39" s="53" t="s">
        <v>4</v>
      </c>
      <c r="AN39" s="53" t="str">
        <f t="shared" si="18"/>
        <v>NA</v>
      </c>
      <c r="AO39" s="29" t="str">
        <f t="shared" si="19"/>
        <v>NA</v>
      </c>
      <c r="AP39" s="52" t="s">
        <v>4</v>
      </c>
      <c r="AQ39" s="52" t="s">
        <v>4</v>
      </c>
      <c r="AR39" s="52" t="str">
        <f t="shared" si="20"/>
        <v>NA</v>
      </c>
      <c r="AS39" s="14" t="str">
        <f t="shared" si="21"/>
        <v>NA</v>
      </c>
      <c r="AT39" s="53" t="s">
        <v>4</v>
      </c>
      <c r="AU39" s="53" t="s">
        <v>4</v>
      </c>
      <c r="AV39" s="53" t="str">
        <f t="shared" si="22"/>
        <v>NA</v>
      </c>
      <c r="AW39" s="29" t="str">
        <f t="shared" si="23"/>
        <v>NA</v>
      </c>
      <c r="AX39" s="52">
        <v>0.96636999999999995</v>
      </c>
      <c r="AY39" s="52">
        <v>0.58160699999999999</v>
      </c>
      <c r="AZ39" s="52">
        <f t="shared" si="54"/>
        <v>0.77398849999999997</v>
      </c>
      <c r="BA39" s="14">
        <f t="shared" si="55"/>
        <v>4</v>
      </c>
    </row>
    <row r="40" spans="1:53" x14ac:dyDescent="0.25">
      <c r="A40" s="21" t="s">
        <v>28</v>
      </c>
      <c r="B40" s="52" t="s">
        <v>4</v>
      </c>
      <c r="C40" s="52" t="s">
        <v>4</v>
      </c>
      <c r="D40" s="52" t="str">
        <f>IF(AND(ISNUMBER(B40),ISNUMBER(C40)),AVERAGE(B40,C40),B40)</f>
        <v>NA</v>
      </c>
      <c r="E40" s="14" t="str">
        <f>IF(ISNUMBER(D40),_xlfn.RANK.EQ(D40,D$31:D$51,0),"NA")</f>
        <v>NA</v>
      </c>
      <c r="F40" s="53" t="s">
        <v>4</v>
      </c>
      <c r="G40" s="53" t="s">
        <v>4</v>
      </c>
      <c r="H40" s="53" t="str">
        <f>IF(AND(ISNUMBER(F40),ISNUMBER(G40)),AVERAGE(F40,G40),F40)</f>
        <v>NA</v>
      </c>
      <c r="I40" s="29" t="str">
        <f>IF(ISNUMBER(H40),_xlfn.RANK.EQ(H40,H$31:H$51,0),"NA")</f>
        <v>NA</v>
      </c>
      <c r="J40" s="52" t="s">
        <v>4</v>
      </c>
      <c r="K40" s="52" t="s">
        <v>4</v>
      </c>
      <c r="L40" s="52" t="str">
        <f t="shared" si="4"/>
        <v>NA</v>
      </c>
      <c r="M40" s="14" t="str">
        <f t="shared" si="5"/>
        <v>NA</v>
      </c>
      <c r="N40" s="53" t="s">
        <v>4</v>
      </c>
      <c r="O40" s="53" t="s">
        <v>4</v>
      </c>
      <c r="P40" s="53" t="str">
        <f t="shared" si="6"/>
        <v>NA</v>
      </c>
      <c r="Q40" s="29" t="str">
        <f t="shared" si="7"/>
        <v>NA</v>
      </c>
      <c r="R40" s="52">
        <v>0.86775999999999998</v>
      </c>
      <c r="S40" s="52">
        <v>0.85033499999999995</v>
      </c>
      <c r="T40" s="52">
        <f t="shared" si="8"/>
        <v>0.85904749999999996</v>
      </c>
      <c r="U40" s="14">
        <f t="shared" si="9"/>
        <v>3</v>
      </c>
      <c r="V40" s="53">
        <v>0.943666</v>
      </c>
      <c r="W40" s="53">
        <v>0.91275899999999999</v>
      </c>
      <c r="X40" s="53">
        <f t="shared" si="10"/>
        <v>0.9282125</v>
      </c>
      <c r="Y40" s="29">
        <f t="shared" si="11"/>
        <v>5</v>
      </c>
      <c r="Z40" s="52">
        <v>0.65115299999999998</v>
      </c>
      <c r="AA40" s="52">
        <v>0.41118300000000002</v>
      </c>
      <c r="AB40" s="52">
        <f t="shared" si="12"/>
        <v>0.53116799999999997</v>
      </c>
      <c r="AC40" s="14">
        <f t="shared" si="13"/>
        <v>3</v>
      </c>
      <c r="AD40" s="53">
        <v>0.81523800000000002</v>
      </c>
      <c r="AE40" s="53">
        <v>0.81255900000000003</v>
      </c>
      <c r="AF40" s="53">
        <f t="shared" si="14"/>
        <v>0.81389850000000008</v>
      </c>
      <c r="AG40" s="29">
        <f t="shared" si="15"/>
        <v>9</v>
      </c>
      <c r="AH40" s="52" t="s">
        <v>4</v>
      </c>
      <c r="AI40" s="52" t="s">
        <v>4</v>
      </c>
      <c r="AJ40" s="52" t="str">
        <f t="shared" si="16"/>
        <v>NA</v>
      </c>
      <c r="AK40" s="14" t="str">
        <f t="shared" si="17"/>
        <v>NA</v>
      </c>
      <c r="AL40" s="53" t="s">
        <v>4</v>
      </c>
      <c r="AM40" s="53" t="s">
        <v>4</v>
      </c>
      <c r="AN40" s="53" t="str">
        <f t="shared" si="18"/>
        <v>NA</v>
      </c>
      <c r="AO40" s="29" t="str">
        <f t="shared" si="19"/>
        <v>NA</v>
      </c>
      <c r="AP40" s="52" t="s">
        <v>4</v>
      </c>
      <c r="AQ40" s="52" t="s">
        <v>4</v>
      </c>
      <c r="AR40" s="52" t="str">
        <f t="shared" si="20"/>
        <v>NA</v>
      </c>
      <c r="AS40" s="14" t="str">
        <f t="shared" si="21"/>
        <v>NA</v>
      </c>
      <c r="AT40" s="53">
        <v>0.848549</v>
      </c>
      <c r="AU40" s="53">
        <v>0.50957799999999998</v>
      </c>
      <c r="AV40" s="53">
        <f t="shared" si="22"/>
        <v>0.67906350000000004</v>
      </c>
      <c r="AW40" s="29">
        <f t="shared" si="23"/>
        <v>10</v>
      </c>
      <c r="AX40" s="52">
        <v>0.91674699999999998</v>
      </c>
      <c r="AY40" s="52">
        <v>0.64913799999999999</v>
      </c>
      <c r="AZ40" s="52">
        <f>IF(AND(ISNUMBER(AX40),ISNUMBER(AY40)),AVERAGE(AX40,AY40),AX40)</f>
        <v>0.78294249999999999</v>
      </c>
      <c r="BA40" s="14">
        <f>IF(ISNUMBER(AZ40),_xlfn.RANK.EQ(AZ40,AZ$31:AZ$51,0),"NA")</f>
        <v>3</v>
      </c>
    </row>
    <row r="41" spans="1:53" x14ac:dyDescent="0.25">
      <c r="A41" s="21" t="s">
        <v>82</v>
      </c>
      <c r="B41" s="52" t="s">
        <v>4</v>
      </c>
      <c r="C41" s="52" t="s">
        <v>4</v>
      </c>
      <c r="D41" s="52" t="str">
        <f t="shared" ref="D41:D45" si="56">IF(AND(ISNUMBER(B41),ISNUMBER(C41)),AVERAGE(B41,C41),B41)</f>
        <v>NA</v>
      </c>
      <c r="E41" s="14" t="str">
        <f t="shared" ref="E41:E45" si="57">IF(ISNUMBER(D41),_xlfn.RANK.EQ(D41,D$31:D$51,0),"NA")</f>
        <v>NA</v>
      </c>
      <c r="F41" s="53">
        <v>0.64640600000000004</v>
      </c>
      <c r="G41" s="53">
        <v>0.69754899999999997</v>
      </c>
      <c r="H41" s="53">
        <f t="shared" ref="H41:H45" si="58">IF(AND(ISNUMBER(F41),ISNUMBER(G41)),AVERAGE(F41,G41),F41)</f>
        <v>0.67197750000000001</v>
      </c>
      <c r="I41" s="29">
        <f t="shared" ref="I41:I45" si="59">IF(ISNUMBER(H41),_xlfn.RANK.EQ(H41,H$31:H$51,0),"NA")</f>
        <v>1</v>
      </c>
      <c r="J41" s="52">
        <v>1</v>
      </c>
      <c r="K41" s="52">
        <v>0.98765400000000003</v>
      </c>
      <c r="L41" s="52">
        <f t="shared" si="4"/>
        <v>0.99382700000000002</v>
      </c>
      <c r="M41" s="14">
        <f t="shared" si="5"/>
        <v>1</v>
      </c>
      <c r="N41" s="53">
        <v>0.78391900000000003</v>
      </c>
      <c r="O41" s="53">
        <v>0.77176900000000004</v>
      </c>
      <c r="P41" s="53">
        <f t="shared" si="6"/>
        <v>0.77784399999999998</v>
      </c>
      <c r="Q41" s="29">
        <f t="shared" si="7"/>
        <v>2</v>
      </c>
      <c r="R41" s="52">
        <v>0.93939300000000003</v>
      </c>
      <c r="S41" s="52">
        <v>0.94373300000000004</v>
      </c>
      <c r="T41" s="52">
        <f t="shared" si="8"/>
        <v>0.94156300000000004</v>
      </c>
      <c r="U41" s="14">
        <f t="shared" si="9"/>
        <v>1</v>
      </c>
      <c r="V41" s="53">
        <v>0.97134500000000001</v>
      </c>
      <c r="W41" s="53">
        <v>0.96225099999999997</v>
      </c>
      <c r="X41" s="53">
        <f t="shared" si="10"/>
        <v>0.96679800000000005</v>
      </c>
      <c r="Y41" s="29">
        <f t="shared" si="11"/>
        <v>1</v>
      </c>
      <c r="Z41" s="52">
        <v>0.88046199999999997</v>
      </c>
      <c r="AA41" s="52">
        <v>0.46401300000000001</v>
      </c>
      <c r="AB41" s="52">
        <f t="shared" si="12"/>
        <v>0.67223750000000004</v>
      </c>
      <c r="AC41" s="14">
        <f t="shared" si="13"/>
        <v>1</v>
      </c>
      <c r="AD41" s="53">
        <v>0.93031699999999995</v>
      </c>
      <c r="AE41" s="53">
        <v>0.97957300000000003</v>
      </c>
      <c r="AF41" s="53">
        <f t="shared" si="14"/>
        <v>0.95494499999999993</v>
      </c>
      <c r="AG41" s="29">
        <f t="shared" si="15"/>
        <v>3</v>
      </c>
      <c r="AH41" s="52" t="s">
        <v>4</v>
      </c>
      <c r="AI41" s="52" t="s">
        <v>4</v>
      </c>
      <c r="AJ41" s="52" t="str">
        <f t="shared" si="16"/>
        <v>NA</v>
      </c>
      <c r="AK41" s="14" t="str">
        <f t="shared" si="17"/>
        <v>NA</v>
      </c>
      <c r="AL41" s="53" t="s">
        <v>4</v>
      </c>
      <c r="AM41" s="53" t="s">
        <v>4</v>
      </c>
      <c r="AN41" s="53" t="str">
        <f t="shared" si="18"/>
        <v>NA</v>
      </c>
      <c r="AO41" s="29" t="str">
        <f t="shared" si="19"/>
        <v>NA</v>
      </c>
      <c r="AP41" s="52">
        <v>0.80403500000000006</v>
      </c>
      <c r="AQ41" s="52">
        <v>0.78381400000000001</v>
      </c>
      <c r="AR41" s="52">
        <f t="shared" si="20"/>
        <v>0.79392450000000003</v>
      </c>
      <c r="AS41" s="14">
        <f t="shared" si="21"/>
        <v>2</v>
      </c>
      <c r="AT41" s="53">
        <v>0.95646100000000001</v>
      </c>
      <c r="AU41" s="53">
        <v>0.86548899999999995</v>
      </c>
      <c r="AV41" s="53">
        <f t="shared" si="22"/>
        <v>0.91097499999999998</v>
      </c>
      <c r="AW41" s="29">
        <f t="shared" si="23"/>
        <v>1</v>
      </c>
      <c r="AX41" s="52">
        <v>0.96881799999999996</v>
      </c>
      <c r="AY41" s="52">
        <v>0.91329700000000003</v>
      </c>
      <c r="AZ41" s="52">
        <f t="shared" ref="AZ41:AZ45" si="60">IF(AND(ISNUMBER(AX41),ISNUMBER(AY41)),AVERAGE(AX41,AY41),AX41)</f>
        <v>0.94105749999999999</v>
      </c>
      <c r="BA41" s="14">
        <f t="shared" ref="BA41:BA45" si="61">IF(ISNUMBER(AZ41),_xlfn.RANK.EQ(AZ41,AZ$31:AZ$51,0),"NA")</f>
        <v>1</v>
      </c>
    </row>
    <row r="42" spans="1:53" x14ac:dyDescent="0.25">
      <c r="A42" s="21" t="s">
        <v>83</v>
      </c>
      <c r="B42" s="52" t="s">
        <v>4</v>
      </c>
      <c r="C42" s="52" t="s">
        <v>4</v>
      </c>
      <c r="D42" s="52" t="str">
        <f t="shared" si="56"/>
        <v>NA</v>
      </c>
      <c r="E42" s="14" t="str">
        <f t="shared" si="57"/>
        <v>NA</v>
      </c>
      <c r="F42" s="53" t="s">
        <v>4</v>
      </c>
      <c r="G42" s="53" t="s">
        <v>4</v>
      </c>
      <c r="H42" s="53" t="str">
        <f t="shared" si="58"/>
        <v>NA</v>
      </c>
      <c r="I42" s="29" t="str">
        <f t="shared" si="59"/>
        <v>NA</v>
      </c>
      <c r="J42" s="52" t="s">
        <v>4</v>
      </c>
      <c r="K42" s="52" t="s">
        <v>4</v>
      </c>
      <c r="L42" s="52" t="str">
        <f t="shared" si="4"/>
        <v>NA</v>
      </c>
      <c r="M42" s="14" t="str">
        <f t="shared" si="5"/>
        <v>NA</v>
      </c>
      <c r="N42" s="53" t="s">
        <v>4</v>
      </c>
      <c r="O42" s="53" t="s">
        <v>4</v>
      </c>
      <c r="P42" s="53" t="str">
        <f t="shared" si="6"/>
        <v>NA</v>
      </c>
      <c r="Q42" s="29" t="str">
        <f t="shared" si="7"/>
        <v>NA</v>
      </c>
      <c r="R42" s="52" t="s">
        <v>4</v>
      </c>
      <c r="S42" s="52" t="s">
        <v>4</v>
      </c>
      <c r="T42" s="52" t="str">
        <f t="shared" si="8"/>
        <v>NA</v>
      </c>
      <c r="U42" s="14" t="str">
        <f t="shared" si="9"/>
        <v>NA</v>
      </c>
      <c r="V42" s="53" t="s">
        <v>4</v>
      </c>
      <c r="W42" s="53" t="s">
        <v>4</v>
      </c>
      <c r="X42" s="53" t="str">
        <f t="shared" si="10"/>
        <v>NA</v>
      </c>
      <c r="Y42" s="29" t="str">
        <f t="shared" si="11"/>
        <v>NA</v>
      </c>
      <c r="Z42" s="52" t="s">
        <v>4</v>
      </c>
      <c r="AA42" s="52" t="s">
        <v>4</v>
      </c>
      <c r="AB42" s="52" t="str">
        <f t="shared" si="12"/>
        <v>NA</v>
      </c>
      <c r="AC42" s="14" t="str">
        <f t="shared" si="13"/>
        <v>NA</v>
      </c>
      <c r="AD42" s="53" t="s">
        <v>4</v>
      </c>
      <c r="AE42" s="53" t="s">
        <v>4</v>
      </c>
      <c r="AF42" s="53" t="str">
        <f t="shared" si="14"/>
        <v>NA</v>
      </c>
      <c r="AG42" s="29" t="str">
        <f t="shared" si="15"/>
        <v>NA</v>
      </c>
      <c r="AH42" s="52">
        <v>0.73747300000000005</v>
      </c>
      <c r="AI42" s="52">
        <v>0.72279300000000002</v>
      </c>
      <c r="AJ42" s="52">
        <f t="shared" si="16"/>
        <v>0.73013300000000003</v>
      </c>
      <c r="AK42" s="14">
        <f t="shared" si="17"/>
        <v>1</v>
      </c>
      <c r="AL42" s="53" t="s">
        <v>4</v>
      </c>
      <c r="AM42" s="53" t="s">
        <v>4</v>
      </c>
      <c r="AN42" s="53" t="str">
        <f t="shared" si="18"/>
        <v>NA</v>
      </c>
      <c r="AO42" s="29" t="str">
        <f t="shared" si="19"/>
        <v>NA</v>
      </c>
      <c r="AP42" s="52" t="s">
        <v>4</v>
      </c>
      <c r="AQ42" s="52" t="s">
        <v>4</v>
      </c>
      <c r="AR42" s="52" t="str">
        <f t="shared" si="20"/>
        <v>NA</v>
      </c>
      <c r="AS42" s="14" t="str">
        <f t="shared" si="21"/>
        <v>NA</v>
      </c>
      <c r="AT42" s="53" t="s">
        <v>4</v>
      </c>
      <c r="AU42" s="53" t="s">
        <v>4</v>
      </c>
      <c r="AV42" s="53" t="str">
        <f t="shared" si="22"/>
        <v>NA</v>
      </c>
      <c r="AW42" s="29" t="str">
        <f t="shared" si="23"/>
        <v>NA</v>
      </c>
      <c r="AX42" s="52" t="s">
        <v>4</v>
      </c>
      <c r="AY42" s="52" t="s">
        <v>4</v>
      </c>
      <c r="AZ42" s="52" t="str">
        <f t="shared" si="60"/>
        <v>NA</v>
      </c>
      <c r="BA42" s="14" t="str">
        <f t="shared" si="61"/>
        <v>NA</v>
      </c>
    </row>
    <row r="43" spans="1:53" x14ac:dyDescent="0.25">
      <c r="A43" s="21" t="s">
        <v>84</v>
      </c>
      <c r="B43" s="52" t="s">
        <v>4</v>
      </c>
      <c r="C43" s="52" t="s">
        <v>4</v>
      </c>
      <c r="D43" s="52" t="str">
        <f t="shared" si="56"/>
        <v>NA</v>
      </c>
      <c r="E43" s="14" t="str">
        <f t="shared" si="57"/>
        <v>NA</v>
      </c>
      <c r="F43" s="53" t="s">
        <v>4</v>
      </c>
      <c r="G43" s="53" t="s">
        <v>4</v>
      </c>
      <c r="H43" s="53" t="str">
        <f t="shared" si="58"/>
        <v>NA</v>
      </c>
      <c r="I43" s="29" t="str">
        <f t="shared" si="59"/>
        <v>NA</v>
      </c>
      <c r="J43" s="52" t="s">
        <v>4</v>
      </c>
      <c r="K43" s="52" t="s">
        <v>4</v>
      </c>
      <c r="L43" s="52" t="str">
        <f t="shared" si="4"/>
        <v>NA</v>
      </c>
      <c r="M43" s="14" t="str">
        <f t="shared" si="5"/>
        <v>NA</v>
      </c>
      <c r="N43" s="53" t="s">
        <v>4</v>
      </c>
      <c r="O43" s="53" t="s">
        <v>4</v>
      </c>
      <c r="P43" s="53" t="str">
        <f t="shared" si="6"/>
        <v>NA</v>
      </c>
      <c r="Q43" s="29" t="str">
        <f t="shared" si="7"/>
        <v>NA</v>
      </c>
      <c r="R43" s="52" t="s">
        <v>4</v>
      </c>
      <c r="S43" s="52" t="s">
        <v>4</v>
      </c>
      <c r="T43" s="52" t="str">
        <f t="shared" si="8"/>
        <v>NA</v>
      </c>
      <c r="U43" s="14" t="str">
        <f t="shared" si="9"/>
        <v>NA</v>
      </c>
      <c r="V43" s="53" t="s">
        <v>4</v>
      </c>
      <c r="W43" s="53" t="s">
        <v>4</v>
      </c>
      <c r="X43" s="53" t="str">
        <f t="shared" si="10"/>
        <v>NA</v>
      </c>
      <c r="Y43" s="29" t="str">
        <f t="shared" si="11"/>
        <v>NA</v>
      </c>
      <c r="Z43" s="52" t="s">
        <v>4</v>
      </c>
      <c r="AA43" s="52" t="s">
        <v>4</v>
      </c>
      <c r="AB43" s="52" t="str">
        <f t="shared" si="12"/>
        <v>NA</v>
      </c>
      <c r="AC43" s="14" t="str">
        <f t="shared" si="13"/>
        <v>NA</v>
      </c>
      <c r="AD43" s="53" t="s">
        <v>4</v>
      </c>
      <c r="AE43" s="53" t="s">
        <v>4</v>
      </c>
      <c r="AF43" s="53" t="str">
        <f t="shared" si="14"/>
        <v>NA</v>
      </c>
      <c r="AG43" s="29" t="str">
        <f t="shared" si="15"/>
        <v>NA</v>
      </c>
      <c r="AH43" s="52" t="s">
        <v>4</v>
      </c>
      <c r="AI43" s="52" t="s">
        <v>4</v>
      </c>
      <c r="AJ43" s="52" t="str">
        <f t="shared" si="16"/>
        <v>NA</v>
      </c>
      <c r="AK43" s="14" t="str">
        <f t="shared" si="17"/>
        <v>NA</v>
      </c>
      <c r="AL43" s="53">
        <v>0.960337</v>
      </c>
      <c r="AM43" s="53">
        <v>0.825604</v>
      </c>
      <c r="AN43" s="53">
        <f t="shared" si="18"/>
        <v>0.8929705</v>
      </c>
      <c r="AO43" s="29">
        <f t="shared" si="19"/>
        <v>4</v>
      </c>
      <c r="AP43" s="52" t="s">
        <v>4</v>
      </c>
      <c r="AQ43" s="52" t="s">
        <v>4</v>
      </c>
      <c r="AR43" s="52" t="str">
        <f t="shared" si="20"/>
        <v>NA</v>
      </c>
      <c r="AS43" s="14" t="str">
        <f t="shared" si="21"/>
        <v>NA</v>
      </c>
      <c r="AT43" s="53" t="s">
        <v>4</v>
      </c>
      <c r="AU43" s="53" t="s">
        <v>4</v>
      </c>
      <c r="AV43" s="53" t="str">
        <f t="shared" si="22"/>
        <v>NA</v>
      </c>
      <c r="AW43" s="29" t="str">
        <f t="shared" si="23"/>
        <v>NA</v>
      </c>
      <c r="AX43" s="52" t="s">
        <v>4</v>
      </c>
      <c r="AY43" s="52" t="s">
        <v>4</v>
      </c>
      <c r="AZ43" s="52" t="str">
        <f t="shared" si="60"/>
        <v>NA</v>
      </c>
      <c r="BA43" s="14" t="str">
        <f t="shared" si="61"/>
        <v>NA</v>
      </c>
    </row>
    <row r="44" spans="1:53" x14ac:dyDescent="0.25">
      <c r="A44" s="21" t="s">
        <v>85</v>
      </c>
      <c r="B44" s="52">
        <v>0.17242399999999999</v>
      </c>
      <c r="C44" s="52">
        <v>0.33252300000000001</v>
      </c>
      <c r="D44" s="52">
        <f t="shared" si="56"/>
        <v>0.25247350000000002</v>
      </c>
      <c r="E44" s="14">
        <f t="shared" si="57"/>
        <v>4</v>
      </c>
      <c r="F44" s="53" t="s">
        <v>4</v>
      </c>
      <c r="G44" s="53" t="s">
        <v>4</v>
      </c>
      <c r="H44" s="53" t="str">
        <f t="shared" si="58"/>
        <v>NA</v>
      </c>
      <c r="I44" s="29" t="str">
        <f t="shared" si="59"/>
        <v>NA</v>
      </c>
      <c r="J44" s="52" t="s">
        <v>4</v>
      </c>
      <c r="K44" s="52" t="s">
        <v>4</v>
      </c>
      <c r="L44" s="52" t="str">
        <f t="shared" si="4"/>
        <v>NA</v>
      </c>
      <c r="M44" s="14" t="str">
        <f t="shared" si="5"/>
        <v>NA</v>
      </c>
      <c r="N44" s="53" t="s">
        <v>4</v>
      </c>
      <c r="O44" s="53" t="s">
        <v>4</v>
      </c>
      <c r="P44" s="53" t="str">
        <f t="shared" si="6"/>
        <v>NA</v>
      </c>
      <c r="Q44" s="29" t="str">
        <f t="shared" si="7"/>
        <v>NA</v>
      </c>
      <c r="R44" s="52" t="s">
        <v>4</v>
      </c>
      <c r="S44" s="52" t="s">
        <v>4</v>
      </c>
      <c r="T44" s="52" t="str">
        <f t="shared" si="8"/>
        <v>NA</v>
      </c>
      <c r="U44" s="14" t="str">
        <f t="shared" si="9"/>
        <v>NA</v>
      </c>
      <c r="V44" s="53" t="s">
        <v>4</v>
      </c>
      <c r="W44" s="53" t="s">
        <v>4</v>
      </c>
      <c r="X44" s="53" t="str">
        <f t="shared" si="10"/>
        <v>NA</v>
      </c>
      <c r="Y44" s="29" t="str">
        <f t="shared" si="11"/>
        <v>NA</v>
      </c>
      <c r="Z44" s="52" t="s">
        <v>4</v>
      </c>
      <c r="AA44" s="52" t="s">
        <v>4</v>
      </c>
      <c r="AB44" s="52" t="str">
        <f t="shared" si="12"/>
        <v>NA</v>
      </c>
      <c r="AC44" s="14" t="str">
        <f t="shared" si="13"/>
        <v>NA</v>
      </c>
      <c r="AD44" s="53" t="s">
        <v>4</v>
      </c>
      <c r="AE44" s="53" t="s">
        <v>4</v>
      </c>
      <c r="AF44" s="53" t="str">
        <f t="shared" si="14"/>
        <v>NA</v>
      </c>
      <c r="AG44" s="29" t="str">
        <f t="shared" si="15"/>
        <v>NA</v>
      </c>
      <c r="AH44" s="52" t="s">
        <v>4</v>
      </c>
      <c r="AI44" s="52" t="s">
        <v>4</v>
      </c>
      <c r="AJ44" s="52" t="str">
        <f t="shared" si="16"/>
        <v>NA</v>
      </c>
      <c r="AK44" s="14" t="str">
        <f t="shared" si="17"/>
        <v>NA</v>
      </c>
      <c r="AL44" s="53" t="s">
        <v>4</v>
      </c>
      <c r="AM44" s="53" t="s">
        <v>4</v>
      </c>
      <c r="AN44" s="53" t="str">
        <f t="shared" si="18"/>
        <v>NA</v>
      </c>
      <c r="AO44" s="29" t="str">
        <f t="shared" si="19"/>
        <v>NA</v>
      </c>
      <c r="AP44" s="52" t="s">
        <v>4</v>
      </c>
      <c r="AQ44" s="52" t="s">
        <v>4</v>
      </c>
      <c r="AR44" s="52" t="str">
        <f t="shared" si="20"/>
        <v>NA</v>
      </c>
      <c r="AS44" s="14" t="str">
        <f t="shared" si="21"/>
        <v>NA</v>
      </c>
      <c r="AT44" s="53" t="s">
        <v>4</v>
      </c>
      <c r="AU44" s="53" t="s">
        <v>4</v>
      </c>
      <c r="AV44" s="53" t="str">
        <f t="shared" si="22"/>
        <v>NA</v>
      </c>
      <c r="AW44" s="29" t="str">
        <f t="shared" si="23"/>
        <v>NA</v>
      </c>
      <c r="AX44" s="52" t="s">
        <v>4</v>
      </c>
      <c r="AY44" s="52" t="s">
        <v>4</v>
      </c>
      <c r="AZ44" s="52" t="str">
        <f t="shared" si="60"/>
        <v>NA</v>
      </c>
      <c r="BA44" s="14" t="str">
        <f t="shared" si="61"/>
        <v>NA</v>
      </c>
    </row>
    <row r="45" spans="1:53" x14ac:dyDescent="0.25">
      <c r="A45" s="21" t="s">
        <v>43</v>
      </c>
      <c r="B45" s="52" t="s">
        <v>4</v>
      </c>
      <c r="C45" s="52" t="s">
        <v>4</v>
      </c>
      <c r="D45" s="52" t="str">
        <f t="shared" si="56"/>
        <v>NA</v>
      </c>
      <c r="E45" s="14" t="str">
        <f t="shared" si="57"/>
        <v>NA</v>
      </c>
      <c r="F45" s="53">
        <v>0.37176700000000001</v>
      </c>
      <c r="G45" s="53">
        <v>0.60186899999999999</v>
      </c>
      <c r="H45" s="53">
        <f t="shared" si="58"/>
        <v>0.48681799999999997</v>
      </c>
      <c r="I45" s="29">
        <f t="shared" si="59"/>
        <v>8</v>
      </c>
      <c r="J45" s="52">
        <v>0.99666699999999997</v>
      </c>
      <c r="K45" s="52">
        <v>0.92708299999999999</v>
      </c>
      <c r="L45" s="52">
        <f t="shared" si="4"/>
        <v>0.96187500000000004</v>
      </c>
      <c r="M45" s="14">
        <f t="shared" si="5"/>
        <v>3</v>
      </c>
      <c r="N45" s="53">
        <v>0.81597200000000003</v>
      </c>
      <c r="O45" s="53">
        <v>0.79166700000000001</v>
      </c>
      <c r="P45" s="53">
        <f t="shared" si="6"/>
        <v>0.80381950000000002</v>
      </c>
      <c r="Q45" s="29">
        <f t="shared" si="7"/>
        <v>1</v>
      </c>
      <c r="R45" s="52">
        <v>0.85027299999999995</v>
      </c>
      <c r="S45" s="52">
        <v>0.84722200000000003</v>
      </c>
      <c r="T45" s="52">
        <f t="shared" si="8"/>
        <v>0.84874749999999999</v>
      </c>
      <c r="U45" s="14">
        <f t="shared" si="9"/>
        <v>5</v>
      </c>
      <c r="V45" s="53">
        <v>0.91156300000000001</v>
      </c>
      <c r="W45" s="53">
        <v>0.89898400000000001</v>
      </c>
      <c r="X45" s="53">
        <f t="shared" si="10"/>
        <v>0.90527350000000006</v>
      </c>
      <c r="Y45" s="29">
        <f t="shared" si="11"/>
        <v>7</v>
      </c>
      <c r="Z45" s="52" t="s">
        <v>4</v>
      </c>
      <c r="AA45" s="52" t="s">
        <v>4</v>
      </c>
      <c r="AB45" s="52" t="str">
        <f t="shared" si="12"/>
        <v>NA</v>
      </c>
      <c r="AC45" s="14" t="str">
        <f t="shared" si="13"/>
        <v>NA</v>
      </c>
      <c r="AD45" s="53">
        <v>0.98083399999999998</v>
      </c>
      <c r="AE45" s="53">
        <v>0.99581500000000001</v>
      </c>
      <c r="AF45" s="53">
        <f t="shared" si="14"/>
        <v>0.98832450000000005</v>
      </c>
      <c r="AG45" s="29">
        <f t="shared" si="15"/>
        <v>1</v>
      </c>
      <c r="AH45" s="52" t="s">
        <v>4</v>
      </c>
      <c r="AI45" s="52" t="s">
        <v>4</v>
      </c>
      <c r="AJ45" s="52" t="str">
        <f t="shared" si="16"/>
        <v>NA</v>
      </c>
      <c r="AK45" s="14" t="str">
        <f t="shared" si="17"/>
        <v>NA</v>
      </c>
      <c r="AL45" s="53" t="s">
        <v>4</v>
      </c>
      <c r="AM45" s="53" t="s">
        <v>4</v>
      </c>
      <c r="AN45" s="53" t="str">
        <f t="shared" si="18"/>
        <v>NA</v>
      </c>
      <c r="AO45" s="29" t="str">
        <f t="shared" si="19"/>
        <v>NA</v>
      </c>
      <c r="AP45" s="52" t="s">
        <v>4</v>
      </c>
      <c r="AQ45" s="52" t="s">
        <v>4</v>
      </c>
      <c r="AR45" s="52" t="str">
        <f t="shared" si="20"/>
        <v>NA</v>
      </c>
      <c r="AS45" s="14" t="str">
        <f t="shared" si="21"/>
        <v>NA</v>
      </c>
      <c r="AT45" s="53">
        <v>0.94500899999999999</v>
      </c>
      <c r="AU45" s="53">
        <v>0.73868100000000003</v>
      </c>
      <c r="AV45" s="53">
        <f t="shared" si="22"/>
        <v>0.84184499999999995</v>
      </c>
      <c r="AW45" s="29">
        <f t="shared" si="23"/>
        <v>4</v>
      </c>
      <c r="AX45" s="52">
        <v>0.95145299999999999</v>
      </c>
      <c r="AY45" s="52">
        <v>0.86890500000000004</v>
      </c>
      <c r="AZ45" s="52">
        <f t="shared" si="60"/>
        <v>0.91017900000000007</v>
      </c>
      <c r="BA45" s="14">
        <f t="shared" si="61"/>
        <v>2</v>
      </c>
    </row>
    <row r="46" spans="1:53" x14ac:dyDescent="0.25">
      <c r="A46" s="21" t="s">
        <v>38</v>
      </c>
      <c r="B46" s="52" t="s">
        <v>4</v>
      </c>
      <c r="C46" s="52" t="s">
        <v>4</v>
      </c>
      <c r="D46" s="52" t="str">
        <f t="shared" ref="D46" si="62">IF(AND(ISNUMBER(B46),ISNUMBER(C46)),AVERAGE(B46,C46),B46)</f>
        <v>NA</v>
      </c>
      <c r="E46" s="14" t="str">
        <f t="shared" ref="E46" si="63">IF(ISNUMBER(D46),_xlfn.RANK.EQ(D46,D$31:D$51,0),"NA")</f>
        <v>NA</v>
      </c>
      <c r="F46" s="53" t="s">
        <v>4</v>
      </c>
      <c r="G46" s="53" t="s">
        <v>4</v>
      </c>
      <c r="H46" s="53" t="str">
        <f t="shared" ref="H46" si="64">IF(AND(ISNUMBER(F46),ISNUMBER(G46)),AVERAGE(F46,G46),F46)</f>
        <v>NA</v>
      </c>
      <c r="I46" s="29" t="str">
        <f t="shared" ref="I46" si="65">IF(ISNUMBER(H46),_xlfn.RANK.EQ(H46,H$31:H$51,0),"NA")</f>
        <v>NA</v>
      </c>
      <c r="J46" s="52" t="s">
        <v>4</v>
      </c>
      <c r="K46" s="52" t="s">
        <v>4</v>
      </c>
      <c r="L46" s="52" t="str">
        <f t="shared" si="4"/>
        <v>NA</v>
      </c>
      <c r="M46" s="14" t="str">
        <f t="shared" si="5"/>
        <v>NA</v>
      </c>
      <c r="N46" s="53" t="s">
        <v>4</v>
      </c>
      <c r="O46" s="53" t="s">
        <v>4</v>
      </c>
      <c r="P46" s="53" t="str">
        <f t="shared" si="6"/>
        <v>NA</v>
      </c>
      <c r="Q46" s="29" t="str">
        <f t="shared" si="7"/>
        <v>NA</v>
      </c>
      <c r="R46" s="52">
        <v>0.783188</v>
      </c>
      <c r="S46" s="52">
        <v>0.82618000000000003</v>
      </c>
      <c r="T46" s="52">
        <f t="shared" si="8"/>
        <v>0.80468399999999995</v>
      </c>
      <c r="U46" s="14">
        <f t="shared" si="9"/>
        <v>8</v>
      </c>
      <c r="V46" s="53" t="s">
        <v>4</v>
      </c>
      <c r="W46" s="53" t="s">
        <v>4</v>
      </c>
      <c r="X46" s="53" t="str">
        <f t="shared" si="10"/>
        <v>NA</v>
      </c>
      <c r="Y46" s="29" t="str">
        <f t="shared" si="11"/>
        <v>NA</v>
      </c>
      <c r="Z46" s="52" t="s">
        <v>4</v>
      </c>
      <c r="AA46" s="52" t="s">
        <v>4</v>
      </c>
      <c r="AB46" s="52" t="str">
        <f t="shared" si="12"/>
        <v>NA</v>
      </c>
      <c r="AC46" s="14" t="str">
        <f t="shared" si="13"/>
        <v>NA</v>
      </c>
      <c r="AD46" s="53">
        <v>0.99122699999999997</v>
      </c>
      <c r="AE46" s="53">
        <v>0.94695099999999999</v>
      </c>
      <c r="AF46" s="53">
        <f t="shared" si="14"/>
        <v>0.96908899999999998</v>
      </c>
      <c r="AG46" s="29">
        <f t="shared" si="15"/>
        <v>2</v>
      </c>
      <c r="AH46" s="52" t="s">
        <v>6</v>
      </c>
      <c r="AI46" s="52" t="s">
        <v>6</v>
      </c>
      <c r="AJ46" s="52" t="str">
        <f t="shared" si="16"/>
        <v>-</v>
      </c>
      <c r="AK46" s="14" t="str">
        <f t="shared" si="17"/>
        <v>NA</v>
      </c>
      <c r="AL46" s="53" t="s">
        <v>4</v>
      </c>
      <c r="AM46" s="53" t="s">
        <v>4</v>
      </c>
      <c r="AN46" s="53" t="str">
        <f t="shared" si="18"/>
        <v>NA</v>
      </c>
      <c r="AO46" s="29" t="str">
        <f t="shared" si="19"/>
        <v>NA</v>
      </c>
      <c r="AP46" s="52" t="s">
        <v>4</v>
      </c>
      <c r="AQ46" s="52" t="s">
        <v>4</v>
      </c>
      <c r="AR46" s="52" t="str">
        <f t="shared" si="20"/>
        <v>NA</v>
      </c>
      <c r="AS46" s="14" t="str">
        <f t="shared" si="21"/>
        <v>NA</v>
      </c>
      <c r="AT46" s="53">
        <v>0.88008200000000003</v>
      </c>
      <c r="AU46" s="53">
        <v>0.71768299999999996</v>
      </c>
      <c r="AV46" s="53">
        <f t="shared" si="22"/>
        <v>0.79888249999999994</v>
      </c>
      <c r="AW46" s="29">
        <f t="shared" si="23"/>
        <v>6</v>
      </c>
      <c r="AX46" s="52" t="s">
        <v>4</v>
      </c>
      <c r="AY46" s="52" t="s">
        <v>4</v>
      </c>
      <c r="AZ46" s="52" t="str">
        <f t="shared" ref="AZ46" si="66">IF(AND(ISNUMBER(AX46),ISNUMBER(AY46)),AVERAGE(AX46,AY46),AX46)</f>
        <v>NA</v>
      </c>
      <c r="BA46" s="14" t="str">
        <f t="shared" ref="BA46" si="67">IF(ISNUMBER(AZ46),_xlfn.RANK.EQ(AZ46,AZ$31:AZ$51,0),"NA")</f>
        <v>NA</v>
      </c>
    </row>
    <row r="47" spans="1:53" x14ac:dyDescent="0.25">
      <c r="A47" s="21" t="s">
        <v>37</v>
      </c>
      <c r="B47" s="52" t="s">
        <v>4</v>
      </c>
      <c r="C47" s="52" t="s">
        <v>4</v>
      </c>
      <c r="D47" s="52" t="str">
        <f t="shared" ref="D47:D48" si="68">IF(AND(ISNUMBER(B47),ISNUMBER(C47)),AVERAGE(B47,C47),B47)</f>
        <v>NA</v>
      </c>
      <c r="E47" s="14" t="str">
        <f t="shared" ref="E47:E48" si="69">IF(ISNUMBER(D47),_xlfn.RANK.EQ(D47,D$31:D$51,0),"NA")</f>
        <v>NA</v>
      </c>
      <c r="F47" s="53">
        <v>0.51362600000000003</v>
      </c>
      <c r="G47" s="53">
        <v>0.50920500000000002</v>
      </c>
      <c r="H47" s="53">
        <f t="shared" ref="H47:H48" si="70">IF(AND(ISNUMBER(F47),ISNUMBER(G47)),AVERAGE(F47,G47),F47)</f>
        <v>0.51141550000000002</v>
      </c>
      <c r="I47" s="29">
        <f t="shared" ref="I47:I48" si="71">IF(ISNUMBER(H47),_xlfn.RANK.EQ(H47,H$31:H$51,0),"NA")</f>
        <v>5</v>
      </c>
      <c r="J47" s="52" t="s">
        <v>4</v>
      </c>
      <c r="K47" s="52" t="s">
        <v>4</v>
      </c>
      <c r="L47" s="52" t="str">
        <f t="shared" si="4"/>
        <v>NA</v>
      </c>
      <c r="M47" s="14" t="str">
        <f t="shared" si="5"/>
        <v>NA</v>
      </c>
      <c r="N47" s="53" t="s">
        <v>4</v>
      </c>
      <c r="O47" s="53" t="s">
        <v>4</v>
      </c>
      <c r="P47" s="53" t="str">
        <f t="shared" si="6"/>
        <v>NA</v>
      </c>
      <c r="Q47" s="29" t="str">
        <f t="shared" si="7"/>
        <v>NA</v>
      </c>
      <c r="R47" s="52">
        <v>0.72859300000000005</v>
      </c>
      <c r="S47" s="52">
        <v>0.744815</v>
      </c>
      <c r="T47" s="52">
        <f t="shared" si="8"/>
        <v>0.73670400000000003</v>
      </c>
      <c r="U47" s="14">
        <f t="shared" si="9"/>
        <v>11</v>
      </c>
      <c r="V47" s="53">
        <v>0.71511000000000002</v>
      </c>
      <c r="W47" s="53">
        <v>0.76126099999999997</v>
      </c>
      <c r="X47" s="53">
        <f t="shared" si="10"/>
        <v>0.73818549999999994</v>
      </c>
      <c r="Y47" s="29">
        <f t="shared" si="11"/>
        <v>12</v>
      </c>
      <c r="Z47" s="52" t="s">
        <v>4</v>
      </c>
      <c r="AA47" s="52" t="s">
        <v>4</v>
      </c>
      <c r="AB47" s="52" t="str">
        <f t="shared" si="12"/>
        <v>NA</v>
      </c>
      <c r="AC47" s="14" t="str">
        <f t="shared" si="13"/>
        <v>NA</v>
      </c>
      <c r="AD47" s="53">
        <v>0.95202600000000004</v>
      </c>
      <c r="AE47" s="53">
        <v>0.83336500000000002</v>
      </c>
      <c r="AF47" s="53">
        <f t="shared" si="14"/>
        <v>0.89269550000000009</v>
      </c>
      <c r="AG47" s="29">
        <f t="shared" si="15"/>
        <v>5</v>
      </c>
      <c r="AH47" s="52" t="s">
        <v>6</v>
      </c>
      <c r="AI47" s="52" t="s">
        <v>6</v>
      </c>
      <c r="AJ47" s="52" t="str">
        <f t="shared" si="16"/>
        <v>-</v>
      </c>
      <c r="AK47" s="14" t="str">
        <f t="shared" si="17"/>
        <v>NA</v>
      </c>
      <c r="AL47" s="53" t="s">
        <v>4</v>
      </c>
      <c r="AM47" s="53" t="s">
        <v>4</v>
      </c>
      <c r="AN47" s="53" t="str">
        <f t="shared" si="18"/>
        <v>NA</v>
      </c>
      <c r="AO47" s="29" t="str">
        <f t="shared" si="19"/>
        <v>NA</v>
      </c>
      <c r="AP47" s="52" t="s">
        <v>4</v>
      </c>
      <c r="AQ47" s="52" t="s">
        <v>4</v>
      </c>
      <c r="AR47" s="52" t="str">
        <f t="shared" si="20"/>
        <v>NA</v>
      </c>
      <c r="AS47" s="14" t="str">
        <f t="shared" si="21"/>
        <v>NA</v>
      </c>
      <c r="AT47" s="53">
        <v>0.76276699999999997</v>
      </c>
      <c r="AU47" s="53">
        <v>0.233377</v>
      </c>
      <c r="AV47" s="53">
        <f t="shared" si="22"/>
        <v>0.49807199999999996</v>
      </c>
      <c r="AW47" s="29">
        <f t="shared" si="23"/>
        <v>12</v>
      </c>
      <c r="AX47" s="52" t="s">
        <v>4</v>
      </c>
      <c r="AY47" s="52" t="s">
        <v>4</v>
      </c>
      <c r="AZ47" s="52" t="str">
        <f t="shared" ref="AZ47:AZ48" si="72">IF(AND(ISNUMBER(AX47),ISNUMBER(AY47)),AVERAGE(AX47,AY47),AX47)</f>
        <v>NA</v>
      </c>
      <c r="BA47" s="14" t="str">
        <f t="shared" ref="BA47:BA48" si="73">IF(ISNUMBER(AZ47),_xlfn.RANK.EQ(AZ47,AZ$31:AZ$51,0),"NA")</f>
        <v>NA</v>
      </c>
    </row>
    <row r="48" spans="1:53" x14ac:dyDescent="0.25">
      <c r="A48" s="21" t="s">
        <v>42</v>
      </c>
      <c r="B48" s="52" t="s">
        <v>4</v>
      </c>
      <c r="C48" s="52" t="s">
        <v>4</v>
      </c>
      <c r="D48" s="52" t="str">
        <f t="shared" si="68"/>
        <v>NA</v>
      </c>
      <c r="E48" s="14" t="str">
        <f t="shared" si="69"/>
        <v>NA</v>
      </c>
      <c r="F48" s="53" t="s">
        <v>4</v>
      </c>
      <c r="G48" s="53" t="s">
        <v>4</v>
      </c>
      <c r="H48" s="53" t="str">
        <f t="shared" si="70"/>
        <v>NA</v>
      </c>
      <c r="I48" s="29" t="str">
        <f t="shared" si="71"/>
        <v>NA</v>
      </c>
      <c r="J48" s="52" t="s">
        <v>4</v>
      </c>
      <c r="K48" s="52" t="s">
        <v>4</v>
      </c>
      <c r="L48" s="52" t="str">
        <f t="shared" si="4"/>
        <v>NA</v>
      </c>
      <c r="M48" s="14" t="str">
        <f t="shared" si="5"/>
        <v>NA</v>
      </c>
      <c r="N48" s="53" t="s">
        <v>4</v>
      </c>
      <c r="O48" s="53" t="s">
        <v>4</v>
      </c>
      <c r="P48" s="53" t="str">
        <f t="shared" si="6"/>
        <v>NA</v>
      </c>
      <c r="Q48" s="29" t="str">
        <f t="shared" si="7"/>
        <v>NA</v>
      </c>
      <c r="R48" s="52" t="s">
        <v>4</v>
      </c>
      <c r="S48" s="52" t="s">
        <v>4</v>
      </c>
      <c r="T48" s="52" t="str">
        <f t="shared" si="8"/>
        <v>NA</v>
      </c>
      <c r="U48" s="14" t="str">
        <f t="shared" si="9"/>
        <v>NA</v>
      </c>
      <c r="V48" s="53" t="s">
        <v>4</v>
      </c>
      <c r="W48" s="53" t="s">
        <v>4</v>
      </c>
      <c r="X48" s="53" t="str">
        <f t="shared" si="10"/>
        <v>NA</v>
      </c>
      <c r="Y48" s="29" t="str">
        <f t="shared" si="11"/>
        <v>NA</v>
      </c>
      <c r="Z48" s="52" t="s">
        <v>4</v>
      </c>
      <c r="AA48" s="52" t="s">
        <v>4</v>
      </c>
      <c r="AB48" s="52" t="str">
        <f t="shared" si="12"/>
        <v>NA</v>
      </c>
      <c r="AC48" s="14" t="str">
        <f t="shared" si="13"/>
        <v>NA</v>
      </c>
      <c r="AD48" s="53" t="s">
        <v>4</v>
      </c>
      <c r="AE48" s="53" t="s">
        <v>4</v>
      </c>
      <c r="AF48" s="53" t="str">
        <f t="shared" si="14"/>
        <v>NA</v>
      </c>
      <c r="AG48" s="29" t="str">
        <f t="shared" si="15"/>
        <v>NA</v>
      </c>
      <c r="AH48" s="52" t="s">
        <v>4</v>
      </c>
      <c r="AI48" s="52" t="s">
        <v>4</v>
      </c>
      <c r="AJ48" s="52" t="str">
        <f t="shared" si="16"/>
        <v>NA</v>
      </c>
      <c r="AK48" s="14" t="str">
        <f t="shared" si="17"/>
        <v>NA</v>
      </c>
      <c r="AL48" s="53" t="s">
        <v>4</v>
      </c>
      <c r="AM48" s="53" t="s">
        <v>4</v>
      </c>
      <c r="AN48" s="53" t="str">
        <f t="shared" si="18"/>
        <v>NA</v>
      </c>
      <c r="AO48" s="29" t="str">
        <f t="shared" si="19"/>
        <v>NA</v>
      </c>
      <c r="AP48" s="52" t="s">
        <v>4</v>
      </c>
      <c r="AQ48" s="52" t="s">
        <v>4</v>
      </c>
      <c r="AR48" s="52" t="str">
        <f t="shared" si="20"/>
        <v>NA</v>
      </c>
      <c r="AS48" s="14" t="str">
        <f t="shared" si="21"/>
        <v>NA</v>
      </c>
      <c r="AT48" s="53">
        <v>0.967476</v>
      </c>
      <c r="AU48" s="53">
        <v>0.81746700000000005</v>
      </c>
      <c r="AV48" s="53">
        <f t="shared" si="22"/>
        <v>0.89247150000000008</v>
      </c>
      <c r="AW48" s="29">
        <f t="shared" si="23"/>
        <v>2</v>
      </c>
      <c r="AX48" s="52" t="s">
        <v>4</v>
      </c>
      <c r="AY48" s="52" t="s">
        <v>4</v>
      </c>
      <c r="AZ48" s="52" t="str">
        <f t="shared" si="72"/>
        <v>NA</v>
      </c>
      <c r="BA48" s="14" t="str">
        <f t="shared" si="73"/>
        <v>NA</v>
      </c>
    </row>
    <row r="49" spans="1:53" x14ac:dyDescent="0.25">
      <c r="A49" s="21" t="s">
        <v>34</v>
      </c>
      <c r="B49" s="52">
        <v>0.34069899999999997</v>
      </c>
      <c r="C49" s="52">
        <v>0.44969599999999998</v>
      </c>
      <c r="D49" s="52">
        <f t="shared" ref="D49" si="74">IF(AND(ISNUMBER(B49),ISNUMBER(C49)),AVERAGE(B49,C49),B49)</f>
        <v>0.39519749999999998</v>
      </c>
      <c r="E49" s="14">
        <f t="shared" ref="E49" si="75">IF(ISNUMBER(D49),_xlfn.RANK.EQ(D49,D$31:D$51,0),"NA")</f>
        <v>3</v>
      </c>
      <c r="F49" s="53">
        <v>0.62239599999999995</v>
      </c>
      <c r="G49" s="53">
        <v>0.56953699999999996</v>
      </c>
      <c r="H49" s="53">
        <f t="shared" ref="H49" si="76">IF(AND(ISNUMBER(F49),ISNUMBER(G49)),AVERAGE(F49,G49),F49)</f>
        <v>0.59596649999999995</v>
      </c>
      <c r="I49" s="29">
        <f t="shared" ref="I49" si="77">IF(ISNUMBER(H49),_xlfn.RANK.EQ(H49,H$31:H$51,0),"NA")</f>
        <v>2</v>
      </c>
      <c r="J49" s="52">
        <v>0.92135500000000004</v>
      </c>
      <c r="K49" s="52">
        <v>0.77398999999999996</v>
      </c>
      <c r="L49" s="52">
        <f t="shared" si="4"/>
        <v>0.84767250000000005</v>
      </c>
      <c r="M49" s="14">
        <f t="shared" si="5"/>
        <v>6</v>
      </c>
      <c r="N49" s="53">
        <v>0.65315599999999996</v>
      </c>
      <c r="O49" s="53">
        <v>0.63865300000000003</v>
      </c>
      <c r="P49" s="53">
        <f t="shared" si="6"/>
        <v>0.64590449999999999</v>
      </c>
      <c r="Q49" s="29">
        <f t="shared" si="7"/>
        <v>6</v>
      </c>
      <c r="R49" s="52">
        <v>0.76214300000000001</v>
      </c>
      <c r="S49" s="52">
        <v>0.86419900000000005</v>
      </c>
      <c r="T49" s="52">
        <f t="shared" si="8"/>
        <v>0.81317100000000009</v>
      </c>
      <c r="U49" s="14">
        <f t="shared" si="9"/>
        <v>7</v>
      </c>
      <c r="V49" s="53">
        <v>0.90964900000000004</v>
      </c>
      <c r="W49" s="53">
        <v>0.88527900000000004</v>
      </c>
      <c r="X49" s="53">
        <f t="shared" si="10"/>
        <v>0.89746400000000004</v>
      </c>
      <c r="Y49" s="29">
        <f t="shared" si="11"/>
        <v>8</v>
      </c>
      <c r="Z49" s="52">
        <v>0.297566</v>
      </c>
      <c r="AA49" s="52">
        <v>0.17643500000000001</v>
      </c>
      <c r="AB49" s="52">
        <f t="shared" si="12"/>
        <v>0.2370005</v>
      </c>
      <c r="AC49" s="14">
        <f t="shared" si="13"/>
        <v>4</v>
      </c>
      <c r="AD49" s="53">
        <v>0.711341</v>
      </c>
      <c r="AE49" s="53">
        <v>0.76337699999999997</v>
      </c>
      <c r="AF49" s="53">
        <f t="shared" si="14"/>
        <v>0.73735899999999999</v>
      </c>
      <c r="AG49" s="29">
        <f t="shared" si="15"/>
        <v>10</v>
      </c>
      <c r="AH49" s="52">
        <v>0.28686800000000001</v>
      </c>
      <c r="AI49" s="52">
        <v>0.35105500000000001</v>
      </c>
      <c r="AJ49" s="52">
        <f t="shared" si="16"/>
        <v>0.31896150000000001</v>
      </c>
      <c r="AK49" s="14">
        <f t="shared" si="17"/>
        <v>2</v>
      </c>
      <c r="AL49" s="53">
        <v>0.545381</v>
      </c>
      <c r="AM49" s="53">
        <v>0.59237300000000004</v>
      </c>
      <c r="AN49" s="53">
        <f t="shared" si="18"/>
        <v>0.56887700000000008</v>
      </c>
      <c r="AO49" s="29">
        <f t="shared" si="19"/>
        <v>5</v>
      </c>
      <c r="AP49" s="52">
        <v>0.65334300000000001</v>
      </c>
      <c r="AQ49" s="52">
        <v>0.66505099999999995</v>
      </c>
      <c r="AR49" s="52">
        <f t="shared" si="20"/>
        <v>0.65919700000000003</v>
      </c>
      <c r="AS49" s="14">
        <f t="shared" si="21"/>
        <v>4</v>
      </c>
      <c r="AT49" s="53">
        <v>0.84860800000000003</v>
      </c>
      <c r="AU49" s="53">
        <v>0.62925699999999996</v>
      </c>
      <c r="AV49" s="53">
        <f t="shared" si="22"/>
        <v>0.73893249999999999</v>
      </c>
      <c r="AW49" s="29">
        <f t="shared" si="23"/>
        <v>9</v>
      </c>
      <c r="AX49" s="52">
        <v>0.92055600000000004</v>
      </c>
      <c r="AY49" s="52">
        <v>0.57048900000000002</v>
      </c>
      <c r="AZ49" s="52">
        <f t="shared" ref="AZ49" si="78">IF(AND(ISNUMBER(AX49),ISNUMBER(AY49)),AVERAGE(AX49,AY49),AX49)</f>
        <v>0.74552250000000009</v>
      </c>
      <c r="BA49" s="14">
        <f t="shared" ref="BA49" si="79">IF(ISNUMBER(AZ49),_xlfn.RANK.EQ(AZ49,AZ$31:AZ$51,0),"NA")</f>
        <v>6</v>
      </c>
    </row>
    <row r="50" spans="1:53" x14ac:dyDescent="0.25">
      <c r="A50" s="21" t="s">
        <v>36</v>
      </c>
      <c r="B50" s="52" t="s">
        <v>6</v>
      </c>
      <c r="C50" s="52" t="s">
        <v>6</v>
      </c>
      <c r="D50" s="52" t="str">
        <f t="shared" ref="D50:D51" si="80">IF(AND(ISNUMBER(B50),ISNUMBER(C50)),AVERAGE(B50,C50),B50)</f>
        <v>-</v>
      </c>
      <c r="E50" s="14" t="str">
        <f t="shared" ref="E50:E51" si="81">IF(ISNUMBER(D50),_xlfn.RANK.EQ(D50,D$31:D$51,0),"NA")</f>
        <v>NA</v>
      </c>
      <c r="F50" s="53">
        <v>0.45592300000000002</v>
      </c>
      <c r="G50" s="53">
        <v>0.71666700000000005</v>
      </c>
      <c r="H50" s="53">
        <f t="shared" ref="H50:H51" si="82">IF(AND(ISNUMBER(F50),ISNUMBER(G50)),AVERAGE(F50,G50),F50)</f>
        <v>0.58629500000000001</v>
      </c>
      <c r="I50" s="29">
        <f t="shared" ref="I50:I51" si="83">IF(ISNUMBER(H50),_xlfn.RANK.EQ(H50,H$31:H$51,0),"NA")</f>
        <v>3</v>
      </c>
      <c r="J50" s="52" t="s">
        <v>4</v>
      </c>
      <c r="K50" s="52" t="s">
        <v>4</v>
      </c>
      <c r="L50" s="52" t="str">
        <f t="shared" si="4"/>
        <v>NA</v>
      </c>
      <c r="M50" s="14" t="str">
        <f t="shared" si="5"/>
        <v>NA</v>
      </c>
      <c r="N50" s="53" t="s">
        <v>4</v>
      </c>
      <c r="O50" s="53" t="s">
        <v>4</v>
      </c>
      <c r="P50" s="53" t="str">
        <f t="shared" si="6"/>
        <v>NA</v>
      </c>
      <c r="Q50" s="29" t="str">
        <f t="shared" si="7"/>
        <v>NA</v>
      </c>
      <c r="R50" s="52">
        <v>0.75524100000000005</v>
      </c>
      <c r="S50" s="52">
        <v>0.84968699999999997</v>
      </c>
      <c r="T50" s="52">
        <f t="shared" si="8"/>
        <v>0.80246400000000007</v>
      </c>
      <c r="U50" s="14">
        <f t="shared" si="9"/>
        <v>9</v>
      </c>
      <c r="V50" s="53">
        <v>0.76336700000000002</v>
      </c>
      <c r="W50" s="53">
        <v>0.79593800000000003</v>
      </c>
      <c r="X50" s="53">
        <f t="shared" si="10"/>
        <v>0.77965250000000008</v>
      </c>
      <c r="Y50" s="29">
        <f t="shared" si="11"/>
        <v>11</v>
      </c>
      <c r="Z50" s="52" t="s">
        <v>6</v>
      </c>
      <c r="AA50" s="52" t="s">
        <v>6</v>
      </c>
      <c r="AB50" s="52" t="str">
        <f t="shared" si="12"/>
        <v>-</v>
      </c>
      <c r="AC50" s="14" t="str">
        <f t="shared" si="13"/>
        <v>NA</v>
      </c>
      <c r="AD50" s="53" t="s">
        <v>4</v>
      </c>
      <c r="AE50" s="53" t="s">
        <v>4</v>
      </c>
      <c r="AF50" s="53" t="str">
        <f t="shared" si="14"/>
        <v>NA</v>
      </c>
      <c r="AG50" s="29" t="str">
        <f t="shared" si="15"/>
        <v>NA</v>
      </c>
      <c r="AH50" s="52" t="s">
        <v>6</v>
      </c>
      <c r="AI50" s="52" t="s">
        <v>6</v>
      </c>
      <c r="AJ50" s="52" t="str">
        <f t="shared" si="16"/>
        <v>-</v>
      </c>
      <c r="AK50" s="14" t="str">
        <f t="shared" si="17"/>
        <v>NA</v>
      </c>
      <c r="AL50" s="53" t="s">
        <v>6</v>
      </c>
      <c r="AM50" s="53" t="s">
        <v>6</v>
      </c>
      <c r="AN50" s="53" t="str">
        <f t="shared" si="18"/>
        <v>-</v>
      </c>
      <c r="AO50" s="29" t="str">
        <f t="shared" si="19"/>
        <v>NA</v>
      </c>
      <c r="AP50" s="52" t="s">
        <v>6</v>
      </c>
      <c r="AQ50" s="52" t="s">
        <v>6</v>
      </c>
      <c r="AR50" s="52" t="str">
        <f t="shared" si="20"/>
        <v>-</v>
      </c>
      <c r="AS50" s="14" t="str">
        <f t="shared" si="21"/>
        <v>NA</v>
      </c>
      <c r="AT50" s="53" t="s">
        <v>6</v>
      </c>
      <c r="AU50" s="53" t="s">
        <v>6</v>
      </c>
      <c r="AV50" s="53" t="str">
        <f t="shared" si="22"/>
        <v>-</v>
      </c>
      <c r="AW50" s="29" t="str">
        <f t="shared" si="23"/>
        <v>NA</v>
      </c>
      <c r="AX50" s="52" t="s">
        <v>6</v>
      </c>
      <c r="AY50" s="52" t="s">
        <v>6</v>
      </c>
      <c r="AZ50" s="52" t="str">
        <f t="shared" ref="AZ50:AZ51" si="84">IF(AND(ISNUMBER(AX50),ISNUMBER(AY50)),AVERAGE(AX50,AY50),AX50)</f>
        <v>-</v>
      </c>
      <c r="BA50" s="14" t="str">
        <f t="shared" ref="BA50:BA51" si="85">IF(ISNUMBER(AZ50),_xlfn.RANK.EQ(AZ50,AZ$31:AZ$51,0),"NA")</f>
        <v>NA</v>
      </c>
    </row>
    <row r="51" spans="1:53" x14ac:dyDescent="0.25">
      <c r="A51" s="21" t="s">
        <v>32</v>
      </c>
      <c r="B51" s="52" t="s">
        <v>4</v>
      </c>
      <c r="C51" s="52" t="s">
        <v>4</v>
      </c>
      <c r="D51" s="52" t="str">
        <f t="shared" si="80"/>
        <v>NA</v>
      </c>
      <c r="E51" s="14" t="str">
        <f t="shared" si="81"/>
        <v>NA</v>
      </c>
      <c r="F51" s="53">
        <v>0.44469399999999998</v>
      </c>
      <c r="G51" s="53">
        <v>0.47665999999999997</v>
      </c>
      <c r="H51" s="53">
        <f t="shared" si="82"/>
        <v>0.460677</v>
      </c>
      <c r="I51" s="29">
        <f t="shared" si="83"/>
        <v>9</v>
      </c>
      <c r="J51" s="52" t="s">
        <v>4</v>
      </c>
      <c r="K51" s="52" t="s">
        <v>4</v>
      </c>
      <c r="L51" s="52" t="str">
        <f t="shared" si="4"/>
        <v>NA</v>
      </c>
      <c r="M51" s="14" t="str">
        <f t="shared" si="5"/>
        <v>NA</v>
      </c>
      <c r="N51" s="53" t="s">
        <v>4</v>
      </c>
      <c r="O51" s="53" t="s">
        <v>4</v>
      </c>
      <c r="P51" s="53" t="str">
        <f t="shared" si="6"/>
        <v>NA</v>
      </c>
      <c r="Q51" s="29" t="str">
        <f t="shared" si="7"/>
        <v>NA</v>
      </c>
      <c r="R51" s="52">
        <v>0.75857300000000005</v>
      </c>
      <c r="S51" s="52">
        <v>0.82716199999999995</v>
      </c>
      <c r="T51" s="52">
        <f t="shared" si="8"/>
        <v>0.79286750000000006</v>
      </c>
      <c r="U51" s="14">
        <f t="shared" si="9"/>
        <v>10</v>
      </c>
      <c r="V51" s="53">
        <v>0.88212900000000005</v>
      </c>
      <c r="W51" s="53">
        <v>0.83846299999999996</v>
      </c>
      <c r="X51" s="53">
        <f t="shared" si="10"/>
        <v>0.86029599999999995</v>
      </c>
      <c r="Y51" s="29">
        <f t="shared" si="11"/>
        <v>9</v>
      </c>
      <c r="Z51" s="52" t="s">
        <v>4</v>
      </c>
      <c r="AA51" s="52" t="s">
        <v>4</v>
      </c>
      <c r="AB51" s="52" t="str">
        <f t="shared" si="12"/>
        <v>NA</v>
      </c>
      <c r="AC51" s="14" t="str">
        <f t="shared" si="13"/>
        <v>NA</v>
      </c>
      <c r="AD51" s="53" t="s">
        <v>4</v>
      </c>
      <c r="AE51" s="53" t="s">
        <v>4</v>
      </c>
      <c r="AF51" s="53" t="str">
        <f t="shared" si="14"/>
        <v>NA</v>
      </c>
      <c r="AG51" s="29" t="str">
        <f t="shared" si="15"/>
        <v>NA</v>
      </c>
      <c r="AH51" s="52" t="s">
        <v>4</v>
      </c>
      <c r="AI51" s="52" t="s">
        <v>4</v>
      </c>
      <c r="AJ51" s="52" t="str">
        <f t="shared" si="16"/>
        <v>NA</v>
      </c>
      <c r="AK51" s="14" t="str">
        <f t="shared" si="17"/>
        <v>NA</v>
      </c>
      <c r="AL51" s="53" t="s">
        <v>4</v>
      </c>
      <c r="AM51" s="53" t="s">
        <v>4</v>
      </c>
      <c r="AN51" s="53" t="str">
        <f t="shared" si="18"/>
        <v>NA</v>
      </c>
      <c r="AO51" s="29" t="str">
        <f t="shared" si="19"/>
        <v>NA</v>
      </c>
      <c r="AP51" s="52" t="s">
        <v>4</v>
      </c>
      <c r="AQ51" s="52" t="s">
        <v>4</v>
      </c>
      <c r="AR51" s="52" t="str">
        <f t="shared" si="20"/>
        <v>NA</v>
      </c>
      <c r="AS51" s="14" t="str">
        <f t="shared" si="21"/>
        <v>NA</v>
      </c>
      <c r="AT51" s="53">
        <v>0.92015400000000003</v>
      </c>
      <c r="AU51" s="53">
        <v>0.612645</v>
      </c>
      <c r="AV51" s="53">
        <f t="shared" si="22"/>
        <v>0.76639950000000001</v>
      </c>
      <c r="AW51" s="29">
        <f t="shared" si="23"/>
        <v>8</v>
      </c>
      <c r="AX51" s="52" t="s">
        <v>4</v>
      </c>
      <c r="AY51" s="52" t="s">
        <v>4</v>
      </c>
      <c r="AZ51" s="52" t="str">
        <f t="shared" si="84"/>
        <v>NA</v>
      </c>
      <c r="BA51" s="14" t="str">
        <f t="shared" si="85"/>
        <v>NA</v>
      </c>
    </row>
  </sheetData>
  <mergeCells count="107">
    <mergeCell ref="CT1:DA1"/>
    <mergeCell ref="B2:E2"/>
    <mergeCell ref="F2:I2"/>
    <mergeCell ref="J2:M2"/>
    <mergeCell ref="N2:Q2"/>
    <mergeCell ref="R2:U2"/>
    <mergeCell ref="V2:Y2"/>
    <mergeCell ref="Z2:AC2"/>
    <mergeCell ref="AD2:AG2"/>
    <mergeCell ref="AH2:AK2"/>
    <mergeCell ref="AX1:BE1"/>
    <mergeCell ref="BF1:BM1"/>
    <mergeCell ref="BN1:BU1"/>
    <mergeCell ref="BV1:CC1"/>
    <mergeCell ref="CD1:CK1"/>
    <mergeCell ref="CL1:CS1"/>
    <mergeCell ref="B1:I1"/>
    <mergeCell ref="J1:Q1"/>
    <mergeCell ref="R1:Y1"/>
    <mergeCell ref="Z1:AG1"/>
    <mergeCell ref="AH1:AO1"/>
    <mergeCell ref="AP1:AW1"/>
    <mergeCell ref="CH2:CK2"/>
    <mergeCell ref="CL2:CO2"/>
    <mergeCell ref="AD28:AG28"/>
    <mergeCell ref="AH28:AK28"/>
    <mergeCell ref="AL28:AO28"/>
    <mergeCell ref="CP2:CS2"/>
    <mergeCell ref="CT2:CW2"/>
    <mergeCell ref="CX2:DA2"/>
    <mergeCell ref="B4:E4"/>
    <mergeCell ref="F4:I4"/>
    <mergeCell ref="J4:M4"/>
    <mergeCell ref="N4:Q4"/>
    <mergeCell ref="R4:U4"/>
    <mergeCell ref="BJ2:BM2"/>
    <mergeCell ref="BN2:BQ2"/>
    <mergeCell ref="BR2:BU2"/>
    <mergeCell ref="BV2:BY2"/>
    <mergeCell ref="BZ2:CC2"/>
    <mergeCell ref="CD2:CG2"/>
    <mergeCell ref="AL2:AO2"/>
    <mergeCell ref="AP2:AS2"/>
    <mergeCell ref="AT2:AW2"/>
    <mergeCell ref="AX2:BA2"/>
    <mergeCell ref="BB2:BE2"/>
    <mergeCell ref="BF2:BI2"/>
    <mergeCell ref="A3:DA3"/>
    <mergeCell ref="AX4:BA4"/>
    <mergeCell ref="BB4:BE4"/>
    <mergeCell ref="BF4:BI4"/>
    <mergeCell ref="BJ4:BM4"/>
    <mergeCell ref="BN4:BQ4"/>
    <mergeCell ref="V4:Y4"/>
    <mergeCell ref="Z4:AC4"/>
    <mergeCell ref="AD4:AG4"/>
    <mergeCell ref="AH4:AK4"/>
    <mergeCell ref="AL4:AO4"/>
    <mergeCell ref="AP4:AS4"/>
    <mergeCell ref="H29:I29"/>
    <mergeCell ref="J29:K29"/>
    <mergeCell ref="L29:M29"/>
    <mergeCell ref="AP28:AS28"/>
    <mergeCell ref="AT28:AW28"/>
    <mergeCell ref="AX28:BA28"/>
    <mergeCell ref="CP4:CS4"/>
    <mergeCell ref="CT4:CW4"/>
    <mergeCell ref="CX4:DA4"/>
    <mergeCell ref="BZ4:CC4"/>
    <mergeCell ref="CD4:CG4"/>
    <mergeCell ref="CH4:CK4"/>
    <mergeCell ref="CL4:CO4"/>
    <mergeCell ref="A5:DA5"/>
    <mergeCell ref="B28:E28"/>
    <mergeCell ref="F28:I28"/>
    <mergeCell ref="J28:M28"/>
    <mergeCell ref="N28:Q28"/>
    <mergeCell ref="R28:U28"/>
    <mergeCell ref="V28:Y28"/>
    <mergeCell ref="Z28:AC28"/>
    <mergeCell ref="BR4:BU4"/>
    <mergeCell ref="BV4:BY4"/>
    <mergeCell ref="AT4:AW4"/>
    <mergeCell ref="A30:BA30"/>
    <mergeCell ref="AX29:AY29"/>
    <mergeCell ref="AZ29:BA29"/>
    <mergeCell ref="AL29:AM29"/>
    <mergeCell ref="AN29:AO29"/>
    <mergeCell ref="AP29:AQ29"/>
    <mergeCell ref="AR29:AS29"/>
    <mergeCell ref="AT29:AU29"/>
    <mergeCell ref="AV29:AW29"/>
    <mergeCell ref="Z29:AA29"/>
    <mergeCell ref="AB29:AC29"/>
    <mergeCell ref="AD29:AE29"/>
    <mergeCell ref="AF29:AG29"/>
    <mergeCell ref="AH29:AI29"/>
    <mergeCell ref="AJ29:AK29"/>
    <mergeCell ref="N29:O29"/>
    <mergeCell ref="P29:Q29"/>
    <mergeCell ref="R29:S29"/>
    <mergeCell ref="T29:U29"/>
    <mergeCell ref="V29:W29"/>
    <mergeCell ref="X29:Y29"/>
    <mergeCell ref="B29:C29"/>
    <mergeCell ref="D29:E29"/>
    <mergeCell ref="F29:G29"/>
  </mergeCells>
  <pageMargins left="0.7" right="0.7" top="0.75" bottom="0.75" header="0.3" footer="0.3"/>
  <pageSetup paperSize="9" orientation="portrait" r:id="rId1"/>
  <ignoredErrors>
    <ignoredError sqref="B2:XFD2 B4:XFD4 DB3:XFD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zoomScale="90" zoomScaleNormal="90" zoomScalePageLayoutView="90" workbookViewId="0"/>
  </sheetViews>
  <sheetFormatPr defaultColWidth="10.875" defaultRowHeight="15.75" x14ac:dyDescent="0.25"/>
  <cols>
    <col min="1" max="1" width="13.625" style="5" customWidth="1"/>
    <col min="2" max="2" width="6.875" style="5" customWidth="1"/>
    <col min="3" max="3" width="1.875" style="5" customWidth="1"/>
    <col min="4" max="5" width="6.875" style="5" customWidth="1"/>
    <col min="6" max="6" width="1.875" style="5" customWidth="1"/>
    <col min="7" max="7" width="5.375" style="5" customWidth="1"/>
    <col min="8" max="8" width="6.875" style="5" customWidth="1"/>
    <col min="9" max="9" width="1.875" style="5" customWidth="1"/>
    <col min="10" max="11" width="6.875" style="5" customWidth="1"/>
    <col min="12" max="12" width="1.875" style="5" customWidth="1"/>
    <col min="13" max="13" width="5.375" style="5" customWidth="1"/>
    <col min="14" max="14" width="6.875" style="5" customWidth="1"/>
    <col min="15" max="15" width="1.875" style="5" customWidth="1"/>
    <col min="16" max="17" width="6.875" style="5" customWidth="1"/>
    <col min="18" max="18" width="1.875" style="5" customWidth="1"/>
    <col min="19" max="19" width="5.375" style="5" customWidth="1"/>
    <col min="20" max="20" width="6.875" style="5" customWidth="1"/>
    <col min="21" max="21" width="1.875" style="5" customWidth="1"/>
    <col min="22" max="23" width="6.875" style="5" customWidth="1"/>
    <col min="24" max="24" width="1.875" style="5" customWidth="1"/>
    <col min="25" max="25" width="5.375" style="5" customWidth="1"/>
    <col min="26" max="26" width="6.875" style="5" customWidth="1"/>
    <col min="27" max="27" width="1.875" style="5" customWidth="1"/>
    <col min="28" max="29" width="6.875" style="5" customWidth="1"/>
    <col min="30" max="30" width="1.875" style="5" customWidth="1"/>
    <col min="31" max="31" width="5.375" style="5" customWidth="1"/>
    <col min="32" max="16384" width="10.875" style="5"/>
  </cols>
  <sheetData>
    <row r="1" spans="1:31" x14ac:dyDescent="0.25">
      <c r="A1" s="4" t="s">
        <v>10</v>
      </c>
      <c r="B1" s="92" t="s">
        <v>63</v>
      </c>
      <c r="C1" s="92"/>
      <c r="D1" s="92"/>
      <c r="E1" s="92"/>
      <c r="F1" s="92"/>
      <c r="G1" s="92"/>
      <c r="H1" s="93" t="s">
        <v>64</v>
      </c>
      <c r="I1" s="93"/>
      <c r="J1" s="93"/>
      <c r="K1" s="93"/>
      <c r="L1" s="93"/>
      <c r="M1" s="93"/>
      <c r="N1" s="92" t="s">
        <v>65</v>
      </c>
      <c r="O1" s="92"/>
      <c r="P1" s="92"/>
      <c r="Q1" s="92"/>
      <c r="R1" s="92"/>
      <c r="S1" s="92"/>
      <c r="T1" s="93" t="s">
        <v>66</v>
      </c>
      <c r="U1" s="93"/>
      <c r="V1" s="93"/>
      <c r="W1" s="93"/>
      <c r="X1" s="93"/>
      <c r="Y1" s="93"/>
      <c r="Z1" s="92" t="s">
        <v>67</v>
      </c>
      <c r="AA1" s="92"/>
      <c r="AB1" s="92"/>
      <c r="AC1" s="92"/>
      <c r="AD1" s="92"/>
      <c r="AE1" s="92"/>
    </row>
    <row r="2" spans="1:31" x14ac:dyDescent="0.25">
      <c r="A2" s="6" t="s">
        <v>26</v>
      </c>
      <c r="B2" s="98" t="s">
        <v>24</v>
      </c>
      <c r="C2" s="98"/>
      <c r="D2" s="98"/>
      <c r="E2" s="98" t="s">
        <v>25</v>
      </c>
      <c r="F2" s="98"/>
      <c r="G2" s="98"/>
      <c r="H2" s="93" t="s">
        <v>24</v>
      </c>
      <c r="I2" s="93"/>
      <c r="J2" s="93"/>
      <c r="K2" s="93" t="s">
        <v>25</v>
      </c>
      <c r="L2" s="93"/>
      <c r="M2" s="93"/>
      <c r="N2" s="98" t="s">
        <v>24</v>
      </c>
      <c r="O2" s="98"/>
      <c r="P2" s="98"/>
      <c r="Q2" s="98" t="s">
        <v>25</v>
      </c>
      <c r="R2" s="98"/>
      <c r="S2" s="98"/>
      <c r="T2" s="93" t="s">
        <v>24</v>
      </c>
      <c r="U2" s="93"/>
      <c r="V2" s="93"/>
      <c r="W2" s="93" t="s">
        <v>25</v>
      </c>
      <c r="X2" s="93"/>
      <c r="Y2" s="93"/>
      <c r="Z2" s="98" t="s">
        <v>24</v>
      </c>
      <c r="AA2" s="98"/>
      <c r="AB2" s="98"/>
      <c r="AC2" s="98" t="s">
        <v>25</v>
      </c>
      <c r="AD2" s="98"/>
      <c r="AE2" s="98"/>
    </row>
    <row r="3" spans="1:31" x14ac:dyDescent="0.25">
      <c r="A3" s="101" t="s">
        <v>71</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row>
    <row r="4" spans="1:31" x14ac:dyDescent="0.25">
      <c r="B4" s="98">
        <v>139</v>
      </c>
      <c r="C4" s="98"/>
      <c r="D4" s="98"/>
      <c r="E4" s="98">
        <v>128</v>
      </c>
      <c r="F4" s="98"/>
      <c r="G4" s="98"/>
      <c r="H4" s="93">
        <v>179</v>
      </c>
      <c r="I4" s="93"/>
      <c r="J4" s="93"/>
      <c r="K4" s="93">
        <v>527</v>
      </c>
      <c r="L4" s="93"/>
      <c r="M4" s="93"/>
      <c r="N4" s="98" t="s">
        <v>68</v>
      </c>
      <c r="O4" s="98"/>
      <c r="P4" s="98"/>
      <c r="Q4" s="98">
        <v>633</v>
      </c>
      <c r="R4" s="98"/>
      <c r="S4" s="98"/>
      <c r="T4" s="112" t="s">
        <v>69</v>
      </c>
      <c r="U4" s="112"/>
      <c r="V4" s="112"/>
      <c r="W4" s="103">
        <v>59</v>
      </c>
      <c r="X4" s="103"/>
      <c r="Y4" s="103"/>
      <c r="Z4" s="98" t="s">
        <v>70</v>
      </c>
      <c r="AA4" s="98"/>
      <c r="AB4" s="98"/>
      <c r="AC4" s="98">
        <v>63</v>
      </c>
      <c r="AD4" s="98"/>
      <c r="AE4" s="98"/>
    </row>
    <row r="5" spans="1:31" x14ac:dyDescent="0.25">
      <c r="A5" s="101" t="s">
        <v>72</v>
      </c>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row>
    <row r="6" spans="1:31" x14ac:dyDescent="0.25">
      <c r="A6" s="21" t="s">
        <v>39</v>
      </c>
      <c r="B6" s="9">
        <v>51</v>
      </c>
      <c r="C6" s="15" t="s">
        <v>29</v>
      </c>
      <c r="D6" s="16">
        <v>128</v>
      </c>
      <c r="E6" s="9">
        <v>46</v>
      </c>
      <c r="F6" s="15" t="s">
        <v>29</v>
      </c>
      <c r="G6" s="16">
        <v>143</v>
      </c>
      <c r="H6" s="10" t="s">
        <v>6</v>
      </c>
      <c r="I6" s="23" t="s">
        <v>29</v>
      </c>
      <c r="J6" s="24" t="s">
        <v>6</v>
      </c>
      <c r="K6" s="10" t="s">
        <v>6</v>
      </c>
      <c r="L6" s="23" t="s">
        <v>29</v>
      </c>
      <c r="M6" s="24" t="s">
        <v>6</v>
      </c>
      <c r="N6" s="9" t="s">
        <v>6</v>
      </c>
      <c r="O6" s="15" t="s">
        <v>29</v>
      </c>
      <c r="P6" s="16" t="s">
        <v>6</v>
      </c>
      <c r="Q6" s="9" t="s">
        <v>6</v>
      </c>
      <c r="R6" s="15" t="s">
        <v>29</v>
      </c>
      <c r="S6" s="16" t="s">
        <v>6</v>
      </c>
      <c r="T6" s="25" t="s">
        <v>6</v>
      </c>
      <c r="U6" s="26" t="s">
        <v>29</v>
      </c>
      <c r="V6" s="27" t="s">
        <v>6</v>
      </c>
      <c r="W6" s="10" t="s">
        <v>6</v>
      </c>
      <c r="X6" s="23" t="s">
        <v>29</v>
      </c>
      <c r="Y6" s="24" t="s">
        <v>6</v>
      </c>
      <c r="Z6" s="9" t="s">
        <v>6</v>
      </c>
      <c r="AA6" s="15" t="s">
        <v>29</v>
      </c>
      <c r="AB6" s="16" t="s">
        <v>6</v>
      </c>
      <c r="AC6" s="9" t="s">
        <v>6</v>
      </c>
      <c r="AD6" s="15" t="s">
        <v>29</v>
      </c>
      <c r="AE6" s="16" t="s">
        <v>6</v>
      </c>
    </row>
    <row r="7" spans="1:31" x14ac:dyDescent="0.25">
      <c r="A7" s="21" t="s">
        <v>33</v>
      </c>
      <c r="B7" s="9">
        <v>0</v>
      </c>
      <c r="C7" s="15" t="s">
        <v>29</v>
      </c>
      <c r="D7" s="16">
        <v>0</v>
      </c>
      <c r="E7" s="9">
        <v>0</v>
      </c>
      <c r="F7" s="15" t="s">
        <v>29</v>
      </c>
      <c r="G7" s="16">
        <v>0</v>
      </c>
      <c r="H7" s="10">
        <v>0</v>
      </c>
      <c r="I7" s="23" t="s">
        <v>29</v>
      </c>
      <c r="J7" s="24">
        <v>0</v>
      </c>
      <c r="K7" s="10">
        <v>0</v>
      </c>
      <c r="L7" s="23" t="s">
        <v>29</v>
      </c>
      <c r="M7" s="24">
        <v>0</v>
      </c>
      <c r="N7" s="9">
        <v>0</v>
      </c>
      <c r="O7" s="15" t="s">
        <v>29</v>
      </c>
      <c r="P7" s="16">
        <v>0</v>
      </c>
      <c r="Q7" s="9">
        <v>0</v>
      </c>
      <c r="R7" s="15" t="s">
        <v>29</v>
      </c>
      <c r="S7" s="16">
        <v>0</v>
      </c>
      <c r="T7" s="25">
        <v>0</v>
      </c>
      <c r="U7" s="26" t="s">
        <v>29</v>
      </c>
      <c r="V7" s="27">
        <v>0</v>
      </c>
      <c r="W7" s="10">
        <v>0</v>
      </c>
      <c r="X7" s="23" t="s">
        <v>29</v>
      </c>
      <c r="Y7" s="24">
        <v>0</v>
      </c>
      <c r="Z7" s="9">
        <v>0</v>
      </c>
      <c r="AA7" s="15" t="s">
        <v>29</v>
      </c>
      <c r="AB7" s="16">
        <v>0</v>
      </c>
      <c r="AC7" s="9">
        <v>0</v>
      </c>
      <c r="AD7" s="15" t="s">
        <v>29</v>
      </c>
      <c r="AE7" s="16">
        <v>0</v>
      </c>
    </row>
    <row r="8" spans="1:31" x14ac:dyDescent="0.25">
      <c r="A8" s="21" t="s">
        <v>40</v>
      </c>
      <c r="B8" s="9">
        <v>111</v>
      </c>
      <c r="C8" s="15" t="s">
        <v>29</v>
      </c>
      <c r="D8" s="16">
        <v>134</v>
      </c>
      <c r="E8" s="9">
        <v>103</v>
      </c>
      <c r="F8" s="15" t="s">
        <v>29</v>
      </c>
      <c r="G8" s="16">
        <v>143</v>
      </c>
      <c r="H8" s="10" t="s">
        <v>6</v>
      </c>
      <c r="I8" s="23" t="s">
        <v>29</v>
      </c>
      <c r="J8" s="24" t="s">
        <v>6</v>
      </c>
      <c r="K8" s="10" t="s">
        <v>6</v>
      </c>
      <c r="L8" s="23" t="s">
        <v>29</v>
      </c>
      <c r="M8" s="24" t="s">
        <v>6</v>
      </c>
      <c r="N8" s="9" t="s">
        <v>6</v>
      </c>
      <c r="O8" s="15" t="s">
        <v>29</v>
      </c>
      <c r="P8" s="16" t="s">
        <v>6</v>
      </c>
      <c r="Q8" s="9" t="s">
        <v>6</v>
      </c>
      <c r="R8" s="15" t="s">
        <v>29</v>
      </c>
      <c r="S8" s="16" t="s">
        <v>6</v>
      </c>
      <c r="T8" s="25" t="s">
        <v>6</v>
      </c>
      <c r="U8" s="26" t="s">
        <v>29</v>
      </c>
      <c r="V8" s="27" t="s">
        <v>6</v>
      </c>
      <c r="W8" s="10" t="s">
        <v>6</v>
      </c>
      <c r="X8" s="23" t="s">
        <v>29</v>
      </c>
      <c r="Y8" s="24" t="s">
        <v>6</v>
      </c>
      <c r="Z8" s="9" t="s">
        <v>6</v>
      </c>
      <c r="AA8" s="15" t="s">
        <v>29</v>
      </c>
      <c r="AB8" s="16" t="s">
        <v>6</v>
      </c>
      <c r="AC8" s="9" t="s">
        <v>6</v>
      </c>
      <c r="AD8" s="15" t="s">
        <v>29</v>
      </c>
      <c r="AE8" s="16" t="s">
        <v>6</v>
      </c>
    </row>
    <row r="9" spans="1:31" x14ac:dyDescent="0.25">
      <c r="A9" s="21" t="s">
        <v>30</v>
      </c>
      <c r="B9" s="9" t="s">
        <v>4</v>
      </c>
      <c r="C9" s="15" t="s">
        <v>29</v>
      </c>
      <c r="D9" s="16" t="s">
        <v>4</v>
      </c>
      <c r="E9" s="9" t="s">
        <v>4</v>
      </c>
      <c r="F9" s="15" t="s">
        <v>29</v>
      </c>
      <c r="G9" s="16" t="s">
        <v>4</v>
      </c>
      <c r="H9" s="10" t="s">
        <v>4</v>
      </c>
      <c r="I9" s="23" t="s">
        <v>29</v>
      </c>
      <c r="J9" s="24" t="s">
        <v>4</v>
      </c>
      <c r="K9" s="10" t="s">
        <v>4</v>
      </c>
      <c r="L9" s="23" t="s">
        <v>29</v>
      </c>
      <c r="M9" s="24" t="s">
        <v>4</v>
      </c>
      <c r="N9" s="9">
        <v>0</v>
      </c>
      <c r="O9" s="15" t="s">
        <v>29</v>
      </c>
      <c r="P9" s="16">
        <v>0</v>
      </c>
      <c r="Q9" s="9">
        <v>0</v>
      </c>
      <c r="R9" s="15" t="s">
        <v>29</v>
      </c>
      <c r="S9" s="16">
        <v>0</v>
      </c>
      <c r="T9" s="25" t="s">
        <v>4</v>
      </c>
      <c r="U9" s="26" t="s">
        <v>29</v>
      </c>
      <c r="V9" s="27" t="s">
        <v>4</v>
      </c>
      <c r="W9" s="10" t="s">
        <v>4</v>
      </c>
      <c r="X9" s="23" t="s">
        <v>29</v>
      </c>
      <c r="Y9" s="24" t="s">
        <v>4</v>
      </c>
      <c r="Z9" s="9" t="s">
        <v>4</v>
      </c>
      <c r="AA9" s="15" t="s">
        <v>29</v>
      </c>
      <c r="AB9" s="16" t="s">
        <v>4</v>
      </c>
      <c r="AC9" s="9" t="s">
        <v>4</v>
      </c>
      <c r="AD9" s="15" t="s">
        <v>29</v>
      </c>
      <c r="AE9" s="16" t="s">
        <v>4</v>
      </c>
    </row>
    <row r="10" spans="1:31" x14ac:dyDescent="0.25">
      <c r="A10" s="21" t="s">
        <v>35</v>
      </c>
      <c r="B10" s="9">
        <v>0</v>
      </c>
      <c r="C10" s="15" t="s">
        <v>29</v>
      </c>
      <c r="D10" s="16">
        <v>0</v>
      </c>
      <c r="E10" s="9">
        <v>0</v>
      </c>
      <c r="F10" s="15" t="s">
        <v>29</v>
      </c>
      <c r="G10" s="16">
        <v>0</v>
      </c>
      <c r="H10" s="10" t="s">
        <v>4</v>
      </c>
      <c r="I10" s="23" t="s">
        <v>29</v>
      </c>
      <c r="J10" s="24" t="s">
        <v>4</v>
      </c>
      <c r="K10" s="10" t="s">
        <v>4</v>
      </c>
      <c r="L10" s="23" t="s">
        <v>29</v>
      </c>
      <c r="M10" s="24" t="s">
        <v>4</v>
      </c>
      <c r="N10" s="9">
        <v>0</v>
      </c>
      <c r="O10" s="15" t="s">
        <v>29</v>
      </c>
      <c r="P10" s="16">
        <v>0</v>
      </c>
      <c r="Q10" s="9">
        <v>0</v>
      </c>
      <c r="R10" s="15" t="s">
        <v>29</v>
      </c>
      <c r="S10" s="16">
        <v>0</v>
      </c>
      <c r="T10" s="25">
        <v>0</v>
      </c>
      <c r="U10" s="26" t="s">
        <v>29</v>
      </c>
      <c r="V10" s="27">
        <v>0</v>
      </c>
      <c r="W10" s="10">
        <v>0</v>
      </c>
      <c r="X10" s="23" t="s">
        <v>29</v>
      </c>
      <c r="Y10" s="24">
        <v>0</v>
      </c>
      <c r="Z10" s="9" t="s">
        <v>4</v>
      </c>
      <c r="AA10" s="15" t="s">
        <v>29</v>
      </c>
      <c r="AB10" s="16" t="s">
        <v>4</v>
      </c>
      <c r="AC10" s="9" t="s">
        <v>4</v>
      </c>
      <c r="AD10" s="15" t="s">
        <v>29</v>
      </c>
      <c r="AE10" s="16" t="s">
        <v>4</v>
      </c>
    </row>
    <row r="11" spans="1:31" x14ac:dyDescent="0.25">
      <c r="A11" s="21" t="s">
        <v>41</v>
      </c>
      <c r="B11" s="9">
        <v>94</v>
      </c>
      <c r="C11" s="15" t="s">
        <v>29</v>
      </c>
      <c r="D11" s="16">
        <v>97</v>
      </c>
      <c r="E11" s="9">
        <v>91</v>
      </c>
      <c r="F11" s="15" t="s">
        <v>29</v>
      </c>
      <c r="G11" s="16">
        <v>101</v>
      </c>
      <c r="H11" s="10">
        <v>83</v>
      </c>
      <c r="I11" s="23" t="s">
        <v>29</v>
      </c>
      <c r="J11" s="24">
        <v>224</v>
      </c>
      <c r="K11" s="10">
        <v>87</v>
      </c>
      <c r="L11" s="23" t="s">
        <v>29</v>
      </c>
      <c r="M11" s="24">
        <v>881</v>
      </c>
      <c r="N11" s="9">
        <v>97</v>
      </c>
      <c r="O11" s="15" t="s">
        <v>29</v>
      </c>
      <c r="P11" s="16">
        <v>223</v>
      </c>
      <c r="Q11" s="9">
        <v>109</v>
      </c>
      <c r="R11" s="15" t="s">
        <v>29</v>
      </c>
      <c r="S11" s="16">
        <v>222</v>
      </c>
      <c r="T11" s="25">
        <v>56</v>
      </c>
      <c r="U11" s="26" t="s">
        <v>29</v>
      </c>
      <c r="V11" s="27">
        <v>58</v>
      </c>
      <c r="W11" s="10">
        <v>15</v>
      </c>
      <c r="X11" s="23" t="s">
        <v>29</v>
      </c>
      <c r="Y11" s="24">
        <v>51</v>
      </c>
      <c r="Z11" s="9">
        <v>58</v>
      </c>
      <c r="AA11" s="15" t="s">
        <v>29</v>
      </c>
      <c r="AB11" s="16">
        <v>59</v>
      </c>
      <c r="AC11" s="9">
        <v>5</v>
      </c>
      <c r="AD11" s="15" t="s">
        <v>29</v>
      </c>
      <c r="AE11" s="16">
        <v>51</v>
      </c>
    </row>
    <row r="12" spans="1:31" x14ac:dyDescent="0.25">
      <c r="A12" s="21" t="s">
        <v>31</v>
      </c>
      <c r="B12" s="9">
        <v>126</v>
      </c>
      <c r="C12" s="15" t="s">
        <v>29</v>
      </c>
      <c r="D12" s="16">
        <v>148</v>
      </c>
      <c r="E12" s="9">
        <v>76</v>
      </c>
      <c r="F12" s="15" t="s">
        <v>29</v>
      </c>
      <c r="G12" s="16">
        <v>107</v>
      </c>
      <c r="H12" s="10" t="s">
        <v>4</v>
      </c>
      <c r="I12" s="23" t="s">
        <v>29</v>
      </c>
      <c r="J12" s="24" t="s">
        <v>4</v>
      </c>
      <c r="K12" s="10" t="s">
        <v>4</v>
      </c>
      <c r="L12" s="23" t="s">
        <v>29</v>
      </c>
      <c r="M12" s="24" t="s">
        <v>4</v>
      </c>
      <c r="N12" s="9">
        <v>371</v>
      </c>
      <c r="O12" s="15" t="s">
        <v>29</v>
      </c>
      <c r="P12" s="16">
        <v>926</v>
      </c>
      <c r="Q12" s="9">
        <v>393</v>
      </c>
      <c r="R12" s="15" t="s">
        <v>29</v>
      </c>
      <c r="S12" s="16">
        <v>742</v>
      </c>
      <c r="T12" s="25">
        <v>58</v>
      </c>
      <c r="U12" s="26" t="s">
        <v>29</v>
      </c>
      <c r="V12" s="27">
        <v>72</v>
      </c>
      <c r="W12" s="10">
        <v>33</v>
      </c>
      <c r="X12" s="23" t="s">
        <v>29</v>
      </c>
      <c r="Y12" s="24">
        <v>54</v>
      </c>
      <c r="Z12" s="9" t="s">
        <v>4</v>
      </c>
      <c r="AA12" s="15" t="s">
        <v>29</v>
      </c>
      <c r="AB12" s="16" t="s">
        <v>4</v>
      </c>
      <c r="AC12" s="9" t="s">
        <v>4</v>
      </c>
      <c r="AD12" s="15" t="s">
        <v>29</v>
      </c>
      <c r="AE12" s="16" t="s">
        <v>4</v>
      </c>
    </row>
    <row r="13" spans="1:31" x14ac:dyDescent="0.25">
      <c r="A13" s="4" t="s">
        <v>80</v>
      </c>
      <c r="B13" s="9">
        <v>0</v>
      </c>
      <c r="C13" s="15" t="s">
        <v>29</v>
      </c>
      <c r="D13" s="16">
        <v>0</v>
      </c>
      <c r="E13" s="9">
        <v>0</v>
      </c>
      <c r="F13" s="15" t="s">
        <v>29</v>
      </c>
      <c r="G13" s="16">
        <v>1</v>
      </c>
      <c r="H13" s="10" t="s">
        <v>4</v>
      </c>
      <c r="I13" s="23" t="s">
        <v>29</v>
      </c>
      <c r="J13" s="24" t="s">
        <v>4</v>
      </c>
      <c r="K13" s="10" t="s">
        <v>4</v>
      </c>
      <c r="L13" s="23" t="s">
        <v>29</v>
      </c>
      <c r="M13" s="24" t="s">
        <v>4</v>
      </c>
      <c r="N13" s="9">
        <v>0</v>
      </c>
      <c r="O13" s="15" t="s">
        <v>29</v>
      </c>
      <c r="P13" s="16">
        <v>2</v>
      </c>
      <c r="Q13" s="9">
        <v>0</v>
      </c>
      <c r="R13" s="15" t="s">
        <v>29</v>
      </c>
      <c r="S13" s="16">
        <v>0</v>
      </c>
      <c r="T13" s="25">
        <v>4</v>
      </c>
      <c r="U13" s="26" t="s">
        <v>29</v>
      </c>
      <c r="V13" s="27">
        <v>4</v>
      </c>
      <c r="W13" s="10">
        <v>1</v>
      </c>
      <c r="X13" s="23" t="s">
        <v>29</v>
      </c>
      <c r="Y13" s="24">
        <v>3</v>
      </c>
      <c r="Z13" s="9" t="s">
        <v>4</v>
      </c>
      <c r="AA13" s="15" t="s">
        <v>29</v>
      </c>
      <c r="AB13" s="16" t="s">
        <v>4</v>
      </c>
      <c r="AC13" s="9" t="s">
        <v>4</v>
      </c>
      <c r="AD13" s="15" t="s">
        <v>29</v>
      </c>
      <c r="AE13" s="16" t="s">
        <v>4</v>
      </c>
    </row>
    <row r="14" spans="1:31" x14ac:dyDescent="0.25">
      <c r="A14" s="22" t="s">
        <v>81</v>
      </c>
      <c r="B14" s="9" t="s">
        <v>4</v>
      </c>
      <c r="C14" s="15" t="s">
        <v>29</v>
      </c>
      <c r="D14" s="16" t="s">
        <v>4</v>
      </c>
      <c r="E14" s="9" t="s">
        <v>4</v>
      </c>
      <c r="F14" s="15" t="s">
        <v>29</v>
      </c>
      <c r="G14" s="16" t="s">
        <v>4</v>
      </c>
      <c r="H14" s="10" t="s">
        <v>4</v>
      </c>
      <c r="I14" s="23" t="s">
        <v>29</v>
      </c>
      <c r="J14" s="24" t="s">
        <v>4</v>
      </c>
      <c r="K14" s="10" t="s">
        <v>4</v>
      </c>
      <c r="L14" s="23" t="s">
        <v>29</v>
      </c>
      <c r="M14" s="24" t="s">
        <v>4</v>
      </c>
      <c r="N14" s="9" t="s">
        <v>4</v>
      </c>
      <c r="O14" s="15" t="s">
        <v>29</v>
      </c>
      <c r="P14" s="16" t="s">
        <v>4</v>
      </c>
      <c r="Q14" s="9" t="s">
        <v>4</v>
      </c>
      <c r="R14" s="15" t="s">
        <v>29</v>
      </c>
      <c r="S14" s="16" t="s">
        <v>4</v>
      </c>
      <c r="T14" s="25" t="s">
        <v>4</v>
      </c>
      <c r="U14" s="26" t="s">
        <v>29</v>
      </c>
      <c r="V14" s="27" t="s">
        <v>4</v>
      </c>
      <c r="W14" s="10" t="s">
        <v>4</v>
      </c>
      <c r="X14" s="23" t="s">
        <v>29</v>
      </c>
      <c r="Y14" s="24" t="s">
        <v>4</v>
      </c>
      <c r="Z14" s="9">
        <v>54</v>
      </c>
      <c r="AA14" s="15" t="s">
        <v>29</v>
      </c>
      <c r="AB14" s="16">
        <v>62</v>
      </c>
      <c r="AC14" s="9">
        <v>25</v>
      </c>
      <c r="AD14" s="15" t="s">
        <v>29</v>
      </c>
      <c r="AE14" s="16">
        <v>40</v>
      </c>
    </row>
    <row r="15" spans="1:31" x14ac:dyDescent="0.25">
      <c r="A15" s="21" t="s">
        <v>28</v>
      </c>
      <c r="B15" s="9">
        <v>0</v>
      </c>
      <c r="C15" s="15" t="s">
        <v>29</v>
      </c>
      <c r="D15" s="16">
        <v>0</v>
      </c>
      <c r="E15" s="9">
        <v>0</v>
      </c>
      <c r="F15" s="15" t="s">
        <v>29</v>
      </c>
      <c r="G15" s="16">
        <v>0</v>
      </c>
      <c r="H15" s="10">
        <v>0</v>
      </c>
      <c r="I15" s="23" t="s">
        <v>29</v>
      </c>
      <c r="J15" s="24">
        <v>0</v>
      </c>
      <c r="K15" s="10">
        <v>0</v>
      </c>
      <c r="L15" s="23" t="s">
        <v>29</v>
      </c>
      <c r="M15" s="24">
        <v>0</v>
      </c>
      <c r="N15" s="9" t="s">
        <v>4</v>
      </c>
      <c r="O15" s="15" t="s">
        <v>29</v>
      </c>
      <c r="P15" s="16" t="s">
        <v>4</v>
      </c>
      <c r="Q15" s="9" t="s">
        <v>4</v>
      </c>
      <c r="R15" s="15" t="s">
        <v>29</v>
      </c>
      <c r="S15" s="16" t="s">
        <v>4</v>
      </c>
      <c r="T15" s="25">
        <v>0</v>
      </c>
      <c r="U15" s="26" t="s">
        <v>29</v>
      </c>
      <c r="V15" s="27">
        <v>0</v>
      </c>
      <c r="W15" s="10">
        <v>0</v>
      </c>
      <c r="X15" s="23" t="s">
        <v>29</v>
      </c>
      <c r="Y15" s="24">
        <v>0</v>
      </c>
      <c r="Z15" s="9">
        <v>0</v>
      </c>
      <c r="AA15" s="15" t="s">
        <v>29</v>
      </c>
      <c r="AB15" s="16">
        <v>0</v>
      </c>
      <c r="AC15" s="9">
        <v>0</v>
      </c>
      <c r="AD15" s="15" t="s">
        <v>29</v>
      </c>
      <c r="AE15" s="16">
        <v>0</v>
      </c>
    </row>
    <row r="16" spans="1:31" x14ac:dyDescent="0.25">
      <c r="A16" s="21" t="s">
        <v>82</v>
      </c>
      <c r="B16" s="9">
        <v>100</v>
      </c>
      <c r="C16" s="15" t="s">
        <v>29</v>
      </c>
      <c r="D16" s="16">
        <v>107</v>
      </c>
      <c r="E16" s="9">
        <v>95</v>
      </c>
      <c r="F16" s="15" t="s">
        <v>29</v>
      </c>
      <c r="G16" s="16">
        <v>112</v>
      </c>
      <c r="H16" s="10">
        <v>134</v>
      </c>
      <c r="I16" s="23" t="s">
        <v>29</v>
      </c>
      <c r="J16" s="24">
        <v>171</v>
      </c>
      <c r="K16" s="10">
        <v>165</v>
      </c>
      <c r="L16" s="23" t="s">
        <v>29</v>
      </c>
      <c r="M16" s="24">
        <v>366</v>
      </c>
      <c r="N16" s="9">
        <v>303</v>
      </c>
      <c r="O16" s="15" t="s">
        <v>29</v>
      </c>
      <c r="P16" s="16">
        <v>610</v>
      </c>
      <c r="Q16" s="9">
        <v>280</v>
      </c>
      <c r="R16" s="15" t="s">
        <v>29</v>
      </c>
      <c r="S16" s="16">
        <v>663</v>
      </c>
      <c r="T16" s="25">
        <v>51</v>
      </c>
      <c r="U16" s="26" t="s">
        <v>29</v>
      </c>
      <c r="V16" s="27">
        <v>55</v>
      </c>
      <c r="W16" s="10">
        <v>42</v>
      </c>
      <c r="X16" s="23" t="s">
        <v>29</v>
      </c>
      <c r="Y16" s="24">
        <v>53</v>
      </c>
      <c r="Z16" s="9">
        <v>55</v>
      </c>
      <c r="AA16" s="15" t="s">
        <v>29</v>
      </c>
      <c r="AB16" s="16">
        <v>61</v>
      </c>
      <c r="AC16" s="9">
        <v>22</v>
      </c>
      <c r="AD16" s="15" t="s">
        <v>29</v>
      </c>
      <c r="AE16" s="16">
        <v>59</v>
      </c>
    </row>
    <row r="17" spans="1:31" x14ac:dyDescent="0.25">
      <c r="A17" s="21" t="s">
        <v>83</v>
      </c>
      <c r="B17" s="9" t="s">
        <v>4</v>
      </c>
      <c r="C17" s="15" t="s">
        <v>29</v>
      </c>
      <c r="D17" s="16" t="s">
        <v>4</v>
      </c>
      <c r="E17" s="9" t="s">
        <v>4</v>
      </c>
      <c r="F17" s="15" t="s">
        <v>29</v>
      </c>
      <c r="G17" s="16" t="s">
        <v>4</v>
      </c>
      <c r="H17" s="10" t="s">
        <v>4</v>
      </c>
      <c r="I17" s="23" t="s">
        <v>29</v>
      </c>
      <c r="J17" s="24" t="s">
        <v>4</v>
      </c>
      <c r="K17" s="10" t="s">
        <v>4</v>
      </c>
      <c r="L17" s="23" t="s">
        <v>29</v>
      </c>
      <c r="M17" s="24" t="s">
        <v>4</v>
      </c>
      <c r="N17" s="9" t="s">
        <v>4</v>
      </c>
      <c r="O17" s="15" t="s">
        <v>29</v>
      </c>
      <c r="P17" s="16" t="s">
        <v>4</v>
      </c>
      <c r="Q17" s="9" t="s">
        <v>4</v>
      </c>
      <c r="R17" s="15" t="s">
        <v>29</v>
      </c>
      <c r="S17" s="16" t="s">
        <v>4</v>
      </c>
      <c r="T17" s="25" t="s">
        <v>4</v>
      </c>
      <c r="U17" s="26" t="s">
        <v>29</v>
      </c>
      <c r="V17" s="27" t="s">
        <v>4</v>
      </c>
      <c r="W17" s="10" t="s">
        <v>4</v>
      </c>
      <c r="X17" s="23" t="s">
        <v>29</v>
      </c>
      <c r="Y17" s="24" t="s">
        <v>4</v>
      </c>
      <c r="Z17" s="9" t="s">
        <v>4</v>
      </c>
      <c r="AA17" s="15" t="s">
        <v>29</v>
      </c>
      <c r="AB17" s="16" t="s">
        <v>4</v>
      </c>
      <c r="AC17" s="9" t="s">
        <v>4</v>
      </c>
      <c r="AD17" s="15" t="s">
        <v>29</v>
      </c>
      <c r="AE17" s="16" t="s">
        <v>4</v>
      </c>
    </row>
    <row r="18" spans="1:31" x14ac:dyDescent="0.25">
      <c r="A18" s="21" t="s">
        <v>84</v>
      </c>
      <c r="B18" s="9" t="s">
        <v>4</v>
      </c>
      <c r="C18" s="15" t="s">
        <v>29</v>
      </c>
      <c r="D18" s="16" t="s">
        <v>4</v>
      </c>
      <c r="E18" s="9" t="s">
        <v>4</v>
      </c>
      <c r="F18" s="15" t="s">
        <v>29</v>
      </c>
      <c r="G18" s="16" t="s">
        <v>4</v>
      </c>
      <c r="H18" s="10" t="s">
        <v>4</v>
      </c>
      <c r="I18" s="23" t="s">
        <v>29</v>
      </c>
      <c r="J18" s="24" t="s">
        <v>4</v>
      </c>
      <c r="K18" s="10" t="s">
        <v>4</v>
      </c>
      <c r="L18" s="23" t="s">
        <v>29</v>
      </c>
      <c r="M18" s="24" t="s">
        <v>4</v>
      </c>
      <c r="N18" s="9" t="s">
        <v>4</v>
      </c>
      <c r="O18" s="15" t="s">
        <v>29</v>
      </c>
      <c r="P18" s="16" t="s">
        <v>4</v>
      </c>
      <c r="Q18" s="9" t="s">
        <v>4</v>
      </c>
      <c r="R18" s="15" t="s">
        <v>29</v>
      </c>
      <c r="S18" s="16" t="s">
        <v>4</v>
      </c>
      <c r="T18" s="25" t="s">
        <v>4</v>
      </c>
      <c r="U18" s="26" t="s">
        <v>29</v>
      </c>
      <c r="V18" s="27" t="s">
        <v>4</v>
      </c>
      <c r="W18" s="10" t="s">
        <v>4</v>
      </c>
      <c r="X18" s="23" t="s">
        <v>29</v>
      </c>
      <c r="Y18" s="24" t="s">
        <v>4</v>
      </c>
      <c r="Z18" s="9" t="s">
        <v>4</v>
      </c>
      <c r="AA18" s="15" t="s">
        <v>29</v>
      </c>
      <c r="AB18" s="16" t="s">
        <v>4</v>
      </c>
      <c r="AC18" s="9" t="s">
        <v>4</v>
      </c>
      <c r="AD18" s="15" t="s">
        <v>29</v>
      </c>
      <c r="AE18" s="16" t="s">
        <v>4</v>
      </c>
    </row>
    <row r="19" spans="1:31" x14ac:dyDescent="0.25">
      <c r="A19" s="21" t="s">
        <v>85</v>
      </c>
      <c r="B19" s="9" t="s">
        <v>4</v>
      </c>
      <c r="C19" s="15" t="s">
        <v>29</v>
      </c>
      <c r="D19" s="16" t="s">
        <v>4</v>
      </c>
      <c r="E19" s="9" t="s">
        <v>4</v>
      </c>
      <c r="F19" s="15" t="s">
        <v>29</v>
      </c>
      <c r="G19" s="16" t="s">
        <v>4</v>
      </c>
      <c r="H19" s="10" t="s">
        <v>4</v>
      </c>
      <c r="I19" s="23" t="s">
        <v>29</v>
      </c>
      <c r="J19" s="24" t="s">
        <v>4</v>
      </c>
      <c r="K19" s="10" t="s">
        <v>4</v>
      </c>
      <c r="L19" s="23" t="s">
        <v>29</v>
      </c>
      <c r="M19" s="24" t="s">
        <v>4</v>
      </c>
      <c r="N19" s="9" t="s">
        <v>4</v>
      </c>
      <c r="O19" s="15" t="s">
        <v>29</v>
      </c>
      <c r="P19" s="16" t="s">
        <v>4</v>
      </c>
      <c r="Q19" s="9" t="s">
        <v>4</v>
      </c>
      <c r="R19" s="15" t="s">
        <v>29</v>
      </c>
      <c r="S19" s="16" t="s">
        <v>4</v>
      </c>
      <c r="T19" s="25" t="s">
        <v>4</v>
      </c>
      <c r="U19" s="26" t="s">
        <v>29</v>
      </c>
      <c r="V19" s="27" t="s">
        <v>4</v>
      </c>
      <c r="W19" s="10" t="s">
        <v>4</v>
      </c>
      <c r="X19" s="23" t="s">
        <v>29</v>
      </c>
      <c r="Y19" s="24" t="s">
        <v>4</v>
      </c>
      <c r="Z19" s="9" t="s">
        <v>4</v>
      </c>
      <c r="AA19" s="15" t="s">
        <v>29</v>
      </c>
      <c r="AB19" s="16" t="s">
        <v>4</v>
      </c>
      <c r="AC19" s="9" t="s">
        <v>4</v>
      </c>
      <c r="AD19" s="15" t="s">
        <v>29</v>
      </c>
      <c r="AE19" s="16" t="s">
        <v>4</v>
      </c>
    </row>
    <row r="20" spans="1:31" x14ac:dyDescent="0.25">
      <c r="A20" s="21" t="s">
        <v>43</v>
      </c>
      <c r="B20" s="9">
        <v>119</v>
      </c>
      <c r="C20" s="15" t="s">
        <v>29</v>
      </c>
      <c r="D20" s="16">
        <v>143</v>
      </c>
      <c r="E20" s="9">
        <v>100</v>
      </c>
      <c r="F20" s="15" t="s">
        <v>29</v>
      </c>
      <c r="G20" s="16">
        <v>127</v>
      </c>
      <c r="H20" s="10" t="s">
        <v>4</v>
      </c>
      <c r="I20" s="23" t="s">
        <v>29</v>
      </c>
      <c r="J20" s="24" t="s">
        <v>4</v>
      </c>
      <c r="K20" s="10" t="s">
        <v>4</v>
      </c>
      <c r="L20" s="23" t="s">
        <v>29</v>
      </c>
      <c r="M20" s="24" t="s">
        <v>4</v>
      </c>
      <c r="N20" s="9" t="s">
        <v>4</v>
      </c>
      <c r="O20" s="15" t="s">
        <v>29</v>
      </c>
      <c r="P20" s="16" t="s">
        <v>4</v>
      </c>
      <c r="Q20" s="9" t="s">
        <v>4</v>
      </c>
      <c r="R20" s="15" t="s">
        <v>29</v>
      </c>
      <c r="S20" s="16" t="s">
        <v>4</v>
      </c>
      <c r="T20" s="25">
        <v>59</v>
      </c>
      <c r="U20" s="26" t="s">
        <v>29</v>
      </c>
      <c r="V20" s="27">
        <v>61</v>
      </c>
      <c r="W20" s="10">
        <v>30</v>
      </c>
      <c r="X20" s="23" t="s">
        <v>29</v>
      </c>
      <c r="Y20" s="24">
        <v>50</v>
      </c>
      <c r="Z20" s="9">
        <v>54</v>
      </c>
      <c r="AA20" s="15" t="s">
        <v>29</v>
      </c>
      <c r="AB20" s="16">
        <v>61</v>
      </c>
      <c r="AC20" s="9">
        <v>56</v>
      </c>
      <c r="AD20" s="15" t="s">
        <v>29</v>
      </c>
      <c r="AE20" s="16">
        <v>70</v>
      </c>
    </row>
    <row r="21" spans="1:31" x14ac:dyDescent="0.25">
      <c r="A21" s="21" t="s">
        <v>38</v>
      </c>
      <c r="B21" s="9" t="s">
        <v>4</v>
      </c>
      <c r="C21" s="15" t="s">
        <v>29</v>
      </c>
      <c r="D21" s="16" t="s">
        <v>4</v>
      </c>
      <c r="E21" s="9" t="s">
        <v>4</v>
      </c>
      <c r="F21" s="15" t="s">
        <v>29</v>
      </c>
      <c r="G21" s="16" t="s">
        <v>4</v>
      </c>
      <c r="H21" s="10" t="s">
        <v>4</v>
      </c>
      <c r="I21" s="23" t="s">
        <v>29</v>
      </c>
      <c r="J21" s="24" t="s">
        <v>4</v>
      </c>
      <c r="K21" s="10" t="s">
        <v>4</v>
      </c>
      <c r="L21" s="23" t="s">
        <v>29</v>
      </c>
      <c r="M21" s="24" t="s">
        <v>4</v>
      </c>
      <c r="N21" s="9" t="s">
        <v>4</v>
      </c>
      <c r="O21" s="15" t="s">
        <v>29</v>
      </c>
      <c r="P21" s="16" t="s">
        <v>4</v>
      </c>
      <c r="Q21" s="9" t="s">
        <v>4</v>
      </c>
      <c r="R21" s="15" t="s">
        <v>29</v>
      </c>
      <c r="S21" s="16" t="s">
        <v>4</v>
      </c>
      <c r="T21" s="25">
        <v>54</v>
      </c>
      <c r="U21" s="26" t="s">
        <v>29</v>
      </c>
      <c r="V21" s="27">
        <v>69</v>
      </c>
      <c r="W21" s="10">
        <v>21</v>
      </c>
      <c r="X21" s="23" t="s">
        <v>29</v>
      </c>
      <c r="Y21" s="24">
        <v>52</v>
      </c>
      <c r="Z21" s="9" t="s">
        <v>4</v>
      </c>
      <c r="AA21" s="15" t="s">
        <v>29</v>
      </c>
      <c r="AB21" s="16" t="s">
        <v>4</v>
      </c>
      <c r="AC21" s="9" t="s">
        <v>4</v>
      </c>
      <c r="AD21" s="15" t="s">
        <v>29</v>
      </c>
      <c r="AE21" s="16" t="s">
        <v>4</v>
      </c>
    </row>
    <row r="22" spans="1:31" x14ac:dyDescent="0.25">
      <c r="A22" s="21" t="s">
        <v>37</v>
      </c>
      <c r="B22" s="9">
        <v>0</v>
      </c>
      <c r="C22" s="15" t="s">
        <v>29</v>
      </c>
      <c r="D22" s="16">
        <v>11</v>
      </c>
      <c r="E22" s="9">
        <v>0</v>
      </c>
      <c r="F22" s="15" t="s">
        <v>29</v>
      </c>
      <c r="G22" s="16">
        <v>27</v>
      </c>
      <c r="H22" s="10" t="s">
        <v>4</v>
      </c>
      <c r="I22" s="23" t="s">
        <v>29</v>
      </c>
      <c r="J22" s="24" t="s">
        <v>4</v>
      </c>
      <c r="K22" s="10" t="s">
        <v>4</v>
      </c>
      <c r="L22" s="23" t="s">
        <v>29</v>
      </c>
      <c r="M22" s="24" t="s">
        <v>4</v>
      </c>
      <c r="N22" s="9" t="s">
        <v>4</v>
      </c>
      <c r="O22" s="15" t="s">
        <v>29</v>
      </c>
      <c r="P22" s="16" t="s">
        <v>4</v>
      </c>
      <c r="Q22" s="9" t="s">
        <v>4</v>
      </c>
      <c r="R22" s="15" t="s">
        <v>29</v>
      </c>
      <c r="S22" s="16" t="s">
        <v>4</v>
      </c>
      <c r="T22" s="25">
        <v>23</v>
      </c>
      <c r="U22" s="26" t="s">
        <v>29</v>
      </c>
      <c r="V22" s="27">
        <v>36</v>
      </c>
      <c r="W22" s="10">
        <v>1</v>
      </c>
      <c r="X22" s="23" t="s">
        <v>29</v>
      </c>
      <c r="Y22" s="24">
        <v>23</v>
      </c>
      <c r="Z22" s="9" t="s">
        <v>4</v>
      </c>
      <c r="AA22" s="15" t="s">
        <v>29</v>
      </c>
      <c r="AB22" s="16" t="s">
        <v>4</v>
      </c>
      <c r="AC22" s="9" t="s">
        <v>4</v>
      </c>
      <c r="AD22" s="15" t="s">
        <v>29</v>
      </c>
      <c r="AE22" s="16" t="s">
        <v>4</v>
      </c>
    </row>
    <row r="23" spans="1:31" x14ac:dyDescent="0.25">
      <c r="A23" s="21" t="s">
        <v>42</v>
      </c>
      <c r="B23" s="9" t="s">
        <v>4</v>
      </c>
      <c r="C23" s="15" t="s">
        <v>29</v>
      </c>
      <c r="D23" s="16" t="s">
        <v>4</v>
      </c>
      <c r="E23" s="9" t="s">
        <v>4</v>
      </c>
      <c r="F23" s="15" t="s">
        <v>29</v>
      </c>
      <c r="G23" s="16" t="s">
        <v>4</v>
      </c>
      <c r="H23" s="10" t="s">
        <v>4</v>
      </c>
      <c r="I23" s="23" t="s">
        <v>29</v>
      </c>
      <c r="J23" s="24" t="s">
        <v>4</v>
      </c>
      <c r="K23" s="10" t="s">
        <v>4</v>
      </c>
      <c r="L23" s="23" t="s">
        <v>29</v>
      </c>
      <c r="M23" s="24" t="s">
        <v>4</v>
      </c>
      <c r="N23" s="9" t="s">
        <v>4</v>
      </c>
      <c r="O23" s="15" t="s">
        <v>29</v>
      </c>
      <c r="P23" s="16" t="s">
        <v>4</v>
      </c>
      <c r="Q23" s="9" t="s">
        <v>4</v>
      </c>
      <c r="R23" s="15" t="s">
        <v>29</v>
      </c>
      <c r="S23" s="16" t="s">
        <v>4</v>
      </c>
      <c r="T23" s="25">
        <v>57</v>
      </c>
      <c r="U23" s="26" t="s">
        <v>29</v>
      </c>
      <c r="V23" s="27">
        <v>59</v>
      </c>
      <c r="W23" s="10">
        <v>35</v>
      </c>
      <c r="X23" s="23" t="s">
        <v>29</v>
      </c>
      <c r="Y23" s="24">
        <v>50</v>
      </c>
      <c r="Z23" s="9" t="s">
        <v>4</v>
      </c>
      <c r="AA23" s="15" t="s">
        <v>29</v>
      </c>
      <c r="AB23" s="16" t="s">
        <v>4</v>
      </c>
      <c r="AC23" s="9" t="s">
        <v>4</v>
      </c>
      <c r="AD23" s="15" t="s">
        <v>29</v>
      </c>
      <c r="AE23" s="16" t="s">
        <v>4</v>
      </c>
    </row>
    <row r="24" spans="1:31" x14ac:dyDescent="0.25">
      <c r="A24" s="21" t="s">
        <v>34</v>
      </c>
      <c r="B24" s="9">
        <v>59</v>
      </c>
      <c r="C24" s="15" t="s">
        <v>29</v>
      </c>
      <c r="D24" s="16">
        <v>133</v>
      </c>
      <c r="E24" s="9">
        <v>51</v>
      </c>
      <c r="F24" s="15" t="s">
        <v>29</v>
      </c>
      <c r="G24" s="16">
        <v>126</v>
      </c>
      <c r="H24" s="10">
        <v>0</v>
      </c>
      <c r="I24" s="23" t="s">
        <v>29</v>
      </c>
      <c r="J24" s="24">
        <v>104</v>
      </c>
      <c r="K24" s="10">
        <v>0</v>
      </c>
      <c r="L24" s="23" t="s">
        <v>29</v>
      </c>
      <c r="M24" s="24">
        <v>187</v>
      </c>
      <c r="N24" s="9">
        <v>19</v>
      </c>
      <c r="O24" s="15" t="s">
        <v>29</v>
      </c>
      <c r="P24" s="16">
        <v>526</v>
      </c>
      <c r="Q24" s="9">
        <v>41</v>
      </c>
      <c r="R24" s="15" t="s">
        <v>29</v>
      </c>
      <c r="S24" s="16">
        <v>564</v>
      </c>
      <c r="T24" s="25">
        <v>38</v>
      </c>
      <c r="U24" s="26" t="s">
        <v>29</v>
      </c>
      <c r="V24" s="27">
        <v>50</v>
      </c>
      <c r="W24" s="10">
        <v>14</v>
      </c>
      <c r="X24" s="23" t="s">
        <v>29</v>
      </c>
      <c r="Y24" s="24">
        <v>56</v>
      </c>
      <c r="Z24" s="9">
        <v>25</v>
      </c>
      <c r="AA24" s="15" t="s">
        <v>29</v>
      </c>
      <c r="AB24" s="16">
        <v>38</v>
      </c>
      <c r="AC24" s="9">
        <v>14</v>
      </c>
      <c r="AD24" s="15" t="s">
        <v>29</v>
      </c>
      <c r="AE24" s="16">
        <v>80</v>
      </c>
    </row>
    <row r="25" spans="1:31" x14ac:dyDescent="0.25">
      <c r="A25" s="21" t="s">
        <v>36</v>
      </c>
      <c r="B25" s="9">
        <v>7</v>
      </c>
      <c r="C25" s="15" t="s">
        <v>29</v>
      </c>
      <c r="D25" s="16">
        <v>72</v>
      </c>
      <c r="E25" s="9">
        <v>3</v>
      </c>
      <c r="F25" s="15" t="s">
        <v>29</v>
      </c>
      <c r="G25" s="16">
        <v>75</v>
      </c>
      <c r="H25" s="10" t="s">
        <v>6</v>
      </c>
      <c r="I25" s="23" t="s">
        <v>29</v>
      </c>
      <c r="J25" s="24" t="s">
        <v>6</v>
      </c>
      <c r="K25" s="10" t="s">
        <v>6</v>
      </c>
      <c r="L25" s="23" t="s">
        <v>29</v>
      </c>
      <c r="M25" s="24" t="s">
        <v>6</v>
      </c>
      <c r="N25" s="9" t="s">
        <v>6</v>
      </c>
      <c r="O25" s="15" t="s">
        <v>29</v>
      </c>
      <c r="P25" s="16" t="s">
        <v>6</v>
      </c>
      <c r="Q25" s="9" t="s">
        <v>6</v>
      </c>
      <c r="R25" s="15" t="s">
        <v>29</v>
      </c>
      <c r="S25" s="16" t="s">
        <v>6</v>
      </c>
      <c r="T25" s="25" t="s">
        <v>6</v>
      </c>
      <c r="U25" s="26" t="s">
        <v>29</v>
      </c>
      <c r="V25" s="27" t="s">
        <v>6</v>
      </c>
      <c r="W25" s="10" t="s">
        <v>6</v>
      </c>
      <c r="X25" s="23" t="s">
        <v>29</v>
      </c>
      <c r="Y25" s="24" t="s">
        <v>6</v>
      </c>
      <c r="Z25" s="9" t="s">
        <v>6</v>
      </c>
      <c r="AA25" s="15" t="s">
        <v>29</v>
      </c>
      <c r="AB25" s="16" t="s">
        <v>6</v>
      </c>
      <c r="AC25" s="9" t="s">
        <v>6</v>
      </c>
      <c r="AD25" s="15" t="s">
        <v>29</v>
      </c>
      <c r="AE25" s="16" t="s">
        <v>6</v>
      </c>
    </row>
    <row r="26" spans="1:31" x14ac:dyDescent="0.25">
      <c r="A26" s="21" t="s">
        <v>32</v>
      </c>
      <c r="B26" s="9">
        <v>79</v>
      </c>
      <c r="C26" s="15" t="s">
        <v>29</v>
      </c>
      <c r="D26" s="16">
        <v>99</v>
      </c>
      <c r="E26" s="9">
        <v>81</v>
      </c>
      <c r="F26" s="15" t="s">
        <v>29</v>
      </c>
      <c r="G26" s="16">
        <v>106</v>
      </c>
      <c r="H26" s="10" t="s">
        <v>4</v>
      </c>
      <c r="I26" s="23" t="s">
        <v>29</v>
      </c>
      <c r="J26" s="24" t="s">
        <v>4</v>
      </c>
      <c r="K26" s="10" t="s">
        <v>4</v>
      </c>
      <c r="L26" s="23" t="s">
        <v>29</v>
      </c>
      <c r="M26" s="24" t="s">
        <v>4</v>
      </c>
      <c r="N26" s="9" t="s">
        <v>4</v>
      </c>
      <c r="O26" s="15" t="s">
        <v>29</v>
      </c>
      <c r="P26" s="16" t="s">
        <v>4</v>
      </c>
      <c r="Q26" s="9" t="s">
        <v>4</v>
      </c>
      <c r="R26" s="15" t="s">
        <v>29</v>
      </c>
      <c r="S26" s="16" t="s">
        <v>4</v>
      </c>
      <c r="T26" s="25">
        <v>56</v>
      </c>
      <c r="U26" s="26" t="s">
        <v>29</v>
      </c>
      <c r="V26" s="27">
        <v>64</v>
      </c>
      <c r="W26" s="10">
        <v>41</v>
      </c>
      <c r="X26" s="23" t="s">
        <v>29</v>
      </c>
      <c r="Y26" s="24">
        <v>92</v>
      </c>
      <c r="Z26" s="9" t="s">
        <v>4</v>
      </c>
      <c r="AA26" s="15" t="s">
        <v>29</v>
      </c>
      <c r="AB26" s="16" t="s">
        <v>4</v>
      </c>
      <c r="AC26" s="9" t="s">
        <v>4</v>
      </c>
      <c r="AD26" s="15" t="s">
        <v>29</v>
      </c>
      <c r="AE26" s="16" t="s">
        <v>4</v>
      </c>
    </row>
    <row r="27" spans="1:31" x14ac:dyDescent="0.2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row>
    <row r="28" spans="1:31" x14ac:dyDescent="0.25">
      <c r="A28" s="18" t="s">
        <v>10</v>
      </c>
      <c r="B28" s="108" t="s">
        <v>63</v>
      </c>
      <c r="C28" s="108"/>
      <c r="D28" s="108"/>
      <c r="E28" s="108"/>
      <c r="F28" s="108"/>
      <c r="G28" s="108"/>
      <c r="H28" s="111" t="s">
        <v>64</v>
      </c>
      <c r="I28" s="111"/>
      <c r="J28" s="111"/>
      <c r="K28" s="111"/>
      <c r="L28" s="111"/>
      <c r="M28" s="111"/>
      <c r="N28" s="108" t="s">
        <v>65</v>
      </c>
      <c r="O28" s="108"/>
      <c r="P28" s="108"/>
      <c r="Q28" s="108"/>
      <c r="R28" s="108"/>
      <c r="S28" s="108"/>
      <c r="T28" s="111" t="s">
        <v>66</v>
      </c>
      <c r="U28" s="111"/>
      <c r="V28" s="111"/>
      <c r="W28" s="111"/>
      <c r="X28" s="111"/>
      <c r="Y28" s="111"/>
      <c r="Z28" s="108" t="s">
        <v>67</v>
      </c>
      <c r="AA28" s="108"/>
      <c r="AB28" s="108"/>
      <c r="AC28" s="108"/>
      <c r="AD28" s="108"/>
      <c r="AE28" s="108"/>
    </row>
    <row r="29" spans="1:31" x14ac:dyDescent="0.25">
      <c r="A29" s="19"/>
      <c r="B29" s="109" t="s">
        <v>62</v>
      </c>
      <c r="C29" s="109"/>
      <c r="D29" s="109"/>
      <c r="E29" s="109" t="s">
        <v>45</v>
      </c>
      <c r="F29" s="109"/>
      <c r="G29" s="109"/>
      <c r="H29" s="110" t="s">
        <v>62</v>
      </c>
      <c r="I29" s="110"/>
      <c r="J29" s="110"/>
      <c r="K29" s="110" t="s">
        <v>45</v>
      </c>
      <c r="L29" s="110"/>
      <c r="M29" s="110"/>
      <c r="N29" s="109" t="s">
        <v>62</v>
      </c>
      <c r="O29" s="109"/>
      <c r="P29" s="109"/>
      <c r="Q29" s="109" t="s">
        <v>45</v>
      </c>
      <c r="R29" s="109"/>
      <c r="S29" s="109"/>
      <c r="T29" s="110" t="s">
        <v>62</v>
      </c>
      <c r="U29" s="110"/>
      <c r="V29" s="110"/>
      <c r="W29" s="110" t="s">
        <v>45</v>
      </c>
      <c r="X29" s="110"/>
      <c r="Y29" s="110"/>
      <c r="Z29" s="109" t="s">
        <v>62</v>
      </c>
      <c r="AA29" s="109"/>
      <c r="AB29" s="109"/>
      <c r="AC29" s="109" t="s">
        <v>45</v>
      </c>
      <c r="AD29" s="109"/>
      <c r="AE29" s="109"/>
    </row>
    <row r="30" spans="1:31" x14ac:dyDescent="0.25">
      <c r="A30" s="101" t="s">
        <v>73</v>
      </c>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row>
    <row r="31" spans="1:31" x14ac:dyDescent="0.25">
      <c r="A31" s="21" t="s">
        <v>39</v>
      </c>
      <c r="B31" s="66">
        <f t="shared" ref="B31:B51" si="0">IF(B$4 &gt; 0,   IF(ISNUMBER(B6),(2*B6)/(D6+B$4),B6),   "Napp")</f>
        <v>0.38202247191011235</v>
      </c>
      <c r="C31" s="66"/>
      <c r="D31" s="66">
        <f t="shared" ref="D31:D51" si="1">IF(E$4 &gt; 0,   IF(ISNUMBER(E6),(2*E6)/(G6+E$4),E6),   "Napp")</f>
        <v>0.33948339483394835</v>
      </c>
      <c r="E31" s="66">
        <f>IF(AND(ISNUMBER(B31),ISNUMBER(D31)),AVERAGE(B31,D31),B31)</f>
        <v>0.36075293337203035</v>
      </c>
      <c r="F31" s="17"/>
      <c r="G31" s="9">
        <f>IF(ISNUMBER(E31),_xlfn.RANK.EQ(E31,E$31:E$51,0),"NA")</f>
        <v>8</v>
      </c>
      <c r="H31" s="61" t="str">
        <f>IF(H$4 &gt; 0,   IF(ISNUMBER(H6),(2*H6)/(J6+H$4),H6),   "Napp")</f>
        <v>-</v>
      </c>
      <c r="I31" s="61"/>
      <c r="J31" s="61" t="str">
        <f>IF(K$4 &gt; 0,   IF(ISNUMBER(K6),(2*K6)/(M6+K$4),K6),   "Napp")</f>
        <v>-</v>
      </c>
      <c r="K31" s="61" t="str">
        <f>IF(AND(ISNUMBER(H31),ISNUMBER(J31)),AVERAGE(H31,J31),H31)</f>
        <v>-</v>
      </c>
      <c r="L31" s="35"/>
      <c r="M31" s="10" t="str">
        <f>IF(ISNUMBER(K31),_xlfn.RANK.EQ(K31,K$31:K$51,0),"NA")</f>
        <v>NA</v>
      </c>
      <c r="N31" s="66" t="str">
        <f t="shared" ref="N31:N51" si="2">IF(N$4 &gt; 0,   IF(ISNUMBER(N6),(2*N6)/(P6+N$4),N6),   "Napp")</f>
        <v>-</v>
      </c>
      <c r="O31" s="66"/>
      <c r="P31" s="66" t="str">
        <f t="shared" ref="P31:P51" si="3">IF(Q$4 &gt; 0,   IF(ISNUMBER(Q6),(2*Q6)/(S6+Q$4),Q6),   "Napp")</f>
        <v>-</v>
      </c>
      <c r="Q31" s="66" t="str">
        <f>IF(AND(ISNUMBER(N31),ISNUMBER(P31)),AVERAGE(N31,P31),N31)</f>
        <v>-</v>
      </c>
      <c r="R31" s="17"/>
      <c r="S31" s="9" t="str">
        <f>IF(ISNUMBER(Q31),_xlfn.RANK.EQ(Q31,Q$31:Q$51,0),"NA")</f>
        <v>NA</v>
      </c>
      <c r="T31" s="61" t="str">
        <f>IF(T$4 &gt; 0,   IF(ISNUMBER(T6),(2*T6)/(V6+T$4),T6),   "Napp")</f>
        <v>-</v>
      </c>
      <c r="U31" s="61"/>
      <c r="V31" s="61" t="str">
        <f>IF(W$4 &gt; 0,   IF(ISNUMBER(W6),(2*W6)/(Y6+W$4),W6),   "Napp")</f>
        <v>-</v>
      </c>
      <c r="W31" s="61" t="str">
        <f>IF(AND(ISNUMBER(T31),ISNUMBER(V31)),AVERAGE(T31,V31),T31)</f>
        <v>-</v>
      </c>
      <c r="X31" s="35"/>
      <c r="Y31" s="10" t="str">
        <f>IF(ISNUMBER(W31),_xlfn.RANK.EQ(W31,W$31:W$51,0),"NA")</f>
        <v>NA</v>
      </c>
      <c r="Z31" s="66" t="str">
        <f t="shared" ref="Z31:Z51" si="4">IF(Z$4 &gt; 0,   IF(ISNUMBER(Z6),(2*Z6)/(AB6+Z$4),Z6),   "Napp")</f>
        <v>-</v>
      </c>
      <c r="AA31" s="66"/>
      <c r="AB31" s="66" t="str">
        <f t="shared" ref="AB31:AB51" si="5">IF(AC$4 &gt; 0,   IF(ISNUMBER(AC6),(2*AC6)/(AE6+AC$4),AC6),   "Napp")</f>
        <v>-</v>
      </c>
      <c r="AC31" s="66" t="str">
        <f t="shared" ref="AC31" si="6">IF(AND(ISNUMBER(Z31),ISNUMBER(AB31)),AVERAGE(Z31,AB31),Z31)</f>
        <v>-</v>
      </c>
      <c r="AD31" s="34"/>
      <c r="AE31" s="9" t="str">
        <f>IF(ISNUMBER(AC31),_xlfn.RANK.EQ(AC31,AC$31:AC$51,0),"NA")</f>
        <v>NA</v>
      </c>
    </row>
    <row r="32" spans="1:31" x14ac:dyDescent="0.25">
      <c r="A32" s="21" t="s">
        <v>33</v>
      </c>
      <c r="B32" s="66">
        <f t="shared" si="0"/>
        <v>0</v>
      </c>
      <c r="C32" s="66"/>
      <c r="D32" s="66">
        <f t="shared" si="1"/>
        <v>0</v>
      </c>
      <c r="E32" s="66">
        <f t="shared" ref="E32:E51" si="7">IF(AND(ISNUMBER(B32),ISNUMBER(D32)),AVERAGE(B32,D32),B32)</f>
        <v>0</v>
      </c>
      <c r="F32" s="17"/>
      <c r="G32" s="9">
        <f t="shared" ref="G32:G51" si="8">IF(ISNUMBER(E32),_xlfn.RANK.EQ(E32,E$31:E$51,0),"NA")</f>
        <v>10</v>
      </c>
      <c r="H32" s="61">
        <f>IF(H$4 &gt; 0,   IF(ISNUMBER(H7),(2*H7)/(J7+H$4),H7),   "Napp")</f>
        <v>0</v>
      </c>
      <c r="I32" s="61"/>
      <c r="J32" s="61">
        <f>IF(K$4 &gt; 0,   IF(ISNUMBER(K7),(2*K7)/(M7+K$4),K7),   "Napp")</f>
        <v>0</v>
      </c>
      <c r="K32" s="61">
        <f t="shared" ref="K32:K51" si="9">IF(AND(ISNUMBER(H32),ISNUMBER(J32)),AVERAGE(H32,J32),H32)</f>
        <v>0</v>
      </c>
      <c r="L32" s="35"/>
      <c r="M32" s="10">
        <f t="shared" ref="M32:M51" si="10">IF(ISNUMBER(K32),_xlfn.RANK.EQ(K32,K$31:K$51,0),"NA")</f>
        <v>3</v>
      </c>
      <c r="N32" s="66">
        <f t="shared" si="2"/>
        <v>0</v>
      </c>
      <c r="O32" s="66"/>
      <c r="P32" s="66">
        <f t="shared" si="3"/>
        <v>0</v>
      </c>
      <c r="Q32" s="66">
        <f t="shared" ref="Q32:Q51" si="11">IF(AND(ISNUMBER(N32),ISNUMBER(P32)),AVERAGE(N32,P32),N32)</f>
        <v>0</v>
      </c>
      <c r="R32" s="17"/>
      <c r="S32" s="9">
        <f t="shared" ref="S32:S51" si="12">IF(ISNUMBER(Q32),_xlfn.RANK.EQ(Q32,Q$31:Q$51,0),"NA")</f>
        <v>5</v>
      </c>
      <c r="T32" s="61">
        <f>IF(T$4 &gt; 0,   IF(ISNUMBER(T7),(2*T7)/(V7+T$4),T7),   "Napp")</f>
        <v>0</v>
      </c>
      <c r="U32" s="61"/>
      <c r="V32" s="61">
        <f>IF(W$4 &gt; 0,   IF(ISNUMBER(W7),(2*W7)/(Y7+W$4),W7),   "Napp")</f>
        <v>0</v>
      </c>
      <c r="W32" s="61">
        <f t="shared" ref="W32:W51" si="13">IF(AND(ISNUMBER(T32),ISNUMBER(V32)),AVERAGE(T32,V32),T32)</f>
        <v>0</v>
      </c>
      <c r="X32" s="35"/>
      <c r="Y32" s="10">
        <f t="shared" ref="Y32:Y51" si="14">IF(ISNUMBER(W32),_xlfn.RANK.EQ(W32,W$31:W$51,0),"NA")</f>
        <v>11</v>
      </c>
      <c r="Z32" s="66">
        <f t="shared" si="4"/>
        <v>0</v>
      </c>
      <c r="AA32" s="66"/>
      <c r="AB32" s="66">
        <f t="shared" si="5"/>
        <v>0</v>
      </c>
      <c r="AC32" s="66">
        <f t="shared" ref="AC32:AC51" si="15">IF(AND(ISNUMBER(Z32),ISNUMBER(AB32)),AVERAGE(Z32,AB32),Z32)</f>
        <v>0</v>
      </c>
      <c r="AD32" s="34"/>
      <c r="AE32" s="9">
        <f t="shared" ref="AE32:AE51" si="16">IF(ISNUMBER(AC32),_xlfn.RANK.EQ(AC32,AC$31:AC$51,0),"NA")</f>
        <v>6</v>
      </c>
    </row>
    <row r="33" spans="1:31" x14ac:dyDescent="0.25">
      <c r="A33" s="21" t="s">
        <v>40</v>
      </c>
      <c r="B33" s="66">
        <f t="shared" si="0"/>
        <v>0.81318681318681318</v>
      </c>
      <c r="C33" s="66"/>
      <c r="D33" s="66">
        <f t="shared" si="1"/>
        <v>0.76014760147601479</v>
      </c>
      <c r="E33" s="66">
        <f t="shared" si="7"/>
        <v>0.78666720733141404</v>
      </c>
      <c r="F33" s="17"/>
      <c r="G33" s="9">
        <f t="shared" si="8"/>
        <v>4</v>
      </c>
      <c r="H33" s="61" t="str">
        <f t="shared" ref="H33:H51" si="17">IF(H$4 &gt; 0,   IF(ISNUMBER(H8),(2*H8)/(J8+H$4),H8),   "Napp")</f>
        <v>-</v>
      </c>
      <c r="I33" s="61"/>
      <c r="J33" s="61" t="str">
        <f t="shared" ref="J33:J51" si="18">IF(K$4 &gt; 0,   IF(ISNUMBER(K8),(2*K8)/(M8+K$4),K8),   "Napp")</f>
        <v>-</v>
      </c>
      <c r="K33" s="61" t="str">
        <f t="shared" si="9"/>
        <v>-</v>
      </c>
      <c r="L33" s="35"/>
      <c r="M33" s="10" t="str">
        <f t="shared" si="10"/>
        <v>NA</v>
      </c>
      <c r="N33" s="66" t="str">
        <f t="shared" si="2"/>
        <v>-</v>
      </c>
      <c r="O33" s="66"/>
      <c r="P33" s="66" t="str">
        <f t="shared" si="3"/>
        <v>-</v>
      </c>
      <c r="Q33" s="66" t="str">
        <f t="shared" si="11"/>
        <v>-</v>
      </c>
      <c r="R33" s="17"/>
      <c r="S33" s="9" t="str">
        <f t="shared" si="12"/>
        <v>NA</v>
      </c>
      <c r="T33" s="61" t="str">
        <f t="shared" ref="T33:T51" si="19">IF(T$4 &gt; 0,   IF(ISNUMBER(T8),(2*T8)/(V8+T$4),T8),   "Napp")</f>
        <v>-</v>
      </c>
      <c r="U33" s="61"/>
      <c r="V33" s="61" t="str">
        <f t="shared" ref="V33:V51" si="20">IF(W$4 &gt; 0,   IF(ISNUMBER(W8),(2*W8)/(Y8+W$4),W8),   "Napp")</f>
        <v>-</v>
      </c>
      <c r="W33" s="61" t="str">
        <f t="shared" si="13"/>
        <v>-</v>
      </c>
      <c r="X33" s="35"/>
      <c r="Y33" s="10" t="str">
        <f t="shared" si="14"/>
        <v>NA</v>
      </c>
      <c r="Z33" s="66" t="str">
        <f t="shared" si="4"/>
        <v>-</v>
      </c>
      <c r="AA33" s="66"/>
      <c r="AB33" s="66" t="str">
        <f t="shared" si="5"/>
        <v>-</v>
      </c>
      <c r="AC33" s="66" t="str">
        <f t="shared" si="15"/>
        <v>-</v>
      </c>
      <c r="AD33" s="34"/>
      <c r="AE33" s="9" t="str">
        <f t="shared" si="16"/>
        <v>NA</v>
      </c>
    </row>
    <row r="34" spans="1:31" x14ac:dyDescent="0.25">
      <c r="A34" s="21" t="s">
        <v>30</v>
      </c>
      <c r="B34" s="66" t="str">
        <f t="shared" si="0"/>
        <v>NA</v>
      </c>
      <c r="C34" s="66"/>
      <c r="D34" s="66" t="str">
        <f t="shared" si="1"/>
        <v>NA</v>
      </c>
      <c r="E34" s="66" t="str">
        <f t="shared" si="7"/>
        <v>NA</v>
      </c>
      <c r="F34" s="17"/>
      <c r="G34" s="9" t="str">
        <f t="shared" si="8"/>
        <v>NA</v>
      </c>
      <c r="H34" s="61" t="str">
        <f t="shared" si="17"/>
        <v>NA</v>
      </c>
      <c r="I34" s="61"/>
      <c r="J34" s="61" t="str">
        <f t="shared" si="18"/>
        <v>NA</v>
      </c>
      <c r="K34" s="61" t="str">
        <f t="shared" si="9"/>
        <v>NA</v>
      </c>
      <c r="L34" s="35"/>
      <c r="M34" s="10" t="str">
        <f t="shared" si="10"/>
        <v>NA</v>
      </c>
      <c r="N34" s="66">
        <f t="shared" si="2"/>
        <v>0</v>
      </c>
      <c r="O34" s="66"/>
      <c r="P34" s="66">
        <f t="shared" si="3"/>
        <v>0</v>
      </c>
      <c r="Q34" s="66">
        <f t="shared" si="11"/>
        <v>0</v>
      </c>
      <c r="R34" s="17"/>
      <c r="S34" s="9">
        <f t="shared" si="12"/>
        <v>5</v>
      </c>
      <c r="T34" s="61" t="str">
        <f t="shared" si="19"/>
        <v>NA</v>
      </c>
      <c r="U34" s="61"/>
      <c r="V34" s="61" t="str">
        <f t="shared" si="20"/>
        <v>NA</v>
      </c>
      <c r="W34" s="61" t="str">
        <f t="shared" si="13"/>
        <v>NA</v>
      </c>
      <c r="X34" s="35"/>
      <c r="Y34" s="10" t="str">
        <f t="shared" si="14"/>
        <v>NA</v>
      </c>
      <c r="Z34" s="66" t="str">
        <f t="shared" si="4"/>
        <v>NA</v>
      </c>
      <c r="AA34" s="66"/>
      <c r="AB34" s="66" t="str">
        <f t="shared" si="5"/>
        <v>NA</v>
      </c>
      <c r="AC34" s="66" t="str">
        <f t="shared" si="15"/>
        <v>NA</v>
      </c>
      <c r="AD34" s="34"/>
      <c r="AE34" s="9" t="str">
        <f t="shared" si="16"/>
        <v>NA</v>
      </c>
    </row>
    <row r="35" spans="1:31" x14ac:dyDescent="0.25">
      <c r="A35" s="21" t="s">
        <v>35</v>
      </c>
      <c r="B35" s="66">
        <f t="shared" si="0"/>
        <v>0</v>
      </c>
      <c r="C35" s="66"/>
      <c r="D35" s="66">
        <f t="shared" si="1"/>
        <v>0</v>
      </c>
      <c r="E35" s="66">
        <f t="shared" si="7"/>
        <v>0</v>
      </c>
      <c r="F35" s="17"/>
      <c r="G35" s="9">
        <f t="shared" si="8"/>
        <v>10</v>
      </c>
      <c r="H35" s="61" t="str">
        <f t="shared" si="17"/>
        <v>NA</v>
      </c>
      <c r="I35" s="61"/>
      <c r="J35" s="61" t="str">
        <f t="shared" si="18"/>
        <v>NA</v>
      </c>
      <c r="K35" s="61" t="str">
        <f t="shared" si="9"/>
        <v>NA</v>
      </c>
      <c r="L35" s="35"/>
      <c r="M35" s="10" t="str">
        <f t="shared" si="10"/>
        <v>NA</v>
      </c>
      <c r="N35" s="66">
        <f t="shared" si="2"/>
        <v>0</v>
      </c>
      <c r="O35" s="66"/>
      <c r="P35" s="66">
        <f t="shared" si="3"/>
        <v>0</v>
      </c>
      <c r="Q35" s="66">
        <f t="shared" si="11"/>
        <v>0</v>
      </c>
      <c r="R35" s="17"/>
      <c r="S35" s="9">
        <f t="shared" si="12"/>
        <v>5</v>
      </c>
      <c r="T35" s="61">
        <f t="shared" si="19"/>
        <v>0</v>
      </c>
      <c r="U35" s="61"/>
      <c r="V35" s="61">
        <f t="shared" si="20"/>
        <v>0</v>
      </c>
      <c r="W35" s="61">
        <f t="shared" si="13"/>
        <v>0</v>
      </c>
      <c r="X35" s="35"/>
      <c r="Y35" s="10">
        <f t="shared" si="14"/>
        <v>11</v>
      </c>
      <c r="Z35" s="66" t="str">
        <f t="shared" si="4"/>
        <v>NA</v>
      </c>
      <c r="AA35" s="66"/>
      <c r="AB35" s="66" t="str">
        <f t="shared" si="5"/>
        <v>NA</v>
      </c>
      <c r="AC35" s="66" t="str">
        <f t="shared" si="15"/>
        <v>NA</v>
      </c>
      <c r="AD35" s="34"/>
      <c r="AE35" s="9" t="str">
        <f t="shared" si="16"/>
        <v>NA</v>
      </c>
    </row>
    <row r="36" spans="1:31" x14ac:dyDescent="0.25">
      <c r="A36" s="21" t="s">
        <v>41</v>
      </c>
      <c r="B36" s="66">
        <f t="shared" si="0"/>
        <v>0.79661016949152541</v>
      </c>
      <c r="C36" s="66"/>
      <c r="D36" s="66">
        <f t="shared" si="1"/>
        <v>0.79475982532751088</v>
      </c>
      <c r="E36" s="66">
        <f t="shared" si="7"/>
        <v>0.79568499740951815</v>
      </c>
      <c r="F36" s="17"/>
      <c r="G36" s="9">
        <f t="shared" si="8"/>
        <v>3</v>
      </c>
      <c r="H36" s="61">
        <f t="shared" si="17"/>
        <v>0.41191066997518611</v>
      </c>
      <c r="I36" s="61"/>
      <c r="J36" s="61">
        <f t="shared" si="18"/>
        <v>0.12357954545454546</v>
      </c>
      <c r="K36" s="61">
        <f t="shared" si="9"/>
        <v>0.26774510771486576</v>
      </c>
      <c r="L36" s="35"/>
      <c r="M36" s="10">
        <f t="shared" si="10"/>
        <v>2</v>
      </c>
      <c r="N36" s="66">
        <f t="shared" si="2"/>
        <v>0.24839948783610755</v>
      </c>
      <c r="O36" s="66"/>
      <c r="P36" s="66">
        <f t="shared" si="3"/>
        <v>0.25497076023391813</v>
      </c>
      <c r="Q36" s="66">
        <f t="shared" si="11"/>
        <v>0.25168512403501286</v>
      </c>
      <c r="R36" s="17"/>
      <c r="S36" s="9">
        <f t="shared" si="12"/>
        <v>3</v>
      </c>
      <c r="T36" s="61">
        <f t="shared" si="19"/>
        <v>0.94915254237288138</v>
      </c>
      <c r="U36" s="61"/>
      <c r="V36" s="61">
        <f t="shared" si="20"/>
        <v>0.27272727272727271</v>
      </c>
      <c r="W36" s="61">
        <f t="shared" si="13"/>
        <v>0.61093990755007699</v>
      </c>
      <c r="X36" s="35"/>
      <c r="Y36" s="10">
        <f t="shared" si="14"/>
        <v>6</v>
      </c>
      <c r="Z36" s="66">
        <f t="shared" si="4"/>
        <v>0.96666666666666667</v>
      </c>
      <c r="AA36" s="66"/>
      <c r="AB36" s="66">
        <f t="shared" si="5"/>
        <v>8.771929824561403E-2</v>
      </c>
      <c r="AC36" s="66">
        <f t="shared" si="15"/>
        <v>0.52719298245614032</v>
      </c>
      <c r="AD36" s="34"/>
      <c r="AE36" s="9">
        <f t="shared" si="16"/>
        <v>4</v>
      </c>
    </row>
    <row r="37" spans="1:31" x14ac:dyDescent="0.25">
      <c r="A37" s="21" t="s">
        <v>31</v>
      </c>
      <c r="B37" s="66">
        <f t="shared" si="0"/>
        <v>0.87804878048780488</v>
      </c>
      <c r="C37" s="66"/>
      <c r="D37" s="66">
        <f t="shared" si="1"/>
        <v>0.64680851063829792</v>
      </c>
      <c r="E37" s="66">
        <f t="shared" si="7"/>
        <v>0.76242864556305134</v>
      </c>
      <c r="F37" s="17"/>
      <c r="G37" s="9">
        <f t="shared" si="8"/>
        <v>5</v>
      </c>
      <c r="H37" s="61" t="str">
        <f t="shared" si="17"/>
        <v>NA</v>
      </c>
      <c r="I37" s="61"/>
      <c r="J37" s="61" t="str">
        <f t="shared" si="18"/>
        <v>NA</v>
      </c>
      <c r="K37" s="61" t="str">
        <f t="shared" si="9"/>
        <v>NA</v>
      </c>
      <c r="L37" s="35"/>
      <c r="M37" s="10" t="str">
        <f t="shared" si="10"/>
        <v>NA</v>
      </c>
      <c r="N37" s="66">
        <f t="shared" si="2"/>
        <v>0.5</v>
      </c>
      <c r="O37" s="66"/>
      <c r="P37" s="66">
        <f t="shared" si="3"/>
        <v>0.57163636363636361</v>
      </c>
      <c r="Q37" s="66">
        <f t="shared" si="11"/>
        <v>0.53581818181818175</v>
      </c>
      <c r="R37" s="17"/>
      <c r="S37" s="9">
        <f t="shared" si="12"/>
        <v>1</v>
      </c>
      <c r="T37" s="61">
        <f t="shared" si="19"/>
        <v>0.87878787878787878</v>
      </c>
      <c r="U37" s="61"/>
      <c r="V37" s="61">
        <f t="shared" si="20"/>
        <v>0.58407079646017701</v>
      </c>
      <c r="W37" s="61">
        <f t="shared" si="13"/>
        <v>0.73142933762402795</v>
      </c>
      <c r="X37" s="35"/>
      <c r="Y37" s="10">
        <f t="shared" si="14"/>
        <v>4</v>
      </c>
      <c r="Z37" s="66" t="str">
        <f t="shared" si="4"/>
        <v>NA</v>
      </c>
      <c r="AA37" s="66"/>
      <c r="AB37" s="66" t="str">
        <f t="shared" si="5"/>
        <v>NA</v>
      </c>
      <c r="AC37" s="66" t="str">
        <f t="shared" si="15"/>
        <v>NA</v>
      </c>
      <c r="AD37" s="34"/>
      <c r="AE37" s="9" t="str">
        <f t="shared" si="16"/>
        <v>NA</v>
      </c>
    </row>
    <row r="38" spans="1:31" x14ac:dyDescent="0.25">
      <c r="A38" s="4" t="s">
        <v>80</v>
      </c>
      <c r="B38" s="66">
        <f t="shared" si="0"/>
        <v>0</v>
      </c>
      <c r="C38" s="66"/>
      <c r="D38" s="66">
        <f t="shared" si="1"/>
        <v>0</v>
      </c>
      <c r="E38" s="66">
        <f t="shared" si="7"/>
        <v>0</v>
      </c>
      <c r="F38" s="17"/>
      <c r="G38" s="9">
        <f t="shared" si="8"/>
        <v>10</v>
      </c>
      <c r="H38" s="61" t="str">
        <f t="shared" si="17"/>
        <v>NA</v>
      </c>
      <c r="I38" s="61"/>
      <c r="J38" s="61" t="str">
        <f t="shared" si="18"/>
        <v>NA</v>
      </c>
      <c r="K38" s="61" t="str">
        <f t="shared" si="9"/>
        <v>NA</v>
      </c>
      <c r="L38" s="35"/>
      <c r="M38" s="10" t="str">
        <f t="shared" si="10"/>
        <v>NA</v>
      </c>
      <c r="N38" s="66">
        <f t="shared" si="2"/>
        <v>0</v>
      </c>
      <c r="O38" s="66"/>
      <c r="P38" s="66">
        <f t="shared" si="3"/>
        <v>0</v>
      </c>
      <c r="Q38" s="66">
        <f t="shared" si="11"/>
        <v>0</v>
      </c>
      <c r="R38" s="17"/>
      <c r="S38" s="9">
        <f t="shared" si="12"/>
        <v>5</v>
      </c>
      <c r="T38" s="61">
        <f t="shared" si="19"/>
        <v>0.125</v>
      </c>
      <c r="U38" s="61"/>
      <c r="V38" s="61">
        <f t="shared" si="20"/>
        <v>3.2258064516129031E-2</v>
      </c>
      <c r="W38" s="61">
        <f t="shared" si="13"/>
        <v>7.8629032258064516E-2</v>
      </c>
      <c r="X38" s="35"/>
      <c r="Y38" s="10">
        <f t="shared" si="14"/>
        <v>10</v>
      </c>
      <c r="Z38" s="66" t="str">
        <f t="shared" si="4"/>
        <v>NA</v>
      </c>
      <c r="AA38" s="66"/>
      <c r="AB38" s="66" t="str">
        <f t="shared" si="5"/>
        <v>NA</v>
      </c>
      <c r="AC38" s="66" t="str">
        <f t="shared" si="15"/>
        <v>NA</v>
      </c>
      <c r="AD38" s="34"/>
      <c r="AE38" s="9" t="str">
        <f t="shared" si="16"/>
        <v>NA</v>
      </c>
    </row>
    <row r="39" spans="1:31" x14ac:dyDescent="0.25">
      <c r="A39" s="22" t="s">
        <v>81</v>
      </c>
      <c r="B39" s="66" t="str">
        <f t="shared" si="0"/>
        <v>NA</v>
      </c>
      <c r="C39" s="66"/>
      <c r="D39" s="66" t="str">
        <f t="shared" si="1"/>
        <v>NA</v>
      </c>
      <c r="E39" s="66" t="str">
        <f t="shared" si="7"/>
        <v>NA</v>
      </c>
      <c r="F39" s="17"/>
      <c r="G39" s="9" t="str">
        <f t="shared" si="8"/>
        <v>NA</v>
      </c>
      <c r="H39" s="61" t="str">
        <f t="shared" si="17"/>
        <v>NA</v>
      </c>
      <c r="I39" s="61"/>
      <c r="J39" s="61" t="str">
        <f t="shared" si="18"/>
        <v>NA</v>
      </c>
      <c r="K39" s="61" t="str">
        <f t="shared" si="9"/>
        <v>NA</v>
      </c>
      <c r="L39" s="35"/>
      <c r="M39" s="10" t="str">
        <f t="shared" si="10"/>
        <v>NA</v>
      </c>
      <c r="N39" s="66" t="str">
        <f t="shared" si="2"/>
        <v>NA</v>
      </c>
      <c r="O39" s="66"/>
      <c r="P39" s="66" t="str">
        <f t="shared" si="3"/>
        <v>NA</v>
      </c>
      <c r="Q39" s="66" t="str">
        <f t="shared" si="11"/>
        <v>NA</v>
      </c>
      <c r="R39" s="17"/>
      <c r="S39" s="9" t="str">
        <f t="shared" si="12"/>
        <v>NA</v>
      </c>
      <c r="T39" s="61" t="str">
        <f t="shared" si="19"/>
        <v>NA</v>
      </c>
      <c r="U39" s="61"/>
      <c r="V39" s="61" t="str">
        <f t="shared" si="20"/>
        <v>NA</v>
      </c>
      <c r="W39" s="61" t="str">
        <f t="shared" si="13"/>
        <v>NA</v>
      </c>
      <c r="X39" s="35"/>
      <c r="Y39" s="10" t="str">
        <f t="shared" si="14"/>
        <v>NA</v>
      </c>
      <c r="Z39" s="66">
        <f t="shared" si="4"/>
        <v>0.87804878048780488</v>
      </c>
      <c r="AA39" s="66"/>
      <c r="AB39" s="66">
        <f t="shared" si="5"/>
        <v>0.4854368932038835</v>
      </c>
      <c r="AC39" s="66">
        <f t="shared" si="15"/>
        <v>0.68174283684584425</v>
      </c>
      <c r="AD39" s="34"/>
      <c r="AE39" s="9">
        <f t="shared" si="16"/>
        <v>2</v>
      </c>
    </row>
    <row r="40" spans="1:31" x14ac:dyDescent="0.25">
      <c r="A40" s="21" t="s">
        <v>28</v>
      </c>
      <c r="B40" s="66">
        <f t="shared" si="0"/>
        <v>0</v>
      </c>
      <c r="C40" s="66"/>
      <c r="D40" s="66">
        <f t="shared" si="1"/>
        <v>0</v>
      </c>
      <c r="E40" s="66">
        <f t="shared" si="7"/>
        <v>0</v>
      </c>
      <c r="F40" s="17"/>
      <c r="G40" s="9">
        <f t="shared" si="8"/>
        <v>10</v>
      </c>
      <c r="H40" s="61">
        <f t="shared" si="17"/>
        <v>0</v>
      </c>
      <c r="I40" s="61"/>
      <c r="J40" s="61">
        <f t="shared" si="18"/>
        <v>0</v>
      </c>
      <c r="K40" s="61">
        <f t="shared" si="9"/>
        <v>0</v>
      </c>
      <c r="L40" s="35"/>
      <c r="M40" s="10">
        <f t="shared" si="10"/>
        <v>3</v>
      </c>
      <c r="N40" s="66" t="str">
        <f t="shared" si="2"/>
        <v>NA</v>
      </c>
      <c r="O40" s="66"/>
      <c r="P40" s="66" t="str">
        <f t="shared" si="3"/>
        <v>NA</v>
      </c>
      <c r="Q40" s="66" t="str">
        <f t="shared" si="11"/>
        <v>NA</v>
      </c>
      <c r="R40" s="17"/>
      <c r="S40" s="9" t="str">
        <f t="shared" si="12"/>
        <v>NA</v>
      </c>
      <c r="T40" s="61">
        <f t="shared" si="19"/>
        <v>0</v>
      </c>
      <c r="U40" s="61"/>
      <c r="V40" s="61">
        <f t="shared" si="20"/>
        <v>0</v>
      </c>
      <c r="W40" s="61">
        <f t="shared" si="13"/>
        <v>0</v>
      </c>
      <c r="X40" s="35"/>
      <c r="Y40" s="10">
        <f t="shared" si="14"/>
        <v>11</v>
      </c>
      <c r="Z40" s="66">
        <f t="shared" si="4"/>
        <v>0</v>
      </c>
      <c r="AA40" s="66"/>
      <c r="AB40" s="66">
        <f t="shared" si="5"/>
        <v>0</v>
      </c>
      <c r="AC40" s="66">
        <f t="shared" si="15"/>
        <v>0</v>
      </c>
      <c r="AD40" s="34"/>
      <c r="AE40" s="9">
        <f t="shared" si="16"/>
        <v>6</v>
      </c>
    </row>
    <row r="41" spans="1:31" x14ac:dyDescent="0.25">
      <c r="A41" s="21" t="s">
        <v>82</v>
      </c>
      <c r="B41" s="66">
        <f t="shared" si="0"/>
        <v>0.81300813008130079</v>
      </c>
      <c r="C41" s="66"/>
      <c r="D41" s="66">
        <f t="shared" si="1"/>
        <v>0.79166666666666663</v>
      </c>
      <c r="E41" s="66">
        <f t="shared" si="7"/>
        <v>0.80233739837398366</v>
      </c>
      <c r="F41" s="17"/>
      <c r="G41" s="9">
        <f t="shared" si="8"/>
        <v>2</v>
      </c>
      <c r="H41" s="61">
        <f t="shared" si="17"/>
        <v>0.76571428571428568</v>
      </c>
      <c r="I41" s="61"/>
      <c r="J41" s="61">
        <f t="shared" si="18"/>
        <v>0.36954087346024633</v>
      </c>
      <c r="K41" s="61">
        <f t="shared" si="9"/>
        <v>0.56762757958726606</v>
      </c>
      <c r="L41" s="35"/>
      <c r="M41" s="10">
        <f t="shared" si="10"/>
        <v>1</v>
      </c>
      <c r="N41" s="66">
        <f t="shared" si="2"/>
        <v>0.51883561643835618</v>
      </c>
      <c r="O41" s="66"/>
      <c r="P41" s="66">
        <f t="shared" si="3"/>
        <v>0.43209876543209874</v>
      </c>
      <c r="Q41" s="66">
        <f t="shared" si="11"/>
        <v>0.47546719093522749</v>
      </c>
      <c r="R41" s="17"/>
      <c r="S41" s="9">
        <f t="shared" si="12"/>
        <v>2</v>
      </c>
      <c r="T41" s="61">
        <f t="shared" si="19"/>
        <v>0.88695652173913042</v>
      </c>
      <c r="U41" s="61"/>
      <c r="V41" s="61">
        <f t="shared" si="20"/>
        <v>0.75</v>
      </c>
      <c r="W41" s="61">
        <f t="shared" si="13"/>
        <v>0.81847826086956521</v>
      </c>
      <c r="X41" s="35"/>
      <c r="Y41" s="10">
        <f t="shared" si="14"/>
        <v>1</v>
      </c>
      <c r="Z41" s="66">
        <f t="shared" si="4"/>
        <v>0.90163934426229508</v>
      </c>
      <c r="AA41" s="66"/>
      <c r="AB41" s="66">
        <f t="shared" si="5"/>
        <v>0.36065573770491804</v>
      </c>
      <c r="AC41" s="66">
        <f t="shared" si="15"/>
        <v>0.63114754098360659</v>
      </c>
      <c r="AD41" s="34"/>
      <c r="AE41" s="9">
        <f t="shared" si="16"/>
        <v>3</v>
      </c>
    </row>
    <row r="42" spans="1:31" x14ac:dyDescent="0.25">
      <c r="A42" s="21" t="s">
        <v>83</v>
      </c>
      <c r="B42" s="66" t="str">
        <f t="shared" si="0"/>
        <v>NA</v>
      </c>
      <c r="C42" s="66"/>
      <c r="D42" s="66" t="str">
        <f t="shared" si="1"/>
        <v>NA</v>
      </c>
      <c r="E42" s="66" t="str">
        <f t="shared" si="7"/>
        <v>NA</v>
      </c>
      <c r="F42" s="17"/>
      <c r="G42" s="9" t="str">
        <f t="shared" si="8"/>
        <v>NA</v>
      </c>
      <c r="H42" s="61" t="str">
        <f t="shared" si="17"/>
        <v>NA</v>
      </c>
      <c r="I42" s="61"/>
      <c r="J42" s="61" t="str">
        <f t="shared" si="18"/>
        <v>NA</v>
      </c>
      <c r="K42" s="61" t="str">
        <f t="shared" si="9"/>
        <v>NA</v>
      </c>
      <c r="L42" s="35"/>
      <c r="M42" s="10" t="str">
        <f t="shared" si="10"/>
        <v>NA</v>
      </c>
      <c r="N42" s="66" t="str">
        <f t="shared" si="2"/>
        <v>NA</v>
      </c>
      <c r="O42" s="66"/>
      <c r="P42" s="66" t="str">
        <f t="shared" si="3"/>
        <v>NA</v>
      </c>
      <c r="Q42" s="66" t="str">
        <f t="shared" si="11"/>
        <v>NA</v>
      </c>
      <c r="R42" s="17"/>
      <c r="S42" s="9" t="str">
        <f t="shared" si="12"/>
        <v>NA</v>
      </c>
      <c r="T42" s="61" t="str">
        <f t="shared" si="19"/>
        <v>NA</v>
      </c>
      <c r="U42" s="61"/>
      <c r="V42" s="61" t="str">
        <f t="shared" si="20"/>
        <v>NA</v>
      </c>
      <c r="W42" s="61" t="str">
        <f t="shared" si="13"/>
        <v>NA</v>
      </c>
      <c r="X42" s="35"/>
      <c r="Y42" s="10" t="str">
        <f t="shared" si="14"/>
        <v>NA</v>
      </c>
      <c r="Z42" s="66" t="str">
        <f t="shared" si="4"/>
        <v>NA</v>
      </c>
      <c r="AA42" s="66"/>
      <c r="AB42" s="66" t="str">
        <f t="shared" si="5"/>
        <v>NA</v>
      </c>
      <c r="AC42" s="66" t="str">
        <f t="shared" si="15"/>
        <v>NA</v>
      </c>
      <c r="AD42" s="34"/>
      <c r="AE42" s="9" t="str">
        <f t="shared" si="16"/>
        <v>NA</v>
      </c>
    </row>
    <row r="43" spans="1:31" x14ac:dyDescent="0.25">
      <c r="A43" s="21" t="s">
        <v>84</v>
      </c>
      <c r="B43" s="66" t="str">
        <f t="shared" si="0"/>
        <v>NA</v>
      </c>
      <c r="C43" s="66"/>
      <c r="D43" s="66" t="str">
        <f t="shared" si="1"/>
        <v>NA</v>
      </c>
      <c r="E43" s="66" t="str">
        <f t="shared" si="7"/>
        <v>NA</v>
      </c>
      <c r="F43" s="17"/>
      <c r="G43" s="9" t="str">
        <f t="shared" si="8"/>
        <v>NA</v>
      </c>
      <c r="H43" s="61" t="str">
        <f t="shared" si="17"/>
        <v>NA</v>
      </c>
      <c r="I43" s="61"/>
      <c r="J43" s="61" t="str">
        <f t="shared" si="18"/>
        <v>NA</v>
      </c>
      <c r="K43" s="61" t="str">
        <f t="shared" si="9"/>
        <v>NA</v>
      </c>
      <c r="L43" s="35"/>
      <c r="M43" s="10" t="str">
        <f t="shared" si="10"/>
        <v>NA</v>
      </c>
      <c r="N43" s="66" t="str">
        <f t="shared" si="2"/>
        <v>NA</v>
      </c>
      <c r="O43" s="66"/>
      <c r="P43" s="66" t="str">
        <f t="shared" si="3"/>
        <v>NA</v>
      </c>
      <c r="Q43" s="66" t="str">
        <f t="shared" si="11"/>
        <v>NA</v>
      </c>
      <c r="R43" s="17"/>
      <c r="S43" s="9" t="str">
        <f t="shared" si="12"/>
        <v>NA</v>
      </c>
      <c r="T43" s="61" t="str">
        <f t="shared" si="19"/>
        <v>NA</v>
      </c>
      <c r="U43" s="61"/>
      <c r="V43" s="61" t="str">
        <f t="shared" si="20"/>
        <v>NA</v>
      </c>
      <c r="W43" s="61" t="str">
        <f t="shared" si="13"/>
        <v>NA</v>
      </c>
      <c r="X43" s="35"/>
      <c r="Y43" s="10" t="str">
        <f t="shared" si="14"/>
        <v>NA</v>
      </c>
      <c r="Z43" s="66" t="str">
        <f t="shared" si="4"/>
        <v>NA</v>
      </c>
      <c r="AA43" s="66"/>
      <c r="AB43" s="66" t="str">
        <f t="shared" si="5"/>
        <v>NA</v>
      </c>
      <c r="AC43" s="66" t="str">
        <f t="shared" si="15"/>
        <v>NA</v>
      </c>
      <c r="AD43" s="34"/>
      <c r="AE43" s="9" t="str">
        <f t="shared" si="16"/>
        <v>NA</v>
      </c>
    </row>
    <row r="44" spans="1:31" x14ac:dyDescent="0.25">
      <c r="A44" s="21" t="s">
        <v>85</v>
      </c>
      <c r="B44" s="66" t="str">
        <f t="shared" si="0"/>
        <v>NA</v>
      </c>
      <c r="C44" s="66"/>
      <c r="D44" s="66" t="str">
        <f t="shared" si="1"/>
        <v>NA</v>
      </c>
      <c r="E44" s="66" t="str">
        <f t="shared" si="7"/>
        <v>NA</v>
      </c>
      <c r="F44" s="17"/>
      <c r="G44" s="9" t="str">
        <f t="shared" si="8"/>
        <v>NA</v>
      </c>
      <c r="H44" s="61" t="str">
        <f t="shared" si="17"/>
        <v>NA</v>
      </c>
      <c r="I44" s="61"/>
      <c r="J44" s="61" t="str">
        <f t="shared" si="18"/>
        <v>NA</v>
      </c>
      <c r="K44" s="61" t="str">
        <f t="shared" si="9"/>
        <v>NA</v>
      </c>
      <c r="L44" s="35"/>
      <c r="M44" s="10" t="str">
        <f t="shared" si="10"/>
        <v>NA</v>
      </c>
      <c r="N44" s="66" t="str">
        <f t="shared" si="2"/>
        <v>NA</v>
      </c>
      <c r="O44" s="66"/>
      <c r="P44" s="66" t="str">
        <f t="shared" si="3"/>
        <v>NA</v>
      </c>
      <c r="Q44" s="66" t="str">
        <f t="shared" si="11"/>
        <v>NA</v>
      </c>
      <c r="R44" s="17"/>
      <c r="S44" s="9" t="str">
        <f t="shared" si="12"/>
        <v>NA</v>
      </c>
      <c r="T44" s="61" t="str">
        <f t="shared" si="19"/>
        <v>NA</v>
      </c>
      <c r="U44" s="61"/>
      <c r="V44" s="61" t="str">
        <f t="shared" si="20"/>
        <v>NA</v>
      </c>
      <c r="W44" s="61" t="str">
        <f t="shared" si="13"/>
        <v>NA</v>
      </c>
      <c r="X44" s="35"/>
      <c r="Y44" s="10" t="str">
        <f t="shared" si="14"/>
        <v>NA</v>
      </c>
      <c r="Z44" s="66" t="str">
        <f t="shared" si="4"/>
        <v>NA</v>
      </c>
      <c r="AA44" s="66"/>
      <c r="AB44" s="66" t="str">
        <f t="shared" si="5"/>
        <v>NA</v>
      </c>
      <c r="AC44" s="66" t="str">
        <f t="shared" si="15"/>
        <v>NA</v>
      </c>
      <c r="AD44" s="34"/>
      <c r="AE44" s="9" t="str">
        <f t="shared" si="16"/>
        <v>NA</v>
      </c>
    </row>
    <row r="45" spans="1:31" x14ac:dyDescent="0.25">
      <c r="A45" s="21" t="s">
        <v>43</v>
      </c>
      <c r="B45" s="66">
        <f t="shared" si="0"/>
        <v>0.84397163120567376</v>
      </c>
      <c r="C45" s="66"/>
      <c r="D45" s="66">
        <f t="shared" si="1"/>
        <v>0.78431372549019607</v>
      </c>
      <c r="E45" s="66">
        <f t="shared" si="7"/>
        <v>0.81414267834793486</v>
      </c>
      <c r="F45" s="17"/>
      <c r="G45" s="9">
        <f t="shared" si="8"/>
        <v>1</v>
      </c>
      <c r="H45" s="61" t="str">
        <f t="shared" si="17"/>
        <v>NA</v>
      </c>
      <c r="I45" s="61"/>
      <c r="J45" s="61" t="str">
        <f t="shared" si="18"/>
        <v>NA</v>
      </c>
      <c r="K45" s="61" t="str">
        <f t="shared" si="9"/>
        <v>NA</v>
      </c>
      <c r="L45" s="35"/>
      <c r="M45" s="10" t="str">
        <f t="shared" si="10"/>
        <v>NA</v>
      </c>
      <c r="N45" s="66" t="str">
        <f t="shared" si="2"/>
        <v>NA</v>
      </c>
      <c r="O45" s="66"/>
      <c r="P45" s="66" t="str">
        <f t="shared" si="3"/>
        <v>NA</v>
      </c>
      <c r="Q45" s="66" t="str">
        <f t="shared" si="11"/>
        <v>NA</v>
      </c>
      <c r="R45" s="17"/>
      <c r="S45" s="9" t="str">
        <f t="shared" si="12"/>
        <v>NA</v>
      </c>
      <c r="T45" s="61">
        <f t="shared" si="19"/>
        <v>0.97520661157024791</v>
      </c>
      <c r="U45" s="61"/>
      <c r="V45" s="61">
        <f t="shared" si="20"/>
        <v>0.55045871559633031</v>
      </c>
      <c r="W45" s="61">
        <f t="shared" si="13"/>
        <v>0.76283266358328916</v>
      </c>
      <c r="X45" s="35"/>
      <c r="Y45" s="10">
        <f t="shared" si="14"/>
        <v>3</v>
      </c>
      <c r="Z45" s="66">
        <f t="shared" si="4"/>
        <v>0.88524590163934425</v>
      </c>
      <c r="AA45" s="66"/>
      <c r="AB45" s="66">
        <f t="shared" si="5"/>
        <v>0.84210526315789469</v>
      </c>
      <c r="AC45" s="66">
        <f t="shared" si="15"/>
        <v>0.86367558239861952</v>
      </c>
      <c r="AD45" s="34"/>
      <c r="AE45" s="9">
        <f t="shared" si="16"/>
        <v>1</v>
      </c>
    </row>
    <row r="46" spans="1:31" x14ac:dyDescent="0.25">
      <c r="A46" s="21" t="s">
        <v>38</v>
      </c>
      <c r="B46" s="66" t="str">
        <f t="shared" si="0"/>
        <v>NA</v>
      </c>
      <c r="C46" s="66"/>
      <c r="D46" s="66" t="str">
        <f t="shared" si="1"/>
        <v>NA</v>
      </c>
      <c r="E46" s="66" t="str">
        <f t="shared" si="7"/>
        <v>NA</v>
      </c>
      <c r="F46" s="17"/>
      <c r="G46" s="9" t="str">
        <f t="shared" si="8"/>
        <v>NA</v>
      </c>
      <c r="H46" s="61" t="str">
        <f t="shared" si="17"/>
        <v>NA</v>
      </c>
      <c r="I46" s="61"/>
      <c r="J46" s="61" t="str">
        <f t="shared" si="18"/>
        <v>NA</v>
      </c>
      <c r="K46" s="61" t="str">
        <f t="shared" si="9"/>
        <v>NA</v>
      </c>
      <c r="L46" s="35"/>
      <c r="M46" s="10" t="str">
        <f t="shared" si="10"/>
        <v>NA</v>
      </c>
      <c r="N46" s="66" t="str">
        <f t="shared" si="2"/>
        <v>NA</v>
      </c>
      <c r="O46" s="66"/>
      <c r="P46" s="66" t="str">
        <f t="shared" si="3"/>
        <v>NA</v>
      </c>
      <c r="Q46" s="66" t="str">
        <f t="shared" si="11"/>
        <v>NA</v>
      </c>
      <c r="R46" s="17"/>
      <c r="S46" s="9" t="str">
        <f t="shared" si="12"/>
        <v>NA</v>
      </c>
      <c r="T46" s="61">
        <f t="shared" si="19"/>
        <v>0.83720930232558144</v>
      </c>
      <c r="U46" s="61"/>
      <c r="V46" s="61">
        <f t="shared" si="20"/>
        <v>0.3783783783783784</v>
      </c>
      <c r="W46" s="61">
        <f t="shared" si="13"/>
        <v>0.60779384035197992</v>
      </c>
      <c r="X46" s="35"/>
      <c r="Y46" s="10">
        <f t="shared" si="14"/>
        <v>7</v>
      </c>
      <c r="Z46" s="66" t="str">
        <f t="shared" si="4"/>
        <v>NA</v>
      </c>
      <c r="AA46" s="66"/>
      <c r="AB46" s="66" t="str">
        <f t="shared" si="5"/>
        <v>NA</v>
      </c>
      <c r="AC46" s="66" t="str">
        <f t="shared" si="15"/>
        <v>NA</v>
      </c>
      <c r="AD46" s="34"/>
      <c r="AE46" s="9" t="str">
        <f t="shared" si="16"/>
        <v>NA</v>
      </c>
    </row>
    <row r="47" spans="1:31" x14ac:dyDescent="0.25">
      <c r="A47" s="21" t="s">
        <v>37</v>
      </c>
      <c r="B47" s="66">
        <f t="shared" si="0"/>
        <v>0</v>
      </c>
      <c r="C47" s="66"/>
      <c r="D47" s="66">
        <f t="shared" si="1"/>
        <v>0</v>
      </c>
      <c r="E47" s="66">
        <f t="shared" si="7"/>
        <v>0</v>
      </c>
      <c r="F47" s="17"/>
      <c r="G47" s="9">
        <f t="shared" si="8"/>
        <v>10</v>
      </c>
      <c r="H47" s="61" t="str">
        <f t="shared" si="17"/>
        <v>NA</v>
      </c>
      <c r="I47" s="61"/>
      <c r="J47" s="61" t="str">
        <f t="shared" si="18"/>
        <v>NA</v>
      </c>
      <c r="K47" s="61" t="str">
        <f t="shared" si="9"/>
        <v>NA</v>
      </c>
      <c r="L47" s="35"/>
      <c r="M47" s="10" t="str">
        <f t="shared" si="10"/>
        <v>NA</v>
      </c>
      <c r="N47" s="66" t="str">
        <f t="shared" si="2"/>
        <v>NA</v>
      </c>
      <c r="O47" s="66"/>
      <c r="P47" s="66" t="str">
        <f t="shared" si="3"/>
        <v>NA</v>
      </c>
      <c r="Q47" s="66" t="str">
        <f t="shared" si="11"/>
        <v>NA</v>
      </c>
      <c r="R47" s="17"/>
      <c r="S47" s="9" t="str">
        <f t="shared" si="12"/>
        <v>NA</v>
      </c>
      <c r="T47" s="61">
        <f t="shared" si="19"/>
        <v>0.47916666666666669</v>
      </c>
      <c r="U47" s="61"/>
      <c r="V47" s="61">
        <f t="shared" si="20"/>
        <v>2.4390243902439025E-2</v>
      </c>
      <c r="W47" s="61">
        <f t="shared" si="13"/>
        <v>0.25177845528455284</v>
      </c>
      <c r="X47" s="35"/>
      <c r="Y47" s="10">
        <f t="shared" si="14"/>
        <v>9</v>
      </c>
      <c r="Z47" s="66" t="str">
        <f t="shared" si="4"/>
        <v>NA</v>
      </c>
      <c r="AA47" s="66"/>
      <c r="AB47" s="66" t="str">
        <f t="shared" si="5"/>
        <v>NA</v>
      </c>
      <c r="AC47" s="66" t="str">
        <f t="shared" si="15"/>
        <v>NA</v>
      </c>
      <c r="AD47" s="34"/>
      <c r="AE47" s="9" t="str">
        <f t="shared" si="16"/>
        <v>NA</v>
      </c>
    </row>
    <row r="48" spans="1:31" x14ac:dyDescent="0.25">
      <c r="A48" s="21" t="s">
        <v>42</v>
      </c>
      <c r="B48" s="66" t="str">
        <f t="shared" si="0"/>
        <v>NA</v>
      </c>
      <c r="C48" s="66"/>
      <c r="D48" s="66" t="str">
        <f t="shared" si="1"/>
        <v>NA</v>
      </c>
      <c r="E48" s="66" t="str">
        <f t="shared" si="7"/>
        <v>NA</v>
      </c>
      <c r="F48" s="17"/>
      <c r="G48" s="9" t="str">
        <f t="shared" si="8"/>
        <v>NA</v>
      </c>
      <c r="H48" s="61" t="str">
        <f t="shared" si="17"/>
        <v>NA</v>
      </c>
      <c r="I48" s="61"/>
      <c r="J48" s="61" t="str">
        <f t="shared" si="18"/>
        <v>NA</v>
      </c>
      <c r="K48" s="61" t="str">
        <f t="shared" si="9"/>
        <v>NA</v>
      </c>
      <c r="L48" s="35"/>
      <c r="M48" s="10" t="str">
        <f t="shared" si="10"/>
        <v>NA</v>
      </c>
      <c r="N48" s="66" t="str">
        <f t="shared" si="2"/>
        <v>NA</v>
      </c>
      <c r="O48" s="66"/>
      <c r="P48" s="66" t="str">
        <f t="shared" si="3"/>
        <v>NA</v>
      </c>
      <c r="Q48" s="66" t="str">
        <f t="shared" si="11"/>
        <v>NA</v>
      </c>
      <c r="R48" s="17"/>
      <c r="S48" s="9" t="str">
        <f t="shared" si="12"/>
        <v>NA</v>
      </c>
      <c r="T48" s="61">
        <f t="shared" si="19"/>
        <v>0.95798319327731096</v>
      </c>
      <c r="U48" s="61"/>
      <c r="V48" s="61">
        <f t="shared" si="20"/>
        <v>0.64220183486238536</v>
      </c>
      <c r="W48" s="61">
        <f t="shared" si="13"/>
        <v>0.80009251406984816</v>
      </c>
      <c r="X48" s="35"/>
      <c r="Y48" s="10">
        <f t="shared" si="14"/>
        <v>2</v>
      </c>
      <c r="Z48" s="66" t="str">
        <f t="shared" si="4"/>
        <v>NA</v>
      </c>
      <c r="AA48" s="66"/>
      <c r="AB48" s="66" t="str">
        <f t="shared" si="5"/>
        <v>NA</v>
      </c>
      <c r="AC48" s="66" t="str">
        <f t="shared" si="15"/>
        <v>NA</v>
      </c>
      <c r="AD48" s="34"/>
      <c r="AE48" s="9" t="str">
        <f t="shared" si="16"/>
        <v>NA</v>
      </c>
    </row>
    <row r="49" spans="1:31" x14ac:dyDescent="0.25">
      <c r="A49" s="21" t="s">
        <v>34</v>
      </c>
      <c r="B49" s="66">
        <f t="shared" si="0"/>
        <v>0.43382352941176472</v>
      </c>
      <c r="C49" s="66"/>
      <c r="D49" s="66">
        <f t="shared" si="1"/>
        <v>0.40157480314960631</v>
      </c>
      <c r="E49" s="66">
        <f t="shared" si="7"/>
        <v>0.41769916628068549</v>
      </c>
      <c r="F49" s="17"/>
      <c r="G49" s="9">
        <f t="shared" si="8"/>
        <v>7</v>
      </c>
      <c r="H49" s="61">
        <f t="shared" si="17"/>
        <v>0</v>
      </c>
      <c r="I49" s="61"/>
      <c r="J49" s="61">
        <f t="shared" si="18"/>
        <v>0</v>
      </c>
      <c r="K49" s="61">
        <f t="shared" si="9"/>
        <v>0</v>
      </c>
      <c r="L49" s="35"/>
      <c r="M49" s="10">
        <f t="shared" si="10"/>
        <v>3</v>
      </c>
      <c r="N49" s="66">
        <f t="shared" si="2"/>
        <v>3.5055350553505532E-2</v>
      </c>
      <c r="O49" s="66"/>
      <c r="P49" s="66">
        <f t="shared" si="3"/>
        <v>6.850459482038429E-2</v>
      </c>
      <c r="Q49" s="66">
        <f t="shared" si="11"/>
        <v>5.1779972686944911E-2</v>
      </c>
      <c r="R49" s="17"/>
      <c r="S49" s="9">
        <f t="shared" si="12"/>
        <v>4</v>
      </c>
      <c r="T49" s="61">
        <f t="shared" si="19"/>
        <v>0.69090909090909092</v>
      </c>
      <c r="U49" s="61"/>
      <c r="V49" s="61">
        <f t="shared" si="20"/>
        <v>0.24347826086956523</v>
      </c>
      <c r="W49" s="61">
        <f t="shared" si="13"/>
        <v>0.46719367588932809</v>
      </c>
      <c r="X49" s="35"/>
      <c r="Y49" s="10">
        <f t="shared" si="14"/>
        <v>8</v>
      </c>
      <c r="Z49" s="66">
        <f t="shared" si="4"/>
        <v>0.50505050505050508</v>
      </c>
      <c r="AA49" s="66"/>
      <c r="AB49" s="66">
        <f t="shared" si="5"/>
        <v>0.19580419580419581</v>
      </c>
      <c r="AC49" s="66">
        <f t="shared" si="15"/>
        <v>0.35042735042735046</v>
      </c>
      <c r="AD49" s="34"/>
      <c r="AE49" s="9">
        <f t="shared" si="16"/>
        <v>5</v>
      </c>
    </row>
    <row r="50" spans="1:31" x14ac:dyDescent="0.25">
      <c r="A50" s="21" t="s">
        <v>36</v>
      </c>
      <c r="B50" s="66">
        <f t="shared" si="0"/>
        <v>6.6350710900473939E-2</v>
      </c>
      <c r="C50" s="66"/>
      <c r="D50" s="66">
        <f t="shared" si="1"/>
        <v>2.9556650246305417E-2</v>
      </c>
      <c r="E50" s="66">
        <f t="shared" si="7"/>
        <v>4.7953680573389681E-2</v>
      </c>
      <c r="F50" s="17"/>
      <c r="G50" s="9">
        <f t="shared" si="8"/>
        <v>9</v>
      </c>
      <c r="H50" s="61" t="str">
        <f t="shared" si="17"/>
        <v>-</v>
      </c>
      <c r="I50" s="61"/>
      <c r="J50" s="61" t="str">
        <f t="shared" si="18"/>
        <v>-</v>
      </c>
      <c r="K50" s="61" t="str">
        <f t="shared" si="9"/>
        <v>-</v>
      </c>
      <c r="L50" s="35"/>
      <c r="M50" s="10" t="str">
        <f t="shared" si="10"/>
        <v>NA</v>
      </c>
      <c r="N50" s="66" t="str">
        <f t="shared" si="2"/>
        <v>-</v>
      </c>
      <c r="O50" s="66"/>
      <c r="P50" s="66" t="str">
        <f t="shared" si="3"/>
        <v>-</v>
      </c>
      <c r="Q50" s="66" t="str">
        <f t="shared" si="11"/>
        <v>-</v>
      </c>
      <c r="R50" s="17"/>
      <c r="S50" s="9" t="str">
        <f t="shared" si="12"/>
        <v>NA</v>
      </c>
      <c r="T50" s="61" t="str">
        <f t="shared" si="19"/>
        <v>-</v>
      </c>
      <c r="U50" s="61"/>
      <c r="V50" s="61" t="str">
        <f t="shared" si="20"/>
        <v>-</v>
      </c>
      <c r="W50" s="61" t="str">
        <f t="shared" si="13"/>
        <v>-</v>
      </c>
      <c r="X50" s="35"/>
      <c r="Y50" s="10" t="str">
        <f t="shared" si="14"/>
        <v>NA</v>
      </c>
      <c r="Z50" s="66" t="str">
        <f t="shared" si="4"/>
        <v>-</v>
      </c>
      <c r="AA50" s="66"/>
      <c r="AB50" s="66" t="str">
        <f t="shared" si="5"/>
        <v>-</v>
      </c>
      <c r="AC50" s="66" t="str">
        <f t="shared" si="15"/>
        <v>-</v>
      </c>
      <c r="AD50" s="34"/>
      <c r="AE50" s="9" t="str">
        <f t="shared" si="16"/>
        <v>NA</v>
      </c>
    </row>
    <row r="51" spans="1:31" x14ac:dyDescent="0.25">
      <c r="A51" s="21" t="s">
        <v>32</v>
      </c>
      <c r="B51" s="66">
        <f t="shared" si="0"/>
        <v>0.66386554621848737</v>
      </c>
      <c r="C51" s="66"/>
      <c r="D51" s="66">
        <f t="shared" si="1"/>
        <v>0.69230769230769229</v>
      </c>
      <c r="E51" s="66">
        <f t="shared" si="7"/>
        <v>0.67808661926308988</v>
      </c>
      <c r="F51" s="17"/>
      <c r="G51" s="9">
        <f t="shared" si="8"/>
        <v>6</v>
      </c>
      <c r="H51" s="61" t="str">
        <f t="shared" si="17"/>
        <v>NA</v>
      </c>
      <c r="I51" s="61"/>
      <c r="J51" s="61" t="str">
        <f t="shared" si="18"/>
        <v>NA</v>
      </c>
      <c r="K51" s="61" t="str">
        <f t="shared" si="9"/>
        <v>NA</v>
      </c>
      <c r="L51" s="35"/>
      <c r="M51" s="10" t="str">
        <f t="shared" si="10"/>
        <v>NA</v>
      </c>
      <c r="N51" s="66" t="str">
        <f t="shared" si="2"/>
        <v>NA</v>
      </c>
      <c r="O51" s="66"/>
      <c r="P51" s="66" t="str">
        <f t="shared" si="3"/>
        <v>NA</v>
      </c>
      <c r="Q51" s="66" t="str">
        <f t="shared" si="11"/>
        <v>NA</v>
      </c>
      <c r="R51" s="17"/>
      <c r="S51" s="9" t="str">
        <f t="shared" si="12"/>
        <v>NA</v>
      </c>
      <c r="T51" s="61">
        <f t="shared" si="19"/>
        <v>0.90322580645161288</v>
      </c>
      <c r="U51" s="61"/>
      <c r="V51" s="61">
        <f t="shared" si="20"/>
        <v>0.54304635761589404</v>
      </c>
      <c r="W51" s="61">
        <f t="shared" si="13"/>
        <v>0.72313608203375346</v>
      </c>
      <c r="X51" s="35"/>
      <c r="Y51" s="10">
        <f t="shared" si="14"/>
        <v>5</v>
      </c>
      <c r="Z51" s="66" t="str">
        <f t="shared" si="4"/>
        <v>NA</v>
      </c>
      <c r="AA51" s="66"/>
      <c r="AB51" s="66" t="str">
        <f t="shared" si="5"/>
        <v>NA</v>
      </c>
      <c r="AC51" s="66" t="str">
        <f t="shared" si="15"/>
        <v>NA</v>
      </c>
      <c r="AD51" s="34"/>
      <c r="AE51" s="9" t="str">
        <f t="shared" si="16"/>
        <v>NA</v>
      </c>
    </row>
  </sheetData>
  <mergeCells count="43">
    <mergeCell ref="N2:P2"/>
    <mergeCell ref="B1:G1"/>
    <mergeCell ref="H1:M1"/>
    <mergeCell ref="N1:S1"/>
    <mergeCell ref="T1:Y1"/>
    <mergeCell ref="K2:M2"/>
    <mergeCell ref="Z1:AE1"/>
    <mergeCell ref="AC4:AE4"/>
    <mergeCell ref="A5:AE5"/>
    <mergeCell ref="Q2:S2"/>
    <mergeCell ref="T2:V2"/>
    <mergeCell ref="W2:Y2"/>
    <mergeCell ref="Z2:AB2"/>
    <mergeCell ref="AC2:AE2"/>
    <mergeCell ref="B4:D4"/>
    <mergeCell ref="E4:G4"/>
    <mergeCell ref="H4:J4"/>
    <mergeCell ref="K4:M4"/>
    <mergeCell ref="N4:P4"/>
    <mergeCell ref="B2:D2"/>
    <mergeCell ref="E2:G2"/>
    <mergeCell ref="H2:J2"/>
    <mergeCell ref="B29:D29"/>
    <mergeCell ref="Q4:S4"/>
    <mergeCell ref="T4:V4"/>
    <mergeCell ref="W4:Y4"/>
    <mergeCell ref="Z4:AB4"/>
    <mergeCell ref="A3:AE3"/>
    <mergeCell ref="A30:AE30"/>
    <mergeCell ref="B28:G28"/>
    <mergeCell ref="AC29:AE29"/>
    <mergeCell ref="Z29:AB29"/>
    <mergeCell ref="W29:Y29"/>
    <mergeCell ref="T29:V29"/>
    <mergeCell ref="Q29:S29"/>
    <mergeCell ref="Z28:AE28"/>
    <mergeCell ref="T28:Y28"/>
    <mergeCell ref="N28:S28"/>
    <mergeCell ref="H28:M28"/>
    <mergeCell ref="N29:P29"/>
    <mergeCell ref="K29:M29"/>
    <mergeCell ref="H29:J29"/>
    <mergeCell ref="E29:G29"/>
  </mergeCells>
  <pageMargins left="0.7" right="0.7" top="0.75" bottom="0.75" header="0.3" footer="0.3"/>
  <pageSetup paperSize="9" orientation="portrait" horizontalDpi="0" verticalDpi="0"/>
  <ignoredErrors>
    <ignoredError sqref="B2:AE2 B4:AE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
  <sheetViews>
    <sheetView zoomScale="90" zoomScaleNormal="90" zoomScalePageLayoutView="90" workbookViewId="0"/>
  </sheetViews>
  <sheetFormatPr defaultColWidth="11" defaultRowHeight="15.75" x14ac:dyDescent="0.25"/>
  <cols>
    <col min="1" max="1" width="13.625" customWidth="1"/>
    <col min="2" max="11" width="9" customWidth="1"/>
  </cols>
  <sheetData>
    <row r="1" spans="1:31" x14ac:dyDescent="0.25">
      <c r="A1" s="54" t="s">
        <v>10</v>
      </c>
      <c r="B1" s="92" t="s">
        <v>16</v>
      </c>
      <c r="C1" s="92"/>
      <c r="D1" s="93" t="s">
        <v>17</v>
      </c>
      <c r="E1" s="93"/>
      <c r="F1" s="92" t="s">
        <v>21</v>
      </c>
      <c r="G1" s="92"/>
      <c r="H1" s="93" t="s">
        <v>22</v>
      </c>
      <c r="I1" s="93"/>
      <c r="J1" s="92" t="s">
        <v>23</v>
      </c>
      <c r="K1" s="92"/>
    </row>
    <row r="2" spans="1:31" x14ac:dyDescent="0.25">
      <c r="A2" s="54" t="s">
        <v>26</v>
      </c>
      <c r="B2" s="77" t="s">
        <v>24</v>
      </c>
      <c r="C2" s="77" t="s">
        <v>25</v>
      </c>
      <c r="D2" s="76" t="s">
        <v>24</v>
      </c>
      <c r="E2" s="76" t="s">
        <v>25</v>
      </c>
      <c r="F2" s="77" t="s">
        <v>24</v>
      </c>
      <c r="G2" s="77" t="s">
        <v>25</v>
      </c>
      <c r="H2" s="76" t="s">
        <v>24</v>
      </c>
      <c r="I2" s="76" t="s">
        <v>25</v>
      </c>
      <c r="J2" s="77" t="s">
        <v>24</v>
      </c>
      <c r="K2" s="77" t="s">
        <v>25</v>
      </c>
    </row>
    <row r="3" spans="1:31" s="36" customFormat="1" x14ac:dyDescent="0.25">
      <c r="A3" s="101" t="s">
        <v>102</v>
      </c>
      <c r="B3" s="101"/>
      <c r="C3" s="101"/>
      <c r="D3" s="101"/>
      <c r="E3" s="101"/>
      <c r="F3" s="101"/>
      <c r="G3" s="101"/>
      <c r="H3" s="101"/>
      <c r="I3" s="101"/>
      <c r="J3" s="101"/>
      <c r="K3" s="101"/>
      <c r="L3" s="37"/>
      <c r="M3" s="37"/>
      <c r="N3" s="37"/>
      <c r="O3" s="37"/>
      <c r="P3" s="37"/>
      <c r="Q3" s="37"/>
      <c r="R3" s="37"/>
      <c r="S3" s="37"/>
      <c r="T3" s="37"/>
      <c r="U3" s="37"/>
      <c r="V3" s="37"/>
      <c r="W3" s="37"/>
      <c r="X3" s="37"/>
      <c r="Y3" s="37"/>
      <c r="Z3" s="37"/>
      <c r="AA3" s="37"/>
      <c r="AB3" s="37"/>
      <c r="AC3" s="37"/>
      <c r="AD3" s="37"/>
      <c r="AE3" s="37"/>
    </row>
    <row r="4" spans="1:31" x14ac:dyDescent="0.25">
      <c r="A4" s="54" t="s">
        <v>39</v>
      </c>
      <c r="B4" s="58">
        <v>0.24840100000000001</v>
      </c>
      <c r="C4" s="58">
        <v>0.32439000000000001</v>
      </c>
      <c r="D4" s="61" t="s">
        <v>6</v>
      </c>
      <c r="E4" s="62" t="s">
        <v>6</v>
      </c>
      <c r="F4" s="58" t="s">
        <v>6</v>
      </c>
      <c r="G4" s="58" t="s">
        <v>6</v>
      </c>
      <c r="H4" s="62" t="s">
        <v>6</v>
      </c>
      <c r="I4" s="62" t="s">
        <v>6</v>
      </c>
      <c r="J4" s="58" t="s">
        <v>6</v>
      </c>
      <c r="K4" s="58" t="s">
        <v>6</v>
      </c>
    </row>
    <row r="5" spans="1:31" x14ac:dyDescent="0.25">
      <c r="A5" s="54" t="s">
        <v>33</v>
      </c>
      <c r="B5" s="58">
        <v>0</v>
      </c>
      <c r="C5" s="58">
        <v>0</v>
      </c>
      <c r="D5" s="62">
        <v>0</v>
      </c>
      <c r="E5" s="62">
        <v>0</v>
      </c>
      <c r="F5" s="58">
        <v>0</v>
      </c>
      <c r="G5" s="58">
        <v>0</v>
      </c>
      <c r="H5" s="62">
        <v>0</v>
      </c>
      <c r="I5" s="62">
        <v>0</v>
      </c>
      <c r="J5" s="58">
        <v>0</v>
      </c>
      <c r="K5" s="58">
        <v>0</v>
      </c>
    </row>
    <row r="6" spans="1:31" x14ac:dyDescent="0.25">
      <c r="A6" s="54" t="s">
        <v>40</v>
      </c>
      <c r="B6" s="58">
        <v>0.81273200000000001</v>
      </c>
      <c r="C6" s="58">
        <v>0.65989200000000003</v>
      </c>
      <c r="D6" s="62" t="s">
        <v>6</v>
      </c>
      <c r="E6" s="62" t="s">
        <v>6</v>
      </c>
      <c r="F6" s="58" t="s">
        <v>6</v>
      </c>
      <c r="G6" s="58" t="s">
        <v>6</v>
      </c>
      <c r="H6" s="62" t="s">
        <v>6</v>
      </c>
      <c r="I6" s="62" t="s">
        <v>6</v>
      </c>
      <c r="J6" s="58" t="s">
        <v>6</v>
      </c>
      <c r="K6" s="58" t="s">
        <v>6</v>
      </c>
    </row>
    <row r="7" spans="1:31" x14ac:dyDescent="0.25">
      <c r="A7" s="54" t="s">
        <v>30</v>
      </c>
      <c r="B7" s="58" t="s">
        <v>4</v>
      </c>
      <c r="C7" s="58" t="s">
        <v>4</v>
      </c>
      <c r="D7" s="62" t="s">
        <v>4</v>
      </c>
      <c r="E7" s="62" t="s">
        <v>4</v>
      </c>
      <c r="F7" s="58">
        <v>0</v>
      </c>
      <c r="G7" s="58">
        <v>0</v>
      </c>
      <c r="H7" s="62" t="s">
        <v>4</v>
      </c>
      <c r="I7" s="62" t="s">
        <v>4</v>
      </c>
      <c r="J7" s="58" t="s">
        <v>4</v>
      </c>
      <c r="K7" s="58" t="s">
        <v>4</v>
      </c>
    </row>
    <row r="8" spans="1:31" x14ac:dyDescent="0.25">
      <c r="A8" s="54" t="s">
        <v>35</v>
      </c>
      <c r="B8" s="58">
        <v>0</v>
      </c>
      <c r="C8" s="58">
        <v>0</v>
      </c>
      <c r="D8" s="62" t="s">
        <v>4</v>
      </c>
      <c r="E8" s="62" t="s">
        <v>4</v>
      </c>
      <c r="F8" s="58">
        <v>0</v>
      </c>
      <c r="G8" s="58">
        <v>0</v>
      </c>
      <c r="H8" s="62">
        <v>0</v>
      </c>
      <c r="I8" s="62">
        <v>0</v>
      </c>
      <c r="J8" s="58" t="s">
        <v>4</v>
      </c>
      <c r="K8" s="58" t="s">
        <v>4</v>
      </c>
    </row>
    <row r="9" spans="1:31" x14ac:dyDescent="0.25">
      <c r="A9" s="54" t="s">
        <v>41</v>
      </c>
      <c r="B9" s="58">
        <v>0.92848200000000003</v>
      </c>
      <c r="C9" s="58">
        <v>0.93400300000000003</v>
      </c>
      <c r="D9" s="62">
        <v>0.54524899999999998</v>
      </c>
      <c r="E9" s="62">
        <v>0.30630299999999999</v>
      </c>
      <c r="F9" s="58">
        <v>0.65615699999999999</v>
      </c>
      <c r="G9" s="58">
        <v>0.61487000000000003</v>
      </c>
      <c r="H9" s="62">
        <v>0.85185200000000005</v>
      </c>
      <c r="I9" s="62">
        <v>0.58064499999999997</v>
      </c>
      <c r="J9" s="58">
        <v>0.95583300000000004</v>
      </c>
      <c r="K9" s="58">
        <v>0.90277799999999997</v>
      </c>
    </row>
    <row r="10" spans="1:31" x14ac:dyDescent="0.25">
      <c r="A10" s="54" t="s">
        <v>31</v>
      </c>
      <c r="B10" s="58">
        <v>0.85416199999999998</v>
      </c>
      <c r="C10" s="58">
        <v>0.68965500000000002</v>
      </c>
      <c r="D10" s="62" t="s">
        <v>4</v>
      </c>
      <c r="E10" s="62" t="s">
        <v>4</v>
      </c>
      <c r="F10" s="58">
        <v>0.420989</v>
      </c>
      <c r="G10" s="58">
        <v>0.571828</v>
      </c>
      <c r="H10" s="62">
        <v>0.58536600000000005</v>
      </c>
      <c r="I10" s="62">
        <v>0.68292699999999995</v>
      </c>
      <c r="J10" s="58" t="s">
        <v>4</v>
      </c>
      <c r="K10" s="58" t="s">
        <v>4</v>
      </c>
    </row>
    <row r="11" spans="1:31" x14ac:dyDescent="0.25">
      <c r="A11" s="54" t="s">
        <v>80</v>
      </c>
      <c r="B11" s="58">
        <v>0</v>
      </c>
      <c r="C11" s="58">
        <v>0</v>
      </c>
      <c r="D11" s="62" t="s">
        <v>4</v>
      </c>
      <c r="E11" s="62" t="s">
        <v>4</v>
      </c>
      <c r="F11" s="58">
        <v>0</v>
      </c>
      <c r="G11" s="58">
        <v>0</v>
      </c>
      <c r="H11" s="62">
        <v>0</v>
      </c>
      <c r="I11" s="62">
        <v>0</v>
      </c>
      <c r="J11" s="58" t="s">
        <v>4</v>
      </c>
      <c r="K11" s="58" t="s">
        <v>4</v>
      </c>
    </row>
    <row r="12" spans="1:31" x14ac:dyDescent="0.25">
      <c r="A12" s="54" t="s">
        <v>81</v>
      </c>
      <c r="B12" s="58" t="s">
        <v>4</v>
      </c>
      <c r="C12" s="58" t="s">
        <v>4</v>
      </c>
      <c r="D12" s="62" t="s">
        <v>4</v>
      </c>
      <c r="E12" s="62" t="s">
        <v>4</v>
      </c>
      <c r="F12" s="58" t="s">
        <v>4</v>
      </c>
      <c r="G12" s="58" t="s">
        <v>4</v>
      </c>
      <c r="H12" s="62" t="s">
        <v>4</v>
      </c>
      <c r="I12" s="62" t="s">
        <v>4</v>
      </c>
      <c r="J12" s="58">
        <v>0.80833299999999997</v>
      </c>
      <c r="K12" s="58">
        <v>0.26666699999999999</v>
      </c>
    </row>
    <row r="13" spans="1:31" x14ac:dyDescent="0.25">
      <c r="A13" s="54" t="s">
        <v>28</v>
      </c>
      <c r="B13" s="58">
        <v>0</v>
      </c>
      <c r="C13" s="58">
        <v>0</v>
      </c>
      <c r="D13" s="62">
        <v>0</v>
      </c>
      <c r="E13" s="62">
        <v>0</v>
      </c>
      <c r="F13" s="58" t="s">
        <v>4</v>
      </c>
      <c r="G13" s="58" t="s">
        <v>4</v>
      </c>
      <c r="H13" s="62">
        <v>0</v>
      </c>
      <c r="I13" s="62">
        <v>0</v>
      </c>
      <c r="J13" s="58">
        <v>0</v>
      </c>
      <c r="K13" s="58">
        <v>0</v>
      </c>
    </row>
    <row r="14" spans="1:31" x14ac:dyDescent="0.25">
      <c r="A14" s="54" t="s">
        <v>82</v>
      </c>
      <c r="B14" s="58">
        <v>0.86666699999999997</v>
      </c>
      <c r="C14" s="58">
        <v>0.89253099999999996</v>
      </c>
      <c r="D14" s="62">
        <v>0.85982000000000003</v>
      </c>
      <c r="E14" s="62">
        <v>0.66053300000000004</v>
      </c>
      <c r="F14" s="58">
        <v>0.63228399999999996</v>
      </c>
      <c r="G14" s="58">
        <v>0.59031100000000003</v>
      </c>
      <c r="H14" s="62">
        <v>0.81481499999999996</v>
      </c>
      <c r="I14" s="62">
        <v>0.65</v>
      </c>
      <c r="J14" s="58">
        <v>0.9</v>
      </c>
      <c r="K14" s="58">
        <v>0.88749999999999996</v>
      </c>
    </row>
    <row r="15" spans="1:31" x14ac:dyDescent="0.25">
      <c r="A15" s="54" t="s">
        <v>83</v>
      </c>
      <c r="B15" s="58" t="s">
        <v>4</v>
      </c>
      <c r="C15" s="58" t="s">
        <v>4</v>
      </c>
      <c r="D15" s="62" t="s">
        <v>4</v>
      </c>
      <c r="E15" s="62" t="s">
        <v>4</v>
      </c>
      <c r="F15" s="58" t="s">
        <v>4</v>
      </c>
      <c r="G15" s="58" t="s">
        <v>4</v>
      </c>
      <c r="H15" s="62" t="s">
        <v>4</v>
      </c>
      <c r="I15" s="62" t="s">
        <v>4</v>
      </c>
      <c r="J15" s="58" t="s">
        <v>4</v>
      </c>
      <c r="K15" s="58" t="s">
        <v>4</v>
      </c>
    </row>
    <row r="16" spans="1:31" x14ac:dyDescent="0.25">
      <c r="A16" s="54" t="s">
        <v>84</v>
      </c>
      <c r="B16" s="58" t="s">
        <v>4</v>
      </c>
      <c r="C16" s="58" t="s">
        <v>4</v>
      </c>
      <c r="D16" s="62" t="s">
        <v>4</v>
      </c>
      <c r="E16" s="62" t="s">
        <v>4</v>
      </c>
      <c r="F16" s="58" t="s">
        <v>4</v>
      </c>
      <c r="G16" s="58" t="s">
        <v>4</v>
      </c>
      <c r="H16" s="62" t="s">
        <v>4</v>
      </c>
      <c r="I16" s="62" t="s">
        <v>4</v>
      </c>
      <c r="J16" s="58" t="s">
        <v>4</v>
      </c>
      <c r="K16" s="58" t="s">
        <v>4</v>
      </c>
    </row>
    <row r="17" spans="1:11" x14ac:dyDescent="0.25">
      <c r="A17" s="54" t="s">
        <v>85</v>
      </c>
      <c r="B17" s="58" t="s">
        <v>4</v>
      </c>
      <c r="C17" s="58" t="s">
        <v>4</v>
      </c>
      <c r="D17" s="62" t="s">
        <v>4</v>
      </c>
      <c r="E17" s="62" t="s">
        <v>4</v>
      </c>
      <c r="F17" s="58" t="s">
        <v>4</v>
      </c>
      <c r="G17" s="58" t="s">
        <v>4</v>
      </c>
      <c r="H17" s="62" t="s">
        <v>4</v>
      </c>
      <c r="I17" s="62" t="s">
        <v>4</v>
      </c>
      <c r="J17" s="58" t="s">
        <v>4</v>
      </c>
      <c r="K17" s="58" t="s">
        <v>4</v>
      </c>
    </row>
    <row r="18" spans="1:11" x14ac:dyDescent="0.25">
      <c r="A18" s="54" t="s">
        <v>43</v>
      </c>
      <c r="B18" s="58">
        <v>0.86619999999999997</v>
      </c>
      <c r="C18" s="58">
        <v>0.87533899999999998</v>
      </c>
      <c r="D18" s="62" t="s">
        <v>4</v>
      </c>
      <c r="E18" s="62" t="s">
        <v>4</v>
      </c>
      <c r="F18" s="58" t="s">
        <v>4</v>
      </c>
      <c r="G18" s="58" t="s">
        <v>4</v>
      </c>
      <c r="H18" s="62">
        <v>0.89655200000000002</v>
      </c>
      <c r="I18" s="62">
        <v>0.90151499999999996</v>
      </c>
      <c r="J18" s="58">
        <v>0.87510200000000005</v>
      </c>
      <c r="K18" s="58">
        <v>0.60624999999999996</v>
      </c>
    </row>
    <row r="19" spans="1:11" x14ac:dyDescent="0.25">
      <c r="A19" s="54" t="s">
        <v>38</v>
      </c>
      <c r="B19" s="58" t="s">
        <v>4</v>
      </c>
      <c r="C19" s="58" t="s">
        <v>4</v>
      </c>
      <c r="D19" s="62" t="s">
        <v>4</v>
      </c>
      <c r="E19" s="62" t="s">
        <v>4</v>
      </c>
      <c r="F19" s="58" t="s">
        <v>4</v>
      </c>
      <c r="G19" s="58" t="s">
        <v>4</v>
      </c>
      <c r="H19" s="62">
        <v>0.65789500000000001</v>
      </c>
      <c r="I19" s="62">
        <v>0.56818199999999996</v>
      </c>
      <c r="J19" s="58" t="s">
        <v>4</v>
      </c>
      <c r="K19" s="58" t="s">
        <v>4</v>
      </c>
    </row>
    <row r="20" spans="1:11" x14ac:dyDescent="0.25">
      <c r="A20" s="54" t="s">
        <v>37</v>
      </c>
      <c r="B20" s="58">
        <v>0</v>
      </c>
      <c r="C20" s="58">
        <v>0</v>
      </c>
      <c r="D20" s="62" t="s">
        <v>4</v>
      </c>
      <c r="E20" s="62" t="s">
        <v>4</v>
      </c>
      <c r="F20" s="58" t="s">
        <v>4</v>
      </c>
      <c r="G20" s="58" t="s">
        <v>4</v>
      </c>
      <c r="H20" s="62">
        <v>0.45454499999999998</v>
      </c>
      <c r="I20" s="62">
        <v>0.2</v>
      </c>
      <c r="J20" s="58" t="s">
        <v>4</v>
      </c>
      <c r="K20" s="58" t="s">
        <v>4</v>
      </c>
    </row>
    <row r="21" spans="1:11" x14ac:dyDescent="0.25">
      <c r="A21" s="54" t="s">
        <v>42</v>
      </c>
      <c r="B21" s="58" t="s">
        <v>4</v>
      </c>
      <c r="C21" s="58" t="s">
        <v>4</v>
      </c>
      <c r="D21" s="62" t="s">
        <v>4</v>
      </c>
      <c r="E21" s="62" t="s">
        <v>4</v>
      </c>
      <c r="F21" s="58" t="s">
        <v>4</v>
      </c>
      <c r="G21" s="58" t="s">
        <v>4</v>
      </c>
      <c r="H21" s="62">
        <v>0.96428599999999998</v>
      </c>
      <c r="I21" s="62">
        <v>0.83333299999999999</v>
      </c>
      <c r="J21" s="58" t="s">
        <v>4</v>
      </c>
      <c r="K21" s="58" t="s">
        <v>4</v>
      </c>
    </row>
    <row r="22" spans="1:11" x14ac:dyDescent="0.25">
      <c r="A22" s="54" t="s">
        <v>34</v>
      </c>
      <c r="B22" s="58">
        <v>0.498143</v>
      </c>
      <c r="C22" s="58">
        <v>0.41241699999999998</v>
      </c>
      <c r="D22" s="62">
        <v>0.47536899999999999</v>
      </c>
      <c r="E22" s="62">
        <v>0.68341099999999999</v>
      </c>
      <c r="F22" s="58">
        <v>0.330065</v>
      </c>
      <c r="G22" s="58">
        <v>0.33679300000000001</v>
      </c>
      <c r="H22" s="62">
        <v>0.43518499999999999</v>
      </c>
      <c r="I22" s="62">
        <v>0.2</v>
      </c>
      <c r="J22" s="58">
        <v>0.22</v>
      </c>
      <c r="K22" s="58">
        <v>0.17410700000000001</v>
      </c>
    </row>
    <row r="23" spans="1:11" x14ac:dyDescent="0.25">
      <c r="A23" s="54" t="s">
        <v>36</v>
      </c>
      <c r="B23" s="58">
        <v>0.117647</v>
      </c>
      <c r="C23" s="58">
        <v>0.13333300000000001</v>
      </c>
      <c r="D23" s="62" t="s">
        <v>6</v>
      </c>
      <c r="E23" s="62" t="s">
        <v>6</v>
      </c>
      <c r="F23" s="58" t="s">
        <v>6</v>
      </c>
      <c r="G23" s="58" t="s">
        <v>6</v>
      </c>
      <c r="H23" s="62" t="s">
        <v>6</v>
      </c>
      <c r="I23" s="62" t="s">
        <v>6</v>
      </c>
      <c r="J23" s="58" t="s">
        <v>6</v>
      </c>
      <c r="K23" s="58" t="s">
        <v>6</v>
      </c>
    </row>
    <row r="24" spans="1:11" x14ac:dyDescent="0.25">
      <c r="A24" s="54" t="s">
        <v>32</v>
      </c>
      <c r="B24" s="58">
        <v>0.82142899999999996</v>
      </c>
      <c r="C24" s="58">
        <v>0.72438999999999998</v>
      </c>
      <c r="D24" s="62" t="s">
        <v>4</v>
      </c>
      <c r="E24" s="62" t="s">
        <v>4</v>
      </c>
      <c r="F24" s="58" t="s">
        <v>4</v>
      </c>
      <c r="G24" s="58" t="s">
        <v>4</v>
      </c>
      <c r="H24" s="62">
        <v>0.80645199999999995</v>
      </c>
      <c r="I24" s="62">
        <v>0.45652199999999998</v>
      </c>
      <c r="J24" s="58" t="s">
        <v>4</v>
      </c>
      <c r="K24" s="58" t="s">
        <v>4</v>
      </c>
    </row>
    <row r="26" spans="1:11" x14ac:dyDescent="0.25">
      <c r="A26" s="54" t="s">
        <v>10</v>
      </c>
      <c r="B26" s="92" t="s">
        <v>16</v>
      </c>
      <c r="C26" s="92"/>
      <c r="D26" s="93" t="s">
        <v>17</v>
      </c>
      <c r="E26" s="93"/>
      <c r="F26" s="92" t="s">
        <v>21</v>
      </c>
      <c r="G26" s="92"/>
      <c r="H26" s="93" t="s">
        <v>22</v>
      </c>
      <c r="I26" s="93"/>
      <c r="J26" s="92" t="s">
        <v>23</v>
      </c>
      <c r="K26" s="92"/>
    </row>
    <row r="27" spans="1:11" x14ac:dyDescent="0.25">
      <c r="A27" s="54"/>
      <c r="B27" s="59" t="s">
        <v>89</v>
      </c>
      <c r="C27" s="59" t="s">
        <v>90</v>
      </c>
      <c r="D27" s="56" t="s">
        <v>89</v>
      </c>
      <c r="E27" s="56" t="s">
        <v>90</v>
      </c>
      <c r="F27" s="59" t="s">
        <v>89</v>
      </c>
      <c r="G27" s="59" t="s">
        <v>90</v>
      </c>
      <c r="H27" s="56" t="s">
        <v>89</v>
      </c>
      <c r="I27" s="56" t="s">
        <v>90</v>
      </c>
      <c r="J27" s="59" t="s">
        <v>89</v>
      </c>
      <c r="K27" s="59" t="s">
        <v>90</v>
      </c>
    </row>
    <row r="28" spans="1:11" x14ac:dyDescent="0.25">
      <c r="A28" s="101" t="s">
        <v>110</v>
      </c>
      <c r="B28" s="101"/>
      <c r="C28" s="101"/>
      <c r="D28" s="101"/>
      <c r="E28" s="101"/>
      <c r="F28" s="101"/>
      <c r="G28" s="101"/>
      <c r="H28" s="101"/>
      <c r="I28" s="101"/>
      <c r="J28" s="101"/>
      <c r="K28" s="101"/>
    </row>
    <row r="29" spans="1:11" x14ac:dyDescent="0.25">
      <c r="A29" s="38" t="str">
        <f>A4</f>
        <v>COM-US</v>
      </c>
      <c r="B29" s="58">
        <f>IF(AND(ISNUMBER(B4),ISNUMBER(C4)),AVERAGE(B4:C4),B4)</f>
        <v>0.28639550000000003</v>
      </c>
      <c r="C29" s="60">
        <f>IF(ISNUMBER(B29),_xlfn.RANK.EQ(B29,B$29:B$49),B29)</f>
        <v>8</v>
      </c>
      <c r="D29" s="62" t="str">
        <f>IF(AND(ISNUMBER(D4),ISNUMBER(E4)),AVERAGE(D4:E4),D4)</f>
        <v>-</v>
      </c>
      <c r="E29" s="57" t="str">
        <f t="shared" ref="E29" si="0">IF(ISNUMBER(D29),_xlfn.RANK.EQ(D29,D$29:D$49),D29)</f>
        <v>-</v>
      </c>
      <c r="F29" s="58" t="str">
        <f>IF(AND(ISNUMBER(F4),ISNUMBER(G4)),AVERAGE(F4:G4),F4)</f>
        <v>-</v>
      </c>
      <c r="G29" s="60" t="str">
        <f t="shared" ref="G29" si="1">IF(ISNUMBER(F29),_xlfn.RANK.EQ(F29,F$29:F$49),F29)</f>
        <v>-</v>
      </c>
      <c r="H29" s="62" t="str">
        <f>IF(AND(ISNUMBER(H4),ISNUMBER(I4)),AVERAGE(H4:I4),H4)</f>
        <v>-</v>
      </c>
      <c r="I29" s="57" t="str">
        <f t="shared" ref="I29" si="2">IF(ISNUMBER(H29),_xlfn.RANK.EQ(H29,H$29:H$49),H29)</f>
        <v>-</v>
      </c>
      <c r="J29" s="58" t="str">
        <f>IF(AND(ISNUMBER(J4),ISNUMBER(K4)),AVERAGE(J4:K4),J4)</f>
        <v>-</v>
      </c>
      <c r="K29" s="60" t="str">
        <f t="shared" ref="K29:K49" si="3">IF(ISNUMBER(J29),_xlfn.RANK.EQ(J29,J$29:J$49),J29)</f>
        <v>-</v>
      </c>
    </row>
    <row r="30" spans="1:11" x14ac:dyDescent="0.25">
      <c r="A30" s="38" t="str">
        <f t="shared" ref="A30:A49" si="4">A5</f>
        <v>CUL-UK</v>
      </c>
      <c r="B30" s="58">
        <f t="shared" ref="B30:B49" si="5">IF(AND(ISNUMBER(B5),ISNUMBER(C5)),AVERAGE(B5:C5),B5)</f>
        <v>0</v>
      </c>
      <c r="C30" s="60">
        <f t="shared" ref="C30:C49" si="6">IF(ISNUMBER(B30),_xlfn.RANK.EQ(B30,B$29:B$49),B30)</f>
        <v>10</v>
      </c>
      <c r="D30" s="62">
        <f t="shared" ref="D30:D49" si="7">IF(AND(ISNUMBER(D5),ISNUMBER(E5)),AVERAGE(D5:E5),D5)</f>
        <v>0</v>
      </c>
      <c r="E30" s="57">
        <f t="shared" ref="E30" si="8">IF(ISNUMBER(D30),_xlfn.RANK.EQ(D30,D$29:D$49),D30)</f>
        <v>4</v>
      </c>
      <c r="F30" s="58">
        <f t="shared" ref="F30:F49" si="9">IF(AND(ISNUMBER(F5),ISNUMBER(G5)),AVERAGE(F5:G5),F5)</f>
        <v>0</v>
      </c>
      <c r="G30" s="60">
        <f t="shared" ref="G30" si="10">IF(ISNUMBER(F30),_xlfn.RANK.EQ(F30,F$29:F$49),F30)</f>
        <v>5</v>
      </c>
      <c r="H30" s="62">
        <f t="shared" ref="H30:H49" si="11">IF(AND(ISNUMBER(H5),ISNUMBER(I5)),AVERAGE(H5:I5),H5)</f>
        <v>0</v>
      </c>
      <c r="I30" s="57">
        <f t="shared" ref="I30" si="12">IF(ISNUMBER(H30),_xlfn.RANK.EQ(H30,H$29:H$49),H30)</f>
        <v>10</v>
      </c>
      <c r="J30" s="58">
        <f t="shared" ref="J30:J49" si="13">IF(AND(ISNUMBER(J5),ISNUMBER(K5)),AVERAGE(J5:K5),J5)</f>
        <v>0</v>
      </c>
      <c r="K30" s="60">
        <f t="shared" si="3"/>
        <v>6</v>
      </c>
    </row>
    <row r="31" spans="1:11" x14ac:dyDescent="0.25">
      <c r="A31" s="38" t="str">
        <f t="shared" si="4"/>
        <v>CUNI-CZ</v>
      </c>
      <c r="B31" s="58">
        <f t="shared" si="5"/>
        <v>0.73631200000000008</v>
      </c>
      <c r="C31" s="60">
        <f t="shared" si="6"/>
        <v>6</v>
      </c>
      <c r="D31" s="62" t="str">
        <f t="shared" si="7"/>
        <v>-</v>
      </c>
      <c r="E31" s="57" t="str">
        <f t="shared" ref="E31" si="14">IF(ISNUMBER(D31),_xlfn.RANK.EQ(D31,D$29:D$49),D31)</f>
        <v>-</v>
      </c>
      <c r="F31" s="58" t="str">
        <f t="shared" si="9"/>
        <v>-</v>
      </c>
      <c r="G31" s="60" t="str">
        <f t="shared" ref="G31" si="15">IF(ISNUMBER(F31),_xlfn.RANK.EQ(F31,F$29:F$49),F31)</f>
        <v>-</v>
      </c>
      <c r="H31" s="62" t="str">
        <f t="shared" si="11"/>
        <v>-</v>
      </c>
      <c r="I31" s="57" t="str">
        <f t="shared" ref="I31" si="16">IF(ISNUMBER(H31),_xlfn.RANK.EQ(H31,H$29:H$49),H31)</f>
        <v>-</v>
      </c>
      <c r="J31" s="58" t="str">
        <f t="shared" si="13"/>
        <v>-</v>
      </c>
      <c r="K31" s="60" t="str">
        <f t="shared" si="3"/>
        <v>-</v>
      </c>
    </row>
    <row r="32" spans="1:11" x14ac:dyDescent="0.25">
      <c r="A32" s="38" t="str">
        <f t="shared" si="4"/>
        <v>FR-Be-GE</v>
      </c>
      <c r="B32" s="58" t="str">
        <f t="shared" si="5"/>
        <v>NA</v>
      </c>
      <c r="C32" s="60" t="str">
        <f t="shared" si="6"/>
        <v>NA</v>
      </c>
      <c r="D32" s="62" t="str">
        <f t="shared" si="7"/>
        <v>NA</v>
      </c>
      <c r="E32" s="57" t="str">
        <f t="shared" ref="E32" si="17">IF(ISNUMBER(D32),_xlfn.RANK.EQ(D32,D$29:D$49),D32)</f>
        <v>NA</v>
      </c>
      <c r="F32" s="58">
        <f t="shared" si="9"/>
        <v>0</v>
      </c>
      <c r="G32" s="60">
        <f t="shared" ref="G32" si="18">IF(ISNUMBER(F32),_xlfn.RANK.EQ(F32,F$29:F$49),F32)</f>
        <v>5</v>
      </c>
      <c r="H32" s="62" t="str">
        <f t="shared" si="11"/>
        <v>NA</v>
      </c>
      <c r="I32" s="57" t="str">
        <f t="shared" ref="I32" si="19">IF(ISNUMBER(H32),_xlfn.RANK.EQ(H32,H$29:H$49),H32)</f>
        <v>NA</v>
      </c>
      <c r="J32" s="58" t="str">
        <f t="shared" si="13"/>
        <v>NA</v>
      </c>
      <c r="K32" s="60" t="str">
        <f t="shared" si="3"/>
        <v>NA</v>
      </c>
    </row>
    <row r="33" spans="1:11" x14ac:dyDescent="0.25">
      <c r="A33" s="38" t="str">
        <f t="shared" si="4"/>
        <v>FR-Ro-GE</v>
      </c>
      <c r="B33" s="58">
        <f t="shared" si="5"/>
        <v>0</v>
      </c>
      <c r="C33" s="60">
        <f t="shared" si="6"/>
        <v>10</v>
      </c>
      <c r="D33" s="62" t="str">
        <f t="shared" si="7"/>
        <v>NA</v>
      </c>
      <c r="E33" s="57" t="str">
        <f t="shared" ref="E33" si="20">IF(ISNUMBER(D33),_xlfn.RANK.EQ(D33,D$29:D$49),D33)</f>
        <v>NA</v>
      </c>
      <c r="F33" s="58">
        <f t="shared" si="9"/>
        <v>0</v>
      </c>
      <c r="G33" s="60">
        <f t="shared" ref="G33" si="21">IF(ISNUMBER(F33),_xlfn.RANK.EQ(F33,F$29:F$49),F33)</f>
        <v>5</v>
      </c>
      <c r="H33" s="62">
        <f t="shared" si="11"/>
        <v>0</v>
      </c>
      <c r="I33" s="57">
        <f t="shared" ref="I33" si="22">IF(ISNUMBER(H33),_xlfn.RANK.EQ(H33,H$29:H$49),H33)</f>
        <v>10</v>
      </c>
      <c r="J33" s="58" t="str">
        <f t="shared" si="13"/>
        <v>NA</v>
      </c>
      <c r="K33" s="60" t="str">
        <f t="shared" si="3"/>
        <v>NA</v>
      </c>
    </row>
    <row r="34" spans="1:11" x14ac:dyDescent="0.25">
      <c r="A34" s="38" t="str">
        <f t="shared" si="4"/>
        <v>HD-Har-GE</v>
      </c>
      <c r="B34" s="58">
        <f t="shared" si="5"/>
        <v>0.93124249999999997</v>
      </c>
      <c r="C34" s="60">
        <f t="shared" si="6"/>
        <v>1</v>
      </c>
      <c r="D34" s="62">
        <f t="shared" si="7"/>
        <v>0.42577599999999999</v>
      </c>
      <c r="E34" s="57">
        <f t="shared" ref="E34" si="23">IF(ISNUMBER(D34),_xlfn.RANK.EQ(D34,D$29:D$49),D34)</f>
        <v>3</v>
      </c>
      <c r="F34" s="58">
        <f t="shared" si="9"/>
        <v>0.63551350000000006</v>
      </c>
      <c r="G34" s="60">
        <f t="shared" ref="G34" si="24">IF(ISNUMBER(F34),_xlfn.RANK.EQ(F34,F$29:F$49),F34)</f>
        <v>1</v>
      </c>
      <c r="H34" s="62">
        <f t="shared" si="11"/>
        <v>0.71624850000000007</v>
      </c>
      <c r="I34" s="57">
        <f t="shared" ref="I34" si="25">IF(ISNUMBER(H34),_xlfn.RANK.EQ(H34,H$29:H$49),H34)</f>
        <v>4</v>
      </c>
      <c r="J34" s="58">
        <f t="shared" si="13"/>
        <v>0.92930550000000001</v>
      </c>
      <c r="K34" s="60">
        <f t="shared" si="3"/>
        <v>1</v>
      </c>
    </row>
    <row r="35" spans="1:11" x14ac:dyDescent="0.25">
      <c r="A35" s="38" t="str">
        <f t="shared" si="4"/>
        <v>HD-Hau-GE</v>
      </c>
      <c r="B35" s="58">
        <f t="shared" si="5"/>
        <v>0.7719085</v>
      </c>
      <c r="C35" s="60">
        <f t="shared" si="6"/>
        <v>5</v>
      </c>
      <c r="D35" s="62" t="str">
        <f t="shared" si="7"/>
        <v>NA</v>
      </c>
      <c r="E35" s="57" t="str">
        <f t="shared" ref="E35" si="26">IF(ISNUMBER(D35),_xlfn.RANK.EQ(D35,D$29:D$49),D35)</f>
        <v>NA</v>
      </c>
      <c r="F35" s="58">
        <f t="shared" si="9"/>
        <v>0.49640850000000003</v>
      </c>
      <c r="G35" s="60">
        <f t="shared" ref="G35" si="27">IF(ISNUMBER(F35),_xlfn.RANK.EQ(F35,F$29:F$49),F35)</f>
        <v>3</v>
      </c>
      <c r="H35" s="62">
        <f t="shared" si="11"/>
        <v>0.63414649999999995</v>
      </c>
      <c r="I35" s="57">
        <f t="shared" ref="I35" si="28">IF(ISNUMBER(H35),_xlfn.RANK.EQ(H35,H$29:H$49),H35)</f>
        <v>5</v>
      </c>
      <c r="J35" s="58" t="str">
        <f t="shared" si="13"/>
        <v>NA</v>
      </c>
      <c r="K35" s="60" t="str">
        <f t="shared" si="3"/>
        <v>NA</v>
      </c>
    </row>
    <row r="36" spans="1:11" x14ac:dyDescent="0.25">
      <c r="A36" s="38" t="str">
        <f t="shared" si="4"/>
        <v>IMCB-SG (1)</v>
      </c>
      <c r="B36" s="58">
        <f t="shared" si="5"/>
        <v>0</v>
      </c>
      <c r="C36" s="60">
        <f t="shared" si="6"/>
        <v>10</v>
      </c>
      <c r="D36" s="62" t="str">
        <f t="shared" si="7"/>
        <v>NA</v>
      </c>
      <c r="E36" s="57" t="str">
        <f t="shared" ref="E36" si="29">IF(ISNUMBER(D36),_xlfn.RANK.EQ(D36,D$29:D$49),D36)</f>
        <v>NA</v>
      </c>
      <c r="F36" s="58">
        <f t="shared" si="9"/>
        <v>0</v>
      </c>
      <c r="G36" s="60">
        <f t="shared" ref="G36" si="30">IF(ISNUMBER(F36),_xlfn.RANK.EQ(F36,F$29:F$49),F36)</f>
        <v>5</v>
      </c>
      <c r="H36" s="62">
        <f t="shared" si="11"/>
        <v>0</v>
      </c>
      <c r="I36" s="57">
        <f t="shared" ref="I36" si="31">IF(ISNUMBER(H36),_xlfn.RANK.EQ(H36,H$29:H$49),H36)</f>
        <v>10</v>
      </c>
      <c r="J36" s="58" t="str">
        <f t="shared" si="13"/>
        <v>NA</v>
      </c>
      <c r="K36" s="60" t="str">
        <f t="shared" si="3"/>
        <v>NA</v>
      </c>
    </row>
    <row r="37" spans="1:11" x14ac:dyDescent="0.25">
      <c r="A37" s="38" t="str">
        <f t="shared" si="4"/>
        <v>IMCB-SG (2)</v>
      </c>
      <c r="B37" s="58" t="str">
        <f t="shared" si="5"/>
        <v>NA</v>
      </c>
      <c r="C37" s="60" t="str">
        <f t="shared" si="6"/>
        <v>NA</v>
      </c>
      <c r="D37" s="62" t="str">
        <f t="shared" si="7"/>
        <v>NA</v>
      </c>
      <c r="E37" s="57" t="str">
        <f t="shared" ref="E37" si="32">IF(ISNUMBER(D37),_xlfn.RANK.EQ(D37,D$29:D$49),D37)</f>
        <v>NA</v>
      </c>
      <c r="F37" s="58" t="str">
        <f t="shared" si="9"/>
        <v>NA</v>
      </c>
      <c r="G37" s="60" t="str">
        <f t="shared" ref="G37" si="33">IF(ISNUMBER(F37),_xlfn.RANK.EQ(F37,F$29:F$49),F37)</f>
        <v>NA</v>
      </c>
      <c r="H37" s="62" t="str">
        <f t="shared" si="11"/>
        <v>NA</v>
      </c>
      <c r="I37" s="57" t="str">
        <f t="shared" ref="I37" si="34">IF(ISNUMBER(H37),_xlfn.RANK.EQ(H37,H$29:H$49),H37)</f>
        <v>NA</v>
      </c>
      <c r="J37" s="58">
        <f t="shared" si="13"/>
        <v>0.53749999999999998</v>
      </c>
      <c r="K37" s="60">
        <f t="shared" si="3"/>
        <v>4</v>
      </c>
    </row>
    <row r="38" spans="1:11" x14ac:dyDescent="0.25">
      <c r="A38" s="38" t="str">
        <f t="shared" si="4"/>
        <v>KIT-GE</v>
      </c>
      <c r="B38" s="58">
        <f t="shared" si="5"/>
        <v>0</v>
      </c>
      <c r="C38" s="60">
        <f t="shared" si="6"/>
        <v>10</v>
      </c>
      <c r="D38" s="62">
        <f t="shared" si="7"/>
        <v>0</v>
      </c>
      <c r="E38" s="57">
        <f t="shared" ref="E38" si="35">IF(ISNUMBER(D38),_xlfn.RANK.EQ(D38,D$29:D$49),D38)</f>
        <v>4</v>
      </c>
      <c r="F38" s="58" t="str">
        <f t="shared" si="9"/>
        <v>NA</v>
      </c>
      <c r="G38" s="60" t="str">
        <f>IF(ISNUMBER(F38),_xlfn.RANK.EQ(F38,F$29:F$49),F38)</f>
        <v>NA</v>
      </c>
      <c r="H38" s="62">
        <f t="shared" si="11"/>
        <v>0</v>
      </c>
      <c r="I38" s="57">
        <f t="shared" ref="I38" si="36">IF(ISNUMBER(H38),_xlfn.RANK.EQ(H38,H$29:H$49),H38)</f>
        <v>10</v>
      </c>
      <c r="J38" s="58">
        <f t="shared" si="13"/>
        <v>0</v>
      </c>
      <c r="K38" s="60">
        <f t="shared" si="3"/>
        <v>6</v>
      </c>
    </row>
    <row r="39" spans="1:11" x14ac:dyDescent="0.25">
      <c r="A39" s="38" t="str">
        <f t="shared" si="4"/>
        <v>KTH-SE (1)</v>
      </c>
      <c r="B39" s="58">
        <f t="shared" si="5"/>
        <v>0.87959900000000002</v>
      </c>
      <c r="C39" s="60">
        <f t="shared" si="6"/>
        <v>2</v>
      </c>
      <c r="D39" s="62">
        <f t="shared" si="7"/>
        <v>0.76017650000000003</v>
      </c>
      <c r="E39" s="57">
        <f t="shared" ref="E39" si="37">IF(ISNUMBER(D39),_xlfn.RANK.EQ(D39,D$29:D$49),D39)</f>
        <v>1</v>
      </c>
      <c r="F39" s="58">
        <f t="shared" si="9"/>
        <v>0.61129750000000005</v>
      </c>
      <c r="G39" s="60">
        <f t="shared" ref="G39" si="38">IF(ISNUMBER(F39),_xlfn.RANK.EQ(F39,F$29:F$49),F39)</f>
        <v>2</v>
      </c>
      <c r="H39" s="62">
        <f t="shared" si="11"/>
        <v>0.73240749999999999</v>
      </c>
      <c r="I39" s="57">
        <f t="shared" ref="I39" si="39">IF(ISNUMBER(H39),_xlfn.RANK.EQ(H39,H$29:H$49),H39)</f>
        <v>3</v>
      </c>
      <c r="J39" s="58">
        <f t="shared" si="13"/>
        <v>0.89375000000000004</v>
      </c>
      <c r="K39" s="60">
        <f t="shared" si="3"/>
        <v>2</v>
      </c>
    </row>
    <row r="40" spans="1:11" x14ac:dyDescent="0.25">
      <c r="A40" s="38" t="str">
        <f t="shared" si="4"/>
        <v>KTH-SE (2)</v>
      </c>
      <c r="B40" s="58" t="str">
        <f t="shared" si="5"/>
        <v>NA</v>
      </c>
      <c r="C40" s="60" t="str">
        <f t="shared" si="6"/>
        <v>NA</v>
      </c>
      <c r="D40" s="62" t="str">
        <f t="shared" si="7"/>
        <v>NA</v>
      </c>
      <c r="E40" s="57" t="str">
        <f t="shared" ref="E40" si="40">IF(ISNUMBER(D40),_xlfn.RANK.EQ(D40,D$29:D$49),D40)</f>
        <v>NA</v>
      </c>
      <c r="F40" s="58" t="str">
        <f t="shared" si="9"/>
        <v>NA</v>
      </c>
      <c r="G40" s="60" t="str">
        <f t="shared" ref="G40" si="41">IF(ISNUMBER(F40),_xlfn.RANK.EQ(F40,F$29:F$49),F40)</f>
        <v>NA</v>
      </c>
      <c r="H40" s="62" t="str">
        <f t="shared" si="11"/>
        <v>NA</v>
      </c>
      <c r="I40" s="57" t="str">
        <f t="shared" ref="I40" si="42">IF(ISNUMBER(H40),_xlfn.RANK.EQ(H40,H$29:H$49),H40)</f>
        <v>NA</v>
      </c>
      <c r="J40" s="58" t="str">
        <f t="shared" si="13"/>
        <v>NA</v>
      </c>
      <c r="K40" s="60" t="str">
        <f t="shared" si="3"/>
        <v>NA</v>
      </c>
    </row>
    <row r="41" spans="1:11" x14ac:dyDescent="0.25">
      <c r="A41" s="38" t="str">
        <f t="shared" si="4"/>
        <v>KTH-SE (3)</v>
      </c>
      <c r="B41" s="58" t="str">
        <f t="shared" si="5"/>
        <v>NA</v>
      </c>
      <c r="C41" s="60" t="str">
        <f t="shared" si="6"/>
        <v>NA</v>
      </c>
      <c r="D41" s="62" t="str">
        <f t="shared" si="7"/>
        <v>NA</v>
      </c>
      <c r="E41" s="57" t="str">
        <f t="shared" ref="E41" si="43">IF(ISNUMBER(D41),_xlfn.RANK.EQ(D41,D$29:D$49),D41)</f>
        <v>NA</v>
      </c>
      <c r="F41" s="58" t="str">
        <f t="shared" si="9"/>
        <v>NA</v>
      </c>
      <c r="G41" s="60" t="str">
        <f t="shared" ref="G41" si="44">IF(ISNUMBER(F41),_xlfn.RANK.EQ(F41,F$29:F$49),F41)</f>
        <v>NA</v>
      </c>
      <c r="H41" s="62" t="str">
        <f t="shared" si="11"/>
        <v>NA</v>
      </c>
      <c r="I41" s="57" t="str">
        <f t="shared" ref="I41" si="45">IF(ISNUMBER(H41),_xlfn.RANK.EQ(H41,H$29:H$49),H41)</f>
        <v>NA</v>
      </c>
      <c r="J41" s="58" t="str">
        <f t="shared" si="13"/>
        <v>NA</v>
      </c>
      <c r="K41" s="60" t="str">
        <f t="shared" si="3"/>
        <v>NA</v>
      </c>
    </row>
    <row r="42" spans="1:11" x14ac:dyDescent="0.25">
      <c r="A42" s="38" t="str">
        <f t="shared" si="4"/>
        <v>KTH-SE (4)</v>
      </c>
      <c r="B42" s="58" t="str">
        <f t="shared" si="5"/>
        <v>NA</v>
      </c>
      <c r="C42" s="60" t="str">
        <f t="shared" si="6"/>
        <v>NA</v>
      </c>
      <c r="D42" s="62" t="str">
        <f t="shared" si="7"/>
        <v>NA</v>
      </c>
      <c r="E42" s="57" t="str">
        <f t="shared" ref="E42" si="46">IF(ISNUMBER(D42),_xlfn.RANK.EQ(D42,D$29:D$49),D42)</f>
        <v>NA</v>
      </c>
      <c r="F42" s="58" t="str">
        <f t="shared" si="9"/>
        <v>NA</v>
      </c>
      <c r="G42" s="60" t="str">
        <f t="shared" ref="G42" si="47">IF(ISNUMBER(F42),_xlfn.RANK.EQ(F42,F$29:F$49),F42)</f>
        <v>NA</v>
      </c>
      <c r="H42" s="62" t="str">
        <f t="shared" si="11"/>
        <v>NA</v>
      </c>
      <c r="I42" s="57" t="str">
        <f t="shared" ref="I42" si="48">IF(ISNUMBER(H42),_xlfn.RANK.EQ(H42,H$29:H$49),H42)</f>
        <v>NA</v>
      </c>
      <c r="J42" s="58" t="str">
        <f t="shared" si="13"/>
        <v>NA</v>
      </c>
      <c r="K42" s="60" t="str">
        <f t="shared" si="3"/>
        <v>NA</v>
      </c>
    </row>
    <row r="43" spans="1:11" x14ac:dyDescent="0.25">
      <c r="A43" s="38" t="str">
        <f t="shared" si="4"/>
        <v>LEID-NL</v>
      </c>
      <c r="B43" s="58">
        <f t="shared" si="5"/>
        <v>0.87076949999999997</v>
      </c>
      <c r="C43" s="60">
        <f t="shared" si="6"/>
        <v>3</v>
      </c>
      <c r="D43" s="62" t="str">
        <f t="shared" si="7"/>
        <v>NA</v>
      </c>
      <c r="E43" s="57" t="str">
        <f t="shared" ref="E43" si="49">IF(ISNUMBER(D43),_xlfn.RANK.EQ(D43,D$29:D$49),D43)</f>
        <v>NA</v>
      </c>
      <c r="F43" s="58" t="str">
        <f t="shared" si="9"/>
        <v>NA</v>
      </c>
      <c r="G43" s="60" t="str">
        <f t="shared" ref="G43" si="50">IF(ISNUMBER(F43),_xlfn.RANK.EQ(F43,F$29:F$49),F43)</f>
        <v>NA</v>
      </c>
      <c r="H43" s="62">
        <f t="shared" si="11"/>
        <v>0.89903350000000004</v>
      </c>
      <c r="I43" s="57">
        <f t="shared" ref="I43" si="51">IF(ISNUMBER(H43),_xlfn.RANK.EQ(H43,H$29:H$49),H43)</f>
        <v>1</v>
      </c>
      <c r="J43" s="58">
        <f t="shared" si="13"/>
        <v>0.740676</v>
      </c>
      <c r="K43" s="60">
        <f t="shared" si="3"/>
        <v>3</v>
      </c>
    </row>
    <row r="44" spans="1:11" x14ac:dyDescent="0.25">
      <c r="A44" s="38" t="str">
        <f t="shared" si="4"/>
        <v>MU-CZ</v>
      </c>
      <c r="B44" s="58" t="str">
        <f t="shared" si="5"/>
        <v>NA</v>
      </c>
      <c r="C44" s="60" t="str">
        <f t="shared" si="6"/>
        <v>NA</v>
      </c>
      <c r="D44" s="62" t="str">
        <f t="shared" si="7"/>
        <v>NA</v>
      </c>
      <c r="E44" s="57" t="str">
        <f t="shared" ref="E44" si="52">IF(ISNUMBER(D44),_xlfn.RANK.EQ(D44,D$29:D$49),D44)</f>
        <v>NA</v>
      </c>
      <c r="F44" s="58" t="str">
        <f t="shared" si="9"/>
        <v>NA</v>
      </c>
      <c r="G44" s="60" t="str">
        <f t="shared" ref="G44" si="53">IF(ISNUMBER(F44),_xlfn.RANK.EQ(F44,F$29:F$49),F44)</f>
        <v>NA</v>
      </c>
      <c r="H44" s="62">
        <f t="shared" si="11"/>
        <v>0.61303850000000004</v>
      </c>
      <c r="I44" s="57">
        <f t="shared" ref="I44" si="54">IF(ISNUMBER(H44),_xlfn.RANK.EQ(H44,H$29:H$49),H44)</f>
        <v>7</v>
      </c>
      <c r="J44" s="58" t="str">
        <f t="shared" si="13"/>
        <v>NA</v>
      </c>
      <c r="K44" s="60" t="str">
        <f t="shared" si="3"/>
        <v>NA</v>
      </c>
    </row>
    <row r="45" spans="1:11" x14ac:dyDescent="0.25">
      <c r="A45" s="38" t="str">
        <f t="shared" si="4"/>
        <v>NOTT-UK</v>
      </c>
      <c r="B45" s="58">
        <f t="shared" si="5"/>
        <v>0</v>
      </c>
      <c r="C45" s="60">
        <f t="shared" si="6"/>
        <v>10</v>
      </c>
      <c r="D45" s="62" t="str">
        <f t="shared" si="7"/>
        <v>NA</v>
      </c>
      <c r="E45" s="57" t="str">
        <f t="shared" ref="E45" si="55">IF(ISNUMBER(D45),_xlfn.RANK.EQ(D45,D$29:D$49),D45)</f>
        <v>NA</v>
      </c>
      <c r="F45" s="58" t="str">
        <f t="shared" si="9"/>
        <v>NA</v>
      </c>
      <c r="G45" s="60" t="str">
        <f t="shared" ref="G45" si="56">IF(ISNUMBER(F45),_xlfn.RANK.EQ(F45,F$29:F$49),F45)</f>
        <v>NA</v>
      </c>
      <c r="H45" s="62">
        <f t="shared" si="11"/>
        <v>0.32727249999999997</v>
      </c>
      <c r="I45" s="57">
        <f t="shared" ref="I45" si="57">IF(ISNUMBER(H45),_xlfn.RANK.EQ(H45,H$29:H$49),H45)</f>
        <v>8</v>
      </c>
      <c r="J45" s="58" t="str">
        <f t="shared" si="13"/>
        <v>NA</v>
      </c>
      <c r="K45" s="60" t="str">
        <f t="shared" si="3"/>
        <v>NA</v>
      </c>
    </row>
    <row r="46" spans="1:11" x14ac:dyDescent="0.25">
      <c r="A46" s="38" t="str">
        <f t="shared" si="4"/>
        <v>PAST-FR</v>
      </c>
      <c r="B46" s="58" t="str">
        <f t="shared" si="5"/>
        <v>NA</v>
      </c>
      <c r="C46" s="60" t="str">
        <f t="shared" si="6"/>
        <v>NA</v>
      </c>
      <c r="D46" s="62" t="str">
        <f t="shared" si="7"/>
        <v>NA</v>
      </c>
      <c r="E46" s="57" t="str">
        <f t="shared" ref="E46" si="58">IF(ISNUMBER(D46),_xlfn.RANK.EQ(D46,D$29:D$49),D46)</f>
        <v>NA</v>
      </c>
      <c r="F46" s="58" t="str">
        <f t="shared" si="9"/>
        <v>NA</v>
      </c>
      <c r="G46" s="60" t="str">
        <f t="shared" ref="G46" si="59">IF(ISNUMBER(F46),_xlfn.RANK.EQ(F46,F$29:F$49),F46)</f>
        <v>NA</v>
      </c>
      <c r="H46" s="62">
        <f t="shared" si="11"/>
        <v>0.89880950000000004</v>
      </c>
      <c r="I46" s="57">
        <f t="shared" ref="I46" si="60">IF(ISNUMBER(H46),_xlfn.RANK.EQ(H46,H$29:H$49),H46)</f>
        <v>2</v>
      </c>
      <c r="J46" s="58" t="str">
        <f t="shared" si="13"/>
        <v>NA</v>
      </c>
      <c r="K46" s="60" t="str">
        <f t="shared" si="3"/>
        <v>NA</v>
      </c>
    </row>
    <row r="47" spans="1:11" x14ac:dyDescent="0.25">
      <c r="A47" s="38" t="str">
        <f t="shared" si="4"/>
        <v>UP-PT</v>
      </c>
      <c r="B47" s="58">
        <f t="shared" si="5"/>
        <v>0.45528000000000002</v>
      </c>
      <c r="C47" s="60">
        <f t="shared" si="6"/>
        <v>7</v>
      </c>
      <c r="D47" s="62">
        <f t="shared" si="7"/>
        <v>0.57938999999999996</v>
      </c>
      <c r="E47" s="57">
        <f t="shared" ref="E47" si="61">IF(ISNUMBER(D47),_xlfn.RANK.EQ(D47,D$29:D$49),D47)</f>
        <v>2</v>
      </c>
      <c r="F47" s="58">
        <f t="shared" si="9"/>
        <v>0.33342899999999998</v>
      </c>
      <c r="G47" s="60">
        <f t="shared" ref="G47" si="62">IF(ISNUMBER(F47),_xlfn.RANK.EQ(F47,F$29:F$49),F47)</f>
        <v>4</v>
      </c>
      <c r="H47" s="62">
        <f t="shared" si="11"/>
        <v>0.3175925</v>
      </c>
      <c r="I47" s="57">
        <f t="shared" ref="I47" si="63">IF(ISNUMBER(H47),_xlfn.RANK.EQ(H47,H$29:H$49),H47)</f>
        <v>9</v>
      </c>
      <c r="J47" s="58">
        <f t="shared" si="13"/>
        <v>0.19705349999999999</v>
      </c>
      <c r="K47" s="60">
        <f t="shared" si="3"/>
        <v>5</v>
      </c>
    </row>
    <row r="48" spans="1:11" x14ac:dyDescent="0.25">
      <c r="A48" s="38" t="str">
        <f t="shared" si="4"/>
        <v>UPM-ES</v>
      </c>
      <c r="B48" s="58">
        <f t="shared" si="5"/>
        <v>0.12548999999999999</v>
      </c>
      <c r="C48" s="60">
        <f t="shared" si="6"/>
        <v>9</v>
      </c>
      <c r="D48" s="62" t="str">
        <f t="shared" si="7"/>
        <v>-</v>
      </c>
      <c r="E48" s="57" t="str">
        <f t="shared" ref="E48" si="64">IF(ISNUMBER(D48),_xlfn.RANK.EQ(D48,D$29:D$49),D48)</f>
        <v>-</v>
      </c>
      <c r="F48" s="58" t="str">
        <f t="shared" si="9"/>
        <v>-</v>
      </c>
      <c r="G48" s="60" t="str">
        <f t="shared" ref="G48" si="65">IF(ISNUMBER(F48),_xlfn.RANK.EQ(F48,F$29:F$49),F48)</f>
        <v>-</v>
      </c>
      <c r="H48" s="62" t="str">
        <f t="shared" si="11"/>
        <v>-</v>
      </c>
      <c r="I48" s="57" t="str">
        <f t="shared" ref="I48" si="66">IF(ISNUMBER(H48),_xlfn.RANK.EQ(H48,H$29:H$49),H48)</f>
        <v>-</v>
      </c>
      <c r="J48" s="58" t="str">
        <f t="shared" si="13"/>
        <v>-</v>
      </c>
      <c r="K48" s="60" t="str">
        <f t="shared" si="3"/>
        <v>-</v>
      </c>
    </row>
    <row r="49" spans="1:11" x14ac:dyDescent="0.25">
      <c r="A49" s="38" t="str">
        <f t="shared" si="4"/>
        <v>UZH-CH</v>
      </c>
      <c r="B49" s="58">
        <f t="shared" si="5"/>
        <v>0.77290949999999992</v>
      </c>
      <c r="C49" s="60">
        <f t="shared" si="6"/>
        <v>4</v>
      </c>
      <c r="D49" s="62" t="str">
        <f t="shared" si="7"/>
        <v>NA</v>
      </c>
      <c r="E49" s="57" t="str">
        <f t="shared" ref="E49" si="67">IF(ISNUMBER(D49),_xlfn.RANK.EQ(D49,D$29:D$49),D49)</f>
        <v>NA</v>
      </c>
      <c r="F49" s="58" t="str">
        <f t="shared" si="9"/>
        <v>NA</v>
      </c>
      <c r="G49" s="60" t="str">
        <f t="shared" ref="G49" si="68">IF(ISNUMBER(F49),_xlfn.RANK.EQ(F49,F$29:F$49),F49)</f>
        <v>NA</v>
      </c>
      <c r="H49" s="62">
        <f t="shared" si="11"/>
        <v>0.63148699999999991</v>
      </c>
      <c r="I49" s="57">
        <f t="shared" ref="I49" si="69">IF(ISNUMBER(H49),_xlfn.RANK.EQ(H49,H$29:H$49),H49)</f>
        <v>6</v>
      </c>
      <c r="J49" s="58" t="str">
        <f t="shared" si="13"/>
        <v>NA</v>
      </c>
      <c r="K49" s="60" t="str">
        <f t="shared" si="3"/>
        <v>NA</v>
      </c>
    </row>
  </sheetData>
  <mergeCells count="12">
    <mergeCell ref="A3:K3"/>
    <mergeCell ref="A28:K28"/>
    <mergeCell ref="B26:C26"/>
    <mergeCell ref="D26:E26"/>
    <mergeCell ref="F26:G26"/>
    <mergeCell ref="H26:I26"/>
    <mergeCell ref="J26:K26"/>
    <mergeCell ref="B1:C1"/>
    <mergeCell ref="D1:E1"/>
    <mergeCell ref="F1:G1"/>
    <mergeCell ref="H1:I1"/>
    <mergeCell ref="J1:K1"/>
  </mergeCells>
  <pageMargins left="0.7" right="0.7" top="0.75" bottom="0.75" header="0.3" footer="0.3"/>
  <pageSetup paperSize="9" orientation="portrait" r:id="rId1"/>
  <ignoredErrors>
    <ignoredError sqref="C29:K4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90" zoomScaleNormal="90" zoomScalePageLayoutView="90" workbookViewId="0"/>
  </sheetViews>
  <sheetFormatPr defaultColWidth="11" defaultRowHeight="15.75" x14ac:dyDescent="0.25"/>
  <cols>
    <col min="1" max="1" width="13.125" customWidth="1"/>
    <col min="2" max="27" width="9" customWidth="1"/>
  </cols>
  <sheetData>
    <row r="1" spans="1:27" x14ac:dyDescent="0.25">
      <c r="A1" s="41" t="s">
        <v>10</v>
      </c>
      <c r="B1" s="115" t="s">
        <v>11</v>
      </c>
      <c r="C1" s="115"/>
      <c r="D1" s="118" t="s">
        <v>12</v>
      </c>
      <c r="E1" s="118"/>
      <c r="F1" s="115" t="s">
        <v>13</v>
      </c>
      <c r="G1" s="115"/>
      <c r="H1" s="118" t="s">
        <v>14</v>
      </c>
      <c r="I1" s="118"/>
      <c r="J1" s="115" t="s">
        <v>15</v>
      </c>
      <c r="K1" s="115"/>
      <c r="L1" s="118" t="s">
        <v>16</v>
      </c>
      <c r="M1" s="118"/>
      <c r="N1" s="115" t="s">
        <v>17</v>
      </c>
      <c r="O1" s="115"/>
      <c r="P1" s="117" t="s">
        <v>18</v>
      </c>
      <c r="Q1" s="117"/>
      <c r="R1" s="115" t="s">
        <v>19</v>
      </c>
      <c r="S1" s="115"/>
      <c r="T1" s="117" t="s">
        <v>20</v>
      </c>
      <c r="U1" s="117"/>
      <c r="V1" s="115" t="s">
        <v>21</v>
      </c>
      <c r="W1" s="115"/>
      <c r="X1" s="117" t="s">
        <v>22</v>
      </c>
      <c r="Y1" s="117"/>
      <c r="Z1" s="115" t="s">
        <v>23</v>
      </c>
      <c r="AA1" s="115"/>
    </row>
    <row r="2" spans="1:27" x14ac:dyDescent="0.25">
      <c r="A2" s="41" t="s">
        <v>94</v>
      </c>
      <c r="B2" s="42" t="s">
        <v>24</v>
      </c>
      <c r="C2" s="42" t="s">
        <v>25</v>
      </c>
      <c r="D2" s="43" t="s">
        <v>24</v>
      </c>
      <c r="E2" s="43" t="s">
        <v>25</v>
      </c>
      <c r="F2" s="42" t="s">
        <v>24</v>
      </c>
      <c r="G2" s="42" t="s">
        <v>25</v>
      </c>
      <c r="H2" s="43" t="s">
        <v>24</v>
      </c>
      <c r="I2" s="43" t="s">
        <v>25</v>
      </c>
      <c r="J2" s="42" t="s">
        <v>24</v>
      </c>
      <c r="K2" s="42" t="s">
        <v>25</v>
      </c>
      <c r="L2" s="43" t="s">
        <v>24</v>
      </c>
      <c r="M2" s="43" t="s">
        <v>25</v>
      </c>
      <c r="N2" s="42" t="s">
        <v>24</v>
      </c>
      <c r="O2" s="42" t="s">
        <v>25</v>
      </c>
      <c r="P2" s="44" t="s">
        <v>24</v>
      </c>
      <c r="Q2" s="44" t="s">
        <v>25</v>
      </c>
      <c r="R2" s="42" t="s">
        <v>24</v>
      </c>
      <c r="S2" s="42" t="s">
        <v>25</v>
      </c>
      <c r="T2" s="44" t="s">
        <v>24</v>
      </c>
      <c r="U2" s="44" t="s">
        <v>25</v>
      </c>
      <c r="V2" s="42" t="s">
        <v>24</v>
      </c>
      <c r="W2" s="42" t="s">
        <v>25</v>
      </c>
      <c r="X2" s="44" t="s">
        <v>24</v>
      </c>
      <c r="Y2" s="44" t="s">
        <v>25</v>
      </c>
      <c r="Z2" s="42" t="s">
        <v>24</v>
      </c>
      <c r="AA2" s="42" t="s">
        <v>25</v>
      </c>
    </row>
    <row r="3" spans="1:27" x14ac:dyDescent="0.25">
      <c r="A3" s="116" t="s">
        <v>98</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row>
    <row r="4" spans="1:27" x14ac:dyDescent="0.25">
      <c r="A4" s="21" t="s">
        <v>95</v>
      </c>
      <c r="B4" s="47">
        <v>1</v>
      </c>
      <c r="C4" s="47">
        <v>0.59375</v>
      </c>
      <c r="D4" s="48">
        <v>0.60465100000000005</v>
      </c>
      <c r="E4" s="48">
        <v>0.64864900000000003</v>
      </c>
      <c r="F4" s="47">
        <v>1</v>
      </c>
      <c r="G4" s="47">
        <v>0.736842</v>
      </c>
      <c r="H4" s="48">
        <v>0.77083299999999999</v>
      </c>
      <c r="I4" s="48">
        <v>0.59523800000000004</v>
      </c>
      <c r="J4" s="47">
        <v>0.91071400000000002</v>
      </c>
      <c r="K4" s="47">
        <v>0.69306900000000005</v>
      </c>
      <c r="L4" s="48">
        <v>0.90954199999999996</v>
      </c>
      <c r="M4" s="48">
        <v>0.908416</v>
      </c>
      <c r="N4" s="47" t="s">
        <v>4</v>
      </c>
      <c r="O4" s="47" t="s">
        <v>4</v>
      </c>
      <c r="P4" s="49">
        <v>0.75862099999999999</v>
      </c>
      <c r="Q4" s="49">
        <v>0.76666699999999999</v>
      </c>
      <c r="R4" s="47" t="s">
        <v>4</v>
      </c>
      <c r="S4" s="47" t="s">
        <v>4</v>
      </c>
      <c r="T4" s="49">
        <v>0.769231</v>
      </c>
      <c r="U4" s="49">
        <v>0.538462</v>
      </c>
      <c r="V4" s="47">
        <v>6.1131999999999999E-2</v>
      </c>
      <c r="W4" s="47">
        <v>0.48898399999999997</v>
      </c>
      <c r="X4" s="46" t="s">
        <v>4</v>
      </c>
      <c r="Y4" s="46" t="s">
        <v>4</v>
      </c>
      <c r="Z4" s="45" t="s">
        <v>4</v>
      </c>
      <c r="AA4" s="45" t="s">
        <v>4</v>
      </c>
    </row>
    <row r="5" spans="1:27" x14ac:dyDescent="0.25">
      <c r="A5" s="21" t="s">
        <v>96</v>
      </c>
      <c r="B5" s="47">
        <v>0.63414599999999999</v>
      </c>
      <c r="C5" s="47">
        <v>0.76056299999999999</v>
      </c>
      <c r="D5" s="48">
        <v>0.43478299999999998</v>
      </c>
      <c r="E5" s="48">
        <v>0.709677</v>
      </c>
      <c r="F5" s="47">
        <v>0.92307700000000004</v>
      </c>
      <c r="G5" s="47">
        <v>0.54545500000000002</v>
      </c>
      <c r="H5" s="48">
        <v>0.86363599999999996</v>
      </c>
      <c r="I5" s="48">
        <v>0.80459800000000004</v>
      </c>
      <c r="J5" s="47">
        <v>0.74782599999999999</v>
      </c>
      <c r="K5" s="47">
        <v>0.78431399999999996</v>
      </c>
      <c r="L5" s="48">
        <v>0.78987300000000005</v>
      </c>
      <c r="M5" s="48">
        <v>0.778061</v>
      </c>
      <c r="N5" s="47" t="s">
        <v>4</v>
      </c>
      <c r="O5" s="47" t="s">
        <v>4</v>
      </c>
      <c r="P5" s="49">
        <v>0.40740700000000002</v>
      </c>
      <c r="Q5" s="49">
        <v>0.72727299999999995</v>
      </c>
      <c r="R5" s="47" t="s">
        <v>4</v>
      </c>
      <c r="S5" s="47" t="s">
        <v>4</v>
      </c>
      <c r="T5" s="49">
        <v>1</v>
      </c>
      <c r="U5" s="49">
        <v>1</v>
      </c>
      <c r="V5" s="47">
        <v>0.51114499999999996</v>
      </c>
      <c r="W5" s="47">
        <v>5.4591000000000001E-2</v>
      </c>
      <c r="X5" s="46" t="s">
        <v>4</v>
      </c>
      <c r="Y5" s="46" t="s">
        <v>4</v>
      </c>
      <c r="Z5" s="45" t="s">
        <v>4</v>
      </c>
      <c r="AA5" s="45" t="s">
        <v>4</v>
      </c>
    </row>
    <row r="6" spans="1:27" x14ac:dyDescent="0.25">
      <c r="A6" s="21" t="s">
        <v>97</v>
      </c>
      <c r="B6" s="47">
        <v>0.6875</v>
      </c>
      <c r="C6" s="47">
        <v>0.32653100000000002</v>
      </c>
      <c r="D6" s="48">
        <v>0.53658499999999998</v>
      </c>
      <c r="E6" s="48">
        <v>0.77419400000000005</v>
      </c>
      <c r="F6" s="47">
        <v>0.83333299999999999</v>
      </c>
      <c r="G6" s="47">
        <v>0.8</v>
      </c>
      <c r="H6" s="48">
        <v>0.594059</v>
      </c>
      <c r="I6" s="48">
        <v>0.54945100000000002</v>
      </c>
      <c r="J6" s="47">
        <v>0.79645999999999995</v>
      </c>
      <c r="K6" s="47">
        <v>0.79611699999999996</v>
      </c>
      <c r="L6" s="48">
        <v>0.87484200000000001</v>
      </c>
      <c r="M6" s="48">
        <v>0.85330099999999998</v>
      </c>
      <c r="N6" s="47" t="s">
        <v>4</v>
      </c>
      <c r="O6" s="47" t="s">
        <v>4</v>
      </c>
      <c r="P6" s="49">
        <v>0.86206899999999997</v>
      </c>
      <c r="Q6" s="49">
        <v>0.93333299999999997</v>
      </c>
      <c r="R6" s="47" t="s">
        <v>4</v>
      </c>
      <c r="S6" s="47" t="s">
        <v>4</v>
      </c>
      <c r="T6" s="49">
        <v>0.461538</v>
      </c>
      <c r="U6" s="49">
        <v>0.31578899999999999</v>
      </c>
      <c r="V6" s="47">
        <v>1.8398000000000001E-2</v>
      </c>
      <c r="W6" s="47">
        <v>8.5388000000000006E-2</v>
      </c>
      <c r="X6" s="46" t="s">
        <v>4</v>
      </c>
      <c r="Y6" s="46" t="s">
        <v>4</v>
      </c>
      <c r="Z6" s="45" t="s">
        <v>4</v>
      </c>
      <c r="AA6" s="45" t="s">
        <v>4</v>
      </c>
    </row>
    <row r="7" spans="1:27" x14ac:dyDescent="0.25">
      <c r="A7" s="113" t="s">
        <v>106</v>
      </c>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row>
    <row r="8" spans="1:27" x14ac:dyDescent="0.25">
      <c r="A8" s="50"/>
      <c r="B8" s="74" t="s">
        <v>104</v>
      </c>
      <c r="C8" s="74" t="s">
        <v>105</v>
      </c>
      <c r="D8" s="75" t="s">
        <v>104</v>
      </c>
      <c r="E8" s="75" t="s">
        <v>105</v>
      </c>
      <c r="F8" s="74" t="s">
        <v>104</v>
      </c>
      <c r="G8" s="74" t="s">
        <v>105</v>
      </c>
      <c r="H8" s="75" t="s">
        <v>104</v>
      </c>
      <c r="I8" s="75" t="s">
        <v>105</v>
      </c>
      <c r="J8" s="74" t="s">
        <v>104</v>
      </c>
      <c r="K8" s="74" t="s">
        <v>105</v>
      </c>
      <c r="L8" s="75" t="s">
        <v>104</v>
      </c>
      <c r="M8" s="75" t="s">
        <v>105</v>
      </c>
      <c r="N8" s="74" t="s">
        <v>104</v>
      </c>
      <c r="O8" s="74" t="s">
        <v>105</v>
      </c>
      <c r="P8" s="75" t="s">
        <v>104</v>
      </c>
      <c r="Q8" s="75" t="s">
        <v>105</v>
      </c>
      <c r="R8" s="74" t="s">
        <v>104</v>
      </c>
      <c r="S8" s="74" t="s">
        <v>105</v>
      </c>
      <c r="T8" s="75" t="s">
        <v>104</v>
      </c>
      <c r="U8" s="75" t="s">
        <v>105</v>
      </c>
      <c r="V8" s="74" t="s">
        <v>104</v>
      </c>
      <c r="W8" s="74" t="s">
        <v>105</v>
      </c>
      <c r="X8" s="75" t="s">
        <v>104</v>
      </c>
      <c r="Y8" s="75" t="s">
        <v>105</v>
      </c>
      <c r="Z8" s="74" t="s">
        <v>104</v>
      </c>
      <c r="AA8" s="74" t="s">
        <v>105</v>
      </c>
    </row>
    <row r="9" spans="1:27" x14ac:dyDescent="0.25">
      <c r="A9" s="50"/>
      <c r="B9" s="85">
        <f>IF(AND(ISNUMBER(B4),ISNUMBER(B5),ISNUMBER(B6),ISNUMBER(C4),ISNUMBER(C5),ISNUMBER(C6)),AVERAGE(AVERAGE(B4,C4),AVERAGE(B5,C5),AVERAGE(B6,C6)),"NA")</f>
        <v>0.66708166666666668</v>
      </c>
      <c r="C9" s="85">
        <f>IF(AND(ISNUMBER(B4),ISNUMBER(B5),ISNUMBER(B6),ISNUMBER(C4),ISNUMBER(C5),ISNUMBER(C6)),STDEVPA(AVERAGE(B4,C4),AVERAGE(B5,C5),AVERAGE(B6,C6)),"NA")</f>
        <v>0.12025518911488034</v>
      </c>
      <c r="D9" s="86">
        <f t="shared" ref="D9" si="0">IF(AND(ISNUMBER(D4),ISNUMBER(D5),ISNUMBER(D6),ISNUMBER(E4),ISNUMBER(E5),ISNUMBER(E6)),AVERAGE(AVERAGE(D4,E4),AVERAGE(D5,E5),AVERAGE(D6,E6)),"NA")</f>
        <v>0.61808983333333334</v>
      </c>
      <c r="E9" s="86">
        <f t="shared" ref="E9" si="1">IF(AND(ISNUMBER(D4),ISNUMBER(D5),ISNUMBER(D6),ISNUMBER(E4),ISNUMBER(E5),ISNUMBER(E6)),STDEVPA(AVERAGE(D4,E4),AVERAGE(D5,E5),AVERAGE(D6,E6)),"NA")</f>
        <v>3.4485097748480048E-2</v>
      </c>
      <c r="F9" s="85">
        <f t="shared" ref="F9" si="2">IF(AND(ISNUMBER(F4),ISNUMBER(F5),ISNUMBER(F6),ISNUMBER(G4),ISNUMBER(G5),ISNUMBER(G6)),AVERAGE(AVERAGE(F4,G4),AVERAGE(F5,G5),AVERAGE(F6,G6)),"NA")</f>
        <v>0.80645116666666661</v>
      </c>
      <c r="G9" s="85">
        <f t="shared" ref="G9" si="3">IF(AND(ISNUMBER(F4),ISNUMBER(F5),ISNUMBER(F6),ISNUMBER(G4),ISNUMBER(G5),ISNUMBER(G6)),STDEVPA(AVERAGE(F4,G4),AVERAGE(F5,G5),AVERAGE(F6,G6)),"NA")</f>
        <v>5.5242832310827598E-2</v>
      </c>
      <c r="H9" s="86">
        <f t="shared" ref="H9" si="4">IF(AND(ISNUMBER(H4),ISNUMBER(H5),ISNUMBER(H6),ISNUMBER(I4),ISNUMBER(I5),ISNUMBER(I6)),AVERAGE(AVERAGE(H4,I4),AVERAGE(H5,I5),AVERAGE(H6,I6)),"NA")</f>
        <v>0.69630249999999994</v>
      </c>
      <c r="I9" s="86">
        <f t="shared" ref="I9" si="5">IF(AND(ISNUMBER(H4),ISNUMBER(H5),ISNUMBER(H6),ISNUMBER(I4),ISNUMBER(I5),ISNUMBER(I6)),STDEVPA(AVERAGE(H4,I4),AVERAGE(H5,I5),AVERAGE(H6,I6)),"NA")</f>
        <v>0.10751888121860309</v>
      </c>
      <c r="J9" s="85">
        <f t="shared" ref="J9" si="6">IF(AND(ISNUMBER(J4),ISNUMBER(J5),ISNUMBER(J6),ISNUMBER(K4),ISNUMBER(K5),ISNUMBER(K6)),AVERAGE(AVERAGE(J4,K4),AVERAGE(J5,K5),AVERAGE(J6,K6)),"NA")</f>
        <v>0.78808333333333336</v>
      </c>
      <c r="K9" s="85">
        <f t="shared" ref="K9" si="7">IF(AND(ISNUMBER(J4),ISNUMBER(J5),ISNUMBER(J6),ISNUMBER(K4),ISNUMBER(K5),ISNUMBER(K6)),STDEVPA(AVERAGE(J4,K4),AVERAGE(J5,K5),AVERAGE(J6,K6)),"NA")</f>
        <v>1.5732949195522372E-2</v>
      </c>
      <c r="L9" s="86">
        <f t="shared" ref="L9" si="8">IF(AND(ISNUMBER(L4),ISNUMBER(L5),ISNUMBER(L6),ISNUMBER(M4),ISNUMBER(M5),ISNUMBER(M6)),AVERAGE(AVERAGE(L4,M4),AVERAGE(L5,M5),AVERAGE(L6,M6)),"NA")</f>
        <v>0.85233916666666676</v>
      </c>
      <c r="M9" s="86">
        <f t="shared" ref="M9" si="9">IF(AND(ISNUMBER(L4),ISNUMBER(L5),ISNUMBER(L6),ISNUMBER(M4),ISNUMBER(M5),ISNUMBER(M6)),STDEVPA(AVERAGE(L4,M4),AVERAGE(L5,M5),AVERAGE(L6,M6)),"NA")</f>
        <v>5.1705807346843394E-2</v>
      </c>
      <c r="N9" s="85" t="str">
        <f t="shared" ref="N9" si="10">IF(AND(ISNUMBER(N4),ISNUMBER(N5),ISNUMBER(N6),ISNUMBER(O4),ISNUMBER(O5),ISNUMBER(O6)),AVERAGE(AVERAGE(N4,O4),AVERAGE(N5,O5),AVERAGE(N6,O6)),"NA")</f>
        <v>NA</v>
      </c>
      <c r="O9" s="85" t="str">
        <f t="shared" ref="O9" si="11">IF(AND(ISNUMBER(N4),ISNUMBER(N5),ISNUMBER(N6),ISNUMBER(O4),ISNUMBER(O5),ISNUMBER(O6)),STDEVPA(AVERAGE(N4,O4),AVERAGE(N5,O5),AVERAGE(N6,O6)),"NA")</f>
        <v>NA</v>
      </c>
      <c r="P9" s="86">
        <f t="shared" ref="P9" si="12">IF(AND(ISNUMBER(P4),ISNUMBER(P5),ISNUMBER(P6),ISNUMBER(Q4),ISNUMBER(Q5),ISNUMBER(Q6)),AVERAGE(AVERAGE(P4,Q4),AVERAGE(P5,Q5),AVERAGE(P6,Q6)),"NA")</f>
        <v>0.74256166666666668</v>
      </c>
      <c r="Q9" s="86">
        <f t="shared" ref="Q9" si="13">IF(AND(ISNUMBER(P4),ISNUMBER(P5),ISNUMBER(P6),ISNUMBER(Q4),ISNUMBER(Q5),ISNUMBER(Q6)),STDEVPA(AVERAGE(P4,Q4),AVERAGE(P5,Q5),AVERAGE(P6,Q6)),"NA")</f>
        <v>0.135614828747531</v>
      </c>
      <c r="R9" s="85" t="str">
        <f t="shared" ref="R9" si="14">IF(AND(ISNUMBER(R4),ISNUMBER(R5),ISNUMBER(R6),ISNUMBER(S4),ISNUMBER(S5),ISNUMBER(S6)),AVERAGE(AVERAGE(R4,S4),AVERAGE(R5,S5),AVERAGE(R6,S6)),"NA")</f>
        <v>NA</v>
      </c>
      <c r="S9" s="85" t="str">
        <f t="shared" ref="S9" si="15">IF(AND(ISNUMBER(R4),ISNUMBER(R5),ISNUMBER(R6),ISNUMBER(S4),ISNUMBER(S5),ISNUMBER(S6)),STDEVPA(AVERAGE(R4,S4),AVERAGE(R5,S5),AVERAGE(R6,S6)),"NA")</f>
        <v>NA</v>
      </c>
      <c r="T9" s="86">
        <f t="shared" ref="T9" si="16">IF(AND(ISNUMBER(T4),ISNUMBER(T5),ISNUMBER(T6),ISNUMBER(U4),ISNUMBER(U5),ISNUMBER(U6)),AVERAGE(AVERAGE(T4,U4),AVERAGE(T5,U5),AVERAGE(T6,U6)),"NA")</f>
        <v>0.68083666666666665</v>
      </c>
      <c r="U9" s="86">
        <f t="shared" ref="U9" si="17">IF(AND(ISNUMBER(T4),ISNUMBER(T5),ISNUMBER(T6),ISNUMBER(U4),ISNUMBER(U5),ISNUMBER(U6)),STDEVPA(AVERAGE(T4,U4),AVERAGE(T5,U5),AVERAGE(T6,U6)),"NA")</f>
        <v>0.25030572091022774</v>
      </c>
      <c r="V9" s="85">
        <f t="shared" ref="V9" si="18">IF(AND(ISNUMBER(V4),ISNUMBER(V5),ISNUMBER(V6),ISNUMBER(W4),ISNUMBER(W5),ISNUMBER(W6)),AVERAGE(AVERAGE(V4,W4),AVERAGE(V5,W5),AVERAGE(V6,W6)),"NA")</f>
        <v>0.20327299999999995</v>
      </c>
      <c r="W9" s="85">
        <f t="shared" ref="W9" si="19">IF(AND(ISNUMBER(V4),ISNUMBER(V5),ISNUMBER(V6),ISNUMBER(W4),ISNUMBER(W5),ISNUMBER(W6)),STDEVPA(AVERAGE(V4,W4),AVERAGE(V5,W5),AVERAGE(V6,W6)),"NA")</f>
        <v>0.10708930019692298</v>
      </c>
      <c r="X9" s="86" t="str">
        <f t="shared" ref="X9" si="20">IF(AND(ISNUMBER(X4),ISNUMBER(X5),ISNUMBER(X6),ISNUMBER(Y4),ISNUMBER(Y5),ISNUMBER(Y6)),AVERAGE(AVERAGE(X4,Y4),AVERAGE(X5,Y5),AVERAGE(X6,Y6)),"NA")</f>
        <v>NA</v>
      </c>
      <c r="Y9" s="86" t="str">
        <f t="shared" ref="Y9" si="21">IF(AND(ISNUMBER(X4),ISNUMBER(X5),ISNUMBER(X6),ISNUMBER(Y4),ISNUMBER(Y5),ISNUMBER(Y6)),STDEVPA(AVERAGE(X4,Y4),AVERAGE(X5,Y5),AVERAGE(X6,Y6)),"NA")</f>
        <v>NA</v>
      </c>
      <c r="Z9" s="85" t="str">
        <f t="shared" ref="Z9" si="22">IF(AND(ISNUMBER(Z4),ISNUMBER(Z5),ISNUMBER(Z6),ISNUMBER(AA4),ISNUMBER(AA5),ISNUMBER(AA6)),AVERAGE(AVERAGE(Z4,AA4),AVERAGE(Z5,AA5),AVERAGE(Z6,AA6)),"NA")</f>
        <v>NA</v>
      </c>
      <c r="AA9" s="85" t="str">
        <f t="shared" ref="AA9" si="23">IF(AND(ISNUMBER(Z4),ISNUMBER(Z5),ISNUMBER(Z6),ISNUMBER(AA4),ISNUMBER(AA5),ISNUMBER(AA6)),STDEVPA(AVERAGE(Z4,AA4),AVERAGE(Z5,AA5),AVERAGE(Z6,AA6)),"NA")</f>
        <v>NA</v>
      </c>
    </row>
    <row r="11" spans="1:27" x14ac:dyDescent="0.25">
      <c r="A11" s="41" t="s">
        <v>10</v>
      </c>
      <c r="B11" s="115" t="s">
        <v>11</v>
      </c>
      <c r="C11" s="115"/>
      <c r="D11" s="118" t="s">
        <v>12</v>
      </c>
      <c r="E11" s="118"/>
      <c r="F11" s="115" t="s">
        <v>13</v>
      </c>
      <c r="G11" s="115"/>
      <c r="H11" s="118" t="s">
        <v>14</v>
      </c>
      <c r="I11" s="118"/>
      <c r="J11" s="115" t="s">
        <v>15</v>
      </c>
      <c r="K11" s="115"/>
      <c r="L11" s="118" t="s">
        <v>16</v>
      </c>
      <c r="M11" s="118"/>
      <c r="N11" s="115" t="s">
        <v>17</v>
      </c>
      <c r="O11" s="115"/>
      <c r="P11" s="117" t="s">
        <v>18</v>
      </c>
      <c r="Q11" s="117"/>
      <c r="R11" s="115" t="s">
        <v>19</v>
      </c>
      <c r="S11" s="115"/>
      <c r="T11" s="117" t="s">
        <v>20</v>
      </c>
      <c r="U11" s="117"/>
      <c r="V11" s="115" t="s">
        <v>21</v>
      </c>
      <c r="W11" s="115"/>
      <c r="X11" s="117" t="s">
        <v>22</v>
      </c>
      <c r="Y11" s="117"/>
      <c r="Z11" s="115" t="s">
        <v>23</v>
      </c>
      <c r="AA11" s="115"/>
    </row>
    <row r="12" spans="1:27" x14ac:dyDescent="0.25">
      <c r="A12" s="41" t="s">
        <v>94</v>
      </c>
      <c r="B12" s="42" t="s">
        <v>24</v>
      </c>
      <c r="C12" s="42" t="s">
        <v>25</v>
      </c>
      <c r="D12" s="43" t="s">
        <v>24</v>
      </c>
      <c r="E12" s="43" t="s">
        <v>25</v>
      </c>
      <c r="F12" s="42" t="s">
        <v>24</v>
      </c>
      <c r="G12" s="42" t="s">
        <v>25</v>
      </c>
      <c r="H12" s="43" t="s">
        <v>24</v>
      </c>
      <c r="I12" s="43" t="s">
        <v>25</v>
      </c>
      <c r="J12" s="42" t="s">
        <v>24</v>
      </c>
      <c r="K12" s="42" t="s">
        <v>25</v>
      </c>
      <c r="L12" s="43" t="s">
        <v>24</v>
      </c>
      <c r="M12" s="43" t="s">
        <v>25</v>
      </c>
      <c r="N12" s="42" t="s">
        <v>24</v>
      </c>
      <c r="O12" s="42" t="s">
        <v>25</v>
      </c>
      <c r="P12" s="44" t="s">
        <v>24</v>
      </c>
      <c r="Q12" s="44" t="s">
        <v>25</v>
      </c>
      <c r="R12" s="42" t="s">
        <v>24</v>
      </c>
      <c r="S12" s="42" t="s">
        <v>25</v>
      </c>
      <c r="T12" s="44" t="s">
        <v>24</v>
      </c>
      <c r="U12" s="44" t="s">
        <v>25</v>
      </c>
      <c r="V12" s="42" t="s">
        <v>24</v>
      </c>
      <c r="W12" s="42" t="s">
        <v>25</v>
      </c>
      <c r="X12" s="44" t="s">
        <v>24</v>
      </c>
      <c r="Y12" s="44" t="s">
        <v>25</v>
      </c>
      <c r="Z12" s="42" t="s">
        <v>24</v>
      </c>
      <c r="AA12" s="42" t="s">
        <v>25</v>
      </c>
    </row>
    <row r="13" spans="1:27" x14ac:dyDescent="0.25">
      <c r="A13" s="116" t="s">
        <v>99</v>
      </c>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row>
    <row r="14" spans="1:27" x14ac:dyDescent="0.25">
      <c r="A14" s="21" t="s">
        <v>95</v>
      </c>
      <c r="B14" s="52">
        <v>1</v>
      </c>
      <c r="C14" s="52">
        <v>0.91733900000000002</v>
      </c>
      <c r="D14" s="53">
        <v>0.92827700000000002</v>
      </c>
      <c r="E14" s="53">
        <v>0.95416699999999999</v>
      </c>
      <c r="F14" s="52">
        <v>1</v>
      </c>
      <c r="G14" s="52">
        <v>0.95833299999999999</v>
      </c>
      <c r="H14" s="53">
        <v>0.92463799999999996</v>
      </c>
      <c r="I14" s="53">
        <v>0.89446599999999998</v>
      </c>
      <c r="J14" s="52">
        <v>0.99967499999999998</v>
      </c>
      <c r="K14" s="52">
        <v>0.99971600000000005</v>
      </c>
      <c r="L14" s="48">
        <v>0.99712900000000004</v>
      </c>
      <c r="M14" s="48">
        <v>0.99721099999999996</v>
      </c>
      <c r="N14" s="47" t="s">
        <v>4</v>
      </c>
      <c r="O14" s="47" t="s">
        <v>4</v>
      </c>
      <c r="P14" s="53">
        <v>0.98605600000000004</v>
      </c>
      <c r="Q14" s="53">
        <v>0.99285699999999999</v>
      </c>
      <c r="R14" s="47" t="s">
        <v>4</v>
      </c>
      <c r="S14" s="47" t="s">
        <v>4</v>
      </c>
      <c r="T14" s="53">
        <v>1</v>
      </c>
      <c r="U14" s="53">
        <v>0.95265699999999998</v>
      </c>
      <c r="V14" s="52">
        <v>0.83694900000000005</v>
      </c>
      <c r="W14" s="52">
        <v>0.99757700000000005</v>
      </c>
      <c r="X14" s="46" t="s">
        <v>4</v>
      </c>
      <c r="Y14" s="46" t="s">
        <v>4</v>
      </c>
      <c r="Z14" s="45" t="s">
        <v>4</v>
      </c>
      <c r="AA14" s="45" t="s">
        <v>4</v>
      </c>
    </row>
    <row r="15" spans="1:27" x14ac:dyDescent="0.25">
      <c r="A15" s="21" t="s">
        <v>96</v>
      </c>
      <c r="B15" s="52">
        <v>0.95965299999999998</v>
      </c>
      <c r="C15" s="52">
        <v>1</v>
      </c>
      <c r="D15" s="53">
        <v>0.85000900000000001</v>
      </c>
      <c r="E15" s="53">
        <v>0.96411899999999995</v>
      </c>
      <c r="F15" s="52">
        <v>1</v>
      </c>
      <c r="G15" s="52">
        <v>0.942778</v>
      </c>
      <c r="H15" s="53">
        <v>0.98866200000000004</v>
      </c>
      <c r="I15" s="53">
        <v>0.94988899999999998</v>
      </c>
      <c r="J15" s="52">
        <v>0.97546500000000003</v>
      </c>
      <c r="K15" s="52">
        <v>0.95043999999999995</v>
      </c>
      <c r="L15" s="48">
        <v>0.95055500000000004</v>
      </c>
      <c r="M15" s="48">
        <v>0.95872999999999997</v>
      </c>
      <c r="N15" s="47" t="s">
        <v>4</v>
      </c>
      <c r="O15" s="47" t="s">
        <v>4</v>
      </c>
      <c r="P15" s="53">
        <v>0.96839399999999998</v>
      </c>
      <c r="Q15" s="53">
        <v>0.96660299999999999</v>
      </c>
      <c r="R15" s="47" t="s">
        <v>4</v>
      </c>
      <c r="S15" s="47" t="s">
        <v>4</v>
      </c>
      <c r="T15" s="53">
        <v>1</v>
      </c>
      <c r="U15" s="53">
        <v>1</v>
      </c>
      <c r="V15" s="52">
        <v>1</v>
      </c>
      <c r="W15" s="52">
        <v>0.84450000000000003</v>
      </c>
      <c r="X15" s="46" t="s">
        <v>4</v>
      </c>
      <c r="Y15" s="46" t="s">
        <v>4</v>
      </c>
      <c r="Z15" s="45" t="s">
        <v>4</v>
      </c>
      <c r="AA15" s="45" t="s">
        <v>4</v>
      </c>
    </row>
    <row r="16" spans="1:27" x14ac:dyDescent="0.25">
      <c r="A16" s="21" t="s">
        <v>97</v>
      </c>
      <c r="B16" s="52">
        <v>0.98256299999999996</v>
      </c>
      <c r="C16" s="52">
        <v>0.95292500000000002</v>
      </c>
      <c r="D16" s="53">
        <v>0.90769699999999998</v>
      </c>
      <c r="E16" s="53">
        <v>0.95782199999999995</v>
      </c>
      <c r="F16" s="52">
        <v>1</v>
      </c>
      <c r="G16" s="52">
        <v>1</v>
      </c>
      <c r="H16" s="53">
        <v>0.87849900000000003</v>
      </c>
      <c r="I16" s="53">
        <v>0.80935100000000004</v>
      </c>
      <c r="J16" s="52">
        <v>0.98361100000000001</v>
      </c>
      <c r="K16" s="52">
        <v>0.98131000000000002</v>
      </c>
      <c r="L16" s="48">
        <v>0.99304099999999995</v>
      </c>
      <c r="M16" s="48">
        <v>0.983788</v>
      </c>
      <c r="N16" s="47" t="s">
        <v>4</v>
      </c>
      <c r="O16" s="47" t="s">
        <v>4</v>
      </c>
      <c r="P16" s="53">
        <v>0.98842600000000003</v>
      </c>
      <c r="Q16" s="53">
        <v>0.99960800000000005</v>
      </c>
      <c r="R16" s="47" t="s">
        <v>4</v>
      </c>
      <c r="S16" s="47" t="s">
        <v>4</v>
      </c>
      <c r="T16" s="53">
        <v>0.98</v>
      </c>
      <c r="U16" s="53">
        <v>0.98912999999999995</v>
      </c>
      <c r="V16" s="52">
        <v>0.78053799999999995</v>
      </c>
      <c r="W16" s="52">
        <v>0.79611399999999999</v>
      </c>
      <c r="X16" s="46" t="s">
        <v>4</v>
      </c>
      <c r="Y16" s="46" t="s">
        <v>4</v>
      </c>
      <c r="Z16" s="45" t="s">
        <v>4</v>
      </c>
      <c r="AA16" s="45" t="s">
        <v>4</v>
      </c>
    </row>
    <row r="17" spans="1:27" x14ac:dyDescent="0.25">
      <c r="A17" s="113" t="s">
        <v>107</v>
      </c>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row>
    <row r="18" spans="1:27" x14ac:dyDescent="0.25">
      <c r="A18" s="50"/>
      <c r="B18" s="74" t="s">
        <v>104</v>
      </c>
      <c r="C18" s="74" t="s">
        <v>105</v>
      </c>
      <c r="D18" s="75" t="s">
        <v>104</v>
      </c>
      <c r="E18" s="75" t="s">
        <v>105</v>
      </c>
      <c r="F18" s="74" t="s">
        <v>104</v>
      </c>
      <c r="G18" s="74" t="s">
        <v>105</v>
      </c>
      <c r="H18" s="75" t="s">
        <v>104</v>
      </c>
      <c r="I18" s="75" t="s">
        <v>105</v>
      </c>
      <c r="J18" s="74" t="s">
        <v>104</v>
      </c>
      <c r="K18" s="74" t="s">
        <v>105</v>
      </c>
      <c r="L18" s="75" t="s">
        <v>104</v>
      </c>
      <c r="M18" s="75" t="s">
        <v>105</v>
      </c>
      <c r="N18" s="74" t="s">
        <v>104</v>
      </c>
      <c r="O18" s="74" t="s">
        <v>105</v>
      </c>
      <c r="P18" s="75" t="s">
        <v>104</v>
      </c>
      <c r="Q18" s="75" t="s">
        <v>105</v>
      </c>
      <c r="R18" s="74" t="s">
        <v>104</v>
      </c>
      <c r="S18" s="74" t="s">
        <v>105</v>
      </c>
      <c r="T18" s="75" t="s">
        <v>104</v>
      </c>
      <c r="U18" s="75" t="s">
        <v>105</v>
      </c>
      <c r="V18" s="74" t="s">
        <v>104</v>
      </c>
      <c r="W18" s="74" t="s">
        <v>105</v>
      </c>
      <c r="X18" s="75" t="s">
        <v>104</v>
      </c>
      <c r="Y18" s="75" t="s">
        <v>105</v>
      </c>
      <c r="Z18" s="74" t="s">
        <v>104</v>
      </c>
      <c r="AA18" s="74" t="s">
        <v>105</v>
      </c>
    </row>
    <row r="19" spans="1:27" x14ac:dyDescent="0.25">
      <c r="A19" s="50"/>
      <c r="B19" s="85">
        <f>IF(AND(ISNUMBER(B14),ISNUMBER(B15),ISNUMBER(B16),ISNUMBER(C14),ISNUMBER(C15),ISNUMBER(C16)),AVERAGE(AVERAGE(B14,C14),AVERAGE(B15,C15),AVERAGE(B16,C16)),"NA")</f>
        <v>0.96874666666666664</v>
      </c>
      <c r="C19" s="85">
        <f>IF(AND(ISNUMBER(B14),ISNUMBER(B15),ISNUMBER(B16),ISNUMBER(C14),ISNUMBER(C15),ISNUMBER(C16)),STDEVPA(AVERAGE(B14,C14),AVERAGE(B15,C15),AVERAGE(B16,C16)),"NA")</f>
        <v>8.6663590041543975E-3</v>
      </c>
      <c r="D19" s="86">
        <f t="shared" ref="D19" si="24">IF(AND(ISNUMBER(D14),ISNUMBER(D15),ISNUMBER(D16),ISNUMBER(E14),ISNUMBER(E15),ISNUMBER(E16)),AVERAGE(AVERAGE(D14,E14),AVERAGE(D15,E15),AVERAGE(D16,E16)),"NA")</f>
        <v>0.92701516666666661</v>
      </c>
      <c r="E19" s="86">
        <f t="shared" ref="E19" si="25">IF(AND(ISNUMBER(D14),ISNUMBER(D15),ISNUMBER(D16),ISNUMBER(E14),ISNUMBER(E15),ISNUMBER(E16)),STDEVPA(AVERAGE(D14,E14),AVERAGE(D15,E15),AVERAGE(D16,E16)),"NA")</f>
        <v>1.4524468207897403E-2</v>
      </c>
      <c r="F19" s="85">
        <f t="shared" ref="F19" si="26">IF(AND(ISNUMBER(F14),ISNUMBER(F15),ISNUMBER(F16),ISNUMBER(G14),ISNUMBER(G15),ISNUMBER(G16)),AVERAGE(AVERAGE(F14,G14),AVERAGE(F15,G15),AVERAGE(F16,G16)),"NA")</f>
        <v>0.98351850000000007</v>
      </c>
      <c r="G19" s="85">
        <f t="shared" ref="G19" si="27">IF(AND(ISNUMBER(F14),ISNUMBER(F15),ISNUMBER(F16),ISNUMBER(G14),ISNUMBER(G15),ISNUMBER(G16)),STDEVPA(AVERAGE(F14,G14),AVERAGE(F15,G15),AVERAGE(F16,G16)),"NA")</f>
        <v>1.2078969554560495E-2</v>
      </c>
      <c r="H19" s="86">
        <f t="shared" ref="H19" si="28">IF(AND(ISNUMBER(H14),ISNUMBER(H15),ISNUMBER(H16),ISNUMBER(I14),ISNUMBER(I15),ISNUMBER(I16)),AVERAGE(AVERAGE(H14,I14),AVERAGE(H15,I15),AVERAGE(H16,I16)),"NA")</f>
        <v>0.90758416666666664</v>
      </c>
      <c r="I19" s="86">
        <f t="shared" ref="I19" si="29">IF(AND(ISNUMBER(H14),ISNUMBER(H15),ISNUMBER(H16),ISNUMBER(I14),ISNUMBER(I15),ISNUMBER(I16)),STDEVPA(AVERAGE(H14,I14),AVERAGE(H15,I15),AVERAGE(H16,I16)),"NA")</f>
        <v>5.1193041444994113E-2</v>
      </c>
      <c r="J19" s="85">
        <f t="shared" ref="J19" si="30">IF(AND(ISNUMBER(J14),ISNUMBER(J15),ISNUMBER(J16),ISNUMBER(K14),ISNUMBER(K15),ISNUMBER(K16)),AVERAGE(AVERAGE(J14,K14),AVERAGE(J15,K15),AVERAGE(J16,K16)),"NA")</f>
        <v>0.9817028333333333</v>
      </c>
      <c r="K19" s="85">
        <f t="shared" ref="K19" si="31">IF(AND(ISNUMBER(J14),ISNUMBER(J15),ISNUMBER(J16),ISNUMBER(K14),ISNUMBER(K15),ISNUMBER(K16)),STDEVPA(AVERAGE(J14,K14),AVERAGE(J15,K15),AVERAGE(J16,K16)),"NA")</f>
        <v>1.5009831363328386E-2</v>
      </c>
      <c r="L19" s="86">
        <f t="shared" ref="L19" si="32">IF(AND(ISNUMBER(L14),ISNUMBER(L15),ISNUMBER(L16),ISNUMBER(M14),ISNUMBER(M15),ISNUMBER(M16)),AVERAGE(AVERAGE(L14,M14),AVERAGE(L15,M15),AVERAGE(L16,M16)),"NA")</f>
        <v>0.98007566666666668</v>
      </c>
      <c r="M19" s="86">
        <f t="shared" ref="M19" si="33">IF(AND(ISNUMBER(L14),ISNUMBER(L15),ISNUMBER(L16),ISNUMBER(M14),ISNUMBER(M15),ISNUMBER(M16)),STDEVPA(AVERAGE(L14,M14),AVERAGE(L15,M15),AVERAGE(L16,M16)),"NA")</f>
        <v>1.8335742328092996E-2</v>
      </c>
      <c r="N19" s="85" t="str">
        <f t="shared" ref="N19" si="34">IF(AND(ISNUMBER(N14),ISNUMBER(N15),ISNUMBER(N16),ISNUMBER(O14),ISNUMBER(O15),ISNUMBER(O16)),AVERAGE(AVERAGE(N14,O14),AVERAGE(N15,O15),AVERAGE(N16,O16)),"NA")</f>
        <v>NA</v>
      </c>
      <c r="O19" s="85" t="str">
        <f t="shared" ref="O19" si="35">IF(AND(ISNUMBER(N14),ISNUMBER(N15),ISNUMBER(N16),ISNUMBER(O14),ISNUMBER(O15),ISNUMBER(O16)),STDEVPA(AVERAGE(N14,O14),AVERAGE(N15,O15),AVERAGE(N16,O16)),"NA")</f>
        <v>NA</v>
      </c>
      <c r="P19" s="86">
        <f t="shared" ref="P19" si="36">IF(AND(ISNUMBER(P14),ISNUMBER(P15),ISNUMBER(P16),ISNUMBER(Q14),ISNUMBER(Q15),ISNUMBER(Q16)),AVERAGE(AVERAGE(P14,Q14),AVERAGE(P15,Q15),AVERAGE(P16,Q16)),"NA")</f>
        <v>0.98365733333333338</v>
      </c>
      <c r="Q19" s="86">
        <f t="shared" ref="Q19" si="37">IF(AND(ISNUMBER(P14),ISNUMBER(P15),ISNUMBER(P16),ISNUMBER(Q14),ISNUMBER(Q15),ISNUMBER(Q16)),STDEVPA(AVERAGE(P14,Q14),AVERAGE(P15,Q15),AVERAGE(P16,Q16)),"NA")</f>
        <v>1.157671401516374E-2</v>
      </c>
      <c r="R19" s="85" t="str">
        <f t="shared" ref="R19" si="38">IF(AND(ISNUMBER(R14),ISNUMBER(R15),ISNUMBER(R16),ISNUMBER(S14),ISNUMBER(S15),ISNUMBER(S16)),AVERAGE(AVERAGE(R14,S14),AVERAGE(R15,S15),AVERAGE(R16,S16)),"NA")</f>
        <v>NA</v>
      </c>
      <c r="S19" s="85" t="str">
        <f t="shared" ref="S19" si="39">IF(AND(ISNUMBER(R14),ISNUMBER(R15),ISNUMBER(R16),ISNUMBER(S14),ISNUMBER(S15),ISNUMBER(S16)),STDEVPA(AVERAGE(R14,S14),AVERAGE(R15,S15),AVERAGE(R16,S16)),"NA")</f>
        <v>NA</v>
      </c>
      <c r="T19" s="86">
        <f t="shared" ref="T19" si="40">IF(AND(ISNUMBER(T14),ISNUMBER(T15),ISNUMBER(T16),ISNUMBER(U14),ISNUMBER(U15),ISNUMBER(U16)),AVERAGE(AVERAGE(T14,U14),AVERAGE(T15,U15),AVERAGE(T16,U16)),"NA")</f>
        <v>0.98696450000000002</v>
      </c>
      <c r="U19" s="86">
        <f t="shared" ref="U19" si="41">IF(AND(ISNUMBER(T14),ISNUMBER(T15),ISNUMBER(T16),ISNUMBER(U14),ISNUMBER(U15),ISNUMBER(U16)),STDEVPA(AVERAGE(T14,U14),AVERAGE(T15,U15),AVERAGE(T16,U16)),"NA")</f>
        <v>9.8116657861955659E-3</v>
      </c>
      <c r="V19" s="85">
        <f t="shared" ref="V19" si="42">IF(AND(ISNUMBER(V14),ISNUMBER(V15),ISNUMBER(V16),ISNUMBER(W14),ISNUMBER(W15),ISNUMBER(W16)),AVERAGE(AVERAGE(V14,W14),AVERAGE(V15,W15),AVERAGE(V16,W16)),"NA")</f>
        <v>0.87594633333333338</v>
      </c>
      <c r="W19" s="85">
        <f t="shared" ref="W19" si="43">IF(AND(ISNUMBER(V14),ISNUMBER(V15),ISNUMBER(V16),ISNUMBER(W14),ISNUMBER(W15),ISNUMBER(W16)),STDEVPA(AVERAGE(V14,W14),AVERAGE(V15,W15),AVERAGE(V16,W16)),"NA")</f>
        <v>6.199037372761107E-2</v>
      </c>
      <c r="X19" s="86" t="str">
        <f t="shared" ref="X19" si="44">IF(AND(ISNUMBER(X14),ISNUMBER(X15),ISNUMBER(X16),ISNUMBER(Y14),ISNUMBER(Y15),ISNUMBER(Y16)),AVERAGE(AVERAGE(X14,Y14),AVERAGE(X15,Y15),AVERAGE(X16,Y16)),"NA")</f>
        <v>NA</v>
      </c>
      <c r="Y19" s="86" t="str">
        <f t="shared" ref="Y19" si="45">IF(AND(ISNUMBER(X14),ISNUMBER(X15),ISNUMBER(X16),ISNUMBER(Y14),ISNUMBER(Y15),ISNUMBER(Y16)),STDEVPA(AVERAGE(X14,Y14),AVERAGE(X15,Y15),AVERAGE(X16,Y16)),"NA")</f>
        <v>NA</v>
      </c>
      <c r="Z19" s="85" t="str">
        <f t="shared" ref="Z19" si="46">IF(AND(ISNUMBER(Z14),ISNUMBER(Z15),ISNUMBER(Z16),ISNUMBER(AA14),ISNUMBER(AA15),ISNUMBER(AA16)),AVERAGE(AVERAGE(Z14,AA14),AVERAGE(Z15,AA15),AVERAGE(Z16,AA16)),"NA")</f>
        <v>NA</v>
      </c>
      <c r="AA19" s="85" t="str">
        <f t="shared" ref="AA19" si="47">IF(AND(ISNUMBER(Z14),ISNUMBER(Z15),ISNUMBER(Z16),ISNUMBER(AA14),ISNUMBER(AA15),ISNUMBER(AA16)),STDEVPA(AVERAGE(Z14,AA14),AVERAGE(Z15,AA15),AVERAGE(Z16,AA16)),"NA")</f>
        <v>NA</v>
      </c>
    </row>
    <row r="21" spans="1:27" x14ac:dyDescent="0.25">
      <c r="A21" s="41" t="s">
        <v>10</v>
      </c>
      <c r="B21" s="115" t="s">
        <v>11</v>
      </c>
      <c r="C21" s="115"/>
      <c r="D21" s="118" t="s">
        <v>12</v>
      </c>
      <c r="E21" s="118"/>
      <c r="F21" s="115" t="s">
        <v>13</v>
      </c>
      <c r="G21" s="115"/>
      <c r="H21" s="118" t="s">
        <v>14</v>
      </c>
      <c r="I21" s="118"/>
      <c r="J21" s="115" t="s">
        <v>15</v>
      </c>
      <c r="K21" s="115"/>
      <c r="L21" s="118" t="s">
        <v>16</v>
      </c>
      <c r="M21" s="118"/>
      <c r="N21" s="115" t="s">
        <v>17</v>
      </c>
      <c r="O21" s="115"/>
      <c r="P21" s="117" t="s">
        <v>18</v>
      </c>
      <c r="Q21" s="117"/>
      <c r="R21" s="115" t="s">
        <v>19</v>
      </c>
      <c r="S21" s="115"/>
      <c r="T21" s="117" t="s">
        <v>20</v>
      </c>
      <c r="U21" s="117"/>
      <c r="V21" s="115" t="s">
        <v>21</v>
      </c>
      <c r="W21" s="115"/>
      <c r="X21" s="117" t="s">
        <v>22</v>
      </c>
      <c r="Y21" s="117"/>
      <c r="Z21" s="115" t="s">
        <v>23</v>
      </c>
      <c r="AA21" s="115"/>
    </row>
    <row r="22" spans="1:27" x14ac:dyDescent="0.25">
      <c r="A22" s="41" t="s">
        <v>94</v>
      </c>
      <c r="B22" s="42" t="s">
        <v>24</v>
      </c>
      <c r="C22" s="42" t="s">
        <v>25</v>
      </c>
      <c r="D22" s="43" t="s">
        <v>24</v>
      </c>
      <c r="E22" s="43" t="s">
        <v>25</v>
      </c>
      <c r="F22" s="42" t="s">
        <v>24</v>
      </c>
      <c r="G22" s="42" t="s">
        <v>25</v>
      </c>
      <c r="H22" s="43" t="s">
        <v>24</v>
      </c>
      <c r="I22" s="43" t="s">
        <v>25</v>
      </c>
      <c r="J22" s="42" t="s">
        <v>24</v>
      </c>
      <c r="K22" s="42" t="s">
        <v>25</v>
      </c>
      <c r="L22" s="43" t="s">
        <v>24</v>
      </c>
      <c r="M22" s="43" t="s">
        <v>25</v>
      </c>
      <c r="N22" s="42" t="s">
        <v>24</v>
      </c>
      <c r="O22" s="42" t="s">
        <v>25</v>
      </c>
      <c r="P22" s="44" t="s">
        <v>24</v>
      </c>
      <c r="Q22" s="44" t="s">
        <v>25</v>
      </c>
      <c r="R22" s="42" t="s">
        <v>24</v>
      </c>
      <c r="S22" s="42" t="s">
        <v>25</v>
      </c>
      <c r="T22" s="44" t="s">
        <v>24</v>
      </c>
      <c r="U22" s="44" t="s">
        <v>25</v>
      </c>
      <c r="V22" s="42" t="s">
        <v>24</v>
      </c>
      <c r="W22" s="42" t="s">
        <v>25</v>
      </c>
      <c r="X22" s="44" t="s">
        <v>24</v>
      </c>
      <c r="Y22" s="44" t="s">
        <v>25</v>
      </c>
      <c r="Z22" s="42" t="s">
        <v>24</v>
      </c>
      <c r="AA22" s="42" t="s">
        <v>25</v>
      </c>
    </row>
    <row r="23" spans="1:27" x14ac:dyDescent="0.25">
      <c r="A23" s="116" t="s">
        <v>100</v>
      </c>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row>
    <row r="24" spans="1:27" x14ac:dyDescent="0.25">
      <c r="A24" s="21" t="s">
        <v>95</v>
      </c>
      <c r="B24" s="47" t="s">
        <v>4</v>
      </c>
      <c r="C24" s="47" t="s">
        <v>4</v>
      </c>
      <c r="D24" s="49" t="s">
        <v>4</v>
      </c>
      <c r="E24" s="49" t="s">
        <v>4</v>
      </c>
      <c r="F24" s="47" t="s">
        <v>4</v>
      </c>
      <c r="G24" s="47" t="s">
        <v>4</v>
      </c>
      <c r="H24" s="49" t="s">
        <v>4</v>
      </c>
      <c r="I24" s="49" t="s">
        <v>4</v>
      </c>
      <c r="J24" s="47" t="s">
        <v>4</v>
      </c>
      <c r="K24" s="47" t="s">
        <v>4</v>
      </c>
      <c r="L24" s="48">
        <v>0.97101400000000004</v>
      </c>
      <c r="M24" s="48">
        <v>0.972549</v>
      </c>
      <c r="N24" s="47" t="s">
        <v>4</v>
      </c>
      <c r="O24" s="47" t="s">
        <v>4</v>
      </c>
      <c r="P24" s="49" t="s">
        <v>4</v>
      </c>
      <c r="Q24" s="49" t="s">
        <v>4</v>
      </c>
      <c r="R24" s="47" t="s">
        <v>4</v>
      </c>
      <c r="S24" s="47" t="s">
        <v>4</v>
      </c>
      <c r="T24" s="49" t="s">
        <v>4</v>
      </c>
      <c r="U24" s="49" t="s">
        <v>4</v>
      </c>
      <c r="V24" s="47">
        <v>0.637324</v>
      </c>
      <c r="W24" s="47">
        <v>0.99446599999999996</v>
      </c>
      <c r="X24" s="46" t="s">
        <v>4</v>
      </c>
      <c r="Y24" s="46" t="s">
        <v>4</v>
      </c>
      <c r="Z24" s="45" t="s">
        <v>4</v>
      </c>
      <c r="AA24" s="45" t="s">
        <v>4</v>
      </c>
    </row>
    <row r="25" spans="1:27" x14ac:dyDescent="0.25">
      <c r="A25" s="21" t="s">
        <v>96</v>
      </c>
      <c r="B25" s="47" t="s">
        <v>4</v>
      </c>
      <c r="C25" s="47" t="s">
        <v>4</v>
      </c>
      <c r="D25" s="49" t="s">
        <v>4</v>
      </c>
      <c r="E25" s="49" t="s">
        <v>4</v>
      </c>
      <c r="F25" s="47" t="s">
        <v>4</v>
      </c>
      <c r="G25" s="47" t="s">
        <v>4</v>
      </c>
      <c r="H25" s="49" t="s">
        <v>4</v>
      </c>
      <c r="I25" s="49" t="s">
        <v>4</v>
      </c>
      <c r="J25" s="47" t="s">
        <v>4</v>
      </c>
      <c r="K25" s="47" t="s">
        <v>4</v>
      </c>
      <c r="L25" s="48">
        <v>0.90252699999999997</v>
      </c>
      <c r="M25" s="48">
        <v>0.91428600000000004</v>
      </c>
      <c r="N25" s="47" t="s">
        <v>4</v>
      </c>
      <c r="O25" s="47" t="s">
        <v>4</v>
      </c>
      <c r="P25" s="49" t="s">
        <v>4</v>
      </c>
      <c r="Q25" s="49" t="s">
        <v>4</v>
      </c>
      <c r="R25" s="47" t="s">
        <v>4</v>
      </c>
      <c r="S25" s="47" t="s">
        <v>4</v>
      </c>
      <c r="T25" s="49" t="s">
        <v>4</v>
      </c>
      <c r="U25" s="49" t="s">
        <v>4</v>
      </c>
      <c r="V25" s="47">
        <v>0.99821099999999996</v>
      </c>
      <c r="W25" s="47">
        <v>0.65039400000000003</v>
      </c>
      <c r="X25" s="46" t="s">
        <v>4</v>
      </c>
      <c r="Y25" s="46" t="s">
        <v>4</v>
      </c>
      <c r="Z25" s="45" t="s">
        <v>4</v>
      </c>
      <c r="AA25" s="45" t="s">
        <v>4</v>
      </c>
    </row>
    <row r="26" spans="1:27" x14ac:dyDescent="0.25">
      <c r="A26" s="21" t="s">
        <v>97</v>
      </c>
      <c r="B26" s="47" t="s">
        <v>4</v>
      </c>
      <c r="C26" s="47" t="s">
        <v>4</v>
      </c>
      <c r="D26" s="49" t="s">
        <v>4</v>
      </c>
      <c r="E26" s="49" t="s">
        <v>4</v>
      </c>
      <c r="F26" s="47" t="s">
        <v>4</v>
      </c>
      <c r="G26" s="47" t="s">
        <v>4</v>
      </c>
      <c r="H26" s="49" t="s">
        <v>4</v>
      </c>
      <c r="I26" s="49" t="s">
        <v>4</v>
      </c>
      <c r="J26" s="47" t="s">
        <v>4</v>
      </c>
      <c r="K26" s="47" t="s">
        <v>4</v>
      </c>
      <c r="L26" s="48">
        <v>0.95910799999999996</v>
      </c>
      <c r="M26" s="48">
        <v>0.93333299999999997</v>
      </c>
      <c r="N26" s="47" t="s">
        <v>4</v>
      </c>
      <c r="O26" s="47" t="s">
        <v>4</v>
      </c>
      <c r="P26" s="49" t="s">
        <v>4</v>
      </c>
      <c r="Q26" s="49" t="s">
        <v>4</v>
      </c>
      <c r="R26" s="47" t="s">
        <v>4</v>
      </c>
      <c r="S26" s="47" t="s">
        <v>4</v>
      </c>
      <c r="T26" s="49" t="s">
        <v>4</v>
      </c>
      <c r="U26" s="49" t="s">
        <v>4</v>
      </c>
      <c r="V26" s="47">
        <v>0.42919200000000002</v>
      </c>
      <c r="W26" s="47">
        <v>0.48298200000000002</v>
      </c>
      <c r="X26" s="46" t="s">
        <v>4</v>
      </c>
      <c r="Y26" s="46" t="s">
        <v>4</v>
      </c>
      <c r="Z26" s="45" t="s">
        <v>4</v>
      </c>
      <c r="AA26" s="45" t="s">
        <v>4</v>
      </c>
    </row>
    <row r="27" spans="1:27" x14ac:dyDescent="0.25">
      <c r="A27" s="113" t="s">
        <v>108</v>
      </c>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row>
    <row r="28" spans="1:27" x14ac:dyDescent="0.25">
      <c r="A28" s="50"/>
      <c r="B28" s="74" t="s">
        <v>104</v>
      </c>
      <c r="C28" s="74" t="s">
        <v>105</v>
      </c>
      <c r="D28" s="75" t="s">
        <v>104</v>
      </c>
      <c r="E28" s="75" t="s">
        <v>105</v>
      </c>
      <c r="F28" s="74" t="s">
        <v>104</v>
      </c>
      <c r="G28" s="74" t="s">
        <v>105</v>
      </c>
      <c r="H28" s="75" t="s">
        <v>104</v>
      </c>
      <c r="I28" s="75" t="s">
        <v>105</v>
      </c>
      <c r="J28" s="74" t="s">
        <v>104</v>
      </c>
      <c r="K28" s="74" t="s">
        <v>105</v>
      </c>
      <c r="L28" s="75" t="s">
        <v>104</v>
      </c>
      <c r="M28" s="75" t="s">
        <v>105</v>
      </c>
      <c r="N28" s="74" t="s">
        <v>104</v>
      </c>
      <c r="O28" s="74" t="s">
        <v>105</v>
      </c>
      <c r="P28" s="75" t="s">
        <v>104</v>
      </c>
      <c r="Q28" s="75" t="s">
        <v>105</v>
      </c>
      <c r="R28" s="74" t="s">
        <v>104</v>
      </c>
      <c r="S28" s="74" t="s">
        <v>105</v>
      </c>
      <c r="T28" s="75" t="s">
        <v>104</v>
      </c>
      <c r="U28" s="75" t="s">
        <v>105</v>
      </c>
      <c r="V28" s="74" t="s">
        <v>104</v>
      </c>
      <c r="W28" s="74" t="s">
        <v>105</v>
      </c>
      <c r="X28" s="75" t="s">
        <v>104</v>
      </c>
      <c r="Y28" s="75" t="s">
        <v>105</v>
      </c>
      <c r="Z28" s="74" t="s">
        <v>104</v>
      </c>
      <c r="AA28" s="74" t="s">
        <v>105</v>
      </c>
    </row>
    <row r="29" spans="1:27" x14ac:dyDescent="0.25">
      <c r="A29" s="50"/>
      <c r="B29" s="85" t="str">
        <f>IF(AND(ISNUMBER(B24),ISNUMBER(B25),ISNUMBER(B26),ISNUMBER(C24),ISNUMBER(C25),ISNUMBER(C26)),AVERAGE(AVERAGE(B24,C24),AVERAGE(B25,C25),AVERAGE(B26,C26)),"NA")</f>
        <v>NA</v>
      </c>
      <c r="C29" s="85" t="str">
        <f>IF(AND(ISNUMBER(B24),ISNUMBER(B25),ISNUMBER(B26),ISNUMBER(C24),ISNUMBER(C25),ISNUMBER(C26)),STDEVPA(AVERAGE(B24,C24),AVERAGE(B25,C25),AVERAGE(B26,C26)),"NA")</f>
        <v>NA</v>
      </c>
      <c r="D29" s="86" t="str">
        <f t="shared" ref="D29" si="48">IF(AND(ISNUMBER(D24),ISNUMBER(D25),ISNUMBER(D26),ISNUMBER(E24),ISNUMBER(E25),ISNUMBER(E26)),AVERAGE(AVERAGE(D24,E24),AVERAGE(D25,E25),AVERAGE(D26,E26)),"NA")</f>
        <v>NA</v>
      </c>
      <c r="E29" s="86" t="str">
        <f t="shared" ref="E29" si="49">IF(AND(ISNUMBER(D24),ISNUMBER(D25),ISNUMBER(D26),ISNUMBER(E24),ISNUMBER(E25),ISNUMBER(E26)),STDEVPA(AVERAGE(D24,E24),AVERAGE(D25,E25),AVERAGE(D26,E26)),"NA")</f>
        <v>NA</v>
      </c>
      <c r="F29" s="85" t="str">
        <f t="shared" ref="F29" si="50">IF(AND(ISNUMBER(F24),ISNUMBER(F25),ISNUMBER(F26),ISNUMBER(G24),ISNUMBER(G25),ISNUMBER(G26)),AVERAGE(AVERAGE(F24,G24),AVERAGE(F25,G25),AVERAGE(F26,G26)),"NA")</f>
        <v>NA</v>
      </c>
      <c r="G29" s="85" t="str">
        <f t="shared" ref="G29" si="51">IF(AND(ISNUMBER(F24),ISNUMBER(F25),ISNUMBER(F26),ISNUMBER(G24),ISNUMBER(G25),ISNUMBER(G26)),STDEVPA(AVERAGE(F24,G24),AVERAGE(F25,G25),AVERAGE(F26,G26)),"NA")</f>
        <v>NA</v>
      </c>
      <c r="H29" s="86" t="str">
        <f t="shared" ref="H29" si="52">IF(AND(ISNUMBER(H24),ISNUMBER(H25),ISNUMBER(H26),ISNUMBER(I24),ISNUMBER(I25),ISNUMBER(I26)),AVERAGE(AVERAGE(H24,I24),AVERAGE(H25,I25),AVERAGE(H26,I26)),"NA")</f>
        <v>NA</v>
      </c>
      <c r="I29" s="86" t="str">
        <f t="shared" ref="I29" si="53">IF(AND(ISNUMBER(H24),ISNUMBER(H25),ISNUMBER(H26),ISNUMBER(I24),ISNUMBER(I25),ISNUMBER(I26)),STDEVPA(AVERAGE(H24,I24),AVERAGE(H25,I25),AVERAGE(H26,I26)),"NA")</f>
        <v>NA</v>
      </c>
      <c r="J29" s="85" t="str">
        <f t="shared" ref="J29" si="54">IF(AND(ISNUMBER(J24),ISNUMBER(J25),ISNUMBER(J26),ISNUMBER(K24),ISNUMBER(K25),ISNUMBER(K26)),AVERAGE(AVERAGE(J24,K24),AVERAGE(J25,K25),AVERAGE(J26,K26)),"NA")</f>
        <v>NA</v>
      </c>
      <c r="K29" s="85" t="str">
        <f t="shared" ref="K29" si="55">IF(AND(ISNUMBER(J24),ISNUMBER(J25),ISNUMBER(J26),ISNUMBER(K24),ISNUMBER(K25),ISNUMBER(K26)),STDEVPA(AVERAGE(J24,K24),AVERAGE(J25,K25),AVERAGE(J26,K26)),"NA")</f>
        <v>NA</v>
      </c>
      <c r="L29" s="86">
        <f t="shared" ref="L29" si="56">IF(AND(ISNUMBER(L24),ISNUMBER(L25),ISNUMBER(L26),ISNUMBER(M24),ISNUMBER(M25),ISNUMBER(M26)),AVERAGE(AVERAGE(L24,M24),AVERAGE(L25,M25),AVERAGE(L26,M26)),"NA")</f>
        <v>0.94213616666666666</v>
      </c>
      <c r="M29" s="86">
        <f t="shared" ref="M29" si="57">IF(AND(ISNUMBER(L24),ISNUMBER(L25),ISNUMBER(L26),ISNUMBER(M24),ISNUMBER(M25),ISNUMBER(M26)),STDEVPA(AVERAGE(L24,M24),AVERAGE(L25,M25),AVERAGE(L26,M26)),"NA")</f>
        <v>2.6033427106105143E-2</v>
      </c>
      <c r="N29" s="85" t="str">
        <f t="shared" ref="N29" si="58">IF(AND(ISNUMBER(N24),ISNUMBER(N25),ISNUMBER(N26),ISNUMBER(O24),ISNUMBER(O25),ISNUMBER(O26)),AVERAGE(AVERAGE(N24,O24),AVERAGE(N25,O25),AVERAGE(N26,O26)),"NA")</f>
        <v>NA</v>
      </c>
      <c r="O29" s="85" t="str">
        <f t="shared" ref="O29" si="59">IF(AND(ISNUMBER(N24),ISNUMBER(N25),ISNUMBER(N26),ISNUMBER(O24),ISNUMBER(O25),ISNUMBER(O26)),STDEVPA(AVERAGE(N24,O24),AVERAGE(N25,O25),AVERAGE(N26,O26)),"NA")</f>
        <v>NA</v>
      </c>
      <c r="P29" s="86" t="str">
        <f t="shared" ref="P29" si="60">IF(AND(ISNUMBER(P24),ISNUMBER(P25),ISNUMBER(P26),ISNUMBER(Q24),ISNUMBER(Q25),ISNUMBER(Q26)),AVERAGE(AVERAGE(P24,Q24),AVERAGE(P25,Q25),AVERAGE(P26,Q26)),"NA")</f>
        <v>NA</v>
      </c>
      <c r="Q29" s="86" t="str">
        <f t="shared" ref="Q29" si="61">IF(AND(ISNUMBER(P24),ISNUMBER(P25),ISNUMBER(P26),ISNUMBER(Q24),ISNUMBER(Q25),ISNUMBER(Q26)),STDEVPA(AVERAGE(P24,Q24),AVERAGE(P25,Q25),AVERAGE(P26,Q26)),"NA")</f>
        <v>NA</v>
      </c>
      <c r="R29" s="85" t="str">
        <f t="shared" ref="R29" si="62">IF(AND(ISNUMBER(R24),ISNUMBER(R25),ISNUMBER(R26),ISNUMBER(S24),ISNUMBER(S25),ISNUMBER(S26)),AVERAGE(AVERAGE(R24,S24),AVERAGE(R25,S25),AVERAGE(R26,S26)),"NA")</f>
        <v>NA</v>
      </c>
      <c r="S29" s="85" t="str">
        <f t="shared" ref="S29" si="63">IF(AND(ISNUMBER(R24),ISNUMBER(R25),ISNUMBER(R26),ISNUMBER(S24),ISNUMBER(S25),ISNUMBER(S26)),STDEVPA(AVERAGE(R24,S24),AVERAGE(R25,S25),AVERAGE(R26,S26)),"NA")</f>
        <v>NA</v>
      </c>
      <c r="T29" s="86" t="str">
        <f t="shared" ref="T29" si="64">IF(AND(ISNUMBER(T24),ISNUMBER(T25),ISNUMBER(T26),ISNUMBER(U24),ISNUMBER(U25),ISNUMBER(U26)),AVERAGE(AVERAGE(T24,U24),AVERAGE(T25,U25),AVERAGE(T26,U26)),"NA")</f>
        <v>NA</v>
      </c>
      <c r="U29" s="86" t="str">
        <f t="shared" ref="U29" si="65">IF(AND(ISNUMBER(T24),ISNUMBER(T25),ISNUMBER(T26),ISNUMBER(U24),ISNUMBER(U25),ISNUMBER(U26)),STDEVPA(AVERAGE(T24,U24),AVERAGE(T25,U25),AVERAGE(T26,U26)),"NA")</f>
        <v>NA</v>
      </c>
      <c r="V29" s="85">
        <f t="shared" ref="V29" si="66">IF(AND(ISNUMBER(V24),ISNUMBER(V25),ISNUMBER(V26),ISNUMBER(W24),ISNUMBER(W25),ISNUMBER(W26)),AVERAGE(AVERAGE(V24,W24),AVERAGE(V25,W25),AVERAGE(V26,W26)),"NA")</f>
        <v>0.69876149999999992</v>
      </c>
      <c r="W29" s="85">
        <f t="shared" ref="W29" si="67">IF(AND(ISNUMBER(V24),ISNUMBER(V25),ISNUMBER(V26),ISNUMBER(W24),ISNUMBER(W25),ISNUMBER(W26)),STDEVPA(AVERAGE(V24,W24),AVERAGE(V25,W25),AVERAGE(V26,W26)),"NA")</f>
        <v>0.17163110873177961</v>
      </c>
      <c r="X29" s="86" t="str">
        <f t="shared" ref="X29" si="68">IF(AND(ISNUMBER(X24),ISNUMBER(X25),ISNUMBER(X26),ISNUMBER(Y24),ISNUMBER(Y25),ISNUMBER(Y26)),AVERAGE(AVERAGE(X24,Y24),AVERAGE(X25,Y25),AVERAGE(X26,Y26)),"NA")</f>
        <v>NA</v>
      </c>
      <c r="Y29" s="86" t="str">
        <f t="shared" ref="Y29" si="69">IF(AND(ISNUMBER(X24),ISNUMBER(X25),ISNUMBER(X26),ISNUMBER(Y24),ISNUMBER(Y25),ISNUMBER(Y26)),STDEVPA(AVERAGE(X24,Y24),AVERAGE(X25,Y25),AVERAGE(X26,Y26)),"NA")</f>
        <v>NA</v>
      </c>
      <c r="Z29" s="85" t="str">
        <f t="shared" ref="Z29" si="70">IF(AND(ISNUMBER(Z24),ISNUMBER(Z25),ISNUMBER(Z26),ISNUMBER(AA24),ISNUMBER(AA25),ISNUMBER(AA26)),AVERAGE(AVERAGE(Z24,AA24),AVERAGE(Z25,AA25),AVERAGE(Z26,AA26)),"NA")</f>
        <v>NA</v>
      </c>
      <c r="AA29" s="85" t="str">
        <f t="shared" ref="AA29" si="71">IF(AND(ISNUMBER(Z24),ISNUMBER(Z25),ISNUMBER(Z26),ISNUMBER(AA24),ISNUMBER(AA25),ISNUMBER(AA26)),STDEVPA(AVERAGE(Z24,AA24),AVERAGE(Z25,AA25),AVERAGE(Z26,AA26)),"NA")</f>
        <v>NA</v>
      </c>
    </row>
    <row r="30" spans="1:27" x14ac:dyDescent="0.25">
      <c r="A30" s="50"/>
      <c r="B30" s="51"/>
      <c r="C30" s="51"/>
      <c r="D30" s="51"/>
      <c r="E30" s="51"/>
      <c r="F30" s="51"/>
      <c r="G30" s="51"/>
      <c r="H30" s="51"/>
      <c r="I30" s="51"/>
      <c r="J30" s="51"/>
      <c r="K30" s="51"/>
      <c r="L30" s="51"/>
      <c r="M30" s="51"/>
      <c r="N30" s="51"/>
      <c r="O30" s="51"/>
      <c r="P30" s="51"/>
      <c r="Q30" s="51"/>
      <c r="R30" s="51"/>
      <c r="S30" s="51"/>
      <c r="T30" s="51"/>
      <c r="U30" s="51"/>
      <c r="V30" s="51"/>
      <c r="W30" s="51"/>
      <c r="X30" s="51"/>
      <c r="Y30" s="51"/>
      <c r="Z30" s="51"/>
      <c r="AA30" s="51"/>
    </row>
    <row r="31" spans="1:27" x14ac:dyDescent="0.25">
      <c r="A31" s="41" t="s">
        <v>10</v>
      </c>
      <c r="B31" s="115" t="s">
        <v>11</v>
      </c>
      <c r="C31" s="115"/>
      <c r="D31" s="118" t="s">
        <v>12</v>
      </c>
      <c r="E31" s="118"/>
      <c r="F31" s="115" t="s">
        <v>13</v>
      </c>
      <c r="G31" s="115"/>
      <c r="H31" s="118" t="s">
        <v>14</v>
      </c>
      <c r="I31" s="118"/>
      <c r="J31" s="115" t="s">
        <v>15</v>
      </c>
      <c r="K31" s="115"/>
      <c r="L31" s="118" t="s">
        <v>16</v>
      </c>
      <c r="M31" s="118"/>
      <c r="N31" s="115" t="s">
        <v>17</v>
      </c>
      <c r="O31" s="115"/>
      <c r="P31" s="117" t="s">
        <v>18</v>
      </c>
      <c r="Q31" s="117"/>
      <c r="R31" s="115" t="s">
        <v>19</v>
      </c>
      <c r="S31" s="115"/>
      <c r="T31" s="117" t="s">
        <v>20</v>
      </c>
      <c r="U31" s="117"/>
      <c r="V31" s="115" t="s">
        <v>21</v>
      </c>
      <c r="W31" s="115"/>
      <c r="X31" s="117" t="s">
        <v>22</v>
      </c>
      <c r="Y31" s="117"/>
      <c r="Z31" s="115" t="s">
        <v>23</v>
      </c>
      <c r="AA31" s="115"/>
    </row>
    <row r="32" spans="1:27" x14ac:dyDescent="0.25">
      <c r="A32" s="41" t="s">
        <v>94</v>
      </c>
      <c r="B32" s="42" t="s">
        <v>24</v>
      </c>
      <c r="C32" s="42" t="s">
        <v>25</v>
      </c>
      <c r="D32" s="43" t="s">
        <v>24</v>
      </c>
      <c r="E32" s="43" t="s">
        <v>25</v>
      </c>
      <c r="F32" s="42" t="s">
        <v>24</v>
      </c>
      <c r="G32" s="42" t="s">
        <v>25</v>
      </c>
      <c r="H32" s="43" t="s">
        <v>24</v>
      </c>
      <c r="I32" s="43" t="s">
        <v>25</v>
      </c>
      <c r="J32" s="42" t="s">
        <v>24</v>
      </c>
      <c r="K32" s="42" t="s">
        <v>25</v>
      </c>
      <c r="L32" s="43" t="s">
        <v>24</v>
      </c>
      <c r="M32" s="43" t="s">
        <v>25</v>
      </c>
      <c r="N32" s="42" t="s">
        <v>24</v>
      </c>
      <c r="O32" s="42" t="s">
        <v>25</v>
      </c>
      <c r="P32" s="44" t="s">
        <v>24</v>
      </c>
      <c r="Q32" s="44" t="s">
        <v>25</v>
      </c>
      <c r="R32" s="42" t="s">
        <v>24</v>
      </c>
      <c r="S32" s="42" t="s">
        <v>25</v>
      </c>
      <c r="T32" s="44" t="s">
        <v>24</v>
      </c>
      <c r="U32" s="44" t="s">
        <v>25</v>
      </c>
      <c r="V32" s="42" t="s">
        <v>24</v>
      </c>
      <c r="W32" s="42" t="s">
        <v>25</v>
      </c>
      <c r="X32" s="44" t="s">
        <v>24</v>
      </c>
      <c r="Y32" s="44" t="s">
        <v>25</v>
      </c>
      <c r="Z32" s="42" t="s">
        <v>24</v>
      </c>
      <c r="AA32" s="42" t="s">
        <v>25</v>
      </c>
    </row>
    <row r="33" spans="1:27" x14ac:dyDescent="0.25">
      <c r="A33" s="116" t="s">
        <v>88</v>
      </c>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row>
    <row r="34" spans="1:27" x14ac:dyDescent="0.25">
      <c r="A34" s="21" t="s">
        <v>95</v>
      </c>
      <c r="B34" s="47" t="s">
        <v>4</v>
      </c>
      <c r="C34" s="47" t="s">
        <v>4</v>
      </c>
      <c r="D34" s="49" t="s">
        <v>4</v>
      </c>
      <c r="E34" s="49" t="s">
        <v>4</v>
      </c>
      <c r="F34" s="47" t="s">
        <v>4</v>
      </c>
      <c r="G34" s="47" t="s">
        <v>4</v>
      </c>
      <c r="H34" s="49" t="s">
        <v>4</v>
      </c>
      <c r="I34" s="49" t="s">
        <v>4</v>
      </c>
      <c r="J34" s="47" t="s">
        <v>4</v>
      </c>
      <c r="K34" s="47" t="s">
        <v>4</v>
      </c>
      <c r="L34" s="48">
        <v>0.964943</v>
      </c>
      <c r="M34" s="48">
        <v>0.97163900000000003</v>
      </c>
      <c r="N34" s="47" t="s">
        <v>4</v>
      </c>
      <c r="O34" s="47" t="s">
        <v>4</v>
      </c>
      <c r="P34" s="49" t="s">
        <v>4</v>
      </c>
      <c r="Q34" s="49" t="s">
        <v>4</v>
      </c>
      <c r="R34" s="47" t="s">
        <v>4</v>
      </c>
      <c r="S34" s="47" t="s">
        <v>4</v>
      </c>
      <c r="T34" s="49" t="s">
        <v>4</v>
      </c>
      <c r="U34" s="49" t="s">
        <v>4</v>
      </c>
      <c r="V34" s="47">
        <v>0.97534100000000001</v>
      </c>
      <c r="W34" s="47">
        <v>0.99555400000000005</v>
      </c>
      <c r="X34" s="46" t="s">
        <v>4</v>
      </c>
      <c r="Y34" s="46" t="s">
        <v>4</v>
      </c>
      <c r="Z34" s="45" t="s">
        <v>4</v>
      </c>
      <c r="AA34" s="45" t="s">
        <v>4</v>
      </c>
    </row>
    <row r="35" spans="1:27" x14ac:dyDescent="0.25">
      <c r="A35" s="21" t="s">
        <v>96</v>
      </c>
      <c r="B35" s="47" t="s">
        <v>4</v>
      </c>
      <c r="C35" s="47" t="s">
        <v>4</v>
      </c>
      <c r="D35" s="49" t="s">
        <v>4</v>
      </c>
      <c r="E35" s="49" t="s">
        <v>4</v>
      </c>
      <c r="F35" s="47" t="s">
        <v>4</v>
      </c>
      <c r="G35" s="47" t="s">
        <v>4</v>
      </c>
      <c r="H35" s="49" t="s">
        <v>4</v>
      </c>
      <c r="I35" s="49" t="s">
        <v>4</v>
      </c>
      <c r="J35" s="47" t="s">
        <v>4</v>
      </c>
      <c r="K35" s="47" t="s">
        <v>4</v>
      </c>
      <c r="L35" s="48">
        <v>0.96057700000000001</v>
      </c>
      <c r="M35" s="48">
        <v>0.95187900000000003</v>
      </c>
      <c r="N35" s="47" t="s">
        <v>4</v>
      </c>
      <c r="O35" s="47" t="s">
        <v>4</v>
      </c>
      <c r="P35" s="49" t="s">
        <v>4</v>
      </c>
      <c r="Q35" s="49" t="s">
        <v>4</v>
      </c>
      <c r="R35" s="47" t="s">
        <v>4</v>
      </c>
      <c r="S35" s="47" t="s">
        <v>4</v>
      </c>
      <c r="T35" s="49" t="s">
        <v>4</v>
      </c>
      <c r="U35" s="49" t="s">
        <v>4</v>
      </c>
      <c r="V35" s="47">
        <v>0.99729000000000001</v>
      </c>
      <c r="W35" s="47">
        <v>0.98512999999999995</v>
      </c>
      <c r="X35" s="46" t="s">
        <v>4</v>
      </c>
      <c r="Y35" s="46" t="s">
        <v>4</v>
      </c>
      <c r="Z35" s="45" t="s">
        <v>4</v>
      </c>
      <c r="AA35" s="45" t="s">
        <v>4</v>
      </c>
    </row>
    <row r="36" spans="1:27" x14ac:dyDescent="0.25">
      <c r="A36" s="21" t="s">
        <v>97</v>
      </c>
      <c r="B36" s="47" t="s">
        <v>4</v>
      </c>
      <c r="C36" s="47" t="s">
        <v>4</v>
      </c>
      <c r="D36" s="49" t="s">
        <v>4</v>
      </c>
      <c r="E36" s="49" t="s">
        <v>4</v>
      </c>
      <c r="F36" s="47" t="s">
        <v>4</v>
      </c>
      <c r="G36" s="47" t="s">
        <v>4</v>
      </c>
      <c r="H36" s="49" t="s">
        <v>4</v>
      </c>
      <c r="I36" s="49" t="s">
        <v>4</v>
      </c>
      <c r="J36" s="47" t="s">
        <v>4</v>
      </c>
      <c r="K36" s="47" t="s">
        <v>4</v>
      </c>
      <c r="L36" s="48">
        <v>0.95164800000000005</v>
      </c>
      <c r="M36" s="48">
        <v>0.97560999999999998</v>
      </c>
      <c r="N36" s="47" t="s">
        <v>4</v>
      </c>
      <c r="O36" s="47" t="s">
        <v>4</v>
      </c>
      <c r="P36" s="49" t="s">
        <v>4</v>
      </c>
      <c r="Q36" s="49" t="s">
        <v>4</v>
      </c>
      <c r="R36" s="47" t="s">
        <v>4</v>
      </c>
      <c r="S36" s="47" t="s">
        <v>4</v>
      </c>
      <c r="T36" s="49" t="s">
        <v>4</v>
      </c>
      <c r="U36" s="49" t="s">
        <v>4</v>
      </c>
      <c r="V36" s="47">
        <v>0.930481</v>
      </c>
      <c r="W36" s="47">
        <v>0.95789999999999997</v>
      </c>
      <c r="X36" s="46" t="s">
        <v>4</v>
      </c>
      <c r="Y36" s="46" t="s">
        <v>4</v>
      </c>
      <c r="Z36" s="45" t="s">
        <v>4</v>
      </c>
      <c r="AA36" s="45" t="s">
        <v>4</v>
      </c>
    </row>
    <row r="37" spans="1:27" x14ac:dyDescent="0.25">
      <c r="A37" s="113" t="s">
        <v>109</v>
      </c>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row>
    <row r="38" spans="1:27" x14ac:dyDescent="0.25">
      <c r="A38" s="50"/>
      <c r="B38" s="74" t="s">
        <v>104</v>
      </c>
      <c r="C38" s="74" t="s">
        <v>105</v>
      </c>
      <c r="D38" s="75" t="s">
        <v>104</v>
      </c>
      <c r="E38" s="75" t="s">
        <v>105</v>
      </c>
      <c r="F38" s="74" t="s">
        <v>104</v>
      </c>
      <c r="G38" s="74" t="s">
        <v>105</v>
      </c>
      <c r="H38" s="75" t="s">
        <v>104</v>
      </c>
      <c r="I38" s="75" t="s">
        <v>105</v>
      </c>
      <c r="J38" s="74" t="s">
        <v>104</v>
      </c>
      <c r="K38" s="74" t="s">
        <v>105</v>
      </c>
      <c r="L38" s="75" t="s">
        <v>104</v>
      </c>
      <c r="M38" s="75" t="s">
        <v>105</v>
      </c>
      <c r="N38" s="74" t="s">
        <v>104</v>
      </c>
      <c r="O38" s="74" t="s">
        <v>105</v>
      </c>
      <c r="P38" s="75" t="s">
        <v>104</v>
      </c>
      <c r="Q38" s="75" t="s">
        <v>105</v>
      </c>
      <c r="R38" s="74" t="s">
        <v>104</v>
      </c>
      <c r="S38" s="74" t="s">
        <v>105</v>
      </c>
      <c r="T38" s="75" t="s">
        <v>104</v>
      </c>
      <c r="U38" s="75" t="s">
        <v>105</v>
      </c>
      <c r="V38" s="74" t="s">
        <v>104</v>
      </c>
      <c r="W38" s="74" t="s">
        <v>105</v>
      </c>
      <c r="X38" s="75" t="s">
        <v>104</v>
      </c>
      <c r="Y38" s="75" t="s">
        <v>105</v>
      </c>
      <c r="Z38" s="74" t="s">
        <v>104</v>
      </c>
      <c r="AA38" s="74" t="s">
        <v>105</v>
      </c>
    </row>
    <row r="39" spans="1:27" x14ac:dyDescent="0.25">
      <c r="A39" s="50"/>
      <c r="B39" s="85" t="str">
        <f>IF(AND(ISNUMBER(B34),ISNUMBER(B35),ISNUMBER(B36),ISNUMBER(C34),ISNUMBER(C35),ISNUMBER(C36)),AVERAGE(AVERAGE(B34,C34),AVERAGE(B35,C35),AVERAGE(B36,C36)),"NA")</f>
        <v>NA</v>
      </c>
      <c r="C39" s="85" t="str">
        <f>IF(AND(ISNUMBER(B34),ISNUMBER(B35),ISNUMBER(B36),ISNUMBER(C34),ISNUMBER(C35),ISNUMBER(C36)),STDEVPA(AVERAGE(B34,C34),AVERAGE(B35,C35),AVERAGE(B36,C36)),"NA")</f>
        <v>NA</v>
      </c>
      <c r="D39" s="86" t="str">
        <f t="shared" ref="D39" si="72">IF(AND(ISNUMBER(D34),ISNUMBER(D35),ISNUMBER(D36),ISNUMBER(E34),ISNUMBER(E35),ISNUMBER(E36)),AVERAGE(AVERAGE(D34,E34),AVERAGE(D35,E35),AVERAGE(D36,E36)),"NA")</f>
        <v>NA</v>
      </c>
      <c r="E39" s="86" t="str">
        <f t="shared" ref="E39" si="73">IF(AND(ISNUMBER(D34),ISNUMBER(D35),ISNUMBER(D36),ISNUMBER(E34),ISNUMBER(E35),ISNUMBER(E36)),STDEVPA(AVERAGE(D34,E34),AVERAGE(D35,E35),AVERAGE(D36,E36)),"NA")</f>
        <v>NA</v>
      </c>
      <c r="F39" s="85" t="str">
        <f t="shared" ref="F39" si="74">IF(AND(ISNUMBER(F34),ISNUMBER(F35),ISNUMBER(F36),ISNUMBER(G34),ISNUMBER(G35),ISNUMBER(G36)),AVERAGE(AVERAGE(F34,G34),AVERAGE(F35,G35),AVERAGE(F36,G36)),"NA")</f>
        <v>NA</v>
      </c>
      <c r="G39" s="85" t="str">
        <f t="shared" ref="G39" si="75">IF(AND(ISNUMBER(F34),ISNUMBER(F35),ISNUMBER(F36),ISNUMBER(G34),ISNUMBER(G35),ISNUMBER(G36)),STDEVPA(AVERAGE(F34,G34),AVERAGE(F35,G35),AVERAGE(F36,G36)),"NA")</f>
        <v>NA</v>
      </c>
      <c r="H39" s="86" t="str">
        <f t="shared" ref="H39" si="76">IF(AND(ISNUMBER(H34),ISNUMBER(H35),ISNUMBER(H36),ISNUMBER(I34),ISNUMBER(I35),ISNUMBER(I36)),AVERAGE(AVERAGE(H34,I34),AVERAGE(H35,I35),AVERAGE(H36,I36)),"NA")</f>
        <v>NA</v>
      </c>
      <c r="I39" s="86" t="str">
        <f t="shared" ref="I39" si="77">IF(AND(ISNUMBER(H34),ISNUMBER(H35),ISNUMBER(H36),ISNUMBER(I34),ISNUMBER(I35),ISNUMBER(I36)),STDEVPA(AVERAGE(H34,I34),AVERAGE(H35,I35),AVERAGE(H36,I36)),"NA")</f>
        <v>NA</v>
      </c>
      <c r="J39" s="85" t="str">
        <f t="shared" ref="J39" si="78">IF(AND(ISNUMBER(J34),ISNUMBER(J35),ISNUMBER(J36),ISNUMBER(K34),ISNUMBER(K35),ISNUMBER(K36)),AVERAGE(AVERAGE(J34,K34),AVERAGE(J35,K35),AVERAGE(J36,K36)),"NA")</f>
        <v>NA</v>
      </c>
      <c r="K39" s="85" t="str">
        <f t="shared" ref="K39" si="79">IF(AND(ISNUMBER(J34),ISNUMBER(J35),ISNUMBER(J36),ISNUMBER(K34),ISNUMBER(K35),ISNUMBER(K36)),STDEVPA(AVERAGE(J34,K34),AVERAGE(J35,K35),AVERAGE(J36,K36)),"NA")</f>
        <v>NA</v>
      </c>
      <c r="L39" s="86">
        <f t="shared" ref="L39" si="80">IF(AND(ISNUMBER(L34),ISNUMBER(L35),ISNUMBER(L36),ISNUMBER(M34),ISNUMBER(M35),ISNUMBER(M36)),AVERAGE(AVERAGE(L34,M34),AVERAGE(L35,M35),AVERAGE(L36,M36)),"NA")</f>
        <v>0.96271600000000002</v>
      </c>
      <c r="M39" s="86">
        <f t="shared" ref="M39" si="81">IF(AND(ISNUMBER(L34),ISNUMBER(L35),ISNUMBER(L36),ISNUMBER(M34),ISNUMBER(M35),ISNUMBER(M36)),STDEVPA(AVERAGE(L34,M34),AVERAGE(L35,M35),AVERAGE(L36,M36)),"NA")</f>
        <v>4.9668346056618148E-3</v>
      </c>
      <c r="N39" s="85" t="str">
        <f t="shared" ref="N39" si="82">IF(AND(ISNUMBER(N34),ISNUMBER(N35),ISNUMBER(N36),ISNUMBER(O34),ISNUMBER(O35),ISNUMBER(O36)),AVERAGE(AVERAGE(N34,O34),AVERAGE(N35,O35),AVERAGE(N36,O36)),"NA")</f>
        <v>NA</v>
      </c>
      <c r="O39" s="85" t="str">
        <f t="shared" ref="O39" si="83">IF(AND(ISNUMBER(N34),ISNUMBER(N35),ISNUMBER(N36),ISNUMBER(O34),ISNUMBER(O35),ISNUMBER(O36)),STDEVPA(AVERAGE(N34,O34),AVERAGE(N35,O35),AVERAGE(N36,O36)),"NA")</f>
        <v>NA</v>
      </c>
      <c r="P39" s="86" t="str">
        <f t="shared" ref="P39" si="84">IF(AND(ISNUMBER(P34),ISNUMBER(P35),ISNUMBER(P36),ISNUMBER(Q34),ISNUMBER(Q35),ISNUMBER(Q36)),AVERAGE(AVERAGE(P34,Q34),AVERAGE(P35,Q35),AVERAGE(P36,Q36)),"NA")</f>
        <v>NA</v>
      </c>
      <c r="Q39" s="86" t="str">
        <f t="shared" ref="Q39" si="85">IF(AND(ISNUMBER(P34),ISNUMBER(P35),ISNUMBER(P36),ISNUMBER(Q34),ISNUMBER(Q35),ISNUMBER(Q36)),STDEVPA(AVERAGE(P34,Q34),AVERAGE(P35,Q35),AVERAGE(P36,Q36)),"NA")</f>
        <v>NA</v>
      </c>
      <c r="R39" s="85" t="str">
        <f t="shared" ref="R39" si="86">IF(AND(ISNUMBER(R34),ISNUMBER(R35),ISNUMBER(R36),ISNUMBER(S34),ISNUMBER(S35),ISNUMBER(S36)),AVERAGE(AVERAGE(R34,S34),AVERAGE(R35,S35),AVERAGE(R36,S36)),"NA")</f>
        <v>NA</v>
      </c>
      <c r="S39" s="85" t="str">
        <f t="shared" ref="S39" si="87">IF(AND(ISNUMBER(R34),ISNUMBER(R35),ISNUMBER(R36),ISNUMBER(S34),ISNUMBER(S35),ISNUMBER(S36)),STDEVPA(AVERAGE(R34,S34),AVERAGE(R35,S35),AVERAGE(R36,S36)),"NA")</f>
        <v>NA</v>
      </c>
      <c r="T39" s="86" t="str">
        <f t="shared" ref="T39" si="88">IF(AND(ISNUMBER(T34),ISNUMBER(T35),ISNUMBER(T36),ISNUMBER(U34),ISNUMBER(U35),ISNUMBER(U36)),AVERAGE(AVERAGE(T34,U34),AVERAGE(T35,U35),AVERAGE(T36,U36)),"NA")</f>
        <v>NA</v>
      </c>
      <c r="U39" s="86" t="str">
        <f t="shared" ref="U39" si="89">IF(AND(ISNUMBER(T34),ISNUMBER(T35),ISNUMBER(T36),ISNUMBER(U34),ISNUMBER(U35),ISNUMBER(U36)),STDEVPA(AVERAGE(T34,U34),AVERAGE(T35,U35),AVERAGE(T36,U36)),"NA")</f>
        <v>NA</v>
      </c>
      <c r="V39" s="85">
        <f t="shared" ref="V39" si="90">IF(AND(ISNUMBER(V34),ISNUMBER(V35),ISNUMBER(V36),ISNUMBER(W34),ISNUMBER(W35),ISNUMBER(W36)),AVERAGE(AVERAGE(V34,W34),AVERAGE(V35,W35),AVERAGE(V36,W36)),"NA")</f>
        <v>0.97361599999999993</v>
      </c>
      <c r="W39" s="85">
        <f t="shared" ref="W39" si="91">IF(AND(ISNUMBER(V34),ISNUMBER(V35),ISNUMBER(V36),ISNUMBER(W34),ISNUMBER(W35),ISNUMBER(W36)),STDEVPA(AVERAGE(V34,W34),AVERAGE(V35,W35),AVERAGE(V36,W36)),"NA")</f>
        <v>2.0939542167073933E-2</v>
      </c>
      <c r="X39" s="86" t="str">
        <f t="shared" ref="X39" si="92">IF(AND(ISNUMBER(X34),ISNUMBER(X35),ISNUMBER(X36),ISNUMBER(Y34),ISNUMBER(Y35),ISNUMBER(Y36)),AVERAGE(AVERAGE(X34,Y34),AVERAGE(X35,Y35),AVERAGE(X36,Y36)),"NA")</f>
        <v>NA</v>
      </c>
      <c r="Y39" s="86" t="str">
        <f t="shared" ref="Y39" si="93">IF(AND(ISNUMBER(X34),ISNUMBER(X35),ISNUMBER(X36),ISNUMBER(Y34),ISNUMBER(Y35),ISNUMBER(Y36)),STDEVPA(AVERAGE(X34,Y34),AVERAGE(X35,Y35),AVERAGE(X36,Y36)),"NA")</f>
        <v>NA</v>
      </c>
      <c r="Z39" s="85" t="str">
        <f t="shared" ref="Z39" si="94">IF(AND(ISNUMBER(Z34),ISNUMBER(Z35),ISNUMBER(Z36),ISNUMBER(AA34),ISNUMBER(AA35),ISNUMBER(AA36)),AVERAGE(AVERAGE(Z34,AA34),AVERAGE(Z35,AA35),AVERAGE(Z36,AA36)),"NA")</f>
        <v>NA</v>
      </c>
      <c r="AA39" s="85" t="str">
        <f t="shared" ref="AA39" si="95">IF(AND(ISNUMBER(Z34),ISNUMBER(Z35),ISNUMBER(Z36),ISNUMBER(AA34),ISNUMBER(AA35),ISNUMBER(AA36)),STDEVPA(AVERAGE(Z34,AA34),AVERAGE(Z35,AA35),AVERAGE(Z36,AA36)),"NA")</f>
        <v>NA</v>
      </c>
    </row>
  </sheetData>
  <mergeCells count="60">
    <mergeCell ref="A33:AA33"/>
    <mergeCell ref="B31:C31"/>
    <mergeCell ref="D31:E31"/>
    <mergeCell ref="F31:G31"/>
    <mergeCell ref="H31:I31"/>
    <mergeCell ref="J31:K31"/>
    <mergeCell ref="L31:M31"/>
    <mergeCell ref="N31:O31"/>
    <mergeCell ref="P31:Q31"/>
    <mergeCell ref="R31:S31"/>
    <mergeCell ref="T31:U31"/>
    <mergeCell ref="V31:W31"/>
    <mergeCell ref="X31:Y31"/>
    <mergeCell ref="Z31:AA31"/>
    <mergeCell ref="L21:M21"/>
    <mergeCell ref="Z21:AA21"/>
    <mergeCell ref="A23:AA23"/>
    <mergeCell ref="N21:O21"/>
    <mergeCell ref="P21:Q21"/>
    <mergeCell ref="R21:S21"/>
    <mergeCell ref="T21:U21"/>
    <mergeCell ref="V21:W21"/>
    <mergeCell ref="X21:Y21"/>
    <mergeCell ref="B21:C21"/>
    <mergeCell ref="D21:E21"/>
    <mergeCell ref="F21:G21"/>
    <mergeCell ref="H21:I21"/>
    <mergeCell ref="J21:K21"/>
    <mergeCell ref="A13:AA13"/>
    <mergeCell ref="B11:C11"/>
    <mergeCell ref="D11:E11"/>
    <mergeCell ref="F11:G11"/>
    <mergeCell ref="H11:I11"/>
    <mergeCell ref="J11:K11"/>
    <mergeCell ref="L11:M11"/>
    <mergeCell ref="N11:O11"/>
    <mergeCell ref="P11:Q11"/>
    <mergeCell ref="L1:M1"/>
    <mergeCell ref="A7:AA7"/>
    <mergeCell ref="R11:S11"/>
    <mergeCell ref="T11:U11"/>
    <mergeCell ref="V11:W11"/>
    <mergeCell ref="X11:Y11"/>
    <mergeCell ref="Z11:AA11"/>
    <mergeCell ref="A17:AA17"/>
    <mergeCell ref="A27:AA27"/>
    <mergeCell ref="A37:AA37"/>
    <mergeCell ref="Z1:AA1"/>
    <mergeCell ref="A3:AA3"/>
    <mergeCell ref="N1:O1"/>
    <mergeCell ref="P1:Q1"/>
    <mergeCell ref="R1:S1"/>
    <mergeCell ref="T1:U1"/>
    <mergeCell ref="V1:W1"/>
    <mergeCell ref="X1:Y1"/>
    <mergeCell ref="B1:C1"/>
    <mergeCell ref="D1:E1"/>
    <mergeCell ref="F1:G1"/>
    <mergeCell ref="H1:I1"/>
    <mergeCell ref="J1:K1"/>
  </mergeCells>
  <pageMargins left="0.7" right="0.7" top="0.75" bottom="0.75" header="0.3" footer="0.3"/>
  <pageSetup paperSize="9" orientation="portrait" r:id="rId1"/>
  <ignoredErrors>
    <ignoredError sqref="B2:AA2 B22:AA22 B32:AA32" numberStoredAsText="1"/>
    <ignoredError sqref="C39:AA39 C29:AA29 C19:AA19 C9:AA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7</vt:i4>
      </vt:variant>
    </vt:vector>
  </HeadingPairs>
  <TitlesOfParts>
    <vt:vector size="13" baseType="lpstr">
      <vt:lpstr>Introduction</vt:lpstr>
      <vt:lpstr>Complete Tracks</vt:lpstr>
      <vt:lpstr>Track Fractions</vt:lpstr>
      <vt:lpstr>Branching Correctness</vt:lpstr>
      <vt:lpstr>Cell Cycle Accuracy</vt:lpstr>
      <vt:lpstr>Annotations</vt:lpstr>
      <vt:lpstr>'Branching Correctness'!m_BC</vt:lpstr>
      <vt:lpstr>'Cell Cycle Accuracy'!m_CCA</vt:lpstr>
      <vt:lpstr>'Complete Tracks'!m_CT</vt:lpstr>
      <vt:lpstr>Annotations!m_SEG2</vt:lpstr>
      <vt:lpstr>'Track Fractions'!m_TF1</vt:lpstr>
      <vt:lpstr>'Track Fractions'!m_TF2</vt:lpstr>
      <vt:lpstr>Annotations!m_TRA2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2017-08-15T15:13:54Z</dcterms:created>
  <dcterms:modified xsi:type="dcterms:W3CDTF">2017-08-31T16:14:57Z</dcterms:modified>
</cp:coreProperties>
</file>