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3"/>
  <workbookPr showInkAnnotation="0" autoCompressPictures="0"/>
  <mc:AlternateContent xmlns:mc="http://schemas.openxmlformats.org/markup-compatibility/2006">
    <mc:Choice Requires="x15">
      <x15ac:absPath xmlns:x15ac="http://schemas.microsoft.com/office/spreadsheetml/2010/11/ac" url="/Users/claudecloninger/Desktop/ MP 2021 Text and Tables Revision/"/>
    </mc:Choice>
  </mc:AlternateContent>
  <xr:revisionPtr revIDLastSave="0" documentId="13_ncr:1_{FA05FF99-628D-1041-88C8-8E011FA4D047}" xr6:coauthVersionLast="46" xr6:coauthVersionMax="46" xr10:uidLastSave="{00000000-0000-0000-0000-000000000000}"/>
  <bookViews>
    <workbookView xWindow="0" yWindow="460" windowWidth="33600" windowHeight="19540" tabRatio="962" activeTab="1" xr2:uid="{00000000-000D-0000-FFFF-FFFF00000000}"/>
  </bookViews>
  <sheets>
    <sheet name="Table S8" sheetId="16" r:id="rId1"/>
    <sheet name="Table S9" sheetId="15" r:id="rId2"/>
    <sheet name="Table S10" sheetId="18" r:id="rId3"/>
    <sheet name="Table S12" sheetId="19" r:id="rId4"/>
    <sheet name="Table S11" sheetId="2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42" i="18" l="1"/>
  <c r="G42" i="18" s="1"/>
  <c r="H42" i="18" s="1"/>
  <c r="E37" i="18"/>
  <c r="F37" i="18"/>
  <c r="G37" i="18"/>
  <c r="H37" i="18"/>
  <c r="E40" i="18"/>
  <c r="F40" i="18"/>
  <c r="G40" i="18" s="1"/>
  <c r="H40" i="18" s="1"/>
  <c r="E36" i="18"/>
  <c r="F36" i="18"/>
  <c r="G36" i="18"/>
  <c r="E39" i="18"/>
  <c r="F39" i="18"/>
  <c r="G39" i="18"/>
  <c r="H39" i="18" s="1"/>
  <c r="H36" i="18"/>
</calcChain>
</file>

<file path=xl/sharedStrings.xml><?xml version="1.0" encoding="utf-8"?>
<sst xmlns="http://schemas.openxmlformats.org/spreadsheetml/2006/main" count="235" uniqueCount="79">
  <si>
    <t>Correlated</t>
  </si>
  <si>
    <t>Independent</t>
  </si>
  <si>
    <t>Source</t>
  </si>
  <si>
    <t>SS</t>
  </si>
  <si>
    <t>df</t>
  </si>
  <si>
    <t>MS</t>
  </si>
  <si>
    <t>F</t>
  </si>
  <si>
    <t>P</t>
  </si>
  <si>
    <t>&lt;.0001</t>
  </si>
  <si>
    <t>M1 vs M2 P&lt;.01</t>
  </si>
  <si>
    <t>M1 vs M3 P&lt;.01</t>
  </si>
  <si>
    <t>M2 vs M3 P&lt;.01</t>
  </si>
  <si>
    <t>M2 vs M3 P&lt;.05</t>
  </si>
  <si>
    <t>M2 vs M3 nonsignificant</t>
  </si>
  <si>
    <t>&lt;.00001</t>
  </si>
  <si>
    <t>between</t>
  </si>
  <si>
    <t>within</t>
  </si>
  <si>
    <t>Networks</t>
  </si>
  <si>
    <t>N: all genes</t>
  </si>
  <si>
    <t>N:non-redundant</t>
  </si>
  <si>
    <t>Self-awareness</t>
  </si>
  <si>
    <t>Self-control</t>
  </si>
  <si>
    <t xml:space="preserve">Emotional reactivity </t>
  </si>
  <si>
    <t>&gt;.184</t>
  </si>
  <si>
    <t>Effect Size</t>
  </si>
  <si>
    <t>f</t>
  </si>
  <si>
    <t>N: Observations</t>
  </si>
  <si>
    <t xml:space="preserve">Table.  Data summary of One-Way ANOVA analysis for samples treated as independent   </t>
  </si>
  <si>
    <t>N=972</t>
  </si>
  <si>
    <t>N=833</t>
  </si>
  <si>
    <t>N=738</t>
  </si>
  <si>
    <t>N=685</t>
  </si>
  <si>
    <t>Sample</t>
  </si>
  <si>
    <t>Effect Size f</t>
  </si>
  <si>
    <t>M1 vs M4 P&lt;.01</t>
  </si>
  <si>
    <t>M2 vs M4 P&lt;.01</t>
  </si>
  <si>
    <t>M3 vs M4 non-significant</t>
  </si>
  <si>
    <t>Self-awareness+Self-Control</t>
  </si>
  <si>
    <t>M1: Neanderthal-like Well-being</t>
  </si>
  <si>
    <t>M3: Neanderthal-like ill-being</t>
  </si>
  <si>
    <t>M2: Sapiens-like Well-being</t>
  </si>
  <si>
    <t>M4:Sapiens-like Ill-being</t>
  </si>
  <si>
    <t>N=47</t>
  </si>
  <si>
    <t>N=48</t>
  </si>
  <si>
    <t>N=56</t>
  </si>
  <si>
    <t>&lt;.03</t>
  </si>
  <si>
    <t>N=102</t>
  </si>
  <si>
    <t>&lt;.0019</t>
  </si>
  <si>
    <t>&lt;.0022</t>
  </si>
  <si>
    <t>Table S8.  Data summary of One-Way ANOVA analysis  for the significance of the differences in the number of the 972 genes associated with personality in modern humans among the three species (ANOVA, p &lt; 0.0001) with contrasts of numbers of these genes in pairs of the species depending on whether the samples are assumed to be correlated or independent.  Significance of each comparison corrected for number of tests is shown (Teable 2). The species include modern M1=Homo sapiens ("Sapiens"), M2=Pan troglodytes (Chimpanzees), and M3=Homo neanderthalensis ("Neanderthals"). Tukey HSD Test was used to pairwise comparisons. f is the Cohen effect size (see Supplementary Methods).</t>
  </si>
  <si>
    <r>
      <t xml:space="preserve">Table S9. Data summary of One-Way ANOVA analysis for the significance of the </t>
    </r>
    <r>
      <rPr>
        <sz val="12"/>
        <color theme="1"/>
        <rFont val="Calibri"/>
      </rPr>
      <t xml:space="preserve">proportions of genes for the three networks between chimpanzees and Neanderthals. Samples were unbiasely treated as independent. Comparisons include all or non-redundant genes. </t>
    </r>
    <r>
      <rPr>
        <sz val="12"/>
        <color rgb="FF000000"/>
        <rFont val="Calibri"/>
      </rPr>
      <t>f is the Cohen effect size (see Supplementary Methods).</t>
    </r>
  </si>
  <si>
    <t>Table 10. Data summary of One-Way ANOVA analysis for the significance of the well- and ill-being of Neanderthal-like compared to Sapiens-like SNP-sets. f is the Cohen effect size. Samples were considered correlated. (See Supplementary Methods.)</t>
  </si>
  <si>
    <t>&lt;.008</t>
  </si>
  <si>
    <t>Mean</t>
  </si>
  <si>
    <t>M1=5.35</t>
  </si>
  <si>
    <t>M2=7.6</t>
  </si>
  <si>
    <t>M3=1.51</t>
  </si>
  <si>
    <t>M4=2.26</t>
  </si>
  <si>
    <t>M1=3.24</t>
  </si>
  <si>
    <t>M2=4.82</t>
  </si>
  <si>
    <t>M3=1.03</t>
  </si>
  <si>
    <t>M4=1.58</t>
  </si>
  <si>
    <t>N=322</t>
  </si>
  <si>
    <t>Emotional reactivity</t>
  </si>
  <si>
    <t>M2 vs M3 non-significant</t>
  </si>
  <si>
    <t>M1 vs M2 non-significant</t>
  </si>
  <si>
    <t>M3 vs M4  P&lt;.05</t>
  </si>
  <si>
    <t>M2 vs M4 P&lt;.0.5</t>
  </si>
  <si>
    <t>&lt;.0005</t>
  </si>
  <si>
    <t>N=84</t>
  </si>
  <si>
    <t>N=152</t>
  </si>
  <si>
    <t>N=38</t>
  </si>
  <si>
    <t>M1 vs M3 &lt;.05</t>
  </si>
  <si>
    <t>M1=1.11</t>
  </si>
  <si>
    <t>M2=1.94</t>
  </si>
  <si>
    <t>M3=3.07</t>
  </si>
  <si>
    <t>M4=5.46</t>
  </si>
  <si>
    <t>Table S12. Data summary of One-Way ANOVA analysis for the significance of the DAF values.  f is the Cohen effect size. Samples were considered correlated. (See Supplementary Methods.)</t>
  </si>
  <si>
    <t>Table S11. Data summary of One-Way ANOVA analysis for the significance of the lncRNAs and pseudogenes distinguishing the types of genes found in the three personality networks.  f is the Cohen effect size. Samples were considered independent (See Supplementary Methods.)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</si>
</sst>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name val="Calibri"/>
      <scheme val="minor"/>
    </font>
    <font>
      <b/>
      <sz val="12"/>
      <name val="Calibri"/>
      <scheme val="minor"/>
    </font>
    <font>
      <i/>
      <sz val="12"/>
      <name val="Calibri"/>
      <scheme val="minor"/>
    </font>
    <font>
      <sz val="12"/>
      <color rgb="FF000000"/>
      <name val="Calibri"/>
    </font>
    <font>
      <sz val="12"/>
      <color theme="1"/>
      <name val="Calibri"/>
    </font>
  </fonts>
  <fills count="2">
    <fill>
      <patternFill patternType="none"/>
    </fill>
    <fill>
      <patternFill patternType="gray125"/>
    </fill>
  </fills>
  <borders count="16">
    <border>
      <left/>
      <right/>
      <top/>
      <bottom/>
      <diagonal/>
    </border>
    <border>
      <left style="thin">
        <color auto="1"/>
      </left>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75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0">
    <xf numFmtId="0" fontId="0" fillId="0" borderId="0" xfId="0"/>
    <xf numFmtId="0" fontId="0" fillId="0" borderId="0" xfId="0" applyBorder="1"/>
    <xf numFmtId="0" fontId="0" fillId="0" borderId="6" xfId="0" applyBorder="1"/>
    <xf numFmtId="0" fontId="0" fillId="0" borderId="7" xfId="0" applyBorder="1"/>
    <xf numFmtId="0" fontId="0" fillId="0" borderId="8" xfId="0" applyBorder="1"/>
    <xf numFmtId="2" fontId="4" fillId="0" borderId="0" xfId="0" applyNumberFormat="1" applyFont="1" applyFill="1" applyBorder="1"/>
    <xf numFmtId="0" fontId="4" fillId="0" borderId="0" xfId="0" applyFont="1" applyFill="1" applyBorder="1"/>
    <xf numFmtId="0" fontId="4" fillId="0" borderId="9" xfId="0" applyFont="1" applyFill="1" applyBorder="1"/>
    <xf numFmtId="0" fontId="4" fillId="0" borderId="5" xfId="0" applyFont="1" applyFill="1" applyBorder="1"/>
    <xf numFmtId="0" fontId="4" fillId="0" borderId="6" xfId="0" applyFont="1" applyFill="1" applyBorder="1"/>
    <xf numFmtId="0" fontId="4" fillId="0" borderId="7" xfId="0" applyFont="1" applyFill="1" applyBorder="1"/>
    <xf numFmtId="0" fontId="4" fillId="0" borderId="1" xfId="0" applyFont="1" applyFill="1" applyBorder="1"/>
    <xf numFmtId="0" fontId="4" fillId="0" borderId="8" xfId="0" applyFont="1" applyFill="1" applyBorder="1"/>
    <xf numFmtId="0" fontId="4" fillId="0" borderId="10" xfId="0" applyFont="1" applyFill="1" applyBorder="1"/>
    <xf numFmtId="0" fontId="4" fillId="0" borderId="4" xfId="0" applyFont="1" applyFill="1" applyBorder="1"/>
    <xf numFmtId="0" fontId="4" fillId="0" borderId="6" xfId="0" applyFont="1" applyFill="1" applyBorder="1" applyAlignment="1">
      <alignment horizontal="right"/>
    </xf>
    <xf numFmtId="0" fontId="4" fillId="0" borderId="0" xfId="0" applyFont="1" applyFill="1" applyBorder="1" applyAlignment="1">
      <alignment horizontal="right"/>
    </xf>
    <xf numFmtId="0" fontId="4" fillId="0" borderId="9" xfId="0" applyFont="1" applyFill="1" applyBorder="1" applyAlignment="1">
      <alignment horizontal="right"/>
    </xf>
    <xf numFmtId="0" fontId="4" fillId="0" borderId="12" xfId="0" applyFont="1" applyFill="1" applyBorder="1" applyAlignment="1">
      <alignment horizontal="right"/>
    </xf>
    <xf numFmtId="0" fontId="4" fillId="0" borderId="3" xfId="0" applyFont="1" applyFill="1" applyBorder="1" applyAlignment="1">
      <alignment horizontal="right"/>
    </xf>
    <xf numFmtId="0" fontId="4" fillId="0" borderId="13" xfId="0" applyFont="1" applyFill="1" applyBorder="1" applyAlignment="1">
      <alignment horizontal="right"/>
    </xf>
    <xf numFmtId="0" fontId="4" fillId="0" borderId="12" xfId="0" applyFont="1" applyFill="1" applyBorder="1" applyAlignment="1">
      <alignment horizontal="center"/>
    </xf>
    <xf numFmtId="0" fontId="4" fillId="0" borderId="3" xfId="0" applyFont="1" applyFill="1" applyBorder="1" applyAlignment="1">
      <alignment horizontal="center"/>
    </xf>
    <xf numFmtId="0" fontId="4" fillId="0" borderId="13" xfId="0" applyFont="1" applyFill="1" applyBorder="1" applyAlignment="1">
      <alignment horizontal="center"/>
    </xf>
    <xf numFmtId="0" fontId="0" fillId="0" borderId="13" xfId="0" applyBorder="1"/>
    <xf numFmtId="0" fontId="0" fillId="0" borderId="3" xfId="0" applyBorder="1"/>
    <xf numFmtId="0" fontId="5" fillId="0" borderId="13" xfId="0" applyFont="1" applyFill="1" applyBorder="1" applyAlignment="1">
      <alignment horizontal="right"/>
    </xf>
    <xf numFmtId="0" fontId="6" fillId="0" borderId="6" xfId="0" applyFont="1" applyFill="1" applyBorder="1" applyAlignment="1">
      <alignment horizontal="center"/>
    </xf>
    <xf numFmtId="0" fontId="6" fillId="0" borderId="0" xfId="0" applyFont="1" applyFill="1" applyBorder="1" applyAlignment="1">
      <alignment horizontal="center"/>
    </xf>
    <xf numFmtId="0" fontId="6" fillId="0" borderId="9" xfId="0" applyFont="1" applyFill="1" applyBorder="1" applyAlignment="1">
      <alignment horizontal="center"/>
    </xf>
    <xf numFmtId="2" fontId="4" fillId="0" borderId="13" xfId="0" applyNumberFormat="1" applyFont="1" applyFill="1" applyBorder="1" applyAlignment="1">
      <alignment horizontal="right"/>
    </xf>
    <xf numFmtId="2" fontId="4" fillId="0" borderId="3" xfId="0" applyNumberFormat="1" applyFont="1" applyFill="1" applyBorder="1" applyAlignment="1">
      <alignment horizontal="right"/>
    </xf>
    <xf numFmtId="2" fontId="4" fillId="0" borderId="12" xfId="0" applyNumberFormat="1" applyFont="1" applyFill="1" applyBorder="1" applyAlignment="1">
      <alignment horizontal="right"/>
    </xf>
    <xf numFmtId="2" fontId="0" fillId="0" borderId="12" xfId="0" applyNumberFormat="1" applyBorder="1"/>
    <xf numFmtId="2" fontId="0" fillId="0" borderId="13" xfId="0" applyNumberFormat="1" applyBorder="1"/>
    <xf numFmtId="2" fontId="0" fillId="0" borderId="3" xfId="0" applyNumberFormat="1" applyBorder="1"/>
    <xf numFmtId="0" fontId="5" fillId="0" borderId="12" xfId="0" applyFont="1" applyFill="1" applyBorder="1" applyAlignment="1">
      <alignment horizontal="center"/>
    </xf>
    <xf numFmtId="0" fontId="5" fillId="0" borderId="7" xfId="0" applyFont="1" applyFill="1" applyBorder="1" applyAlignment="1">
      <alignment horizontal="center"/>
    </xf>
    <xf numFmtId="0" fontId="5" fillId="0" borderId="3" xfId="0" applyFont="1" applyFill="1" applyBorder="1" applyAlignment="1">
      <alignment horizontal="center"/>
    </xf>
    <xf numFmtId="0" fontId="5" fillId="0" borderId="8" xfId="0" applyFont="1" applyFill="1" applyBorder="1" applyAlignment="1">
      <alignment horizontal="center"/>
    </xf>
    <xf numFmtId="0" fontId="1" fillId="0" borderId="13" xfId="0" applyFont="1" applyBorder="1" applyAlignment="1">
      <alignment horizontal="center"/>
    </xf>
    <xf numFmtId="0" fontId="0" fillId="0" borderId="14" xfId="0" applyBorder="1"/>
    <xf numFmtId="0" fontId="0" fillId="0" borderId="2" xfId="0" applyBorder="1"/>
    <xf numFmtId="2" fontId="4" fillId="0" borderId="6" xfId="0" applyNumberFormat="1" applyFont="1" applyFill="1" applyBorder="1"/>
    <xf numFmtId="2" fontId="4" fillId="0" borderId="9" xfId="0" applyNumberFormat="1" applyFont="1" applyFill="1" applyBorder="1"/>
    <xf numFmtId="0" fontId="4" fillId="0" borderId="14" xfId="0" applyFont="1" applyFill="1" applyBorder="1"/>
    <xf numFmtId="2" fontId="4" fillId="0" borderId="14" xfId="0" applyNumberFormat="1" applyFont="1" applyFill="1" applyBorder="1"/>
    <xf numFmtId="0" fontId="4" fillId="0" borderId="11" xfId="0" applyFont="1" applyFill="1" applyBorder="1" applyAlignment="1">
      <alignment horizontal="left"/>
    </xf>
    <xf numFmtId="0" fontId="0" fillId="0" borderId="1" xfId="0" applyBorder="1" applyAlignment="1">
      <alignment horizontal="left"/>
    </xf>
    <xf numFmtId="0" fontId="0" fillId="0" borderId="10" xfId="0" applyBorder="1" applyAlignment="1">
      <alignment horizontal="left"/>
    </xf>
    <xf numFmtId="0" fontId="0" fillId="0" borderId="5" xfId="0" applyBorder="1" applyAlignment="1">
      <alignment horizontal="left"/>
    </xf>
    <xf numFmtId="0" fontId="1" fillId="0" borderId="12" xfId="0" applyFont="1" applyBorder="1"/>
    <xf numFmtId="0" fontId="0" fillId="0" borderId="0" xfId="0" applyBorder="1" applyAlignment="1">
      <alignment horizontal="left"/>
    </xf>
    <xf numFmtId="0" fontId="4" fillId="0" borderId="5" xfId="0" applyFont="1" applyFill="1" applyBorder="1" applyAlignment="1">
      <alignment horizontal="left"/>
    </xf>
    <xf numFmtId="0" fontId="4" fillId="0" borderId="1" xfId="0" applyFont="1" applyFill="1" applyBorder="1" applyAlignment="1">
      <alignment horizontal="left"/>
    </xf>
    <xf numFmtId="2" fontId="4" fillId="0" borderId="6" xfId="0" applyNumberFormat="1" applyFont="1" applyFill="1" applyBorder="1" applyAlignment="1">
      <alignment horizontal="right"/>
    </xf>
    <xf numFmtId="2" fontId="4" fillId="0" borderId="0" xfId="0" applyNumberFormat="1" applyFont="1" applyFill="1" applyBorder="1" applyAlignment="1">
      <alignment horizontal="right"/>
    </xf>
    <xf numFmtId="2" fontId="4" fillId="0" borderId="9" xfId="0" applyNumberFormat="1" applyFont="1" applyFill="1" applyBorder="1" applyAlignment="1">
      <alignment horizontal="right"/>
    </xf>
    <xf numFmtId="0" fontId="0" fillId="0" borderId="0" xfId="0" applyBorder="1" applyAlignment="1">
      <alignment horizontal="right"/>
    </xf>
    <xf numFmtId="0" fontId="0" fillId="0" borderId="0" xfId="0" applyFill="1" applyBorder="1" applyAlignment="1">
      <alignment horizontal="left"/>
    </xf>
    <xf numFmtId="0" fontId="7" fillId="0" borderId="0" xfId="0" applyFont="1" applyAlignment="1">
      <alignment vertical="center"/>
    </xf>
    <xf numFmtId="0" fontId="8" fillId="0" borderId="0" xfId="0" applyFont="1" applyAlignment="1">
      <alignment vertical="center"/>
    </xf>
    <xf numFmtId="0" fontId="0" fillId="0" borderId="12" xfId="0" applyBorder="1"/>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4" xfId="0" applyFont="1" applyFill="1" applyBorder="1" applyAlignment="1">
      <alignment horizontal="center"/>
    </xf>
    <xf numFmtId="0" fontId="4" fillId="0" borderId="6" xfId="0" applyFont="1" applyFill="1" applyBorder="1" applyAlignment="1">
      <alignment horizontal="left"/>
    </xf>
    <xf numFmtId="0" fontId="4" fillId="0" borderId="0" xfId="0" applyFont="1" applyFill="1" applyBorder="1" applyAlignment="1">
      <alignment horizontal="left"/>
    </xf>
    <xf numFmtId="0" fontId="1" fillId="0" borderId="15" xfId="0" applyFont="1" applyBorder="1"/>
    <xf numFmtId="0" fontId="5" fillId="0" borderId="15" xfId="0" applyFont="1" applyFill="1" applyBorder="1" applyAlignment="1">
      <alignment horizontal="center"/>
    </xf>
  </cellXfs>
  <cellStyles count="75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33"/>
  <sheetViews>
    <sheetView zoomScale="125" zoomScaleNormal="125" zoomScalePageLayoutView="125" workbookViewId="0"/>
  </sheetViews>
  <sheetFormatPr baseColWidth="10" defaultRowHeight="16" x14ac:dyDescent="0.2"/>
  <cols>
    <col min="2" max="2" width="20.6640625" customWidth="1"/>
  </cols>
  <sheetData>
    <row r="1" spans="1:10" x14ac:dyDescent="0.2">
      <c r="A1" t="s">
        <v>49</v>
      </c>
    </row>
    <row r="3" spans="1:10" x14ac:dyDescent="0.2">
      <c r="B3" s="51" t="s">
        <v>17</v>
      </c>
      <c r="C3" s="51" t="s">
        <v>32</v>
      </c>
      <c r="D3" s="51" t="s">
        <v>2</v>
      </c>
      <c r="E3" s="51" t="s">
        <v>3</v>
      </c>
      <c r="F3" s="51" t="s">
        <v>4</v>
      </c>
      <c r="G3" s="51" t="s">
        <v>5</v>
      </c>
      <c r="H3" s="51" t="s">
        <v>6</v>
      </c>
      <c r="I3" s="51" t="s">
        <v>7</v>
      </c>
      <c r="J3" s="36" t="s">
        <v>33</v>
      </c>
    </row>
    <row r="4" spans="1:10" x14ac:dyDescent="0.2">
      <c r="B4" s="47" t="s">
        <v>20</v>
      </c>
      <c r="C4" s="41"/>
      <c r="D4" s="41"/>
      <c r="E4" s="41"/>
      <c r="F4" s="41"/>
      <c r="G4" s="41"/>
      <c r="H4" s="41"/>
      <c r="I4" s="41"/>
      <c r="J4" s="42"/>
    </row>
    <row r="5" spans="1:10" x14ac:dyDescent="0.2">
      <c r="B5" s="48" t="s">
        <v>9</v>
      </c>
      <c r="C5" s="6" t="s">
        <v>0</v>
      </c>
      <c r="D5" s="28" t="s">
        <v>15</v>
      </c>
      <c r="E5" s="5">
        <v>38.413580000000003</v>
      </c>
      <c r="F5" s="6">
        <v>2</v>
      </c>
      <c r="G5" s="5">
        <v>19.206790000000002</v>
      </c>
      <c r="H5" s="6">
        <v>239.79</v>
      </c>
      <c r="I5" s="12" t="s">
        <v>8</v>
      </c>
      <c r="J5" s="24"/>
    </row>
    <row r="6" spans="1:10" x14ac:dyDescent="0.2">
      <c r="B6" s="48" t="s">
        <v>10</v>
      </c>
      <c r="C6" s="6" t="s">
        <v>28</v>
      </c>
      <c r="D6" s="28" t="s">
        <v>16</v>
      </c>
      <c r="E6" s="5">
        <v>155.5864</v>
      </c>
      <c r="F6" s="6">
        <v>1942</v>
      </c>
      <c r="G6" s="5">
        <v>8.0100000000000005E-2</v>
      </c>
      <c r="H6" s="6"/>
      <c r="I6" s="12"/>
      <c r="J6" s="24"/>
    </row>
    <row r="7" spans="1:10" x14ac:dyDescent="0.2">
      <c r="B7" s="49" t="s">
        <v>11</v>
      </c>
      <c r="C7" s="7"/>
      <c r="D7" s="7"/>
      <c r="E7" s="44"/>
      <c r="F7" s="7"/>
      <c r="G7" s="44"/>
      <c r="H7" s="7"/>
      <c r="I7" s="14"/>
      <c r="J7" s="24"/>
    </row>
    <row r="8" spans="1:10" x14ac:dyDescent="0.2">
      <c r="B8" s="50" t="s">
        <v>9</v>
      </c>
      <c r="C8" s="9" t="s">
        <v>1</v>
      </c>
      <c r="D8" s="27" t="s">
        <v>15</v>
      </c>
      <c r="E8" s="43">
        <v>38.413580000000003</v>
      </c>
      <c r="F8" s="9">
        <v>2</v>
      </c>
      <c r="G8" s="43">
        <v>19.206790000000002</v>
      </c>
      <c r="H8" s="9">
        <v>82.48</v>
      </c>
      <c r="I8" s="10" t="s">
        <v>8</v>
      </c>
      <c r="J8" s="24"/>
    </row>
    <row r="9" spans="1:10" x14ac:dyDescent="0.2">
      <c r="B9" s="48" t="s">
        <v>10</v>
      </c>
      <c r="C9" s="6" t="s">
        <v>28</v>
      </c>
      <c r="D9" s="28" t="s">
        <v>16</v>
      </c>
      <c r="E9" s="5">
        <v>678.33641999999998</v>
      </c>
      <c r="F9" s="6">
        <v>2913</v>
      </c>
      <c r="G9" s="5">
        <v>0.23286499999999999</v>
      </c>
      <c r="H9" s="6"/>
      <c r="I9" s="12"/>
      <c r="J9" s="24"/>
    </row>
    <row r="10" spans="1:10" x14ac:dyDescent="0.2">
      <c r="B10" s="49" t="s">
        <v>12</v>
      </c>
      <c r="C10" s="7"/>
      <c r="D10" s="7"/>
      <c r="E10" s="44"/>
      <c r="F10" s="7"/>
      <c r="G10" s="44"/>
      <c r="H10" s="7"/>
      <c r="I10" s="14"/>
      <c r="J10" s="24"/>
    </row>
    <row r="11" spans="1:10" x14ac:dyDescent="0.2">
      <c r="B11" s="50" t="s">
        <v>9</v>
      </c>
      <c r="C11" s="9" t="s">
        <v>0</v>
      </c>
      <c r="D11" s="27" t="s">
        <v>15</v>
      </c>
      <c r="E11" s="43">
        <v>54.508029000000001</v>
      </c>
      <c r="F11" s="9">
        <v>2</v>
      </c>
      <c r="G11" s="43">
        <v>27.254014999999999</v>
      </c>
      <c r="H11" s="9">
        <v>205.24</v>
      </c>
      <c r="I11" s="10" t="s">
        <v>8</v>
      </c>
      <c r="J11" s="24">
        <v>0.4587</v>
      </c>
    </row>
    <row r="12" spans="1:10" x14ac:dyDescent="0.2">
      <c r="B12" s="48" t="s">
        <v>10</v>
      </c>
      <c r="C12" s="6" t="s">
        <v>31</v>
      </c>
      <c r="D12" s="28" t="s">
        <v>16</v>
      </c>
      <c r="E12" s="5">
        <v>272.48759100000001</v>
      </c>
      <c r="F12" s="6">
        <v>1368</v>
      </c>
      <c r="G12" s="5">
        <v>0.13279099999999999</v>
      </c>
      <c r="H12" s="6"/>
      <c r="I12" s="12"/>
      <c r="J12" s="24"/>
    </row>
    <row r="13" spans="1:10" x14ac:dyDescent="0.2">
      <c r="B13" s="48" t="s">
        <v>11</v>
      </c>
      <c r="C13" s="6"/>
      <c r="D13" s="6"/>
      <c r="E13" s="5"/>
      <c r="F13" s="6"/>
      <c r="G13" s="5"/>
      <c r="H13" s="6"/>
      <c r="I13" s="12"/>
      <c r="J13" s="24"/>
    </row>
    <row r="14" spans="1:10" x14ac:dyDescent="0.2">
      <c r="B14" s="47" t="s">
        <v>21</v>
      </c>
      <c r="C14" s="45"/>
      <c r="D14" s="45"/>
      <c r="E14" s="46"/>
      <c r="F14" s="45"/>
      <c r="G14" s="46"/>
      <c r="H14" s="45"/>
      <c r="I14" s="45"/>
      <c r="J14" s="42"/>
    </row>
    <row r="15" spans="1:10" x14ac:dyDescent="0.2">
      <c r="B15" s="48" t="s">
        <v>9</v>
      </c>
      <c r="C15" s="6" t="s">
        <v>0</v>
      </c>
      <c r="D15" s="28" t="s">
        <v>15</v>
      </c>
      <c r="E15" s="5">
        <v>20.290808999999999</v>
      </c>
      <c r="F15" s="6">
        <v>2</v>
      </c>
      <c r="G15" s="5">
        <v>10.145405</v>
      </c>
      <c r="H15" s="6">
        <v>166.32</v>
      </c>
      <c r="I15" s="12" t="s">
        <v>8</v>
      </c>
      <c r="J15" s="24"/>
    </row>
    <row r="16" spans="1:10" x14ac:dyDescent="0.2">
      <c r="B16" s="48" t="s">
        <v>10</v>
      </c>
      <c r="C16" s="6" t="s">
        <v>28</v>
      </c>
      <c r="D16" s="28" t="s">
        <v>16</v>
      </c>
      <c r="E16" s="5">
        <v>118.3758</v>
      </c>
      <c r="F16" s="6">
        <v>1942</v>
      </c>
      <c r="G16" s="5">
        <v>6.0999999999999999E-2</v>
      </c>
      <c r="H16" s="6"/>
      <c r="I16" s="12"/>
      <c r="J16" s="24"/>
    </row>
    <row r="17" spans="2:10" x14ac:dyDescent="0.2">
      <c r="B17" s="49" t="s">
        <v>11</v>
      </c>
      <c r="C17" s="7"/>
      <c r="D17" s="7"/>
      <c r="E17" s="44"/>
      <c r="F17" s="7"/>
      <c r="G17" s="44"/>
      <c r="H17" s="7"/>
      <c r="I17" s="14"/>
      <c r="J17" s="24"/>
    </row>
    <row r="18" spans="2:10" x14ac:dyDescent="0.2">
      <c r="B18" s="50" t="s">
        <v>9</v>
      </c>
      <c r="C18" s="9" t="s">
        <v>1</v>
      </c>
      <c r="D18" s="27" t="s">
        <v>15</v>
      </c>
      <c r="E18" s="43">
        <v>20.290808999999999</v>
      </c>
      <c r="F18" s="9">
        <v>2</v>
      </c>
      <c r="G18" s="43">
        <v>10.145405</v>
      </c>
      <c r="H18" s="9">
        <v>46.55</v>
      </c>
      <c r="I18" s="10" t="s">
        <v>8</v>
      </c>
      <c r="J18" s="24"/>
    </row>
    <row r="19" spans="2:10" x14ac:dyDescent="0.2">
      <c r="B19" s="48" t="s">
        <v>10</v>
      </c>
      <c r="C19" s="6" t="s">
        <v>28</v>
      </c>
      <c r="D19" s="28" t="s">
        <v>16</v>
      </c>
      <c r="E19" s="5">
        <v>634.87654299999997</v>
      </c>
      <c r="F19" s="6">
        <v>2913</v>
      </c>
      <c r="G19" s="5">
        <v>0.217946</v>
      </c>
      <c r="H19" s="6"/>
      <c r="I19" s="12"/>
      <c r="J19" s="24"/>
    </row>
    <row r="20" spans="2:10" x14ac:dyDescent="0.2">
      <c r="B20" s="49" t="s">
        <v>12</v>
      </c>
      <c r="C20" s="7"/>
      <c r="D20" s="7"/>
      <c r="E20" s="44"/>
      <c r="F20" s="7"/>
      <c r="G20" s="44"/>
      <c r="H20" s="7"/>
      <c r="I20" s="14"/>
      <c r="J20" s="24"/>
    </row>
    <row r="21" spans="2:10" x14ac:dyDescent="0.2">
      <c r="B21" s="50" t="s">
        <v>9</v>
      </c>
      <c r="C21" s="9" t="s">
        <v>0</v>
      </c>
      <c r="D21" s="27" t="s">
        <v>15</v>
      </c>
      <c r="E21" s="43">
        <v>26.724481000000001</v>
      </c>
      <c r="F21" s="9">
        <v>2</v>
      </c>
      <c r="G21" s="43">
        <v>13.36224</v>
      </c>
      <c r="H21" s="9">
        <v>176.05</v>
      </c>
      <c r="I21" s="10" t="s">
        <v>8</v>
      </c>
      <c r="J21" s="24">
        <v>0.34739999999999999</v>
      </c>
    </row>
    <row r="22" spans="2:10" x14ac:dyDescent="0.2">
      <c r="B22" s="48" t="s">
        <v>10</v>
      </c>
      <c r="C22" s="6" t="s">
        <v>30</v>
      </c>
      <c r="D22" s="28" t="s">
        <v>16</v>
      </c>
      <c r="E22" s="5">
        <v>111.9422</v>
      </c>
      <c r="F22" s="6">
        <v>1474</v>
      </c>
      <c r="G22" s="5">
        <v>7.5899999999999995E-2</v>
      </c>
      <c r="H22" s="6"/>
      <c r="I22" s="12"/>
      <c r="J22" s="24"/>
    </row>
    <row r="23" spans="2:10" x14ac:dyDescent="0.2">
      <c r="B23" s="48" t="s">
        <v>11</v>
      </c>
      <c r="C23" s="6"/>
      <c r="D23" s="6"/>
      <c r="E23" s="5"/>
      <c r="F23" s="6"/>
      <c r="G23" s="5"/>
      <c r="H23" s="6"/>
      <c r="I23" s="12"/>
      <c r="J23" s="24"/>
    </row>
    <row r="24" spans="2:10" x14ac:dyDescent="0.2">
      <c r="B24" s="47" t="s">
        <v>22</v>
      </c>
      <c r="C24" s="45"/>
      <c r="D24" s="45"/>
      <c r="E24" s="46"/>
      <c r="F24" s="45"/>
      <c r="G24" s="46"/>
      <c r="H24" s="45"/>
      <c r="I24" s="45"/>
      <c r="J24" s="42"/>
    </row>
    <row r="25" spans="2:10" x14ac:dyDescent="0.2">
      <c r="B25" s="48" t="s">
        <v>9</v>
      </c>
      <c r="C25" s="6" t="s">
        <v>0</v>
      </c>
      <c r="D25" s="28" t="s">
        <v>15</v>
      </c>
      <c r="E25" s="5">
        <v>5.2043900000000001</v>
      </c>
      <c r="F25" s="6">
        <v>2</v>
      </c>
      <c r="G25" s="5">
        <v>2.602195</v>
      </c>
      <c r="H25" s="6">
        <v>72.69</v>
      </c>
      <c r="I25" s="12" t="s">
        <v>8</v>
      </c>
      <c r="J25" s="24"/>
    </row>
    <row r="26" spans="2:10" x14ac:dyDescent="0.2">
      <c r="B26" s="48" t="s">
        <v>10</v>
      </c>
      <c r="C26" s="6" t="s">
        <v>28</v>
      </c>
      <c r="D26" s="28" t="s">
        <v>16</v>
      </c>
      <c r="E26" s="5">
        <v>69.462299999999999</v>
      </c>
      <c r="F26" s="6">
        <v>1942</v>
      </c>
      <c r="G26" s="5">
        <v>3.5799999999999998E-2</v>
      </c>
      <c r="H26" s="6"/>
      <c r="I26" s="12"/>
      <c r="J26" s="24"/>
    </row>
    <row r="27" spans="2:10" x14ac:dyDescent="0.2">
      <c r="B27" s="49" t="s">
        <v>12</v>
      </c>
      <c r="C27" s="7"/>
      <c r="D27" s="7"/>
      <c r="E27" s="44"/>
      <c r="F27" s="7"/>
      <c r="G27" s="44"/>
      <c r="H27" s="7"/>
      <c r="I27" s="14"/>
      <c r="J27" s="24"/>
    </row>
    <row r="28" spans="2:10" x14ac:dyDescent="0.2">
      <c r="B28" s="50" t="s">
        <v>9</v>
      </c>
      <c r="C28" s="9" t="s">
        <v>1</v>
      </c>
      <c r="D28" s="27" t="s">
        <v>15</v>
      </c>
      <c r="E28" s="43">
        <v>5.2043900000000001</v>
      </c>
      <c r="F28" s="9">
        <v>2</v>
      </c>
      <c r="G28" s="43">
        <v>2.602195</v>
      </c>
      <c r="H28" s="9">
        <v>16.43</v>
      </c>
      <c r="I28" s="10" t="s">
        <v>8</v>
      </c>
      <c r="J28" s="24"/>
    </row>
    <row r="29" spans="2:10" x14ac:dyDescent="0.2">
      <c r="B29" s="48" t="s">
        <v>10</v>
      </c>
      <c r="C29" s="6" t="s">
        <v>28</v>
      </c>
      <c r="D29" s="28" t="s">
        <v>16</v>
      </c>
      <c r="E29" s="5">
        <v>461.23559699999998</v>
      </c>
      <c r="F29" s="6">
        <v>2913</v>
      </c>
      <c r="G29" s="5">
        <v>0.15833700000000001</v>
      </c>
      <c r="H29" s="6"/>
      <c r="I29" s="12"/>
      <c r="J29" s="24"/>
    </row>
    <row r="30" spans="2:10" x14ac:dyDescent="0.2">
      <c r="B30" s="49" t="s">
        <v>13</v>
      </c>
      <c r="C30" s="7"/>
      <c r="D30" s="7"/>
      <c r="E30" s="44"/>
      <c r="F30" s="7"/>
      <c r="G30" s="44"/>
      <c r="H30" s="7"/>
      <c r="I30" s="14"/>
      <c r="J30" s="24"/>
    </row>
    <row r="31" spans="2:10" x14ac:dyDescent="0.2">
      <c r="B31" s="50" t="s">
        <v>9</v>
      </c>
      <c r="C31" s="9" t="s">
        <v>0</v>
      </c>
      <c r="D31" s="27" t="s">
        <v>15</v>
      </c>
      <c r="E31" s="43">
        <v>6.0728289999999996</v>
      </c>
      <c r="F31" s="9">
        <v>2</v>
      </c>
      <c r="G31" s="43">
        <v>3.0364149999999999</v>
      </c>
      <c r="H31" s="9">
        <v>73.7</v>
      </c>
      <c r="I31" s="10" t="s">
        <v>8</v>
      </c>
      <c r="J31" s="24">
        <v>0.20760000000000001</v>
      </c>
    </row>
    <row r="32" spans="2:10" x14ac:dyDescent="0.2">
      <c r="B32" s="48" t="s">
        <v>10</v>
      </c>
      <c r="C32" s="6" t="s">
        <v>29</v>
      </c>
      <c r="D32" s="28" t="s">
        <v>16</v>
      </c>
      <c r="E32" s="5">
        <v>68.593900000000005</v>
      </c>
      <c r="F32" s="6">
        <v>1664</v>
      </c>
      <c r="G32" s="5">
        <v>4.1200000000000001E-2</v>
      </c>
      <c r="H32" s="6"/>
      <c r="I32" s="12"/>
      <c r="J32" s="24"/>
    </row>
    <row r="33" spans="2:10" x14ac:dyDescent="0.2">
      <c r="B33" s="49" t="s">
        <v>12</v>
      </c>
      <c r="C33" s="7"/>
      <c r="D33" s="7"/>
      <c r="E33" s="44"/>
      <c r="F33" s="7"/>
      <c r="G33" s="44"/>
      <c r="H33" s="7"/>
      <c r="I33" s="14"/>
      <c r="J33" s="25"/>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I19"/>
  <sheetViews>
    <sheetView tabSelected="1" topLeftCell="A4" zoomScale="125" zoomScaleNormal="125" zoomScalePageLayoutView="125" workbookViewId="0">
      <selection activeCell="H22" sqref="H22"/>
    </sheetView>
  </sheetViews>
  <sheetFormatPr baseColWidth="10" defaultRowHeight="16" x14ac:dyDescent="0.2"/>
  <cols>
    <col min="2" max="2" width="18.83203125" customWidth="1"/>
    <col min="3" max="3" width="10.83203125" customWidth="1"/>
  </cols>
  <sheetData>
    <row r="1" spans="1:9" x14ac:dyDescent="0.2">
      <c r="A1" t="s">
        <v>27</v>
      </c>
    </row>
    <row r="2" spans="1:9" x14ac:dyDescent="0.2">
      <c r="A2" s="60" t="s">
        <v>50</v>
      </c>
    </row>
    <row r="3" spans="1:9" x14ac:dyDescent="0.2">
      <c r="B3" s="36" t="s">
        <v>17</v>
      </c>
      <c r="C3" s="36" t="s">
        <v>2</v>
      </c>
      <c r="D3" s="36" t="s">
        <v>3</v>
      </c>
      <c r="E3" s="36" t="s">
        <v>4</v>
      </c>
      <c r="F3" s="36" t="s">
        <v>5</v>
      </c>
      <c r="G3" s="36" t="s">
        <v>6</v>
      </c>
      <c r="H3" s="37" t="s">
        <v>7</v>
      </c>
      <c r="I3" s="36" t="s">
        <v>24</v>
      </c>
    </row>
    <row r="4" spans="1:9" x14ac:dyDescent="0.2">
      <c r="B4" s="38" t="s">
        <v>26</v>
      </c>
      <c r="C4" s="38"/>
      <c r="D4" s="38"/>
      <c r="E4" s="38"/>
      <c r="F4" s="38"/>
      <c r="G4" s="38"/>
      <c r="H4" s="39"/>
      <c r="I4" s="40" t="s">
        <v>25</v>
      </c>
    </row>
    <row r="5" spans="1:9" x14ac:dyDescent="0.2">
      <c r="B5" s="21" t="s">
        <v>20</v>
      </c>
      <c r="C5" s="27"/>
      <c r="D5" s="18"/>
      <c r="E5" s="18"/>
      <c r="F5" s="18"/>
      <c r="G5" s="18"/>
      <c r="H5" s="18"/>
      <c r="I5" s="33"/>
    </row>
    <row r="6" spans="1:9" x14ac:dyDescent="0.2">
      <c r="B6" s="23" t="s">
        <v>18</v>
      </c>
      <c r="C6" s="28" t="s">
        <v>15</v>
      </c>
      <c r="D6" s="30">
        <v>1.337963</v>
      </c>
      <c r="E6" s="20">
        <v>1</v>
      </c>
      <c r="F6" s="30">
        <v>1.337963</v>
      </c>
      <c r="G6" s="20">
        <v>9.1</v>
      </c>
      <c r="H6" s="26" t="s">
        <v>8</v>
      </c>
      <c r="I6" s="34"/>
    </row>
    <row r="7" spans="1:9" x14ac:dyDescent="0.2">
      <c r="B7" s="23">
        <v>972</v>
      </c>
      <c r="C7" s="28" t="s">
        <v>16</v>
      </c>
      <c r="D7" s="30">
        <v>444.044239</v>
      </c>
      <c r="E7" s="20">
        <v>1942</v>
      </c>
      <c r="F7" s="30">
        <v>0.161</v>
      </c>
      <c r="G7" s="20"/>
      <c r="H7" s="20"/>
      <c r="I7" s="34"/>
    </row>
    <row r="8" spans="1:9" x14ac:dyDescent="0.2">
      <c r="B8" s="23" t="s">
        <v>19</v>
      </c>
      <c r="C8" s="28" t="s">
        <v>15</v>
      </c>
      <c r="D8" s="30">
        <v>11.115385</v>
      </c>
      <c r="E8" s="20">
        <v>1</v>
      </c>
      <c r="F8" s="30">
        <v>11.115385</v>
      </c>
      <c r="G8" s="20">
        <v>27.21</v>
      </c>
      <c r="H8" s="20" t="s">
        <v>8</v>
      </c>
      <c r="I8" s="34">
        <v>0.4919</v>
      </c>
    </row>
    <row r="9" spans="1:9" x14ac:dyDescent="0.2">
      <c r="B9" s="22">
        <v>117</v>
      </c>
      <c r="C9" s="29" t="s">
        <v>16</v>
      </c>
      <c r="D9" s="31">
        <v>47.384599999999999</v>
      </c>
      <c r="E9" s="19">
        <v>116</v>
      </c>
      <c r="F9" s="31">
        <v>0.40849999999999997</v>
      </c>
      <c r="G9" s="19"/>
      <c r="H9" s="19"/>
      <c r="I9" s="35"/>
    </row>
    <row r="10" spans="1:9" x14ac:dyDescent="0.2">
      <c r="B10" s="21" t="s">
        <v>21</v>
      </c>
      <c r="C10" s="27"/>
      <c r="D10" s="32"/>
      <c r="E10" s="18"/>
      <c r="F10" s="32"/>
      <c r="G10" s="18"/>
      <c r="H10" s="18"/>
      <c r="I10" s="33"/>
    </row>
    <row r="11" spans="1:9" x14ac:dyDescent="0.2">
      <c r="B11" s="23" t="s">
        <v>18</v>
      </c>
      <c r="C11" s="28" t="s">
        <v>15</v>
      </c>
      <c r="D11" s="30">
        <v>1.3909469999999999</v>
      </c>
      <c r="E11" s="20">
        <v>1</v>
      </c>
      <c r="F11" s="30">
        <v>1.3909469999999999</v>
      </c>
      <c r="G11" s="20">
        <v>6.86</v>
      </c>
      <c r="H11" s="26" t="s">
        <v>52</v>
      </c>
      <c r="I11" s="34"/>
    </row>
    <row r="12" spans="1:9" x14ac:dyDescent="0.2">
      <c r="B12" s="23">
        <v>972</v>
      </c>
      <c r="C12" s="28" t="s">
        <v>16</v>
      </c>
      <c r="D12" s="30">
        <v>393.868313</v>
      </c>
      <c r="E12" s="20">
        <v>1942</v>
      </c>
      <c r="F12" s="30">
        <v>0.202816</v>
      </c>
      <c r="G12" s="20"/>
      <c r="H12" s="20"/>
      <c r="I12" s="34"/>
    </row>
    <row r="13" spans="1:9" x14ac:dyDescent="0.2">
      <c r="B13" s="23" t="s">
        <v>19</v>
      </c>
      <c r="C13" s="28" t="s">
        <v>15</v>
      </c>
      <c r="D13" s="30">
        <v>16.095237999999998</v>
      </c>
      <c r="E13" s="20">
        <v>1</v>
      </c>
      <c r="F13" s="30">
        <v>16.095237999999998</v>
      </c>
      <c r="G13" s="20">
        <v>103.14</v>
      </c>
      <c r="H13" s="20" t="s">
        <v>8</v>
      </c>
      <c r="I13" s="34">
        <v>0.78749999999999998</v>
      </c>
    </row>
    <row r="14" spans="1:9" x14ac:dyDescent="0.2">
      <c r="B14" s="22">
        <v>84</v>
      </c>
      <c r="C14" s="29" t="s">
        <v>16</v>
      </c>
      <c r="D14" s="31">
        <v>25.904762000000002</v>
      </c>
      <c r="E14" s="19">
        <v>166</v>
      </c>
      <c r="F14" s="31">
        <v>0.156053</v>
      </c>
      <c r="G14" s="19"/>
      <c r="H14" s="19"/>
      <c r="I14" s="35"/>
    </row>
    <row r="15" spans="1:9" x14ac:dyDescent="0.2">
      <c r="B15" s="21" t="s">
        <v>22</v>
      </c>
      <c r="C15" s="27"/>
      <c r="D15" s="32"/>
      <c r="E15" s="18"/>
      <c r="F15" s="32"/>
      <c r="G15" s="18"/>
      <c r="H15" s="18"/>
      <c r="I15" s="33"/>
    </row>
    <row r="16" spans="1:9" x14ac:dyDescent="0.2">
      <c r="B16" s="23" t="s">
        <v>18</v>
      </c>
      <c r="C16" s="28" t="s">
        <v>15</v>
      </c>
      <c r="D16" s="30">
        <v>0.248971</v>
      </c>
      <c r="E16" s="20">
        <v>1</v>
      </c>
      <c r="F16" s="30">
        <v>0.248971</v>
      </c>
      <c r="G16" s="20">
        <v>1.76</v>
      </c>
      <c r="H16" s="26" t="s">
        <v>23</v>
      </c>
      <c r="I16" s="34"/>
    </row>
    <row r="17" spans="2:9" x14ac:dyDescent="0.2">
      <c r="B17" s="23">
        <v>972</v>
      </c>
      <c r="C17" s="28" t="s">
        <v>16</v>
      </c>
      <c r="D17" s="30">
        <v>275.05144000000001</v>
      </c>
      <c r="E17" s="20">
        <v>1942</v>
      </c>
      <c r="F17" s="30">
        <v>0.14163300000000001</v>
      </c>
      <c r="G17" s="20"/>
      <c r="H17" s="20"/>
      <c r="I17" s="34"/>
    </row>
    <row r="18" spans="2:9" x14ac:dyDescent="0.2">
      <c r="B18" s="23" t="s">
        <v>19</v>
      </c>
      <c r="C18" s="28" t="s">
        <v>15</v>
      </c>
      <c r="D18" s="30">
        <v>4.4814809999999996</v>
      </c>
      <c r="E18" s="20">
        <v>1</v>
      </c>
      <c r="F18" s="30">
        <v>4.4814809999999996</v>
      </c>
      <c r="G18" s="20">
        <v>21.1</v>
      </c>
      <c r="H18" s="20" t="s">
        <v>8</v>
      </c>
      <c r="I18" s="34">
        <v>0.44729999999999998</v>
      </c>
    </row>
    <row r="19" spans="2:9" x14ac:dyDescent="0.2">
      <c r="B19" s="22">
        <v>54</v>
      </c>
      <c r="C19" s="29" t="s">
        <v>16</v>
      </c>
      <c r="D19" s="31">
        <v>22.518519000000001</v>
      </c>
      <c r="E19" s="19">
        <v>106</v>
      </c>
      <c r="F19" s="31">
        <v>0.21243899999999999</v>
      </c>
      <c r="G19" s="19"/>
      <c r="H19" s="19"/>
      <c r="I19" s="35"/>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43"/>
  <sheetViews>
    <sheetView topLeftCell="A4" zoomScale="125" zoomScaleNormal="125" zoomScalePageLayoutView="125" workbookViewId="0">
      <selection activeCell="A35" sqref="A35:XFD44"/>
    </sheetView>
  </sheetViews>
  <sheetFormatPr baseColWidth="10" defaultRowHeight="16" x14ac:dyDescent="0.2"/>
  <cols>
    <col min="2" max="2" width="22.5" customWidth="1"/>
    <col min="3" max="3" width="12.5" customWidth="1"/>
  </cols>
  <sheetData>
    <row r="1" spans="1:11" x14ac:dyDescent="0.2">
      <c r="A1" s="60" t="s">
        <v>51</v>
      </c>
    </row>
    <row r="2" spans="1:11" x14ac:dyDescent="0.2">
      <c r="A2" s="61"/>
    </row>
    <row r="3" spans="1:11" x14ac:dyDescent="0.2">
      <c r="B3" s="51" t="s">
        <v>17</v>
      </c>
      <c r="C3" s="51" t="s">
        <v>53</v>
      </c>
      <c r="D3" s="51" t="s">
        <v>32</v>
      </c>
      <c r="E3" s="51" t="s">
        <v>2</v>
      </c>
      <c r="F3" s="51" t="s">
        <v>3</v>
      </c>
      <c r="G3" s="51" t="s">
        <v>4</v>
      </c>
      <c r="H3" s="51" t="s">
        <v>5</v>
      </c>
      <c r="I3" s="51" t="s">
        <v>6</v>
      </c>
      <c r="J3" s="51" t="s">
        <v>7</v>
      </c>
      <c r="K3" s="36" t="s">
        <v>33</v>
      </c>
    </row>
    <row r="4" spans="1:11" x14ac:dyDescent="0.2">
      <c r="B4" s="53" t="s">
        <v>20</v>
      </c>
      <c r="C4" s="66"/>
      <c r="D4" s="2"/>
      <c r="E4" s="2"/>
      <c r="F4" s="2"/>
      <c r="G4" s="2"/>
      <c r="H4" s="2"/>
      <c r="I4" s="2"/>
      <c r="J4" s="2"/>
      <c r="K4" s="3"/>
    </row>
    <row r="5" spans="1:11" x14ac:dyDescent="0.2">
      <c r="B5" s="50" t="s">
        <v>9</v>
      </c>
      <c r="C5" s="50" t="s">
        <v>54</v>
      </c>
      <c r="D5" s="8" t="s">
        <v>0</v>
      </c>
      <c r="E5" s="27" t="s">
        <v>15</v>
      </c>
      <c r="F5" s="43">
        <v>2200.11</v>
      </c>
      <c r="G5" s="9">
        <v>3</v>
      </c>
      <c r="H5" s="55">
        <v>733.37</v>
      </c>
      <c r="I5" s="15">
        <v>34.049999999999997</v>
      </c>
      <c r="J5" s="15" t="s">
        <v>8</v>
      </c>
      <c r="K5" s="24">
        <v>0.3392</v>
      </c>
    </row>
    <row r="6" spans="1:11" x14ac:dyDescent="0.2">
      <c r="B6" s="48" t="s">
        <v>10</v>
      </c>
      <c r="C6" s="48" t="s">
        <v>55</v>
      </c>
      <c r="D6" s="11" t="s">
        <v>69</v>
      </c>
      <c r="E6" s="28" t="s">
        <v>16</v>
      </c>
      <c r="F6" s="5">
        <v>5880</v>
      </c>
      <c r="G6" s="6">
        <v>252</v>
      </c>
      <c r="H6" s="56">
        <v>21.53</v>
      </c>
      <c r="I6" s="16"/>
      <c r="J6" s="16"/>
      <c r="K6" s="24"/>
    </row>
    <row r="7" spans="1:11" x14ac:dyDescent="0.2">
      <c r="B7" s="48" t="s">
        <v>34</v>
      </c>
      <c r="C7" s="48" t="s">
        <v>56</v>
      </c>
      <c r="E7" s="6"/>
      <c r="F7" s="5"/>
      <c r="G7" s="6"/>
      <c r="H7" s="56"/>
      <c r="I7" s="16"/>
      <c r="J7" s="16"/>
      <c r="K7" s="24"/>
    </row>
    <row r="8" spans="1:11" x14ac:dyDescent="0.2">
      <c r="B8" s="48" t="s">
        <v>11</v>
      </c>
      <c r="C8" s="48" t="s">
        <v>57</v>
      </c>
      <c r="D8" s="11"/>
      <c r="I8" s="16"/>
      <c r="J8" s="16"/>
      <c r="K8" s="24"/>
    </row>
    <row r="9" spans="1:11" x14ac:dyDescent="0.2">
      <c r="B9" s="48" t="s">
        <v>35</v>
      </c>
      <c r="C9" s="48"/>
      <c r="D9" s="11"/>
      <c r="E9" s="28"/>
      <c r="F9" s="5"/>
      <c r="G9" s="6"/>
      <c r="H9" s="56"/>
      <c r="I9" s="16"/>
      <c r="J9" s="16"/>
      <c r="K9" s="24"/>
    </row>
    <row r="10" spans="1:11" x14ac:dyDescent="0.2">
      <c r="B10" s="49" t="s">
        <v>36</v>
      </c>
      <c r="C10" s="49"/>
      <c r="D10" s="13"/>
      <c r="E10" s="7"/>
      <c r="F10" s="44"/>
      <c r="G10" s="7"/>
      <c r="H10" s="57"/>
      <c r="I10" s="17"/>
      <c r="J10" s="17"/>
      <c r="K10" s="25"/>
    </row>
    <row r="11" spans="1:11" x14ac:dyDescent="0.2">
      <c r="B11" s="54" t="s">
        <v>37</v>
      </c>
      <c r="C11" s="67"/>
      <c r="D11" s="1"/>
      <c r="E11" s="1"/>
      <c r="F11" s="1"/>
      <c r="G11" s="1"/>
      <c r="H11" s="58"/>
      <c r="I11" s="58"/>
      <c r="J11" s="58"/>
      <c r="K11" s="4"/>
    </row>
    <row r="12" spans="1:11" x14ac:dyDescent="0.2">
      <c r="B12" s="50" t="s">
        <v>9</v>
      </c>
      <c r="C12" s="50" t="s">
        <v>58</v>
      </c>
      <c r="D12" s="8" t="s">
        <v>0</v>
      </c>
      <c r="E12" s="27" t="s">
        <v>15</v>
      </c>
      <c r="F12" s="43">
        <v>1479.52</v>
      </c>
      <c r="G12" s="9">
        <v>3</v>
      </c>
      <c r="H12" s="55">
        <v>493.17</v>
      </c>
      <c r="I12" s="15">
        <v>35.21</v>
      </c>
      <c r="J12" s="15" t="s">
        <v>8</v>
      </c>
      <c r="K12" s="24">
        <v>0.2802</v>
      </c>
    </row>
    <row r="13" spans="1:11" x14ac:dyDescent="0.2">
      <c r="B13" s="48" t="s">
        <v>10</v>
      </c>
      <c r="C13" s="48" t="s">
        <v>59</v>
      </c>
      <c r="D13" s="11" t="s">
        <v>70</v>
      </c>
      <c r="E13" s="28" t="s">
        <v>16</v>
      </c>
      <c r="F13" s="5">
        <v>7016.4</v>
      </c>
      <c r="G13" s="6">
        <v>454</v>
      </c>
      <c r="H13" s="56">
        <v>14.01</v>
      </c>
      <c r="I13" s="16"/>
      <c r="J13" s="16"/>
      <c r="K13" s="24"/>
    </row>
    <row r="14" spans="1:11" x14ac:dyDescent="0.2">
      <c r="B14" s="48" t="s">
        <v>34</v>
      </c>
      <c r="C14" s="48" t="s">
        <v>60</v>
      </c>
      <c r="E14" s="6"/>
      <c r="F14" s="5"/>
      <c r="G14" s="6"/>
      <c r="H14" s="5"/>
      <c r="I14" s="6"/>
      <c r="J14" s="6"/>
      <c r="K14" s="24"/>
    </row>
    <row r="15" spans="1:11" x14ac:dyDescent="0.2">
      <c r="B15" s="48" t="s">
        <v>11</v>
      </c>
      <c r="C15" s="48" t="s">
        <v>61</v>
      </c>
      <c r="D15" s="11"/>
      <c r="E15" s="28"/>
      <c r="F15" s="5"/>
      <c r="G15" s="6"/>
      <c r="H15" s="5"/>
      <c r="I15" s="6"/>
      <c r="J15" s="6"/>
      <c r="K15" s="24"/>
    </row>
    <row r="16" spans="1:11" x14ac:dyDescent="0.2">
      <c r="B16" s="48" t="s">
        <v>35</v>
      </c>
      <c r="C16" s="48"/>
      <c r="D16" s="11"/>
      <c r="E16" s="28"/>
      <c r="F16" s="5"/>
      <c r="G16" s="6"/>
      <c r="H16" s="5"/>
      <c r="I16" s="6"/>
      <c r="J16" s="6"/>
      <c r="K16" s="24"/>
    </row>
    <row r="17" spans="2:11" x14ac:dyDescent="0.2">
      <c r="B17" s="49" t="s">
        <v>36</v>
      </c>
      <c r="C17" s="49"/>
      <c r="D17" s="13"/>
      <c r="E17" s="7"/>
      <c r="F17" s="44"/>
      <c r="G17" s="7"/>
      <c r="H17" s="44"/>
      <c r="I17" s="7"/>
      <c r="J17" s="7"/>
      <c r="K17" s="25"/>
    </row>
    <row r="18" spans="2:11" x14ac:dyDescent="0.2">
      <c r="B18" s="54" t="s">
        <v>63</v>
      </c>
      <c r="C18" s="67"/>
      <c r="D18" s="1"/>
      <c r="E18" s="1"/>
      <c r="F18" s="1"/>
      <c r="G18" s="1"/>
      <c r="H18" s="58"/>
      <c r="I18" s="58"/>
      <c r="J18" s="58"/>
      <c r="K18" s="4"/>
    </row>
    <row r="19" spans="2:11" x14ac:dyDescent="0.2">
      <c r="B19" s="50" t="s">
        <v>65</v>
      </c>
      <c r="C19" s="50" t="s">
        <v>73</v>
      </c>
      <c r="D19" s="8" t="s">
        <v>0</v>
      </c>
      <c r="E19" s="27" t="s">
        <v>15</v>
      </c>
      <c r="F19" s="43">
        <v>520.08000000000004</v>
      </c>
      <c r="G19" s="9">
        <v>3</v>
      </c>
      <c r="H19" s="55">
        <v>173.34</v>
      </c>
      <c r="I19" s="15">
        <v>15.54</v>
      </c>
      <c r="J19" s="15" t="s">
        <v>68</v>
      </c>
      <c r="K19" s="24">
        <v>0.21099999999999999</v>
      </c>
    </row>
    <row r="20" spans="2:11" x14ac:dyDescent="0.2">
      <c r="B20" s="48" t="s">
        <v>72</v>
      </c>
      <c r="C20" s="48" t="s">
        <v>74</v>
      </c>
      <c r="D20" s="11" t="s">
        <v>71</v>
      </c>
      <c r="E20" s="28" t="s">
        <v>16</v>
      </c>
      <c r="F20" s="5">
        <v>1572.6</v>
      </c>
      <c r="G20" s="6">
        <v>112</v>
      </c>
      <c r="H20" s="56">
        <v>11.15</v>
      </c>
      <c r="I20" s="16"/>
      <c r="J20" s="16"/>
      <c r="K20" s="24"/>
    </row>
    <row r="21" spans="2:11" x14ac:dyDescent="0.2">
      <c r="B21" s="48" t="s">
        <v>34</v>
      </c>
      <c r="C21" s="48" t="s">
        <v>75</v>
      </c>
      <c r="D21" s="11"/>
      <c r="E21" s="6"/>
      <c r="F21" s="5"/>
      <c r="G21" s="6"/>
      <c r="H21" s="5"/>
      <c r="I21" s="6"/>
      <c r="J21" s="6"/>
      <c r="K21" s="24"/>
    </row>
    <row r="22" spans="2:11" x14ac:dyDescent="0.2">
      <c r="B22" s="48" t="s">
        <v>64</v>
      </c>
      <c r="C22" s="48" t="s">
        <v>76</v>
      </c>
      <c r="D22" s="11"/>
      <c r="E22" s="28"/>
      <c r="F22" s="5"/>
      <c r="G22" s="6"/>
      <c r="H22" s="5"/>
      <c r="I22" s="6"/>
      <c r="J22" s="6"/>
      <c r="K22" s="24"/>
    </row>
    <row r="23" spans="2:11" x14ac:dyDescent="0.2">
      <c r="B23" s="48" t="s">
        <v>67</v>
      </c>
      <c r="C23" s="48"/>
      <c r="D23" s="11"/>
      <c r="E23" s="28"/>
      <c r="F23" s="5"/>
      <c r="G23" s="6"/>
      <c r="H23" s="5"/>
      <c r="I23" s="6"/>
      <c r="J23" s="6"/>
      <c r="K23" s="24"/>
    </row>
    <row r="24" spans="2:11" x14ac:dyDescent="0.2">
      <c r="B24" s="49" t="s">
        <v>66</v>
      </c>
      <c r="C24" s="49"/>
      <c r="D24" s="13"/>
      <c r="E24" s="7"/>
      <c r="F24" s="44"/>
      <c r="G24" s="7"/>
      <c r="H24" s="44"/>
      <c r="I24" s="7"/>
      <c r="J24" s="7"/>
      <c r="K24" s="25"/>
    </row>
    <row r="25" spans="2:11" x14ac:dyDescent="0.2">
      <c r="B25" s="52"/>
      <c r="C25" s="52"/>
      <c r="D25" s="6"/>
      <c r="E25" s="6"/>
      <c r="F25" s="5"/>
      <c r="G25" s="6"/>
      <c r="H25" s="5"/>
      <c r="I25" s="6"/>
      <c r="J25" s="6"/>
      <c r="K25" s="1"/>
    </row>
    <row r="26" spans="2:11" x14ac:dyDescent="0.2">
      <c r="B26" s="52"/>
      <c r="C26" s="52"/>
      <c r="D26" s="6"/>
      <c r="E26" s="6"/>
      <c r="F26" s="5"/>
      <c r="G26" s="6"/>
      <c r="H26" s="5"/>
      <c r="I26" s="6"/>
      <c r="J26" s="6"/>
      <c r="K26" s="1"/>
    </row>
    <row r="27" spans="2:11" x14ac:dyDescent="0.2">
      <c r="B27" s="59" t="s">
        <v>38</v>
      </c>
      <c r="C27" s="59"/>
    </row>
    <row r="28" spans="2:11" x14ac:dyDescent="0.2">
      <c r="B28" s="59" t="s">
        <v>40</v>
      </c>
      <c r="C28" s="59"/>
    </row>
    <row r="29" spans="2:11" x14ac:dyDescent="0.2">
      <c r="B29" s="59" t="s">
        <v>39</v>
      </c>
      <c r="C29" s="59"/>
    </row>
    <row r="30" spans="2:11" x14ac:dyDescent="0.2">
      <c r="B30" s="59" t="s">
        <v>41</v>
      </c>
      <c r="C30" s="59"/>
    </row>
    <row r="36" spans="5:8" hidden="1" x14ac:dyDescent="0.2">
      <c r="E36" s="28">
        <f>7.6-5.3</f>
        <v>2.2999999999999998</v>
      </c>
      <c r="F36" s="5">
        <f>+E36*100</f>
        <v>229.99999999999997</v>
      </c>
      <c r="G36" s="6">
        <f>+F36/5.3</f>
        <v>43.396226415094333</v>
      </c>
      <c r="H36" s="56">
        <f>+G36-100</f>
        <v>-56.603773584905667</v>
      </c>
    </row>
    <row r="37" spans="5:8" hidden="1" x14ac:dyDescent="0.2">
      <c r="E37" s="28">
        <f>7.6-5.3</f>
        <v>2.2999999999999998</v>
      </c>
      <c r="F37" s="5">
        <f>+E37*100</f>
        <v>229.99999999999997</v>
      </c>
      <c r="G37" s="6">
        <f>+F37/7.6</f>
        <v>30.263157894736839</v>
      </c>
      <c r="H37" s="56">
        <f>+G37-100</f>
        <v>-69.736842105263165</v>
      </c>
    </row>
    <row r="38" spans="5:8" hidden="1" x14ac:dyDescent="0.2"/>
    <row r="39" spans="5:8" hidden="1" x14ac:dyDescent="0.2">
      <c r="E39" s="28">
        <f>4.8-3.24</f>
        <v>1.5599999999999996</v>
      </c>
      <c r="F39" s="5">
        <f>+E39*100</f>
        <v>155.99999999999997</v>
      </c>
      <c r="G39" s="6">
        <f>+F39/3.24</f>
        <v>48.148148148148138</v>
      </c>
      <c r="H39" s="56">
        <f>+G39-100</f>
        <v>-51.851851851851862</v>
      </c>
    </row>
    <row r="40" spans="5:8" hidden="1" x14ac:dyDescent="0.2">
      <c r="E40" s="28">
        <f>4.8-3.24</f>
        <v>1.5599999999999996</v>
      </c>
      <c r="F40" s="5">
        <f>+E40*100</f>
        <v>155.99999999999997</v>
      </c>
      <c r="G40" s="6">
        <f>+F40/4.8</f>
        <v>32.499999999999993</v>
      </c>
      <c r="H40" s="56">
        <f>+G40-100</f>
        <v>-67.5</v>
      </c>
    </row>
    <row r="41" spans="5:8" hidden="1" x14ac:dyDescent="0.2"/>
    <row r="42" spans="5:8" hidden="1" x14ac:dyDescent="0.2">
      <c r="E42" s="28">
        <v>1</v>
      </c>
      <c r="F42" s="5">
        <f>+E42*100</f>
        <v>100</v>
      </c>
      <c r="G42" s="6">
        <f>+F42/2.6</f>
        <v>38.46153846153846</v>
      </c>
      <c r="H42" s="56">
        <f>+G42-100</f>
        <v>-61.53846153846154</v>
      </c>
    </row>
    <row r="43" spans="5:8" hidden="1" x14ac:dyDescent="0.2">
      <c r="E43">
        <v>1.74</v>
      </c>
      <c r="F43">
        <v>2.8</v>
      </c>
      <c r="G43">
        <v>2.96</v>
      </c>
      <c r="H43">
        <v>5.21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18"/>
  <sheetViews>
    <sheetView workbookViewId="0"/>
  </sheetViews>
  <sheetFormatPr baseColWidth="10" defaultRowHeight="16" x14ac:dyDescent="0.2"/>
  <sheetData>
    <row r="1" spans="1:9" x14ac:dyDescent="0.2">
      <c r="A1" s="60" t="s">
        <v>77</v>
      </c>
    </row>
    <row r="2" spans="1:9" x14ac:dyDescent="0.2">
      <c r="A2" s="60"/>
    </row>
    <row r="3" spans="1:9" x14ac:dyDescent="0.2">
      <c r="B3" s="51" t="s">
        <v>32</v>
      </c>
      <c r="C3" s="51" t="s">
        <v>2</v>
      </c>
      <c r="D3" s="51" t="s">
        <v>3</v>
      </c>
      <c r="E3" s="51" t="s">
        <v>4</v>
      </c>
      <c r="F3" s="51" t="s">
        <v>5</v>
      </c>
      <c r="G3" s="51" t="s">
        <v>6</v>
      </c>
      <c r="H3" s="51" t="s">
        <v>7</v>
      </c>
      <c r="I3" s="36" t="s">
        <v>33</v>
      </c>
    </row>
    <row r="4" spans="1:9" x14ac:dyDescent="0.2">
      <c r="B4" s="8" t="s">
        <v>0</v>
      </c>
      <c r="C4" s="27" t="s">
        <v>15</v>
      </c>
      <c r="D4" s="43">
        <v>7.75</v>
      </c>
      <c r="E4" s="9">
        <v>1</v>
      </c>
      <c r="F4" s="43">
        <v>7.75</v>
      </c>
      <c r="G4" s="9">
        <v>45.32</v>
      </c>
      <c r="H4" s="63" t="s">
        <v>14</v>
      </c>
      <c r="I4" s="62">
        <v>0.69120000000000004</v>
      </c>
    </row>
    <row r="5" spans="1:9" x14ac:dyDescent="0.2">
      <c r="B5" s="11" t="s">
        <v>42</v>
      </c>
      <c r="C5" s="28" t="s">
        <v>16</v>
      </c>
      <c r="D5" s="5">
        <v>15.7</v>
      </c>
      <c r="E5" s="6">
        <v>92</v>
      </c>
      <c r="F5" s="5">
        <v>0.17</v>
      </c>
      <c r="G5" s="6"/>
      <c r="H5" s="64"/>
      <c r="I5" s="24"/>
    </row>
    <row r="6" spans="1:9" x14ac:dyDescent="0.2">
      <c r="B6" s="13"/>
      <c r="C6" s="7"/>
      <c r="D6" s="44"/>
      <c r="E6" s="7"/>
      <c r="F6" s="44"/>
      <c r="G6" s="7"/>
      <c r="H6" s="65"/>
      <c r="I6" s="25"/>
    </row>
    <row r="7" spans="1:9" x14ac:dyDescent="0.2">
      <c r="B7" s="8" t="s">
        <v>0</v>
      </c>
      <c r="C7" s="27" t="s">
        <v>15</v>
      </c>
      <c r="D7" s="43">
        <v>2.66</v>
      </c>
      <c r="E7" s="9">
        <v>1</v>
      </c>
      <c r="F7" s="43">
        <v>2.66</v>
      </c>
      <c r="G7" s="9">
        <v>11.75</v>
      </c>
      <c r="H7" s="63" t="s">
        <v>47</v>
      </c>
      <c r="I7" s="62">
        <v>0.3518</v>
      </c>
    </row>
    <row r="8" spans="1:9" x14ac:dyDescent="0.2">
      <c r="B8" s="11" t="s">
        <v>43</v>
      </c>
      <c r="C8" s="28" t="s">
        <v>16</v>
      </c>
      <c r="D8" s="5">
        <v>21.33</v>
      </c>
      <c r="E8" s="6">
        <v>94</v>
      </c>
      <c r="F8" s="5">
        <v>0.22</v>
      </c>
      <c r="G8" s="6"/>
      <c r="H8" s="64"/>
      <c r="I8" s="24"/>
    </row>
    <row r="9" spans="1:9" x14ac:dyDescent="0.2">
      <c r="B9" s="13"/>
      <c r="C9" s="7"/>
      <c r="D9" s="44"/>
      <c r="E9" s="7"/>
      <c r="F9" s="44"/>
      <c r="G9" s="7"/>
      <c r="H9" s="65"/>
      <c r="I9" s="25"/>
    </row>
    <row r="10" spans="1:9" x14ac:dyDescent="0.2">
      <c r="B10" s="8" t="s">
        <v>0</v>
      </c>
      <c r="C10" s="27" t="s">
        <v>15</v>
      </c>
      <c r="D10" s="43">
        <v>6.03</v>
      </c>
      <c r="E10" s="9">
        <v>1</v>
      </c>
      <c r="F10" s="43">
        <v>6.03</v>
      </c>
      <c r="G10" s="9">
        <v>30.23</v>
      </c>
      <c r="H10" s="63" t="s">
        <v>14</v>
      </c>
      <c r="I10" s="62">
        <v>0.51429999999999998</v>
      </c>
    </row>
    <row r="11" spans="1:9" x14ac:dyDescent="0.2">
      <c r="B11" s="11" t="s">
        <v>44</v>
      </c>
      <c r="C11" s="28" t="s">
        <v>16</v>
      </c>
      <c r="D11" s="5">
        <v>21.96</v>
      </c>
      <c r="E11" s="6">
        <v>110</v>
      </c>
      <c r="F11" s="5">
        <v>0.19</v>
      </c>
      <c r="G11" s="6"/>
      <c r="H11" s="64"/>
      <c r="I11" s="24"/>
    </row>
    <row r="12" spans="1:9" x14ac:dyDescent="0.2">
      <c r="B12" s="13"/>
      <c r="C12" s="7"/>
      <c r="D12" s="44"/>
      <c r="E12" s="7"/>
      <c r="F12" s="44"/>
      <c r="G12" s="7"/>
      <c r="H12" s="65"/>
      <c r="I12" s="25"/>
    </row>
    <row r="13" spans="1:9" x14ac:dyDescent="0.2">
      <c r="B13" s="8" t="s">
        <v>0</v>
      </c>
      <c r="C13" s="27" t="s">
        <v>15</v>
      </c>
      <c r="D13" s="43">
        <v>2.2799999999999998</v>
      </c>
      <c r="E13" s="9">
        <v>1</v>
      </c>
      <c r="F13" s="43">
        <v>2.2799999999999998</v>
      </c>
      <c r="G13" s="9">
        <v>9.7799999999999994</v>
      </c>
      <c r="H13" s="63" t="s">
        <v>48</v>
      </c>
      <c r="I13" s="62">
        <v>0.31280000000000002</v>
      </c>
    </row>
    <row r="14" spans="1:9" x14ac:dyDescent="0.2">
      <c r="B14" s="11" t="s">
        <v>44</v>
      </c>
      <c r="C14" s="28" t="s">
        <v>16</v>
      </c>
      <c r="D14" s="5">
        <v>25.71</v>
      </c>
      <c r="E14" s="6">
        <v>110</v>
      </c>
      <c r="F14" s="5">
        <v>0.23</v>
      </c>
      <c r="G14" s="6"/>
      <c r="H14" s="64"/>
      <c r="I14" s="24"/>
    </row>
    <row r="15" spans="1:9" x14ac:dyDescent="0.2">
      <c r="B15" s="13"/>
      <c r="C15" s="7"/>
      <c r="D15" s="44"/>
      <c r="E15" s="7"/>
      <c r="F15" s="44"/>
      <c r="G15" s="7"/>
      <c r="H15" s="65"/>
      <c r="I15" s="25"/>
    </row>
    <row r="16" spans="1:9" x14ac:dyDescent="0.2">
      <c r="B16" s="8" t="s">
        <v>1</v>
      </c>
      <c r="C16" s="27" t="s">
        <v>15</v>
      </c>
      <c r="D16" s="43">
        <v>0.06</v>
      </c>
      <c r="E16" s="9">
        <v>1</v>
      </c>
      <c r="F16" s="43">
        <v>0.06</v>
      </c>
      <c r="G16" s="9">
        <v>4.54</v>
      </c>
      <c r="H16" s="63" t="s">
        <v>45</v>
      </c>
      <c r="I16" s="62">
        <v>0.2475</v>
      </c>
    </row>
    <row r="17" spans="2:9" x14ac:dyDescent="0.2">
      <c r="B17" s="11" t="s">
        <v>46</v>
      </c>
      <c r="C17" s="28" t="s">
        <v>16</v>
      </c>
      <c r="D17" s="5">
        <v>1.64</v>
      </c>
      <c r="E17" s="6">
        <v>102</v>
      </c>
      <c r="F17" s="5">
        <v>0.01</v>
      </c>
      <c r="G17" s="6"/>
      <c r="H17" s="64"/>
      <c r="I17" s="24"/>
    </row>
    <row r="18" spans="2:9" x14ac:dyDescent="0.2">
      <c r="B18" s="13"/>
      <c r="C18" s="7"/>
      <c r="D18" s="44"/>
      <c r="E18" s="7"/>
      <c r="F18" s="44"/>
      <c r="G18" s="7"/>
      <c r="H18" s="65"/>
      <c r="I18" s="25"/>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
  <sheetViews>
    <sheetView workbookViewId="0">
      <selection activeCell="M29" sqref="M29"/>
    </sheetView>
  </sheetViews>
  <sheetFormatPr baseColWidth="10" defaultRowHeight="16" x14ac:dyDescent="0.2"/>
  <sheetData>
    <row r="1" spans="1:9" x14ac:dyDescent="0.2">
      <c r="A1" s="60" t="s">
        <v>78</v>
      </c>
    </row>
    <row r="3" spans="1:9" x14ac:dyDescent="0.2">
      <c r="B3" s="68" t="s">
        <v>32</v>
      </c>
      <c r="C3" s="68" t="s">
        <v>2</v>
      </c>
      <c r="D3" s="68" t="s">
        <v>3</v>
      </c>
      <c r="E3" s="68" t="s">
        <v>4</v>
      </c>
      <c r="F3" s="68" t="s">
        <v>5</v>
      </c>
      <c r="G3" s="68" t="s">
        <v>6</v>
      </c>
      <c r="H3" s="68" t="s">
        <v>7</v>
      </c>
      <c r="I3" s="69" t="s">
        <v>33</v>
      </c>
    </row>
    <row r="4" spans="1:9" x14ac:dyDescent="0.2">
      <c r="B4" s="8" t="s">
        <v>0</v>
      </c>
      <c r="C4" s="27" t="s">
        <v>15</v>
      </c>
      <c r="D4">
        <v>25.99</v>
      </c>
      <c r="E4">
        <v>5</v>
      </c>
      <c r="F4">
        <v>17.309999999999999</v>
      </c>
      <c r="G4">
        <v>91.1</v>
      </c>
      <c r="H4" t="s">
        <v>8</v>
      </c>
      <c r="I4" s="62">
        <v>0.69120000000000004</v>
      </c>
    </row>
    <row r="5" spans="1:9" x14ac:dyDescent="0.2">
      <c r="B5" s="11" t="s">
        <v>62</v>
      </c>
      <c r="C5" s="28" t="s">
        <v>16</v>
      </c>
      <c r="D5">
        <v>168.53</v>
      </c>
      <c r="E5">
        <v>1926</v>
      </c>
      <c r="F5">
        <v>0.19</v>
      </c>
      <c r="I5" s="24"/>
    </row>
    <row r="6" spans="1:9" x14ac:dyDescent="0.2">
      <c r="B6" s="13"/>
      <c r="C6" s="7"/>
      <c r="D6" s="44"/>
      <c r="E6" s="7"/>
      <c r="F6" s="44"/>
      <c r="G6" s="7"/>
      <c r="H6" s="65"/>
      <c r="I6" s="25"/>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S8</vt:lpstr>
      <vt:lpstr>Table S9</vt:lpstr>
      <vt:lpstr>Table S10</vt:lpstr>
      <vt:lpstr>Table S12</vt:lpstr>
      <vt:lpstr>Table S11</vt:lpstr>
    </vt:vector>
  </TitlesOfParts>
  <Company>UGR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Zwir</dc:creator>
  <cp:lastModifiedBy>Microsoft Office User</cp:lastModifiedBy>
  <dcterms:created xsi:type="dcterms:W3CDTF">2018-02-02T18:17:16Z</dcterms:created>
  <dcterms:modified xsi:type="dcterms:W3CDTF">2021-01-14T05:13:45Z</dcterms:modified>
</cp:coreProperties>
</file>