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3bdb02a2a42200/Documents/AOL work files/Papers/Rbfox1/4 - Mol Psychiatry submission/"/>
    </mc:Choice>
  </mc:AlternateContent>
  <xr:revisionPtr revIDLastSave="0" documentId="8_{B2111EF4-6162-4C47-99DE-04BBFE6697AE}" xr6:coauthVersionLast="47" xr6:coauthVersionMax="47" xr10:uidLastSave="{00000000-0000-0000-0000-000000000000}"/>
  <bookViews>
    <workbookView xWindow="-118" yWindow="-118" windowWidth="25370" windowHeight="13667" activeTab="2" xr2:uid="{00000000-000D-0000-FFFF-FFFF00000000}"/>
  </bookViews>
  <sheets>
    <sheet name="SupplTable2" sheetId="5" r:id="rId1"/>
    <sheet name="SupplTable4" sheetId="4" r:id="rId2"/>
    <sheet name="SupplTable6" sheetId="6" r:id="rId3"/>
  </sheets>
  <externalReferences>
    <externalReference r:id="rId4"/>
  </externalReferences>
  <definedNames>
    <definedName name="_xlnm._FilterDatabase" localSheetId="1" hidden="1">SupplTable4!$A$2:$K$165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4" i="4" l="1"/>
  <c r="G7" i="4"/>
  <c r="H7" i="4"/>
  <c r="G8" i="4"/>
  <c r="H8" i="4"/>
  <c r="G9" i="4"/>
  <c r="H9" i="4"/>
  <c r="H162" i="4"/>
  <c r="G157" i="4"/>
  <c r="G158" i="4"/>
  <c r="G159" i="4"/>
  <c r="G160" i="4"/>
  <c r="G156" i="4"/>
  <c r="G165" i="4"/>
  <c r="G164" i="4"/>
  <c r="G162" i="4"/>
  <c r="G161" i="4"/>
  <c r="H165" i="4"/>
  <c r="H164" i="4"/>
  <c r="H161" i="4"/>
  <c r="H157" i="4"/>
  <c r="H158" i="4"/>
  <c r="H159" i="4"/>
  <c r="H160" i="4"/>
  <c r="H153" i="4"/>
  <c r="G15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33" i="4"/>
  <c r="H131" i="4"/>
  <c r="H130" i="4"/>
  <c r="G130" i="4"/>
  <c r="H124" i="4"/>
  <c r="H125" i="4"/>
  <c r="H126" i="4"/>
  <c r="H127" i="4"/>
  <c r="H128" i="4"/>
  <c r="H129" i="4"/>
  <c r="H123" i="4"/>
  <c r="G124" i="4"/>
  <c r="G125" i="4"/>
  <c r="G126" i="4"/>
  <c r="G127" i="4"/>
  <c r="G128" i="4"/>
  <c r="G129" i="4"/>
  <c r="G123" i="4"/>
  <c r="H120" i="4"/>
  <c r="H121" i="4"/>
  <c r="H122" i="4"/>
  <c r="H119" i="4"/>
  <c r="G122" i="4"/>
  <c r="G120" i="4"/>
  <c r="G121" i="4"/>
  <c r="G119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02" i="4"/>
  <c r="H101" i="4"/>
  <c r="G101" i="4"/>
  <c r="H98" i="4"/>
  <c r="H99" i="4"/>
  <c r="H100" i="4"/>
  <c r="H97" i="4"/>
  <c r="G98" i="4"/>
  <c r="G99" i="4"/>
  <c r="G100" i="4"/>
  <c r="G97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131" i="4"/>
  <c r="G3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3" i="4"/>
  <c r="H156" i="4"/>
  <c r="H133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02" i="4"/>
</calcChain>
</file>

<file path=xl/sharedStrings.xml><?xml version="1.0" encoding="utf-8"?>
<sst xmlns="http://schemas.openxmlformats.org/spreadsheetml/2006/main" count="2010" uniqueCount="655">
  <si>
    <t>Mutation, change</t>
  </si>
  <si>
    <t>Inheritance</t>
  </si>
  <si>
    <t>Individual</t>
  </si>
  <si>
    <t>Sex</t>
  </si>
  <si>
    <t>Coordinates (hg19 build)</t>
  </si>
  <si>
    <t>Size (bp)</t>
  </si>
  <si>
    <t>Exonic/Intronic/UTR</t>
  </si>
  <si>
    <t>Exons and introns affected</t>
  </si>
  <si>
    <t>Disorder and comorbidities</t>
  </si>
  <si>
    <t>Family</t>
  </si>
  <si>
    <t>Study (PMID)</t>
  </si>
  <si>
    <t>Copy number loss</t>
  </si>
  <si>
    <t>Paternal</t>
  </si>
  <si>
    <t>130_358_3</t>
  </si>
  <si>
    <t>N/A</t>
  </si>
  <si>
    <t>chr16:6132598-6843831</t>
  </si>
  <si>
    <t>ADHD</t>
  </si>
  <si>
    <t>father likely meets criteria for adulthood ADHD (ASRS)</t>
  </si>
  <si>
    <t>Elia et al., 2010 (19546859)</t>
  </si>
  <si>
    <t>S182</t>
  </si>
  <si>
    <t>chr16:6269342-6451865</t>
  </si>
  <si>
    <t>exonic, intronic</t>
  </si>
  <si>
    <t>introns 1-2, exon 2 (NM_018723)</t>
  </si>
  <si>
    <t>Jarick et al., 2014 (23164820)</t>
  </si>
  <si>
    <t>S180</t>
  </si>
  <si>
    <t>chr16:6648152-6660935</t>
  </si>
  <si>
    <t>intronic</t>
  </si>
  <si>
    <t>intron 2 (NM_018723)</t>
  </si>
  <si>
    <t>S169</t>
  </si>
  <si>
    <t>chr16:6855937-7001231</t>
  </si>
  <si>
    <t>intron 3 (NM_018723) / intron 1 (NM_01142334)</t>
  </si>
  <si>
    <t>F</t>
  </si>
  <si>
    <t>chr16:6868721-6928434</t>
  </si>
  <si>
    <t>Lionel et al.. 2011 (21832240)</t>
  </si>
  <si>
    <t>M</t>
  </si>
  <si>
    <t>chr16:6637427-6661127</t>
  </si>
  <si>
    <t>ASD</t>
  </si>
  <si>
    <t>Prasad et al., 2012 (23275889)</t>
  </si>
  <si>
    <t>chr16:6870651-6926527</t>
  </si>
  <si>
    <t>107204L</t>
  </si>
  <si>
    <t>chr16:7213159-7241549</t>
  </si>
  <si>
    <t>Maternal</t>
  </si>
  <si>
    <t>AB74</t>
  </si>
  <si>
    <t>chr16:6666748-6700500</t>
  </si>
  <si>
    <t>Bacchelli et al., 2020 (32081867)</t>
  </si>
  <si>
    <t>AB86</t>
  </si>
  <si>
    <t>chr16:6816914-6929536</t>
  </si>
  <si>
    <t>6264_3</t>
  </si>
  <si>
    <t>chr16:6626430-6669592</t>
  </si>
  <si>
    <t>Simplex</t>
  </si>
  <si>
    <t>Pinto et al., 2010 (20531469)</t>
  </si>
  <si>
    <t>6317_5</t>
  </si>
  <si>
    <t>chr16:6864528-6927242</t>
  </si>
  <si>
    <t>5244_3</t>
  </si>
  <si>
    <t>chr16:6870628-6929560</t>
  </si>
  <si>
    <t>14146_2440</t>
  </si>
  <si>
    <t>chr16:7040830-7126732</t>
  </si>
  <si>
    <t>chr16:6296188-6309514</t>
  </si>
  <si>
    <t>ASD, developmental hemiparesis</t>
  </si>
  <si>
    <t>Simplex, father diagnosed with anxiety</t>
  </si>
  <si>
    <t>Davis et al., 2012 (22678932)</t>
  </si>
  <si>
    <t>de novo</t>
  </si>
  <si>
    <t>AU077504</t>
  </si>
  <si>
    <t>chr16:6052835-6260815</t>
  </si>
  <si>
    <t>ASD, epilepsy, mental retardation</t>
  </si>
  <si>
    <t>Sebat et al., 2007 (17363630 ); Martin et al., 2007 (17503474)</t>
  </si>
  <si>
    <t>chr16:6926261-7102997</t>
  </si>
  <si>
    <t>Multiplex, 2 siblings affected</t>
  </si>
  <si>
    <t>Griswold et al., 2012 (22543975)</t>
  </si>
  <si>
    <t>Unaffected sibling with CNV has a questionable autism diagnosis.</t>
  </si>
  <si>
    <t>AU1393301</t>
  </si>
  <si>
    <t>chr16:6986112-7147772</t>
  </si>
  <si>
    <t>Girirajan et al., 2013 (23375656)</t>
  </si>
  <si>
    <t>AU015903</t>
  </si>
  <si>
    <t>chr16:7109350-7211262</t>
  </si>
  <si>
    <t>11464.p1</t>
  </si>
  <si>
    <t>chr16:6805493-6906683</t>
  </si>
  <si>
    <t>13861.p1</t>
  </si>
  <si>
    <t>chr16:7566550-7652705</t>
  </si>
  <si>
    <t>14073.p1</t>
  </si>
  <si>
    <t>chr16:7104795-7126957</t>
  </si>
  <si>
    <t>13414.p1</t>
  </si>
  <si>
    <t>chr16:6366866-6388848</t>
  </si>
  <si>
    <t>Case 2</t>
  </si>
  <si>
    <t>chr16:6458587-6477166</t>
  </si>
  <si>
    <t>ASD, GDD, macroencephaly,  (hypothyroid at birth, history of lactic acidosis)</t>
  </si>
  <si>
    <t>Zhao 2013 (23822903)</t>
  </si>
  <si>
    <t>ASD0976</t>
  </si>
  <si>
    <t>chr16:6819005-6849571</t>
  </si>
  <si>
    <t>Kushima 2018 et al., (30208311)</t>
  </si>
  <si>
    <t>ASD1001</t>
  </si>
  <si>
    <t>1199_3</t>
  </si>
  <si>
    <t>chr16:6131347-6139749</t>
  </si>
  <si>
    <t>Multiplex</t>
  </si>
  <si>
    <t>Pinto et al., 2014 (24768552)</t>
  </si>
  <si>
    <t>14330_4440</t>
  </si>
  <si>
    <t>chr16:6884746-6963770</t>
  </si>
  <si>
    <t>14162_2660</t>
  </si>
  <si>
    <t>chr16:6905072-6920592</t>
  </si>
  <si>
    <t>16041_1571054001</t>
  </si>
  <si>
    <t>chr16:6593516-6633080</t>
  </si>
  <si>
    <t>1948_301</t>
  </si>
  <si>
    <t>chr16:7213392-7238774</t>
  </si>
  <si>
    <t>20068_1324001</t>
  </si>
  <si>
    <t>chr16:7106360-7130492</t>
  </si>
  <si>
    <t>3200_3</t>
  </si>
  <si>
    <t>chr16:6107421-6131347</t>
  </si>
  <si>
    <t>3512_3</t>
  </si>
  <si>
    <t>chr16:7130492-7156382</t>
  </si>
  <si>
    <t>3621_4</t>
  </si>
  <si>
    <t>chr16:6865181-7046258</t>
  </si>
  <si>
    <t>4182_1</t>
  </si>
  <si>
    <t>chr16:6869312-6927242</t>
  </si>
  <si>
    <t>4210_1</t>
  </si>
  <si>
    <t>chr16:6780569-7089819</t>
  </si>
  <si>
    <t>Inherited</t>
  </si>
  <si>
    <t>4234_1</t>
  </si>
  <si>
    <t>4305_1</t>
  </si>
  <si>
    <t>4418_1</t>
  </si>
  <si>
    <t>chr16:7126629-7199460</t>
  </si>
  <si>
    <t>4461_1</t>
  </si>
  <si>
    <t>chr16:6862011-6966553</t>
  </si>
  <si>
    <t>4518_1</t>
  </si>
  <si>
    <t>chr16:6868286-6915483</t>
  </si>
  <si>
    <t>4541_1</t>
  </si>
  <si>
    <t>chr16:6824823-6876984</t>
  </si>
  <si>
    <t>5204_5</t>
  </si>
  <si>
    <t>chr16:6640396-6662435</t>
  </si>
  <si>
    <t>5297_3</t>
  </si>
  <si>
    <t>chr16:6356187-6369513</t>
  </si>
  <si>
    <t>5355_3</t>
  </si>
  <si>
    <t>chr16:6873788-6879217</t>
  </si>
  <si>
    <t>5424_3</t>
  </si>
  <si>
    <t>6408_3</t>
  </si>
  <si>
    <t>chr16:6850714-6892619</t>
  </si>
  <si>
    <t>8642_201</t>
  </si>
  <si>
    <t>chr16:7062445-7082045</t>
  </si>
  <si>
    <t>8649_201</t>
  </si>
  <si>
    <t>chr16:6435694-6464810</t>
  </si>
  <si>
    <t>20000_1010002</t>
  </si>
  <si>
    <t>chr16:7405611-7452970</t>
  </si>
  <si>
    <t>chr16:7087824-7326867</t>
  </si>
  <si>
    <t>ASD, moderate GDD</t>
  </si>
  <si>
    <t>DECIPHER</t>
  </si>
  <si>
    <t>chr16:6218528-6453034</t>
  </si>
  <si>
    <t>ASD, ID mild</t>
  </si>
  <si>
    <t>de novo mosaic</t>
  </si>
  <si>
    <t>chr16:60001-16792499</t>
  </si>
  <si>
    <t>ASD, delayed speach and language development, ID, premature birth</t>
  </si>
  <si>
    <t>chr16:6819602-6869428</t>
  </si>
  <si>
    <t>chr16:7070630-7382963</t>
  </si>
  <si>
    <t>chr16:6951071-7454813</t>
  </si>
  <si>
    <t>ASD, overgrowth</t>
  </si>
  <si>
    <t>chr16:6885122-7036209</t>
  </si>
  <si>
    <t>ASD, ID</t>
  </si>
  <si>
    <t>Unaffected carrier parent</t>
  </si>
  <si>
    <t>chr16:5874625-8221258</t>
  </si>
  <si>
    <t>chr16:6707318-6895960</t>
  </si>
  <si>
    <t>ASD, hypertelorism</t>
  </si>
  <si>
    <t>chr16:7376320-749386</t>
  </si>
  <si>
    <t>ASD, generalized tonic-clonic seizures, ID</t>
  </si>
  <si>
    <t>chr16:69998726-7046219</t>
  </si>
  <si>
    <t>ASD, delayed speach and language development, ID</t>
  </si>
  <si>
    <t>chr16:3352432-6399846</t>
  </si>
  <si>
    <t>ASD, behavioural abnormality, morphological abnormalities</t>
  </si>
  <si>
    <t>chr16:6889408-7112742</t>
  </si>
  <si>
    <t>ASD with high cognitive abilities, tics</t>
  </si>
  <si>
    <t>chr16:6191542-6388677</t>
  </si>
  <si>
    <t>chr16:6554252-6673352</t>
  </si>
  <si>
    <t>ASD, morphological abnormalities</t>
  </si>
  <si>
    <t>13122.p1</t>
  </si>
  <si>
    <t>chr16:6908075-7079700</t>
  </si>
  <si>
    <t>Turner et al., 2016 (26749308)</t>
  </si>
  <si>
    <t>12-4425-001</t>
  </si>
  <si>
    <t>chr16:7032320-7138711</t>
  </si>
  <si>
    <t>Zarrei et al., 2019 (31602316)</t>
  </si>
  <si>
    <t>12-4425-003</t>
  </si>
  <si>
    <t>chr16:7032320-7143879</t>
  </si>
  <si>
    <t>12-4425-004</t>
  </si>
  <si>
    <t>12-4425-005</t>
  </si>
  <si>
    <t>12-4425-006</t>
  </si>
  <si>
    <t>12-4425-007</t>
  </si>
  <si>
    <t>14-0260-003</t>
  </si>
  <si>
    <t>chr16:7101376-7131548</t>
  </si>
  <si>
    <t>7-0213-004</t>
  </si>
  <si>
    <t>chr16:6291019-6394434</t>
  </si>
  <si>
    <t>De Novo</t>
  </si>
  <si>
    <t>chr16:6044487-6259852</t>
  </si>
  <si>
    <t>sibship</t>
  </si>
  <si>
    <t>Leppa et al., 2016 (27569545)</t>
  </si>
  <si>
    <t>AU3858302_HI10595</t>
  </si>
  <si>
    <t>chr16:6295074-6396948</t>
  </si>
  <si>
    <t>Trio</t>
  </si>
  <si>
    <t>AU036204</t>
  </si>
  <si>
    <t>chr16:6337314-6614263</t>
  </si>
  <si>
    <t>AU036203</t>
  </si>
  <si>
    <t>chr16:6343042-6605213</t>
  </si>
  <si>
    <t>chr16:6988411-7151333</t>
  </si>
  <si>
    <t>Quad</t>
  </si>
  <si>
    <t>AU1393303</t>
  </si>
  <si>
    <t>AU1393306</t>
  </si>
  <si>
    <t>chr16:6988411-7152865</t>
  </si>
  <si>
    <t>chr16:7109009-7211975</t>
  </si>
  <si>
    <t>nssv577542</t>
  </si>
  <si>
    <t>chr16:6295159-6377303</t>
  </si>
  <si>
    <t>82,15</t>
  </si>
  <si>
    <t>ASD, GDD</t>
  </si>
  <si>
    <t>ISCA database</t>
  </si>
  <si>
    <t>nssv577544</t>
  </si>
  <si>
    <t>chr16:6377244-7245430</t>
  </si>
  <si>
    <t>868,19</t>
  </si>
  <si>
    <t>nssv582782</t>
  </si>
  <si>
    <t>chr16:6149327-6434200</t>
  </si>
  <si>
    <t>284,87</t>
  </si>
  <si>
    <t>nssv1602798</t>
  </si>
  <si>
    <t>chr16:6972285-7004363</t>
  </si>
  <si>
    <t>32,08</t>
  </si>
  <si>
    <t>nssv1602805</t>
  </si>
  <si>
    <t>chr16:6920984-6951130</t>
  </si>
  <si>
    <t>30,15</t>
  </si>
  <si>
    <t>nssv1603768</t>
  </si>
  <si>
    <t>chr16:6972285-7026424</t>
  </si>
  <si>
    <t>54,14</t>
  </si>
  <si>
    <t>nssv1604541</t>
  </si>
  <si>
    <t>chr16:6889302-6964113</t>
  </si>
  <si>
    <t>74,81</t>
  </si>
  <si>
    <t>nssv1605019</t>
  </si>
  <si>
    <t>chr16:7338230-7405379</t>
  </si>
  <si>
    <t>67,15</t>
  </si>
  <si>
    <t>ASD, GDD, high-arched palate, muscular hypotonia</t>
  </si>
  <si>
    <t>chr16:7102997-7126732</t>
  </si>
  <si>
    <t>BIP</t>
  </si>
  <si>
    <t>Noor et al., 2014 (24700553)</t>
  </si>
  <si>
    <t>chr16:7106360-7126732</t>
  </si>
  <si>
    <t>6198-1</t>
  </si>
  <si>
    <t>chr16:6891681-6922307</t>
  </si>
  <si>
    <t>Georgieva et al 2014 (25055870)</t>
  </si>
  <si>
    <t>maternal</t>
  </si>
  <si>
    <t>chr16:6747759-6781695</t>
  </si>
  <si>
    <t>Malhotra et al 2011 (22196331)</t>
  </si>
  <si>
    <t>chr16:6294808–6394343</t>
  </si>
  <si>
    <t>OCD</t>
  </si>
  <si>
    <t>Grünblatt et al., 2017 (29179725)</t>
  </si>
  <si>
    <t>SCZ0613</t>
  </si>
  <si>
    <t>chr16:6691946-7089166</t>
  </si>
  <si>
    <t>SCZ</t>
  </si>
  <si>
    <t>Kushima et al., 2018 (30208311)</t>
  </si>
  <si>
    <t>SCZ1786</t>
  </si>
  <si>
    <t>chr16:6682569-6780407</t>
  </si>
  <si>
    <t>SCZ2138</t>
  </si>
  <si>
    <t>chr16:6833908-7038066</t>
  </si>
  <si>
    <t>SCZ2452</t>
  </si>
  <si>
    <t>chr16:6415715-6997801</t>
  </si>
  <si>
    <t>SCZ2653</t>
  </si>
  <si>
    <t>chr16:6420350-6642206</t>
  </si>
  <si>
    <t>SCZ0839</t>
  </si>
  <si>
    <t>chr16:6714641-6792836</t>
  </si>
  <si>
    <t>SCZ, reference and persecutory delusions, negative symptoms</t>
  </si>
  <si>
    <t>Kushima et al., 2017 (27240532)</t>
  </si>
  <si>
    <t>case54</t>
  </si>
  <si>
    <t>chr16:6231252-6263633</t>
  </si>
  <si>
    <t>Costain et al., 2013 (23813976)</t>
  </si>
  <si>
    <t>case85</t>
  </si>
  <si>
    <t>chr16:6814459-6865108</t>
  </si>
  <si>
    <t>case86</t>
  </si>
  <si>
    <t>chr16:6826600-6835885</t>
  </si>
  <si>
    <t>case87</t>
  </si>
  <si>
    <t>chr16:7033748-7138711</t>
  </si>
  <si>
    <t>case62</t>
  </si>
  <si>
    <t>chr16:7052359-7196111</t>
  </si>
  <si>
    <t>case202</t>
  </si>
  <si>
    <t>chr16:7107356-7130974</t>
  </si>
  <si>
    <t>case332</t>
  </si>
  <si>
    <t>chr16:6625422-6670858</t>
  </si>
  <si>
    <t>chr16:6636120-6735137</t>
  </si>
  <si>
    <t>deficit SCZ</t>
  </si>
  <si>
    <t>Vrijenhoek et al., 2008 (18940311)</t>
  </si>
  <si>
    <t>chr16:6220199-6231993</t>
  </si>
  <si>
    <t>Malhotra et al., 2011 (22196331)</t>
  </si>
  <si>
    <t>chr16:6531107-6547308</t>
  </si>
  <si>
    <t>chr16:7052373-7197334</t>
  </si>
  <si>
    <t>chr16:6248324–6525864</t>
  </si>
  <si>
    <t xml:space="preserve">Tourette-like syndrome, mild dysmorphic features </t>
  </si>
  <si>
    <t>unaffected mother, brother with GAD and vocal tics (not genotyped)</t>
  </si>
  <si>
    <t>Murgai et al., 2018 (30746397)</t>
  </si>
  <si>
    <t>TS1_0731</t>
  </si>
  <si>
    <t>chr16:6732433-7048405</t>
  </si>
  <si>
    <t>Tourette syndrome</t>
  </si>
  <si>
    <t>Huang et al 2018 (28641109)</t>
  </si>
  <si>
    <t>TS2_1873</t>
  </si>
  <si>
    <t>chr16:6565650-6817375</t>
  </si>
  <si>
    <t>4159596074_B</t>
  </si>
  <si>
    <t>chr16:6859492-6876984</t>
  </si>
  <si>
    <t>Fernandez et al 2012 (22169095)</t>
  </si>
  <si>
    <t>Patient 3</t>
  </si>
  <si>
    <t>chr16:6218640-6294160</t>
  </si>
  <si>
    <t>ASD, ADHD, oppositional defiant disorder and anxiety</t>
  </si>
  <si>
    <t>mother with ADHD and dyslexia</t>
  </si>
  <si>
    <t>Kamien et al., 2014 (24664471)</t>
  </si>
  <si>
    <t>Patient 2</t>
  </si>
  <si>
    <t>chr16:6972277-7053842</t>
  </si>
  <si>
    <t>ASD, anxiety, sensory issues</t>
  </si>
  <si>
    <t>unaffected father but relatives with ASD and learning difficulties (no genotype data)</t>
  </si>
  <si>
    <t>inherited</t>
  </si>
  <si>
    <t>SCZ0076</t>
  </si>
  <si>
    <t>chr16:7089166-7159642</t>
  </si>
  <si>
    <t>SCZ, bizarre speech and behavior, irritability, anxiety</t>
  </si>
  <si>
    <t>affected relatives (not details)</t>
  </si>
  <si>
    <t>TS2_0758</t>
  </si>
  <si>
    <t>chr16:6813912-6901513</t>
  </si>
  <si>
    <t>Tourette syndrome, OCD ADHD</t>
  </si>
  <si>
    <t>TS2_0926</t>
  </si>
  <si>
    <t>chr16:6255416-6525983</t>
  </si>
  <si>
    <t>Tourette syndrome, OCD</t>
  </si>
  <si>
    <t>TS2_1130</t>
  </si>
  <si>
    <t>chr16:6811163-7016549</t>
  </si>
  <si>
    <t>TS2_1641</t>
  </si>
  <si>
    <t>chr16:7091954-7232272</t>
  </si>
  <si>
    <t>Tourette syndrome, OCD, ADHD</t>
  </si>
  <si>
    <t>Copy number gain</t>
  </si>
  <si>
    <t>130_089_3</t>
  </si>
  <si>
    <t>chr16:6813259-6901513</t>
  </si>
  <si>
    <t>unaffected father</t>
  </si>
  <si>
    <t>130_214_3</t>
  </si>
  <si>
    <t>chr16:7283180-7330338</t>
  </si>
  <si>
    <t>mother meets criteria for adulthood ADHD (ASRS)</t>
  </si>
  <si>
    <t>S299</t>
  </si>
  <si>
    <t>chr16:6664674-6683075</t>
  </si>
  <si>
    <t>chr16:7757373-7776124</t>
  </si>
  <si>
    <t>Kanduri et al., 2016 (26052927)</t>
  </si>
  <si>
    <t>Patient 1</t>
  </si>
  <si>
    <t>chr16:6149356-6348681</t>
  </si>
  <si>
    <t>father with mild learning difficulties</t>
  </si>
  <si>
    <t>3395_004</t>
  </si>
  <si>
    <t>chr16:6654691-6689092</t>
  </si>
  <si>
    <t>3097_004</t>
  </si>
  <si>
    <t>chr16:6657305-6689092</t>
  </si>
  <si>
    <t>14158_2580</t>
  </si>
  <si>
    <t>3095_003</t>
  </si>
  <si>
    <t>14229_3630</t>
  </si>
  <si>
    <t>18100_302</t>
  </si>
  <si>
    <t>chr16:6657851-6689092</t>
  </si>
  <si>
    <t>3095_3</t>
  </si>
  <si>
    <t>3097_4</t>
  </si>
  <si>
    <t>3395_4</t>
  </si>
  <si>
    <t>4532_1</t>
  </si>
  <si>
    <t>chr16:7133248-7196046</t>
  </si>
  <si>
    <t>5442_3</t>
  </si>
  <si>
    <t>chr16:7304904-7325683</t>
  </si>
  <si>
    <t>U-2015</t>
  </si>
  <si>
    <t>chr16:5942659-7000800</t>
  </si>
  <si>
    <t>Chen et al., 2017 (28931914)</t>
  </si>
  <si>
    <t>1-0794-003</t>
  </si>
  <si>
    <t>chr16:6749974-7122769</t>
  </si>
  <si>
    <t>1-0965-003</t>
  </si>
  <si>
    <t>chr16:6677327-6719038</t>
  </si>
  <si>
    <t>AU3531301_HI9803</t>
  </si>
  <si>
    <t>chr16:5783316-6887689</t>
  </si>
  <si>
    <t>AU1091306</t>
  </si>
  <si>
    <t>chr16:6104118-6257542</t>
  </si>
  <si>
    <t>AU3482303_HI9700</t>
  </si>
  <si>
    <t>chr16:6750250-7122374</t>
  </si>
  <si>
    <t>nssv1602532</t>
  </si>
  <si>
    <t>chr16:6660795-6685821</t>
  </si>
  <si>
    <t>25,03</t>
  </si>
  <si>
    <t>chr16:5803924-6425752</t>
  </si>
  <si>
    <t>chr16:7194151-7416598</t>
  </si>
  <si>
    <t>UTR, exonic, intronic</t>
  </si>
  <si>
    <t>intron 4 (NM_018723) / intron 2 (NM_001142334) / UTR, exon 1 (NM_145892)</t>
  </si>
  <si>
    <t>Grozeva et al 2010 (20368508)</t>
  </si>
  <si>
    <t>chr16:6550400-6914358</t>
  </si>
  <si>
    <t>exon 3, introns 2-3</t>
  </si>
  <si>
    <t>chr16:6641118-6688103</t>
  </si>
  <si>
    <t>46985‬</t>
  </si>
  <si>
    <t>unaffected mother</t>
  </si>
  <si>
    <t>Melhem et al., 2011 (21982423)</t>
  </si>
  <si>
    <t>chr16:6642792-6688103</t>
  </si>
  <si>
    <t>unaffected sibling</t>
  </si>
  <si>
    <t>Paternal*</t>
  </si>
  <si>
    <t>chr16:6642792-6705571</t>
  </si>
  <si>
    <t>chr16:6948175-6978875</t>
  </si>
  <si>
    <t>SCZ, learning disability</t>
  </si>
  <si>
    <t>Xu et al., 2008 (18511947)</t>
  </si>
  <si>
    <t>lrr_baf_batch2.txt_493 1</t>
  </si>
  <si>
    <t>chr16:5536965-7209601</t>
  </si>
  <si>
    <t>McGrath et al 2015 (25062598)</t>
  </si>
  <si>
    <t>1922040225_B</t>
  </si>
  <si>
    <t>chr16:6624363-6681184</t>
  </si>
  <si>
    <t>TS2_1886</t>
  </si>
  <si>
    <t>chr16:7756087-7812131</t>
  </si>
  <si>
    <t>intron 14-15, exon 15-16 (NM_018723) / introns 12-13, exons 13-14 (NM_01142334) / introns 11-12, exons 12-13 (NM_145892)</t>
  </si>
  <si>
    <t>Tourette, ADHD</t>
  </si>
  <si>
    <t>ASD, aggressive behaviour, ID, morphological abnormalities</t>
  </si>
  <si>
    <t>chr16:6641118-6692980</t>
  </si>
  <si>
    <t>51862‬</t>
  </si>
  <si>
    <t>schizoaphective bipolar</t>
  </si>
  <si>
    <t>F, female; M, male ; N/A, data not available. ADHD, attention-deficit hyperactivity disorder; ASD, autism spectrum disorder; BIP, bipolar disorder; GDD, general developmental disorder; ID, intellectual disability; SCZ, schizophrenia.</t>
  </si>
  <si>
    <r>
      <t xml:space="preserve">Supplementary Table 4. CNVs found in </t>
    </r>
    <r>
      <rPr>
        <b/>
        <i/>
        <sz val="11"/>
        <color theme="1"/>
        <rFont val="Calibri"/>
        <family val="2"/>
        <scheme val="minor"/>
      </rPr>
      <t>RBFOX1</t>
    </r>
    <r>
      <rPr>
        <b/>
        <sz val="11"/>
        <color theme="1"/>
        <rFont val="Calibri"/>
        <family val="2"/>
        <scheme val="minor"/>
      </rPr>
      <t xml:space="preserve"> in patients with psychiatric conditions</t>
    </r>
  </si>
  <si>
    <r>
      <t>Supplementary Table 2</t>
    </r>
    <r>
      <rPr>
        <sz val="11"/>
        <color theme="1"/>
        <rFont val="Times New Roman"/>
        <family val="1"/>
      </rPr>
      <t xml:space="preserve">. Common genetic risk variants (SNPs) in </t>
    </r>
    <r>
      <rPr>
        <i/>
        <sz val="11"/>
        <color theme="1"/>
        <rFont val="Times New Roman"/>
        <family val="1"/>
      </rPr>
      <t>RBFOX1</t>
    </r>
    <r>
      <rPr>
        <sz val="11"/>
        <color theme="1"/>
        <rFont val="Times New Roman"/>
        <family val="1"/>
      </rPr>
      <t xml:space="preserve"> gene showing suggestive associations with psychiatric conditions</t>
    </r>
  </si>
  <si>
    <t>SNP</t>
  </si>
  <si>
    <t>P</t>
  </si>
  <si>
    <t>rs8056990</t>
  </si>
  <si>
    <t>rs1906061</t>
  </si>
  <si>
    <t>rs12448737m</t>
  </si>
  <si>
    <t>rs8050094</t>
  </si>
  <si>
    <t>rs8049954</t>
  </si>
  <si>
    <t>rs6500742</t>
  </si>
  <si>
    <t>RT</t>
  </si>
  <si>
    <t>rs4479249</t>
  </si>
  <si>
    <t>rs6500948</t>
  </si>
  <si>
    <t>rs4350587</t>
  </si>
  <si>
    <t>rs4786996</t>
  </si>
  <si>
    <t>rs8046401</t>
  </si>
  <si>
    <t>rs9940929</t>
  </si>
  <si>
    <t>rs4238877</t>
  </si>
  <si>
    <t>rs4337311</t>
  </si>
  <si>
    <t>rs4290489</t>
  </si>
  <si>
    <t>rs2178721</t>
  </si>
  <si>
    <t>rs7200150</t>
  </si>
  <si>
    <t>rs4787000</t>
  </si>
  <si>
    <t>rs12925090</t>
  </si>
  <si>
    <t>rs12925403</t>
  </si>
  <si>
    <t>rs4494563</t>
  </si>
  <si>
    <t>rs6500947</t>
  </si>
  <si>
    <t>rs2191131</t>
  </si>
  <si>
    <t>rs2191130</t>
  </si>
  <si>
    <t>rs7204945</t>
  </si>
  <si>
    <t>rs7202295</t>
  </si>
  <si>
    <t>rs6500946</t>
  </si>
  <si>
    <t>rs4511555</t>
  </si>
  <si>
    <t>rs4473206</t>
  </si>
  <si>
    <t>rs5009028</t>
  </si>
  <si>
    <t>rs4786997</t>
  </si>
  <si>
    <t>rs34857835</t>
  </si>
  <si>
    <t>rs35378747</t>
  </si>
  <si>
    <t>rs59271741</t>
  </si>
  <si>
    <t>rs4786998</t>
  </si>
  <si>
    <t>rs4411517</t>
  </si>
  <si>
    <t>rs4497710</t>
  </si>
  <si>
    <t>rs12445831</t>
  </si>
  <si>
    <t>rs4360957</t>
  </si>
  <si>
    <t>rs4381618</t>
  </si>
  <si>
    <t>rs12447663</t>
  </si>
  <si>
    <t>rs11862622</t>
  </si>
  <si>
    <t>rs12445208</t>
  </si>
  <si>
    <t>rs11866790</t>
  </si>
  <si>
    <t>rs11862619</t>
  </si>
  <si>
    <t>rs17562208</t>
  </si>
  <si>
    <t>rs11861673</t>
  </si>
  <si>
    <t>rs5009029</t>
  </si>
  <si>
    <t>rs11861497</t>
  </si>
  <si>
    <t>rs4787050</t>
  </si>
  <si>
    <t>rs17143433</t>
  </si>
  <si>
    <t>rs4787048</t>
  </si>
  <si>
    <t>rs3785232</t>
  </si>
  <si>
    <t>rs7189741</t>
  </si>
  <si>
    <t>rs7185128</t>
  </si>
  <si>
    <t>rs4786995</t>
  </si>
  <si>
    <t>rs11645478</t>
  </si>
  <si>
    <t>rs12924980</t>
  </si>
  <si>
    <t>rs11077169</t>
  </si>
  <si>
    <t>rs4787008</t>
  </si>
  <si>
    <t>rs1935397</t>
  </si>
  <si>
    <t>rs2534760</t>
  </si>
  <si>
    <t>CD-23</t>
  </si>
  <si>
    <t>rs7193263</t>
  </si>
  <si>
    <t>rs8063603</t>
  </si>
  <si>
    <t>rs10852676</t>
  </si>
  <si>
    <t>rs6500768</t>
  </si>
  <si>
    <t>rs716508</t>
  </si>
  <si>
    <t>rs7188257</t>
  </si>
  <si>
    <t>rs61547418</t>
  </si>
  <si>
    <t>rs6500770</t>
  </si>
  <si>
    <t>rs4786850</t>
  </si>
  <si>
    <t>rs1861188</t>
  </si>
  <si>
    <t>rs113726301</t>
  </si>
  <si>
    <t>rs12448420</t>
  </si>
  <si>
    <t>rs72778205</t>
  </si>
  <si>
    <t>rs57035629</t>
  </si>
  <si>
    <t>rs111429920</t>
  </si>
  <si>
    <t>rs113039090</t>
  </si>
  <si>
    <t>rs60856919</t>
  </si>
  <si>
    <t>rs7187481</t>
  </si>
  <si>
    <t>rs111841592</t>
  </si>
  <si>
    <t>rs188088642</t>
  </si>
  <si>
    <t>rs7188476</t>
  </si>
  <si>
    <t>rs11077022</t>
  </si>
  <si>
    <t>rs60148766</t>
  </si>
  <si>
    <t>rs10852675</t>
  </si>
  <si>
    <t>rs8050261</t>
  </si>
  <si>
    <t>rs8051084</t>
  </si>
  <si>
    <t>rs8050918</t>
  </si>
  <si>
    <t>rs10852673</t>
  </si>
  <si>
    <t>rs12448139</t>
  </si>
  <si>
    <t>rs17139688</t>
  </si>
  <si>
    <t>rs10500337</t>
  </si>
  <si>
    <t>rs12927291</t>
  </si>
  <si>
    <t>rs12928387</t>
  </si>
  <si>
    <t>rs56354361</t>
  </si>
  <si>
    <t>rs8054572</t>
  </si>
  <si>
    <t>rs10500338</t>
  </si>
  <si>
    <t>rs6500765</t>
  </si>
  <si>
    <t>rs1420025</t>
  </si>
  <si>
    <t>rs6500769</t>
  </si>
  <si>
    <t>rs8049123</t>
  </si>
  <si>
    <t>rs11077204</t>
  </si>
  <si>
    <t>rs3785236</t>
  </si>
  <si>
    <t>rs13338644</t>
  </si>
  <si>
    <t>rs7202627</t>
  </si>
  <si>
    <t>rs7199065</t>
  </si>
  <si>
    <t>rs3785234</t>
  </si>
  <si>
    <t>rs11077024</t>
  </si>
  <si>
    <t>rs17221054</t>
  </si>
  <si>
    <t>rs11077206</t>
  </si>
  <si>
    <t>rs7198928</t>
  </si>
  <si>
    <t>rs35851985</t>
  </si>
  <si>
    <t>rs57256407</t>
  </si>
  <si>
    <t>rs11077203</t>
  </si>
  <si>
    <t>rs9925434</t>
  </si>
  <si>
    <t>rs58330268</t>
  </si>
  <si>
    <t>rs4786091</t>
  </si>
  <si>
    <t>rs7186816</t>
  </si>
  <si>
    <t>rs11640652</t>
  </si>
  <si>
    <t>rs7204695</t>
  </si>
  <si>
    <t>rs1978314</t>
  </si>
  <si>
    <t>rs4274443</t>
  </si>
  <si>
    <t>rs3785235</t>
  </si>
  <si>
    <t>rs57621245</t>
  </si>
  <si>
    <t>rs1362318</t>
  </si>
  <si>
    <t>rs17221152</t>
  </si>
  <si>
    <t>rs1420036</t>
  </si>
  <si>
    <t>rs7192025</t>
  </si>
  <si>
    <t>rs17139767</t>
  </si>
  <si>
    <t>rs933479</t>
  </si>
  <si>
    <t>rs55997507</t>
  </si>
  <si>
    <t>rs1978316</t>
  </si>
  <si>
    <t>rs7202054</t>
  </si>
  <si>
    <t>rs4255786</t>
  </si>
  <si>
    <t>rs4255787</t>
  </si>
  <si>
    <t>rs55680138</t>
  </si>
  <si>
    <t>rs67861918</t>
  </si>
  <si>
    <t>rs7191889</t>
  </si>
  <si>
    <t>rs17220445</t>
  </si>
  <si>
    <t>rs7191200</t>
  </si>
  <si>
    <t>rs17220529</t>
  </si>
  <si>
    <t>rs1344470</t>
  </si>
  <si>
    <t>rs4786848</t>
  </si>
  <si>
    <t>rs113752785</t>
  </si>
  <si>
    <t>rs11863506</t>
  </si>
  <si>
    <t>rs2880916</t>
  </si>
  <si>
    <t>rs66495252</t>
  </si>
  <si>
    <t>rs1344471</t>
  </si>
  <si>
    <t>rs7190951</t>
  </si>
  <si>
    <t>rs1344472</t>
  </si>
  <si>
    <t>rs67162703</t>
  </si>
  <si>
    <t>rs17220612</t>
  </si>
  <si>
    <t>rs73521157</t>
  </si>
  <si>
    <t>rs72776497</t>
  </si>
  <si>
    <t>rs11867043</t>
  </si>
  <si>
    <t>rs716509</t>
  </si>
  <si>
    <t>rs1420037</t>
  </si>
  <si>
    <t>rs73521156</t>
  </si>
  <si>
    <t>rs67023896</t>
  </si>
  <si>
    <t>rs4786092</t>
  </si>
  <si>
    <t>rs111420470</t>
  </si>
  <si>
    <t>rs3785238</t>
  </si>
  <si>
    <t>rs17819872</t>
  </si>
  <si>
    <t>rs13336122</t>
  </si>
  <si>
    <t>rs62016049</t>
  </si>
  <si>
    <t>rs17219976</t>
  </si>
  <si>
    <t>rs4786841</t>
  </si>
  <si>
    <t>rs17819914</t>
  </si>
  <si>
    <t>rs66589142</t>
  </si>
  <si>
    <t>rs11077016</t>
  </si>
  <si>
    <t>rs1978317</t>
  </si>
  <si>
    <t>rs67962445</t>
  </si>
  <si>
    <t>rs7196688</t>
  </si>
  <si>
    <t>rs68116725</t>
  </si>
  <si>
    <t>rs73521144</t>
  </si>
  <si>
    <t>rs9935068</t>
  </si>
  <si>
    <t>rs56193200</t>
  </si>
  <si>
    <t>rs1344469</t>
  </si>
  <si>
    <t>rs72776482</t>
  </si>
  <si>
    <t>rs73521143</t>
  </si>
  <si>
    <t>rs67239940</t>
  </si>
  <si>
    <t>rs72776495</t>
  </si>
  <si>
    <t>rs1547539</t>
  </si>
  <si>
    <t>rs62016050</t>
  </si>
  <si>
    <t>rs17819962</t>
  </si>
  <si>
    <t>rs72776485</t>
  </si>
  <si>
    <t>rs12446403</t>
  </si>
  <si>
    <t>rs17219189</t>
  </si>
  <si>
    <t>rs67577697</t>
  </si>
  <si>
    <t>rs67347747</t>
  </si>
  <si>
    <t>rs12446113</t>
  </si>
  <si>
    <t>rs9929993</t>
  </si>
  <si>
    <t>rs1978315</t>
  </si>
  <si>
    <t>rs72776412</t>
  </si>
  <si>
    <t>rs67517937</t>
  </si>
  <si>
    <t>rs67896120</t>
  </si>
  <si>
    <t>rs7187868</t>
  </si>
  <si>
    <t>rs2534753</t>
  </si>
  <si>
    <t>rs10500339</t>
  </si>
  <si>
    <t>rs72776415</t>
  </si>
  <si>
    <t>rs61563561</t>
  </si>
  <si>
    <t>rs77752707</t>
  </si>
  <si>
    <t>rs11077202</t>
  </si>
  <si>
    <t>rs67607023</t>
  </si>
  <si>
    <t>rs12444690</t>
  </si>
  <si>
    <t>rs2160166</t>
  </si>
  <si>
    <t>rs4787049</t>
  </si>
  <si>
    <t>rs56308757</t>
  </si>
  <si>
    <t>rs9935836</t>
  </si>
  <si>
    <t>rs55793113</t>
  </si>
  <si>
    <t>rs4616299</t>
  </si>
  <si>
    <t>rs11640969</t>
  </si>
  <si>
    <t>rs78150755</t>
  </si>
  <si>
    <t>rs77630439</t>
  </si>
  <si>
    <t>rs11640647</t>
  </si>
  <si>
    <t>rs1640880</t>
  </si>
  <si>
    <t>MDD</t>
  </si>
  <si>
    <t>rs10852687</t>
  </si>
  <si>
    <t>rs7184911</t>
  </si>
  <si>
    <t>rs11646221</t>
  </si>
  <si>
    <t>rs7195278</t>
  </si>
  <si>
    <t>rs716983</t>
  </si>
  <si>
    <t>rs7186834</t>
  </si>
  <si>
    <t>rs3785237</t>
  </si>
  <si>
    <t>rs2191129</t>
  </si>
  <si>
    <t>rs11077207</t>
  </si>
  <si>
    <t>rs10492762</t>
  </si>
  <si>
    <t>rs58775805</t>
  </si>
  <si>
    <t>rs11641267</t>
  </si>
  <si>
    <t>rs3785229</t>
  </si>
  <si>
    <t>rs11640510</t>
  </si>
  <si>
    <t>rs17685565</t>
  </si>
  <si>
    <t>rs34518736</t>
  </si>
  <si>
    <t>rs12923556</t>
  </si>
  <si>
    <t>rs12923795</t>
  </si>
  <si>
    <t>rs1857952</t>
  </si>
  <si>
    <t>rs10492829</t>
  </si>
  <si>
    <t>rs78728828</t>
  </si>
  <si>
    <t>rs72762903</t>
  </si>
  <si>
    <t>rs4786872</t>
  </si>
  <si>
    <t>rs17140337</t>
  </si>
  <si>
    <t>SNP, single nucleotide polymorphism; CD-MA, cross-disorder meta-analysis; SCZ, schizophrenia; RT, risk tolerance behavior. In bold, SNPs reaching genome-wide significance (p&lt;5.0E-08).</t>
  </si>
  <si>
    <r>
      <t>Supplementary Table 6.</t>
    </r>
    <r>
      <rPr>
        <sz val="11"/>
        <color theme="1"/>
        <rFont val="Times New Roman"/>
        <family val="1"/>
      </rPr>
      <t xml:space="preserve"> Number of regulatory elements, H3K4me1 and H3K27ac peaks (data from ENCODE), detected in intronic CNVs in patients.</t>
    </r>
  </si>
  <si>
    <t>Patient</t>
  </si>
  <si>
    <t>H3K4me1 peaks</t>
  </si>
  <si>
    <t>H3K27ac peaks</t>
  </si>
  <si>
    <t>N/A_1</t>
  </si>
  <si>
    <t>N/A_2</t>
  </si>
  <si>
    <t>N/A_3</t>
  </si>
  <si>
    <t>Patient_1</t>
  </si>
  <si>
    <t>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</si>
</sst>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wrapText="1"/>
    </xf>
    <xf numFmtId="0" fontId="3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0" borderId="0" xfId="1" applyNumberFormat="1" applyFont="1" applyFill="1" applyAlignment="1">
      <alignment horizontal="center" wrapText="1"/>
    </xf>
    <xf numFmtId="3" fontId="0" fillId="0" borderId="0" xfId="0" applyNumberFormat="1" applyFont="1" applyFill="1" applyAlignment="1">
      <alignment horizontal="center" wrapText="1"/>
    </xf>
    <xf numFmtId="3" fontId="0" fillId="0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 applyBorder="1" applyAlignment="1">
      <alignment horizontal="center" vertical="center" wrapText="1"/>
    </xf>
    <xf numFmtId="11" fontId="16" fillId="0" borderId="0" xfId="0" applyNumberFormat="1" applyFont="1" applyBorder="1" applyAlignment="1">
      <alignment horizontal="center" vertical="center" wrapText="1"/>
    </xf>
    <xf numFmtId="11" fontId="15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11" fontId="15" fillId="0" borderId="0" xfId="0" applyNumberFormat="1" applyFont="1" applyBorder="1" applyAlignment="1">
      <alignment horizontal="right" vertical="center" wrapText="1"/>
    </xf>
    <xf numFmtId="11" fontId="16" fillId="0" borderId="0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1" fontId="16" fillId="0" borderId="1" xfId="0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0" fillId="0" borderId="0" xfId="0" applyFill="1"/>
    <xf numFmtId="0" fontId="1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Título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bara/OneDrive%20-%20Universitat%20de%20Barcelona/Ester/RBFOX1%20analysis/RBFOX1%20CNVs%20patients/CNVs%20RBFOX1%20resultadosEster/CN%20literatura%20rbfox1_TablaTrastornos_comorbidi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 ADHD"/>
      <sheetName val="CN ASD"/>
      <sheetName val="CN BP"/>
      <sheetName val="CN OCD"/>
      <sheetName val="CN SCZ"/>
      <sheetName val="CN Tourette"/>
      <sheetName val="CN comorbidities"/>
      <sheetName val="recuento"/>
    </sheetNames>
    <sheetDataSet>
      <sheetData sheetId="0" refreshError="1">
        <row r="1">
          <cell r="C1">
            <v>0</v>
          </cell>
          <cell r="H1">
            <v>0</v>
          </cell>
        </row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 t="str">
            <v>130_089_3</v>
          </cell>
          <cell r="D3" t="str">
            <v>N/A</v>
          </cell>
          <cell r="E3" t="str">
            <v>chr16:6753260-6841514</v>
          </cell>
          <cell r="F3" t="str">
            <v>No aparece assembly, asumo que es 36!</v>
          </cell>
          <cell r="G3" t="str">
            <v>chr16:6813259-6901513</v>
          </cell>
          <cell r="H3">
            <v>88255</v>
          </cell>
          <cell r="I3" t="str">
            <v>UTR, exonic, intronic</v>
          </cell>
          <cell r="J3" t="str">
            <v>intron 3  (NM_018723) / UTR exon 1, intron 1 (NM_01142334)</v>
          </cell>
        </row>
        <row r="4">
          <cell r="C4" t="str">
            <v>130_214_3</v>
          </cell>
          <cell r="D4" t="str">
            <v>N/A</v>
          </cell>
          <cell r="E4" t="str">
            <v>chr16:7223181-7270339</v>
          </cell>
          <cell r="F4" t="str">
            <v>No aparece assembly, asumo que es 36!</v>
          </cell>
          <cell r="G4" t="str">
            <v>chr16:7283180-7330338</v>
          </cell>
          <cell r="H4">
            <v>47159</v>
          </cell>
          <cell r="I4" t="str">
            <v>intronic</v>
          </cell>
          <cell r="J4" t="str">
            <v>intron 4 (NM_018723) /  intron 2 (NM_01142334)</v>
          </cell>
        </row>
        <row r="5">
          <cell r="C5" t="str">
            <v>130_358_3</v>
          </cell>
          <cell r="D5" t="str">
            <v>N/A</v>
          </cell>
          <cell r="E5" t="str">
            <v>chr16:6072599-6783832</v>
          </cell>
          <cell r="F5" t="str">
            <v>No aparece assembly, asumo que es 36!</v>
          </cell>
          <cell r="G5" t="str">
            <v>chr16:6132598-6843831</v>
          </cell>
          <cell r="H5">
            <v>711.23400000000004</v>
          </cell>
          <cell r="I5" t="str">
            <v>UTR, exonic, intronic</v>
          </cell>
          <cell r="J5" t="str">
            <v>introns 1-3, exons 2-3 (NM_018723) / UTR, intron 1 (NM_01142334)</v>
          </cell>
        </row>
        <row r="6">
          <cell r="C6">
            <v>19764.3</v>
          </cell>
          <cell r="D6" t="str">
            <v>F</v>
          </cell>
          <cell r="E6" t="str">
            <v>chr16:6808722-6868435</v>
          </cell>
          <cell r="F6" t="str">
            <v>Mar. 2006 (NCBI36/hg18)</v>
          </cell>
          <cell r="G6" t="str">
            <v>chr16:6868721-6928434</v>
          </cell>
          <cell r="H6">
            <v>59714</v>
          </cell>
          <cell r="I6" t="str">
            <v>intronic</v>
          </cell>
          <cell r="J6" t="str">
            <v>intron 3  (NM_018723) / intron 1 (NM_01142334)</v>
          </cell>
        </row>
        <row r="7">
          <cell r="H7">
            <v>0</v>
          </cell>
        </row>
      </sheetData>
      <sheetData sheetId="1" refreshError="1"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>
            <v>1912</v>
          </cell>
          <cell r="D3" t="str">
            <v>N/A</v>
          </cell>
          <cell r="E3" t="str">
            <v>chr16:7757373-7776124</v>
          </cell>
          <cell r="F3" t="str">
            <v>No aparece assembly! asumo que es 37</v>
          </cell>
          <cell r="G3" t="str">
            <v>chr16:7757373-7776124</v>
          </cell>
          <cell r="H3">
            <v>18752</v>
          </cell>
          <cell r="I3" t="str">
            <v>UTR, exonic, intronic</v>
          </cell>
          <cell r="J3" t="str">
            <v>introns 14-15, exons 15-16, UTR  (NM_018723) / introns 12-13, exons 13-14, UTR (NM_001142334) / introns 11-12, exons 12-13, UTR (NM_145892)</v>
          </cell>
        </row>
        <row r="4">
          <cell r="C4" t="str">
            <v>Patient 1</v>
          </cell>
          <cell r="D4" t="str">
            <v>F</v>
          </cell>
          <cell r="E4" t="str">
            <v>chr16:6149356-6348681</v>
          </cell>
          <cell r="F4" t="str">
            <v>Feb. 2009 (GRCh37/hg19)</v>
          </cell>
          <cell r="G4" t="str">
            <v>chr16:6149356-6348681</v>
          </cell>
          <cell r="H4">
            <v>199000</v>
          </cell>
          <cell r="I4" t="str">
            <v>intronic</v>
          </cell>
          <cell r="J4" t="str">
            <v>intron 1 (NM_018723)</v>
          </cell>
        </row>
        <row r="5">
          <cell r="C5" t="str">
            <v>3395_004</v>
          </cell>
          <cell r="D5" t="str">
            <v>M</v>
          </cell>
          <cell r="E5" t="str">
            <v>chr16:6594692_6629093</v>
          </cell>
          <cell r="F5" t="str">
            <v>Mar. 2006 (NCBI36/hg18)</v>
          </cell>
          <cell r="G5" t="str">
            <v>chr16:6654691-6689092</v>
          </cell>
          <cell r="H5">
            <v>34402</v>
          </cell>
          <cell r="I5" t="str">
            <v>intronic</v>
          </cell>
          <cell r="J5" t="str">
            <v>intron 2 (NM_018723)</v>
          </cell>
        </row>
        <row r="6">
          <cell r="C6" t="str">
            <v>3097_004</v>
          </cell>
          <cell r="D6" t="str">
            <v>F</v>
          </cell>
          <cell r="E6" t="str">
            <v>chr16:6597306-6629093</v>
          </cell>
          <cell r="F6" t="str">
            <v>Mar. 2006 (NCBI36/hg18)</v>
          </cell>
          <cell r="G6" t="str">
            <v>chr16:6657305-6689092</v>
          </cell>
          <cell r="H6">
            <v>31788</v>
          </cell>
          <cell r="I6" t="str">
            <v>intronic</v>
          </cell>
          <cell r="J6" t="str">
            <v>intron 2 (NM_018723)</v>
          </cell>
        </row>
        <row r="7">
          <cell r="C7" t="str">
            <v>14158_2580</v>
          </cell>
          <cell r="D7" t="str">
            <v>M</v>
          </cell>
          <cell r="E7" t="str">
            <v>chr16:6597306-6629093</v>
          </cell>
          <cell r="F7" t="str">
            <v>Mar. 2006 (NCBI36/hg18)</v>
          </cell>
          <cell r="G7" t="str">
            <v>chr16:6657305-6689092</v>
          </cell>
          <cell r="H7">
            <v>31788</v>
          </cell>
          <cell r="I7" t="str">
            <v>intronic</v>
          </cell>
          <cell r="J7" t="str">
            <v>intron 2 (NM_018723)</v>
          </cell>
        </row>
        <row r="8">
          <cell r="C8" t="str">
            <v>3095_003</v>
          </cell>
          <cell r="D8" t="str">
            <v>F</v>
          </cell>
          <cell r="E8" t="str">
            <v>chr16:6597306-6629093</v>
          </cell>
          <cell r="F8" t="str">
            <v>Mar. 2006 (NCBI36/hg18)</v>
          </cell>
          <cell r="G8" t="str">
            <v>chr16:6657305-6689092</v>
          </cell>
          <cell r="H8">
            <v>31788</v>
          </cell>
          <cell r="I8" t="str">
            <v>intronic</v>
          </cell>
          <cell r="J8" t="str">
            <v>intron 2 (NM_018723)</v>
          </cell>
        </row>
        <row r="9">
          <cell r="C9" t="str">
            <v>14229_3630</v>
          </cell>
          <cell r="D9" t="str">
            <v>M</v>
          </cell>
          <cell r="E9" t="str">
            <v>chr16:6597306-6629093</v>
          </cell>
          <cell r="F9" t="str">
            <v>Mar. 2006 (NCBI36/hg18)</v>
          </cell>
          <cell r="G9" t="str">
            <v>chr16:6657305-6689092</v>
          </cell>
          <cell r="H9">
            <v>31788</v>
          </cell>
          <cell r="I9" t="str">
            <v>intronic</v>
          </cell>
          <cell r="J9" t="str">
            <v>intron 2 (NM_018723)</v>
          </cell>
        </row>
        <row r="10">
          <cell r="C10" t="str">
            <v>18100_302</v>
          </cell>
          <cell r="D10" t="str">
            <v>M</v>
          </cell>
          <cell r="E10" t="str">
            <v>chr16:6597852-6629093</v>
          </cell>
          <cell r="F10" t="str">
            <v>Mar. 2006 (NCBI36/hg18)</v>
          </cell>
          <cell r="G10" t="str">
            <v>chr16:6657851-6689092</v>
          </cell>
          <cell r="H10">
            <v>31242</v>
          </cell>
          <cell r="I10" t="str">
            <v>intronic</v>
          </cell>
          <cell r="J10" t="str">
            <v>intron 2 (NM_018723)</v>
          </cell>
        </row>
        <row r="11">
          <cell r="C11" t="str">
            <v>3095_3</v>
          </cell>
          <cell r="D11" t="str">
            <v>F</v>
          </cell>
          <cell r="E11" t="str">
            <v>chr16:6597306-6629093</v>
          </cell>
          <cell r="F11" t="str">
            <v>Mar. 2006 (NCBI36/hg18)</v>
          </cell>
          <cell r="G11" t="str">
            <v>chr16:6657305-6689092</v>
          </cell>
          <cell r="H11">
            <v>31788</v>
          </cell>
          <cell r="I11" t="str">
            <v>intronic</v>
          </cell>
          <cell r="J11" t="str">
            <v>intron 2 (NM_018723)</v>
          </cell>
        </row>
        <row r="12">
          <cell r="C12" t="str">
            <v>3097_4</v>
          </cell>
          <cell r="D12" t="str">
            <v>F</v>
          </cell>
          <cell r="E12" t="str">
            <v>chr16:6597306-6629093</v>
          </cell>
          <cell r="F12" t="str">
            <v>Mar. 2006 (NCBI36/hg18)</v>
          </cell>
          <cell r="G12" t="str">
            <v>chr16:6657305-6689092</v>
          </cell>
          <cell r="H12">
            <v>31788</v>
          </cell>
          <cell r="I12" t="str">
            <v>intronic</v>
          </cell>
          <cell r="J12" t="str">
            <v>intron 2 (NM_018723)</v>
          </cell>
        </row>
        <row r="13">
          <cell r="C13" t="str">
            <v>3395_4</v>
          </cell>
          <cell r="D13" t="str">
            <v>M</v>
          </cell>
          <cell r="E13" t="str">
            <v>chr16:6594692-6629093</v>
          </cell>
          <cell r="F13" t="str">
            <v>Mar. 2006 (NCBI36/hg18)</v>
          </cell>
          <cell r="G13" t="str">
            <v>chr16:6654691-6689092</v>
          </cell>
          <cell r="H13">
            <v>34402</v>
          </cell>
          <cell r="I13" t="str">
            <v>intronic</v>
          </cell>
          <cell r="J13" t="str">
            <v>intron 2 (NM_018723)</v>
          </cell>
        </row>
        <row r="14">
          <cell r="C14" t="str">
            <v>4532_1</v>
          </cell>
          <cell r="D14" t="str">
            <v>M</v>
          </cell>
          <cell r="E14" t="str">
            <v>chr16:7073249-7136047</v>
          </cell>
          <cell r="F14" t="str">
            <v>Mar. 2006 (NCBI36/hg18)</v>
          </cell>
          <cell r="G14" t="str">
            <v>chr16:7133248-7196046</v>
          </cell>
          <cell r="H14">
            <v>62799</v>
          </cell>
          <cell r="I14" t="str">
            <v>intronic</v>
          </cell>
          <cell r="J14" t="str">
            <v>intron 4 (NM_018723) / intron 2  (NM_001142334)</v>
          </cell>
        </row>
        <row r="15">
          <cell r="C15" t="str">
            <v>5442_3</v>
          </cell>
          <cell r="D15" t="str">
            <v>M</v>
          </cell>
          <cell r="E15" t="str">
            <v>chr16:7244905-7265684</v>
          </cell>
          <cell r="F15" t="str">
            <v>Mar. 2006 (NCBI36/hg18)</v>
          </cell>
          <cell r="G15" t="str">
            <v>chr16:7304904-7325683</v>
          </cell>
          <cell r="H15">
            <v>20780</v>
          </cell>
          <cell r="I15" t="str">
            <v>intronic</v>
          </cell>
          <cell r="J15" t="str">
            <v>intron 4 (NM_018723) / intron 2  (NM_001142334)</v>
          </cell>
        </row>
        <row r="16">
          <cell r="C16" t="str">
            <v>U-2015</v>
          </cell>
          <cell r="D16" t="str">
            <v>M</v>
          </cell>
          <cell r="E16" t="str">
            <v>chr16:5942659-7000800</v>
          </cell>
          <cell r="F16" t="str">
            <v>Feb. 2009 (GRCh37/hg19)</v>
          </cell>
          <cell r="G16" t="str">
            <v>chr16:5942659-7000800</v>
          </cell>
          <cell r="H16">
            <v>1058</v>
          </cell>
          <cell r="I16" t="str">
            <v xml:space="preserve">UTR, exonic, intronic </v>
          </cell>
          <cell r="J16" t="str">
            <v>UTR, introns 1-3, exons 1-3 (NM_018723) / UTR, intron 1 (NM_001142334)</v>
          </cell>
        </row>
        <row r="17">
          <cell r="C17" t="str">
            <v>1-0794-003</v>
          </cell>
          <cell r="D17" t="str">
            <v>M</v>
          </cell>
          <cell r="E17" t="str">
            <v>chr16:6749974-7122769</v>
          </cell>
          <cell r="F17" t="str">
            <v>Feb. 2009 (GRCh37/hg19)</v>
          </cell>
          <cell r="G17" t="str">
            <v>chr16:6749974-7122769</v>
          </cell>
          <cell r="H17">
            <v>372796</v>
          </cell>
          <cell r="I17" t="str">
            <v>UTR, exonic, intronic</v>
          </cell>
          <cell r="J17" t="str">
            <v>exon 4, intron 3-4 (NM_018723) / UTR, exon 1-2, intron 1-2  (NM_001142334)</v>
          </cell>
        </row>
        <row r="18">
          <cell r="C18" t="str">
            <v>1-0965-003</v>
          </cell>
          <cell r="D18" t="str">
            <v>M</v>
          </cell>
          <cell r="E18" t="str">
            <v>chr16:6677327-6719038</v>
          </cell>
          <cell r="F18" t="str">
            <v>Feb. 2009 (GRCh37/hg19)</v>
          </cell>
          <cell r="G18" t="str">
            <v>chr16:6677327-6719038</v>
          </cell>
          <cell r="H18">
            <v>41712</v>
          </cell>
          <cell r="I18" t="str">
            <v>exonic, intronic</v>
          </cell>
          <cell r="J18" t="str">
            <v>intron 2-3, exon 3 (NM_018723)</v>
          </cell>
        </row>
        <row r="19">
          <cell r="C19" t="str">
            <v>AU3531301_HI9803</v>
          </cell>
          <cell r="D19" t="str">
            <v>F</v>
          </cell>
          <cell r="E19" t="str">
            <v>chr16:5783316-6887689</v>
          </cell>
          <cell r="F19" t="str">
            <v>Feb. 2009 (GRCh37/hg19)</v>
          </cell>
          <cell r="G19" t="str">
            <v>chr16:5783316-6887689</v>
          </cell>
          <cell r="I19" t="str">
            <v>UTR, exonic, intronic</v>
          </cell>
          <cell r="J19" t="str">
            <v>introns 1-3, UTR, exons 1-3 (NM_018723) / UTR, exon 1-2, intron 1-2  (NM_001142334)</v>
          </cell>
        </row>
        <row r="20">
          <cell r="C20" t="str">
            <v>AU1091306</v>
          </cell>
          <cell r="D20" t="str">
            <v>M</v>
          </cell>
          <cell r="E20" t="str">
            <v>chr16:6104118-6257542</v>
          </cell>
          <cell r="F20" t="str">
            <v>Feb. 2009 (GRCh37/hg19)</v>
          </cell>
          <cell r="G20" t="str">
            <v>chr16:6104118-6257542</v>
          </cell>
          <cell r="H20">
            <v>0</v>
          </cell>
          <cell r="I20" t="str">
            <v>intronic</v>
          </cell>
          <cell r="J20" t="str">
            <v>intron 1 (NM_018723)</v>
          </cell>
        </row>
        <row r="21">
          <cell r="C21" t="str">
            <v>AU3482303_HI9700</v>
          </cell>
          <cell r="D21" t="str">
            <v>M</v>
          </cell>
          <cell r="E21" t="str">
            <v>chr16:6750250-7122374</v>
          </cell>
          <cell r="F21" t="str">
            <v>Feb. 2009 (GRCh37/hg19)</v>
          </cell>
          <cell r="G21" t="str">
            <v>chr16:6750250-7122374</v>
          </cell>
          <cell r="I21" t="str">
            <v>UTR, exonic, intronic</v>
          </cell>
          <cell r="J21" t="str">
            <v>introns 3-4, exon 4 (NM_018723) / introns 1-2, exons 1-2, UTR (NM_001142334)</v>
          </cell>
        </row>
        <row r="22">
          <cell r="C22" t="str">
            <v>nssv1602532</v>
          </cell>
          <cell r="D22" t="str">
            <v>N/A</v>
          </cell>
          <cell r="E22" t="str">
            <v>chr16:6660795-6685821</v>
          </cell>
          <cell r="F22" t="str">
            <v>Feb. 2009 (GRCh37/hg19)</v>
          </cell>
          <cell r="G22" t="str">
            <v>chr16:6660795-6685821</v>
          </cell>
          <cell r="H22" t="str">
            <v>25,03</v>
          </cell>
          <cell r="I22" t="str">
            <v>intronic</v>
          </cell>
          <cell r="J22" t="str">
            <v>intron 2 (NM_018723)</v>
          </cell>
        </row>
        <row r="23">
          <cell r="C23">
            <v>44307</v>
          </cell>
          <cell r="D23" t="str">
            <v>M</v>
          </cell>
          <cell r="E23" t="str">
            <v>chr16:6577428-6601128</v>
          </cell>
          <cell r="F23" t="str">
            <v>Mar. 2006 (NCBI36/hg18)</v>
          </cell>
          <cell r="G23" t="str">
            <v>chr16:6637427-6661127</v>
          </cell>
          <cell r="H23">
            <v>23701</v>
          </cell>
          <cell r="I23" t="str">
            <v>intronic</v>
          </cell>
          <cell r="J23" t="str">
            <v>intron 2 (NM_018723)</v>
          </cell>
        </row>
        <row r="24">
          <cell r="C24">
            <v>68257</v>
          </cell>
          <cell r="D24" t="str">
            <v>M</v>
          </cell>
          <cell r="E24" t="str">
            <v>chr16:6810652-6866528</v>
          </cell>
          <cell r="F24" t="str">
            <v>Mar. 2006 (NCBI36/hg18)</v>
          </cell>
          <cell r="G24" t="str">
            <v>chr16:6870651-6926527</v>
          </cell>
          <cell r="H24">
            <v>55877</v>
          </cell>
          <cell r="I24" t="str">
            <v>intronic</v>
          </cell>
          <cell r="J24" t="str">
            <v>intron 1 (NM_001142334) / intron 3 (NM_018723)</v>
          </cell>
        </row>
        <row r="25">
          <cell r="C25" t="str">
            <v>107204L</v>
          </cell>
          <cell r="D25" t="str">
            <v>M</v>
          </cell>
          <cell r="E25" t="str">
            <v>chr16:7153160-7181550</v>
          </cell>
          <cell r="F25" t="str">
            <v>Mar. 2006 (NCBI36/hg18)</v>
          </cell>
          <cell r="G25" t="str">
            <v>chr16:7213159-7241549</v>
          </cell>
          <cell r="H25">
            <v>28391</v>
          </cell>
          <cell r="I25" t="str">
            <v>intronic</v>
          </cell>
          <cell r="J25" t="str">
            <v>intron 4 (NM_018723) / intron 2  (NM_001142334)</v>
          </cell>
        </row>
        <row r="26">
          <cell r="C26" t="str">
            <v>AB74</v>
          </cell>
          <cell r="D26" t="str">
            <v>N/A</v>
          </cell>
          <cell r="E26" t="str">
            <v>chr16:6666748-6700500</v>
          </cell>
          <cell r="F26" t="str">
            <v>Feb. 2009 (GRCh37/hg19)</v>
          </cell>
          <cell r="G26" t="str">
            <v>chr16:6666748-6700500</v>
          </cell>
          <cell r="H26">
            <v>33752</v>
          </cell>
          <cell r="I26" t="str">
            <v>intronic</v>
          </cell>
          <cell r="J26" t="str">
            <v>intron 2 (NM_018723)</v>
          </cell>
        </row>
        <row r="27">
          <cell r="C27" t="str">
            <v>AB86</v>
          </cell>
          <cell r="D27" t="str">
            <v>N/A</v>
          </cell>
          <cell r="E27" t="str">
            <v>chr16:6816914-6929536</v>
          </cell>
          <cell r="F27" t="str">
            <v>Feb. 2009 (GRCh37/hg19)</v>
          </cell>
          <cell r="G27" t="str">
            <v>chr16:6816914-6929536</v>
          </cell>
          <cell r="H27">
            <v>112622</v>
          </cell>
          <cell r="I27" t="str">
            <v>UTR, exonic, intronic</v>
          </cell>
          <cell r="J27" t="str">
            <v>UTR exon 1, intron 1 (NM_001142334) / intron 3 (NM_018723)</v>
          </cell>
        </row>
        <row r="28">
          <cell r="C28" t="str">
            <v>6264_3</v>
          </cell>
          <cell r="D28" t="str">
            <v>M</v>
          </cell>
          <cell r="E28" t="str">
            <v>chr16:6566431-6609593</v>
          </cell>
          <cell r="F28" t="str">
            <v>Mar. 2006 (NCBI36/hg18)</v>
          </cell>
          <cell r="G28" t="str">
            <v>chr16:6626430-6669592</v>
          </cell>
          <cell r="H28">
            <v>43163</v>
          </cell>
          <cell r="I28" t="str">
            <v>intronic</v>
          </cell>
          <cell r="J28" t="str">
            <v>intron 2 (NM_018723)</v>
          </cell>
        </row>
        <row r="29">
          <cell r="C29" t="str">
            <v>6317_5</v>
          </cell>
          <cell r="D29" t="str">
            <v>M</v>
          </cell>
          <cell r="E29" t="str">
            <v>chr16:6804529-6867243</v>
          </cell>
          <cell r="F29" t="str">
            <v>Mar. 2006 (NCBI36/hg18)</v>
          </cell>
          <cell r="G29" t="str">
            <v>chr16:6864528-6927242</v>
          </cell>
          <cell r="H29">
            <v>62715</v>
          </cell>
          <cell r="I29" t="str">
            <v>intronic</v>
          </cell>
          <cell r="J29" t="str">
            <v>intron 1 (NM_001142334) / intron 3 (NM_018723)</v>
          </cell>
        </row>
        <row r="30">
          <cell r="C30" t="str">
            <v>5244_3</v>
          </cell>
          <cell r="D30" t="str">
            <v>M</v>
          </cell>
          <cell r="E30" t="str">
            <v>chr16:6810629-6869561</v>
          </cell>
          <cell r="F30" t="str">
            <v>Mar. 2006 (NCBI36/hg18)</v>
          </cell>
          <cell r="G30" t="str">
            <v>chr16:6870628-6929560</v>
          </cell>
          <cell r="H30">
            <v>58933</v>
          </cell>
          <cell r="I30" t="str">
            <v>exonic, intronic</v>
          </cell>
          <cell r="J30" t="str">
            <v>intron 1 (NM_001142334) / intron 3 (NM_018723)</v>
          </cell>
        </row>
        <row r="31">
          <cell r="C31" t="str">
            <v>14146_2440</v>
          </cell>
          <cell r="D31" t="str">
            <v>F</v>
          </cell>
          <cell r="E31" t="str">
            <v>chr16:6980831-7066733</v>
          </cell>
          <cell r="F31" t="str">
            <v>Mar. 2006 (NCBI36/hg18)</v>
          </cell>
          <cell r="G31" t="str">
            <v>chr16:7040830-7126732</v>
          </cell>
          <cell r="H31">
            <v>85903</v>
          </cell>
          <cell r="I31" t="str">
            <v>UTR, exonic, intronic</v>
          </cell>
          <cell r="J31" t="str">
            <v>introns 3-4, exon 4 (NM_018723) / introns 1-2, exons 1-2, UTR (NM_001142334)</v>
          </cell>
        </row>
        <row r="32">
          <cell r="C32" t="str">
            <v>N/A</v>
          </cell>
          <cell r="D32" t="str">
            <v>M</v>
          </cell>
          <cell r="E32" t="str">
            <v>chr16:6296188-6309514</v>
          </cell>
          <cell r="F32" t="str">
            <v>Feb. 2009 (GRCh37/hg19)</v>
          </cell>
          <cell r="G32" t="str">
            <v>chr16:6296188-6309514</v>
          </cell>
          <cell r="H32">
            <v>13326</v>
          </cell>
          <cell r="I32" t="str">
            <v>intronic</v>
          </cell>
          <cell r="J32" t="str">
            <v>intron 1 (NM_018723)</v>
          </cell>
        </row>
        <row r="33">
          <cell r="C33" t="str">
            <v>AU077504</v>
          </cell>
          <cell r="D33" t="str">
            <v>F</v>
          </cell>
          <cell r="E33" t="str">
            <v>chr16:5992836-6200816</v>
          </cell>
          <cell r="F33" t="str">
            <v>May 2004 (NCBI35/hg17)</v>
          </cell>
          <cell r="G33" t="str">
            <v>chr16:6052835-6260815</v>
          </cell>
          <cell r="H33">
            <v>207982</v>
          </cell>
          <cell r="I33" t="str">
            <v>exonic, intronic</v>
          </cell>
          <cell r="J33" t="str">
            <v>UTR, exon 1 , intron 1 (NM_018723)</v>
          </cell>
        </row>
        <row r="34">
          <cell r="C34">
            <v>7636</v>
          </cell>
          <cell r="D34" t="str">
            <v>M</v>
          </cell>
          <cell r="E34" t="str">
            <v>chr16:6866262-7042998</v>
          </cell>
          <cell r="F34" t="str">
            <v>Mar. 2006 (NCBI36/hg18)</v>
          </cell>
          <cell r="G34" t="str">
            <v>chr16:6926261-7102997</v>
          </cell>
          <cell r="H34">
            <v>176736</v>
          </cell>
          <cell r="I34" t="str">
            <v>UTR, exonic, intronic</v>
          </cell>
          <cell r="J34" t="str">
            <v>exon 4, introns 3-4 (NM_018723) / introns 3-4, UTR, exons 1-2 (NM_001142334)</v>
          </cell>
        </row>
        <row r="35">
          <cell r="C35">
            <v>7851</v>
          </cell>
          <cell r="D35" t="str">
            <v>N/A</v>
          </cell>
          <cell r="E35" t="str">
            <v>chr16:6866262-7042998</v>
          </cell>
          <cell r="F35" t="str">
            <v>Mar. 2006 (NCBI36/hg18)</v>
          </cell>
          <cell r="G35" t="str">
            <v>chr16:6926261-7102997</v>
          </cell>
          <cell r="H35">
            <v>176736</v>
          </cell>
          <cell r="I35" t="str">
            <v>UTR, exonic, intronic</v>
          </cell>
          <cell r="J35" t="str">
            <v>exon 4, introns 3-4 (NM_018723) / introns 3-4, UTR, exons 1-2 (NM_001142334)</v>
          </cell>
        </row>
        <row r="36">
          <cell r="C36">
            <v>17855</v>
          </cell>
          <cell r="D36" t="str">
            <v>N/A</v>
          </cell>
          <cell r="E36" t="str">
            <v>chr16:6866262-7042998</v>
          </cell>
          <cell r="F36" t="str">
            <v>Mar. 2006 (NCBI36/hg18)</v>
          </cell>
          <cell r="G36" t="str">
            <v>chr16:6926261-7102997</v>
          </cell>
          <cell r="H36">
            <v>176736</v>
          </cell>
          <cell r="I36" t="str">
            <v>UTR, exonic, intronic</v>
          </cell>
          <cell r="J36" t="str">
            <v>exon 4, introns 3-4 (NM_018723) / introns 3-4, UTR, exons 1-2 (NM_001142334)</v>
          </cell>
        </row>
        <row r="37">
          <cell r="C37">
            <v>37350</v>
          </cell>
          <cell r="D37" t="str">
            <v>N/A</v>
          </cell>
          <cell r="E37" t="str">
            <v>chr16:6866262-7042998</v>
          </cell>
          <cell r="F37" t="str">
            <v>Mar. 2006 (NCBI36/hg18)</v>
          </cell>
          <cell r="G37" t="str">
            <v>chr16:6926261-7102997</v>
          </cell>
          <cell r="H37">
            <v>176736</v>
          </cell>
          <cell r="I37" t="str">
            <v>UTR, exonic, intronic</v>
          </cell>
          <cell r="J37" t="str">
            <v>exon 4, introns 3-4 (NM_018723) / introns 3-4, UTR, exons 1-2 (NM_001142334)</v>
          </cell>
        </row>
        <row r="38">
          <cell r="C38" t="str">
            <v>AU1393301</v>
          </cell>
          <cell r="D38" t="str">
            <v>N/A</v>
          </cell>
          <cell r="E38" t="str">
            <v>chr16:6926113-7087773</v>
          </cell>
          <cell r="F38" t="str">
            <v>Mar. 2006 (NCBI36/hg18)</v>
          </cell>
          <cell r="G38" t="str">
            <v>chr16:6986112-7147772</v>
          </cell>
          <cell r="H38">
            <v>16166</v>
          </cell>
          <cell r="I38" t="str">
            <v>exonic, intronic</v>
          </cell>
          <cell r="J38" t="str">
            <v>introns 1-2, UTR, exon 2 (NM_018723) / exon 2, introns 3-4  (NM_001142334)</v>
          </cell>
        </row>
        <row r="39">
          <cell r="C39" t="str">
            <v>AU015903</v>
          </cell>
          <cell r="D39" t="str">
            <v>N/A</v>
          </cell>
          <cell r="E39" t="str">
            <v>chr16:7049351-7151263</v>
          </cell>
          <cell r="F39" t="str">
            <v>Mar. 2006 (NCBI36/hg18)</v>
          </cell>
          <cell r="G39" t="str">
            <v>chr16:7109350-7211262</v>
          </cell>
          <cell r="H39">
            <v>101912</v>
          </cell>
          <cell r="I39" t="str">
            <v>intronic</v>
          </cell>
          <cell r="J39" t="str">
            <v>intron 4 (NM_018723) / intron 2  (NM_001142334)</v>
          </cell>
        </row>
        <row r="40">
          <cell r="C40" t="str">
            <v>11464.p1</v>
          </cell>
          <cell r="D40" t="str">
            <v>N/A</v>
          </cell>
          <cell r="E40" t="str">
            <v>chr16:6745494-6846684</v>
          </cell>
          <cell r="F40" t="str">
            <v>Mar. 2006 (NCBI36/hg18)</v>
          </cell>
          <cell r="G40" t="str">
            <v>chr16:6805493-6906683</v>
          </cell>
          <cell r="H40">
            <v>101190</v>
          </cell>
          <cell r="I40" t="str">
            <v>UTR, exonic, intronic</v>
          </cell>
          <cell r="J40" t="str">
            <v>UTR exon 1, intron 1 (NM_001142334) / intron 3 (NM_018723)</v>
          </cell>
        </row>
        <row r="41">
          <cell r="C41" t="str">
            <v>13861.p1</v>
          </cell>
          <cell r="D41" t="str">
            <v>N/A</v>
          </cell>
          <cell r="E41" t="str">
            <v>chr16:7506551-7592706</v>
          </cell>
          <cell r="F41" t="str">
            <v>Mar. 2006 (NCBI36/hg18)</v>
          </cell>
          <cell r="G41" t="str">
            <v>chr16:7566550-7652705</v>
          </cell>
          <cell r="H41">
            <v>86155</v>
          </cell>
          <cell r="I41" t="str">
            <v>exonic, intronic</v>
          </cell>
          <cell r="J41" t="str">
            <v>exons 2-6, introns 1-6 (NM_145892) / exons 3-7, introns 2-7 (NM_001142334) / exons 5-9, introns 4-9 (NM_018723)</v>
          </cell>
        </row>
        <row r="42">
          <cell r="C42" t="str">
            <v>14073.p1</v>
          </cell>
          <cell r="D42" t="str">
            <v>N/A</v>
          </cell>
          <cell r="E42" t="str">
            <v>chr16:7044796-7066958</v>
          </cell>
          <cell r="F42" t="str">
            <v>Mar. 2006 (NCBI36/hg18)</v>
          </cell>
          <cell r="G42" t="str">
            <v>chr16:7104795-7126957</v>
          </cell>
          <cell r="H42">
            <v>22162</v>
          </cell>
          <cell r="I42" t="str">
            <v>intronic</v>
          </cell>
          <cell r="J42" t="str">
            <v>intron 4 (NM_018723) / intron 2  (NM_001142334)</v>
          </cell>
        </row>
        <row r="43">
          <cell r="C43" t="str">
            <v>13414.p1</v>
          </cell>
          <cell r="D43" t="str">
            <v>N/A</v>
          </cell>
          <cell r="E43" t="str">
            <v>chr16:6306867-6328849</v>
          </cell>
          <cell r="F43" t="str">
            <v>Mar. 2006 (NCBI36/hg18)</v>
          </cell>
          <cell r="G43" t="str">
            <v>chr16:6366866-6388848</v>
          </cell>
          <cell r="H43">
            <v>21982</v>
          </cell>
          <cell r="I43" t="str">
            <v>exonic, intronic</v>
          </cell>
          <cell r="J43" t="str">
            <v>introns 1-2, exon 2 (NM_018723)</v>
          </cell>
        </row>
        <row r="44">
          <cell r="C44" t="str">
            <v>Case 2</v>
          </cell>
          <cell r="D44" t="str">
            <v>M</v>
          </cell>
          <cell r="E44" t="str">
            <v xml:space="preserve">chr16:6398588-6417167 </v>
          </cell>
          <cell r="F44" t="str">
            <v>Mar. 2006 (NCBI36/hg18)</v>
          </cell>
          <cell r="G44" t="str">
            <v>chr16:6458587-6477166</v>
          </cell>
          <cell r="H44">
            <v>18579</v>
          </cell>
          <cell r="I44" t="str">
            <v>intronic</v>
          </cell>
          <cell r="J44" t="str">
            <v>intron 2 (NM_018723)</v>
          </cell>
        </row>
        <row r="45">
          <cell r="C45" t="str">
            <v>ASD0976</v>
          </cell>
          <cell r="D45" t="str">
            <v>M</v>
          </cell>
          <cell r="E45" t="str">
            <v>chr16:6759006-6789572</v>
          </cell>
          <cell r="F45" t="str">
            <v>Mar. 2006 (NCBI36/hg18)</v>
          </cell>
          <cell r="G45" t="str">
            <v>chr16:6819005-6849571</v>
          </cell>
          <cell r="H45">
            <v>30567</v>
          </cell>
          <cell r="I45" t="str">
            <v>UTR, exonic, intronic</v>
          </cell>
          <cell r="J45" t="str">
            <v>intron 3 (NM_018723) / UTR exon 1, intron 1 (NM_01142334)</v>
          </cell>
        </row>
        <row r="46">
          <cell r="C46" t="str">
            <v>ASD1001</v>
          </cell>
          <cell r="D46" t="str">
            <v>F</v>
          </cell>
          <cell r="E46" t="str">
            <v>chr16:6759006-6789572</v>
          </cell>
          <cell r="F46" t="str">
            <v>Mar. 2006 (NCBI36/hg18)</v>
          </cell>
          <cell r="G46" t="str">
            <v>chr16:6819005-6849571</v>
          </cell>
          <cell r="H46">
            <v>30567</v>
          </cell>
          <cell r="I46" t="str">
            <v>UTR, exonic, intronic</v>
          </cell>
          <cell r="J46" t="str">
            <v>intron 3 (NM_018723) / UTR exon 1, intron 1 (NM_01142334)</v>
          </cell>
        </row>
        <row r="47">
          <cell r="C47" t="str">
            <v>1199_3</v>
          </cell>
          <cell r="D47" t="str">
            <v>M</v>
          </cell>
          <cell r="E47" t="str">
            <v>chr16:6071348-6079750</v>
          </cell>
          <cell r="F47" t="str">
            <v>Mar. 2006 (NCBI36/hg18)</v>
          </cell>
          <cell r="G47" t="str">
            <v>chr16:6131347-6139749</v>
          </cell>
          <cell r="H47">
            <v>8403</v>
          </cell>
          <cell r="I47" t="str">
            <v>intronic</v>
          </cell>
          <cell r="J47" t="str">
            <v>intron 1 (NM_018723)</v>
          </cell>
        </row>
        <row r="48">
          <cell r="C48" t="str">
            <v>14330_4440</v>
          </cell>
          <cell r="D48" t="str">
            <v>M</v>
          </cell>
          <cell r="E48" t="str">
            <v>chr16:6824747-6903771</v>
          </cell>
          <cell r="F48" t="str">
            <v>Mar. 2006 (NCBI36/hg18)</v>
          </cell>
          <cell r="G48" t="str">
            <v>chr16:6884746-6963770</v>
          </cell>
          <cell r="H48">
            <v>79025</v>
          </cell>
          <cell r="I48" t="str">
            <v>intronic</v>
          </cell>
          <cell r="J48" t="str">
            <v>intron 3 (NM_018723) / intron 1 (NM_001142334)</v>
          </cell>
        </row>
        <row r="49">
          <cell r="C49" t="str">
            <v>14162_2660</v>
          </cell>
          <cell r="D49" t="str">
            <v>M</v>
          </cell>
          <cell r="E49" t="str">
            <v>chr16:6845073-6860593</v>
          </cell>
          <cell r="F49" t="str">
            <v>Mar. 2006 (NCBI36/hg18)</v>
          </cell>
          <cell r="G49" t="str">
            <v>chr16:6905072-6920592</v>
          </cell>
          <cell r="H49">
            <v>15521</v>
          </cell>
          <cell r="I49" t="str">
            <v>intronic</v>
          </cell>
          <cell r="J49" t="str">
            <v>intron 3 (NM_018723) / intron 1 (NM_001142334)</v>
          </cell>
        </row>
        <row r="50">
          <cell r="C50" t="str">
            <v>16041_1571054001</v>
          </cell>
          <cell r="D50" t="str">
            <v>M</v>
          </cell>
          <cell r="E50" t="str">
            <v>chr16:6533517-6573081</v>
          </cell>
          <cell r="F50" t="str">
            <v>Mar. 2006 (NCBI36/hg18)</v>
          </cell>
          <cell r="G50" t="str">
            <v>chr16:6593516-6633080</v>
          </cell>
          <cell r="H50">
            <v>39565</v>
          </cell>
          <cell r="I50" t="str">
            <v>intronic</v>
          </cell>
          <cell r="J50" t="str">
            <v>intron 2 (NM_018723)</v>
          </cell>
        </row>
        <row r="51">
          <cell r="C51" t="str">
            <v>1948_301</v>
          </cell>
          <cell r="D51" t="str">
            <v>M</v>
          </cell>
          <cell r="E51" t="str">
            <v>chr16:7153393-7178775</v>
          </cell>
          <cell r="F51" t="str">
            <v>Mar. 2006 (NCBI36/hg18)</v>
          </cell>
          <cell r="G51" t="str">
            <v>chr16:7213392-7238774</v>
          </cell>
          <cell r="H51">
            <v>25383</v>
          </cell>
          <cell r="I51" t="str">
            <v>intronic</v>
          </cell>
          <cell r="J51" t="str">
            <v>intron 4 (NM_018723) / intron 2  (NM_001142334)</v>
          </cell>
        </row>
        <row r="52">
          <cell r="C52" t="str">
            <v>20068_1324001</v>
          </cell>
          <cell r="D52" t="str">
            <v>M</v>
          </cell>
          <cell r="E52" t="str">
            <v>chr16:7046361-7070493</v>
          </cell>
          <cell r="F52" t="str">
            <v>Mar. 2006 (NCBI36/hg18)</v>
          </cell>
          <cell r="G52" t="str">
            <v>chr16:7106360-7130492</v>
          </cell>
          <cell r="H52">
            <v>24133</v>
          </cell>
          <cell r="I52" t="str">
            <v>intronic</v>
          </cell>
          <cell r="J52" t="str">
            <v>intron 4 (NM_018723) / intron 2  (NM_001142334)</v>
          </cell>
        </row>
        <row r="53">
          <cell r="C53" t="str">
            <v>3200_3</v>
          </cell>
          <cell r="D53" t="str">
            <v>M</v>
          </cell>
          <cell r="E53" t="str">
            <v>chr16:6047422-6071348</v>
          </cell>
          <cell r="F53" t="str">
            <v>Mar. 2006 (NCBI36/hg18)</v>
          </cell>
          <cell r="G53" t="str">
            <v>chr16:6107421-6131347</v>
          </cell>
          <cell r="H53">
            <v>23927</v>
          </cell>
          <cell r="I53" t="str">
            <v>intronic</v>
          </cell>
          <cell r="J53" t="str">
            <v>intron 1 (NM_018723)</v>
          </cell>
        </row>
        <row r="54">
          <cell r="C54" t="str">
            <v>3512_3</v>
          </cell>
          <cell r="D54" t="str">
            <v>M</v>
          </cell>
          <cell r="E54" t="str">
            <v>chr16:7070493-7096383</v>
          </cell>
          <cell r="F54" t="str">
            <v>Mar. 2006 (NCBI36/hg18)</v>
          </cell>
          <cell r="G54" t="str">
            <v>chr16:7130492-7156382</v>
          </cell>
          <cell r="H54">
            <v>25891</v>
          </cell>
          <cell r="I54" t="str">
            <v>intronic</v>
          </cell>
          <cell r="J54" t="str">
            <v>intron 4 (NM_018723) / intron 2  (NM_001142334)</v>
          </cell>
        </row>
        <row r="55">
          <cell r="C55" t="str">
            <v>3621_4</v>
          </cell>
          <cell r="D55" t="str">
            <v>F</v>
          </cell>
          <cell r="E55" t="str">
            <v>chr16:6805182-6986259</v>
          </cell>
          <cell r="F55" t="str">
            <v>Mar. 2006 (NCBI36/hg18)</v>
          </cell>
          <cell r="G55" t="str">
            <v>chr16:6865181-7046258</v>
          </cell>
          <cell r="H55">
            <v>181078</v>
          </cell>
          <cell r="I55" t="str">
            <v>intronic</v>
          </cell>
          <cell r="J55" t="str">
            <v>intron 3 (NM_018723) / intron 1 (NM_001142334)</v>
          </cell>
        </row>
        <row r="56">
          <cell r="C56" t="str">
            <v>4182_1</v>
          </cell>
          <cell r="D56" t="str">
            <v>M</v>
          </cell>
          <cell r="E56" t="str">
            <v>chr16:6809313-6867243</v>
          </cell>
          <cell r="F56" t="str">
            <v>Mar. 2006 (NCBI36/hg18)</v>
          </cell>
          <cell r="G56" t="str">
            <v>chr16:6869312-6927242</v>
          </cell>
          <cell r="H56">
            <v>57931</v>
          </cell>
          <cell r="I56" t="str">
            <v>intronic</v>
          </cell>
          <cell r="J56" t="str">
            <v>intron 3 (NM_018723) / intron 1 (NM_001142334)</v>
          </cell>
        </row>
        <row r="57">
          <cell r="C57" t="str">
            <v>4210_1</v>
          </cell>
          <cell r="D57" t="str">
            <v>M</v>
          </cell>
          <cell r="E57" t="str">
            <v>chr16:6720570-7029820</v>
          </cell>
          <cell r="F57" t="str">
            <v>Mar. 2006 (NCBI36/hg18)</v>
          </cell>
          <cell r="G57" t="str">
            <v>chr16:6780569-7089819</v>
          </cell>
          <cell r="H57">
            <v>309251</v>
          </cell>
          <cell r="I57" t="str">
            <v>UTR, exonic, intronic</v>
          </cell>
          <cell r="J57" t="str">
            <v>intron 3 (NM_018723) / UTR exon 1, intron 1 (NM_01142334)</v>
          </cell>
        </row>
        <row r="58">
          <cell r="C58" t="str">
            <v>4234_1</v>
          </cell>
          <cell r="D58" t="str">
            <v>M</v>
          </cell>
          <cell r="E58" t="str">
            <v>chr16:7153393-7178775</v>
          </cell>
          <cell r="F58" t="str">
            <v>Mar. 2006 (NCBI36/hg18)</v>
          </cell>
          <cell r="G58" t="str">
            <v>chr16:7213392-7238774</v>
          </cell>
          <cell r="H58">
            <v>25383</v>
          </cell>
          <cell r="I58" t="str">
            <v>intronic</v>
          </cell>
          <cell r="J58" t="str">
            <v>intron 4 (NM_018723) / intron 2  (NM_001142334)</v>
          </cell>
        </row>
        <row r="59">
          <cell r="C59" t="str">
            <v>4305_1</v>
          </cell>
          <cell r="D59" t="str">
            <v>M</v>
          </cell>
          <cell r="E59" t="str">
            <v>chr16:6866262-7042998</v>
          </cell>
          <cell r="F59" t="str">
            <v>Mar. 2006 (NCBI36/hg18)</v>
          </cell>
          <cell r="G59" t="str">
            <v>chr16:6926261-7102997</v>
          </cell>
          <cell r="H59">
            <v>176737</v>
          </cell>
          <cell r="I59" t="str">
            <v>exonic, intronic</v>
          </cell>
          <cell r="J59" t="str">
            <v>intron 3, exon 4 (NM_018723) / intron 1, UTR, exon 2 (NM_001142334)</v>
          </cell>
        </row>
        <row r="60">
          <cell r="C60" t="str">
            <v>4418_1</v>
          </cell>
          <cell r="D60" t="str">
            <v>M</v>
          </cell>
          <cell r="E60" t="str">
            <v>chr16:7066630-7139461</v>
          </cell>
          <cell r="F60" t="str">
            <v>Mar. 2006 (NCBI36/hg18)</v>
          </cell>
          <cell r="G60" t="str">
            <v>chr16:7126629-7199460</v>
          </cell>
          <cell r="H60">
            <v>72832</v>
          </cell>
          <cell r="I60" t="str">
            <v>intronic</v>
          </cell>
          <cell r="J60" t="str">
            <v>intron 4 (NM_018723) / intron 2  (NM_001142334)</v>
          </cell>
        </row>
        <row r="61">
          <cell r="C61" t="str">
            <v>4461_1</v>
          </cell>
          <cell r="D61" t="str">
            <v>M</v>
          </cell>
          <cell r="E61" t="str">
            <v>chr16:6802012-6906554</v>
          </cell>
          <cell r="F61" t="str">
            <v>Mar. 2006 (NCBI36/hg18)</v>
          </cell>
          <cell r="G61" t="str">
            <v>chr16:6862011-6966553</v>
          </cell>
          <cell r="H61">
            <v>104543</v>
          </cell>
          <cell r="I61" t="str">
            <v>intronic</v>
          </cell>
          <cell r="J61" t="str">
            <v>intron 3 (NM_018723) / intron 1 (NM_001142334)</v>
          </cell>
        </row>
        <row r="62">
          <cell r="C62" t="str">
            <v>4518_1</v>
          </cell>
          <cell r="D62" t="str">
            <v>M</v>
          </cell>
          <cell r="E62" t="str">
            <v>chr16:6808287-6855484</v>
          </cell>
          <cell r="F62" t="str">
            <v>Mar. 2006 (NCBI36/hg18)</v>
          </cell>
          <cell r="G62" t="str">
            <v>chr16:6868286-6915483</v>
          </cell>
          <cell r="H62">
            <v>47198</v>
          </cell>
          <cell r="I62" t="str">
            <v>intronic</v>
          </cell>
          <cell r="J62" t="str">
            <v>intron 3 (NM_018723) / intron 1 (NM_001142334)</v>
          </cell>
        </row>
        <row r="63">
          <cell r="C63" t="str">
            <v>4541_1</v>
          </cell>
          <cell r="D63" t="str">
            <v>M</v>
          </cell>
          <cell r="E63" t="str">
            <v>chr16:6764824-6816985</v>
          </cell>
          <cell r="F63" t="str">
            <v>Mar. 2006 (NCBI36/hg18)</v>
          </cell>
          <cell r="G63" t="str">
            <v>chr16:6824823-6876984</v>
          </cell>
          <cell r="H63">
            <v>52162</v>
          </cell>
          <cell r="I63" t="str">
            <v>intronic</v>
          </cell>
          <cell r="J63" t="str">
            <v>intron 3 (NM_018723) / intron 1 (NM_001142334)</v>
          </cell>
        </row>
        <row r="64">
          <cell r="C64" t="str">
            <v>5204_5</v>
          </cell>
          <cell r="D64" t="str">
            <v>M</v>
          </cell>
          <cell r="E64" t="str">
            <v>chr16:6580397-6602436</v>
          </cell>
          <cell r="F64" t="str">
            <v>Mar. 2006 (NCBI36/hg18)</v>
          </cell>
          <cell r="G64" t="str">
            <v>chr16:6640396-6662435</v>
          </cell>
          <cell r="H64">
            <v>22040</v>
          </cell>
          <cell r="I64" t="str">
            <v>intronic</v>
          </cell>
          <cell r="J64" t="str">
            <v>intron 2 (NM_018723)</v>
          </cell>
        </row>
        <row r="65">
          <cell r="C65" t="str">
            <v>5297_3</v>
          </cell>
          <cell r="D65" t="str">
            <v>M</v>
          </cell>
          <cell r="E65" t="str">
            <v>chr16:6296188-6309514</v>
          </cell>
          <cell r="F65" t="str">
            <v>Mar. 2006 (NCBI36/hg18)</v>
          </cell>
          <cell r="G65" t="str">
            <v>chr16:6356187-6369513</v>
          </cell>
          <cell r="H65">
            <v>13327</v>
          </cell>
          <cell r="I65" t="str">
            <v>exonic, intronic</v>
          </cell>
          <cell r="J65" t="str">
            <v>introns 1-2, exon 2 (NM_018723)</v>
          </cell>
        </row>
        <row r="66">
          <cell r="C66" t="str">
            <v>5355_3</v>
          </cell>
          <cell r="D66" t="str">
            <v>M</v>
          </cell>
          <cell r="E66" t="str">
            <v>chr16:6813789-6819218</v>
          </cell>
          <cell r="F66" t="str">
            <v>Mar. 2006 (NCBI36/hg18)</v>
          </cell>
          <cell r="G66" t="str">
            <v>chr16:6873788-6879217</v>
          </cell>
          <cell r="H66">
            <v>5430</v>
          </cell>
          <cell r="I66" t="str">
            <v>intronic</v>
          </cell>
          <cell r="J66" t="str">
            <v>intron 3 (NM_018723) / intron 1 (NM_001142334)</v>
          </cell>
        </row>
        <row r="67">
          <cell r="C67" t="str">
            <v>5424_3</v>
          </cell>
          <cell r="D67" t="str">
            <v>M</v>
          </cell>
          <cell r="E67" t="str">
            <v>chr16:7153393-7178775</v>
          </cell>
          <cell r="F67" t="str">
            <v>Mar. 2006 (NCBI36/hg18)</v>
          </cell>
          <cell r="G67" t="str">
            <v>chr16:7213392-7238774</v>
          </cell>
          <cell r="H67">
            <v>25383</v>
          </cell>
          <cell r="I67" t="str">
            <v>intronic</v>
          </cell>
          <cell r="J67" t="str">
            <v>intron 4 (NM_018723) / intron 2  (NM_001142334)</v>
          </cell>
        </row>
        <row r="68">
          <cell r="C68" t="str">
            <v>6408_3</v>
          </cell>
          <cell r="D68" t="str">
            <v>M</v>
          </cell>
          <cell r="E68" t="str">
            <v>chr16:6790715-6832620</v>
          </cell>
          <cell r="F68" t="str">
            <v>Mar. 2006 (NCBI36/hg18)</v>
          </cell>
          <cell r="G68" t="str">
            <v>chr16:6850714-6892619</v>
          </cell>
          <cell r="H68">
            <v>41906</v>
          </cell>
          <cell r="I68" t="str">
            <v>intronic</v>
          </cell>
          <cell r="J68" t="str">
            <v>intron 3 (NM_018723) / intron 1 (NM_001142334)</v>
          </cell>
        </row>
        <row r="69">
          <cell r="C69" t="str">
            <v>8642_201</v>
          </cell>
          <cell r="D69" t="str">
            <v>M</v>
          </cell>
          <cell r="E69" t="str">
            <v>chr16:7002446-7022046</v>
          </cell>
          <cell r="F69" t="str">
            <v>Mar. 2006 (NCBI36/hg18)</v>
          </cell>
          <cell r="G69" t="str">
            <v>chr16:7062445-7082045</v>
          </cell>
          <cell r="H69">
            <v>19601</v>
          </cell>
          <cell r="I69" t="str">
            <v>intronic</v>
          </cell>
          <cell r="J69" t="str">
            <v>intron 3 (NM_018723) / intron 1 (NM_001142334)</v>
          </cell>
        </row>
        <row r="70">
          <cell r="C70" t="str">
            <v>8649_201</v>
          </cell>
          <cell r="D70" t="str">
            <v>M</v>
          </cell>
          <cell r="E70" t="str">
            <v>chr16:6375695-6404811</v>
          </cell>
          <cell r="F70" t="str">
            <v>Mar. 2006 (NCBI36/hg18)</v>
          </cell>
          <cell r="G70" t="str">
            <v>chr16:6435694-6464810</v>
          </cell>
          <cell r="H70">
            <v>29117</v>
          </cell>
          <cell r="I70" t="str">
            <v>intronic</v>
          </cell>
          <cell r="J70" t="str">
            <v>intron 2 (NM_018723)</v>
          </cell>
        </row>
        <row r="71">
          <cell r="C71" t="str">
            <v>20000_1010002</v>
          </cell>
          <cell r="D71" t="str">
            <v>F</v>
          </cell>
          <cell r="E71" t="str">
            <v>chr16:7345612-7392971</v>
          </cell>
          <cell r="F71" t="str">
            <v>Mar. 2006 (NCBI36/hg18)</v>
          </cell>
          <cell r="G71" t="str">
            <v>chr16:7405611-7452970</v>
          </cell>
          <cell r="H71">
            <v>47360</v>
          </cell>
          <cell r="I71" t="str">
            <v>intronic</v>
          </cell>
          <cell r="J71" t="str">
            <v>intron 4 (NM_145892) / intron 2 (NM_001142334) / intron 1 (NM_018723)</v>
          </cell>
        </row>
        <row r="72">
          <cell r="C72">
            <v>284819</v>
          </cell>
          <cell r="D72" t="str">
            <v>F</v>
          </cell>
          <cell r="E72" t="str">
            <v>chr16:7087824-7326867</v>
          </cell>
          <cell r="F72" t="str">
            <v>Feb. 2009 (GRCh37/hg19)</v>
          </cell>
          <cell r="G72" t="str">
            <v>chr16:7087824-7326867</v>
          </cell>
          <cell r="H72">
            <v>239040</v>
          </cell>
          <cell r="I72" t="str">
            <v>exonic</v>
          </cell>
          <cell r="J72" t="str">
            <v>introns 3-4, exon 4 (NM_018723) / introns 1-2, exon 2  (NM_001142334)</v>
          </cell>
        </row>
        <row r="73">
          <cell r="C73">
            <v>290094</v>
          </cell>
          <cell r="D73" t="str">
            <v>N/A</v>
          </cell>
          <cell r="E73" t="str">
            <v>chr16:6218528-6453034</v>
          </cell>
          <cell r="F73" t="str">
            <v>Feb. 2009 (GRCh37/hg19)</v>
          </cell>
          <cell r="G73" t="str">
            <v>chr16:6218528-6453034</v>
          </cell>
          <cell r="H73">
            <v>234510</v>
          </cell>
          <cell r="I73" t="str">
            <v>exonic</v>
          </cell>
          <cell r="J73" t="str">
            <v>introns 1-2, exon 2 (NM_018723)</v>
          </cell>
        </row>
        <row r="74">
          <cell r="C74">
            <v>396533</v>
          </cell>
          <cell r="D74" t="str">
            <v>M</v>
          </cell>
          <cell r="E74" t="str">
            <v>chr16:60001-16792499</v>
          </cell>
          <cell r="F74" t="str">
            <v>Feb. 2009 (GRCh37/hg19)</v>
          </cell>
          <cell r="G74" t="str">
            <v>chr16:60001-16792499</v>
          </cell>
          <cell r="H74">
            <v>16730000</v>
          </cell>
          <cell r="I74" t="str">
            <v>whole gene</v>
          </cell>
          <cell r="J74" t="str">
            <v>whole gene</v>
          </cell>
        </row>
        <row r="75">
          <cell r="C75">
            <v>332117</v>
          </cell>
          <cell r="D75" t="str">
            <v>M</v>
          </cell>
          <cell r="E75" t="str">
            <v>chr16:6819602-6869428</v>
          </cell>
          <cell r="F75" t="str">
            <v>Feb. 2009 (GRCh37/hg19)</v>
          </cell>
          <cell r="G75" t="str">
            <v>chr16:6819602-6869428</v>
          </cell>
          <cell r="H75">
            <v>49830</v>
          </cell>
          <cell r="I75" t="str">
            <v>UTR, exonic, intronic</v>
          </cell>
          <cell r="J75" t="str">
            <v>intron 3 (NM_018723) / UTR exon 1, intron 1 (NM_001142334)</v>
          </cell>
        </row>
        <row r="76">
          <cell r="C76">
            <v>359240</v>
          </cell>
          <cell r="D76" t="str">
            <v>M</v>
          </cell>
          <cell r="E76" t="str">
            <v>chr16:7070630-7382963</v>
          </cell>
          <cell r="F76" t="str">
            <v>Feb. 2009 (GRCh37/hg19)</v>
          </cell>
          <cell r="G76" t="str">
            <v>chr16:7070630-7382963</v>
          </cell>
          <cell r="H76">
            <v>312330</v>
          </cell>
          <cell r="I76" t="str">
            <v>UTR, exonic, intronic</v>
          </cell>
          <cell r="J76" t="str">
            <v>introns 3-4, exon 4 (NM_018723) / introns 1-2, UTR, exon 2  (NM_001142334) / UTR, exon 1 (NM_145892)</v>
          </cell>
        </row>
        <row r="77">
          <cell r="C77">
            <v>331617</v>
          </cell>
          <cell r="D77" t="str">
            <v>M</v>
          </cell>
          <cell r="E77" t="str">
            <v>chr16:6951071-7454813</v>
          </cell>
          <cell r="F77" t="str">
            <v>Feb. 2009 (GRCh37/hg19)</v>
          </cell>
          <cell r="G77" t="str">
            <v>chr16:6951071-7454813</v>
          </cell>
          <cell r="H77">
            <v>503740</v>
          </cell>
          <cell r="I77" t="str">
            <v>exonic</v>
          </cell>
          <cell r="J77" t="str">
            <v>introns 3-4, exon 4 (NM_018723) / introns 1-2, exon 2  (NM_001142334) / UTR, exon 1, intron 1 (NM_145892)</v>
          </cell>
        </row>
        <row r="78">
          <cell r="C78">
            <v>257433</v>
          </cell>
          <cell r="D78" t="str">
            <v>M</v>
          </cell>
          <cell r="E78" t="str">
            <v>chr16:6885122-7036209</v>
          </cell>
          <cell r="F78" t="str">
            <v>Feb. 2009 (GRCh37/hg19)</v>
          </cell>
          <cell r="G78" t="str">
            <v>chr16:6885122-7036209</v>
          </cell>
          <cell r="H78">
            <v>151090</v>
          </cell>
          <cell r="I78" t="str">
            <v>intronic</v>
          </cell>
          <cell r="J78" t="str">
            <v>intron 3 (NM_018723) / intron 1 (NM_001142334)</v>
          </cell>
        </row>
        <row r="79">
          <cell r="C79">
            <v>385049</v>
          </cell>
          <cell r="D79" t="str">
            <v>M</v>
          </cell>
          <cell r="E79" t="str">
            <v>chr16:5874625-8221258</v>
          </cell>
          <cell r="F79" t="str">
            <v>Feb. 2009 (GRCh37/hg19)</v>
          </cell>
          <cell r="G79" t="str">
            <v>chr16:5874625-8221258</v>
          </cell>
          <cell r="H79">
            <v>2350000</v>
          </cell>
          <cell r="I79" t="str">
            <v>whole gene</v>
          </cell>
          <cell r="J79" t="str">
            <v>whole gene</v>
          </cell>
        </row>
        <row r="80">
          <cell r="C80">
            <v>295208</v>
          </cell>
          <cell r="D80" t="str">
            <v>M</v>
          </cell>
          <cell r="E80" t="str">
            <v>chr16:6707318-6895960</v>
          </cell>
          <cell r="F80" t="str">
            <v>Feb. 2009 (GRCh37/hg19)</v>
          </cell>
          <cell r="G80" t="str">
            <v>chr16:6707318-6895960</v>
          </cell>
          <cell r="H80">
            <v>188640</v>
          </cell>
          <cell r="I80" t="str">
            <v>UTR, exonic, intronic</v>
          </cell>
          <cell r="J80" t="str">
            <v>intron 3 (NM_018723) / UTR exon 1, intron 1 (NM_001142334)</v>
          </cell>
        </row>
        <row r="81">
          <cell r="C81">
            <v>258954</v>
          </cell>
          <cell r="D81" t="str">
            <v>M</v>
          </cell>
          <cell r="E81" t="str">
            <v>chr16:7376320-7493986</v>
          </cell>
          <cell r="F81" t="str">
            <v>Feb. 2009 (GRCh37/hg19)</v>
          </cell>
          <cell r="G81" t="str">
            <v>chr16:7376320-749386</v>
          </cell>
          <cell r="H81">
            <v>117670</v>
          </cell>
          <cell r="I81" t="str">
            <v>UTR, exonic, intronic</v>
          </cell>
          <cell r="J81" t="str">
            <v>intron 4 (NM_018723) / intron 2  (NM_001142334) / UTR, exon 1, intron 1 (NM_145892)</v>
          </cell>
        </row>
        <row r="82">
          <cell r="C82">
            <v>256704</v>
          </cell>
          <cell r="D82" t="str">
            <v>M</v>
          </cell>
          <cell r="E82" t="str">
            <v>chr16:6998726-7046219</v>
          </cell>
          <cell r="F82" t="str">
            <v>Feb. 2009 (GRCh37/hg19)</v>
          </cell>
          <cell r="G82" t="str">
            <v>chr16:69998726-7046219</v>
          </cell>
          <cell r="H82">
            <v>47490</v>
          </cell>
          <cell r="I82" t="str">
            <v>intronic</v>
          </cell>
          <cell r="J82" t="str">
            <v>intron 3 (NM_018723) / intron 1 (NM_001142334)</v>
          </cell>
        </row>
        <row r="83">
          <cell r="C83">
            <v>249576</v>
          </cell>
          <cell r="D83" t="str">
            <v>N/A</v>
          </cell>
          <cell r="E83" t="str">
            <v>chr16:3352432-6399846</v>
          </cell>
          <cell r="F83" t="str">
            <v>Feb. 2009 (GRCh37/hg19)</v>
          </cell>
          <cell r="G83" t="str">
            <v>chr16:3352432-6399846</v>
          </cell>
          <cell r="H83">
            <v>3050000</v>
          </cell>
          <cell r="I83" t="str">
            <v>whole gene</v>
          </cell>
          <cell r="J83" t="str">
            <v>whole gene</v>
          </cell>
        </row>
        <row r="84">
          <cell r="C84">
            <v>380335</v>
          </cell>
          <cell r="D84" t="str">
            <v>M</v>
          </cell>
          <cell r="E84" t="str">
            <v>chr16:6889408-7112742</v>
          </cell>
          <cell r="F84" t="str">
            <v>Feb. 2009 (GRCh37/hg19)</v>
          </cell>
          <cell r="G84" t="str">
            <v>chr16:6889408-7112742</v>
          </cell>
          <cell r="H84">
            <v>223340</v>
          </cell>
          <cell r="I84" t="str">
            <v>UTR, exonic, intronic</v>
          </cell>
          <cell r="J84" t="str">
            <v>introns 3-4, exon 4 (NM_018723) / introns 1-2, UTR, exon 2  (NM_001142334)</v>
          </cell>
        </row>
        <row r="85">
          <cell r="C85">
            <v>276630</v>
          </cell>
          <cell r="D85" t="str">
            <v>M</v>
          </cell>
          <cell r="E85" t="str">
            <v>chr16:6191542-6388677</v>
          </cell>
          <cell r="F85" t="str">
            <v>Feb. 2009 (GRCh37/hg19)</v>
          </cell>
          <cell r="G85" t="str">
            <v>chr16:6191542-6388677</v>
          </cell>
          <cell r="H85">
            <v>197140</v>
          </cell>
          <cell r="I85" t="str">
            <v>exonic, intronic</v>
          </cell>
          <cell r="J85" t="str">
            <v>introns 1-2, exon 2 (NM_018723)</v>
          </cell>
        </row>
        <row r="86">
          <cell r="C86">
            <v>250901</v>
          </cell>
          <cell r="D86" t="str">
            <v>M</v>
          </cell>
          <cell r="E86" t="str">
            <v>chr16:6554252-6673352</v>
          </cell>
          <cell r="F86" t="str">
            <v>Feb. 2009 (GRCh37/hg19)</v>
          </cell>
          <cell r="G86" t="str">
            <v>chr16:6554252-6673352</v>
          </cell>
          <cell r="H86">
            <v>119100</v>
          </cell>
          <cell r="I86" t="str">
            <v>intronic</v>
          </cell>
          <cell r="J86" t="str">
            <v>intron 2 (NM_018723)</v>
          </cell>
        </row>
        <row r="87">
          <cell r="C87" t="str">
            <v>13122.p1</v>
          </cell>
          <cell r="D87" t="str">
            <v>N/A</v>
          </cell>
          <cell r="E87" t="str">
            <v>chr16:6908075-7079700</v>
          </cell>
          <cell r="F87" t="str">
            <v>Feb. 2009 (GRCh37/hg19)</v>
          </cell>
          <cell r="G87" t="str">
            <v>chr16:6908075-7079700</v>
          </cell>
          <cell r="H87">
            <v>171625</v>
          </cell>
          <cell r="I87" t="str">
            <v>intronic</v>
          </cell>
          <cell r="J87" t="str">
            <v>intron 3 (NM_018723) / intron 1 (NM_001142334)</v>
          </cell>
        </row>
        <row r="88">
          <cell r="C88" t="str">
            <v>12-4425-001</v>
          </cell>
          <cell r="D88" t="str">
            <v>N/A</v>
          </cell>
          <cell r="E88" t="str">
            <v>chr16:7032320-7138711</v>
          </cell>
          <cell r="F88" t="str">
            <v>Feb. 2009 (GRCh37/hg19)</v>
          </cell>
          <cell r="G88" t="str">
            <v>chr16:7032320-7138711</v>
          </cell>
          <cell r="H88">
            <v>106392</v>
          </cell>
          <cell r="I88" t="str">
            <v>UTR, exonic, intronic</v>
          </cell>
          <cell r="J88" t="str">
            <v>introns 3-4, exon 4 (NM_018723) / introns 1-2, UTR, exon 2 (NM_001142334)</v>
          </cell>
        </row>
        <row r="89">
          <cell r="C89" t="str">
            <v>12-4425-003</v>
          </cell>
          <cell r="D89" t="str">
            <v>N/A</v>
          </cell>
          <cell r="E89" t="str">
            <v>chr16:7032320-7143879</v>
          </cell>
          <cell r="F89" t="str">
            <v>Feb. 2009 (GRCh37/hg19)</v>
          </cell>
          <cell r="G89" t="str">
            <v>chr16:7032320-7143879</v>
          </cell>
          <cell r="H89">
            <v>111560</v>
          </cell>
          <cell r="I89" t="str">
            <v>UTR, exonic, intronic</v>
          </cell>
          <cell r="J89" t="str">
            <v>introns 3-4, exon 4 (NM_018723) / introns 1-2, UTR, exon 2 (NM_001142334)</v>
          </cell>
        </row>
        <row r="90">
          <cell r="C90" t="str">
            <v>12-4425-004</v>
          </cell>
          <cell r="D90" t="str">
            <v>N/A</v>
          </cell>
          <cell r="E90" t="str">
            <v>chr16:7032320-7138711</v>
          </cell>
          <cell r="F90" t="str">
            <v>Feb. 2009 (GRCh37/hg19)</v>
          </cell>
          <cell r="G90" t="str">
            <v>chr16:7032320-7138711</v>
          </cell>
          <cell r="H90">
            <v>106392</v>
          </cell>
          <cell r="I90" t="str">
            <v>UTR, exonic, intronic</v>
          </cell>
          <cell r="J90" t="str">
            <v>introns 3-4, exon 4 (NM_018723) / introns 1-2, UTR, exon 2 (NM_001142334)</v>
          </cell>
        </row>
        <row r="91">
          <cell r="C91" t="str">
            <v>12-4425-005</v>
          </cell>
          <cell r="D91" t="str">
            <v>N/A</v>
          </cell>
          <cell r="E91" t="str">
            <v>chr16:7032320-7143879</v>
          </cell>
          <cell r="F91" t="str">
            <v>Feb. 2009 (GRCh37/hg19)</v>
          </cell>
          <cell r="G91" t="str">
            <v>chr16:7032320-7143879</v>
          </cell>
          <cell r="H91">
            <v>111560</v>
          </cell>
          <cell r="I91" t="str">
            <v>UTR, exonic, intronic</v>
          </cell>
          <cell r="J91" t="str">
            <v>introns 3-4, exon 4 (NM_018723) / introns 1-2, UTR, exon 2 (NM_001142334)</v>
          </cell>
        </row>
        <row r="92">
          <cell r="C92" t="str">
            <v>12-4425-006</v>
          </cell>
          <cell r="D92" t="str">
            <v>N/A</v>
          </cell>
          <cell r="E92" t="str">
            <v>chr16:7032320-7143879</v>
          </cell>
          <cell r="F92" t="str">
            <v>Feb. 2009 (GRCh37/hg19)</v>
          </cell>
          <cell r="G92" t="str">
            <v>chr16:7032320-7143879</v>
          </cell>
          <cell r="H92">
            <v>111560</v>
          </cell>
          <cell r="I92" t="str">
            <v>UTR, exonic, intronic</v>
          </cell>
          <cell r="J92" t="str">
            <v>introns 3-4, exon 4 (NM_018723) / introns 1-2, UTR, exon 2 (NM_001142334)</v>
          </cell>
        </row>
        <row r="93">
          <cell r="C93" t="str">
            <v>12-4425-007</v>
          </cell>
          <cell r="D93" t="str">
            <v>N/A</v>
          </cell>
          <cell r="E93" t="str">
            <v>chr16:7032320-7143879</v>
          </cell>
          <cell r="F93" t="str">
            <v>Feb. 2009 (GRCh37/hg19)</v>
          </cell>
          <cell r="G93" t="str">
            <v>chr16:7032320-7143879</v>
          </cell>
          <cell r="H93">
            <v>111560</v>
          </cell>
          <cell r="I93" t="str">
            <v>UTR, exonic, intronic</v>
          </cell>
          <cell r="J93" t="str">
            <v>introns 3-4, exon 4 (NM_018723) / introns 1-2, UTR, exon 2 (NM_001142334)</v>
          </cell>
        </row>
        <row r="94">
          <cell r="C94" t="str">
            <v>14-0260-003</v>
          </cell>
          <cell r="D94" t="str">
            <v>N/A</v>
          </cell>
          <cell r="E94" t="str">
            <v>chr16:7101376-7131548</v>
          </cell>
          <cell r="F94" t="str">
            <v>Feb. 2009 (GRCh37/hg19)</v>
          </cell>
          <cell r="G94" t="str">
            <v>chr16:7101376-7131548</v>
          </cell>
          <cell r="H94">
            <v>30173</v>
          </cell>
          <cell r="I94" t="str">
            <v>UTR, exonic, intronic</v>
          </cell>
          <cell r="J94" t="str">
            <v>introns 3-4, exon 4 (NM_018723) / introns 1-2, UTR, exon 2 (NM_001142334)</v>
          </cell>
        </row>
        <row r="95">
          <cell r="C95" t="str">
            <v>7-0213-004</v>
          </cell>
          <cell r="D95" t="str">
            <v>F</v>
          </cell>
          <cell r="E95" t="str">
            <v>chr16:6291019-6394434</v>
          </cell>
          <cell r="F95" t="str">
            <v>Feb. 2009 (GRCh37/hg19)</v>
          </cell>
          <cell r="G95" t="str">
            <v>chr16:6291019-6394434</v>
          </cell>
          <cell r="H95">
            <v>103416</v>
          </cell>
          <cell r="I95" t="str">
            <v>exonic, intronic</v>
          </cell>
          <cell r="J95" t="str">
            <v xml:space="preserve"> introns 1-2, exon 2(NM_018723)</v>
          </cell>
        </row>
        <row r="96">
          <cell r="C96" t="str">
            <v>AU077504</v>
          </cell>
          <cell r="D96" t="str">
            <v>F</v>
          </cell>
          <cell r="E96" t="str">
            <v>chr16:6044487-6259852</v>
          </cell>
          <cell r="F96" t="str">
            <v>Feb. 2009 (GRCh37/hg19)</v>
          </cell>
          <cell r="G96" t="str">
            <v>chr16:6044487-6259852</v>
          </cell>
          <cell r="I96" t="str">
            <v>UTR, exonic, intronic</v>
          </cell>
          <cell r="J96" t="str">
            <v>UTR, exon1, intron 1 (NM_018723)</v>
          </cell>
        </row>
        <row r="97">
          <cell r="C97" t="str">
            <v>AU3858302_HI10595</v>
          </cell>
          <cell r="D97" t="str">
            <v>M</v>
          </cell>
          <cell r="E97" t="str">
            <v>chr16:6295074-6396948</v>
          </cell>
          <cell r="F97" t="str">
            <v>Feb. 2009 (GRCh37/hg19)</v>
          </cell>
          <cell r="G97" t="str">
            <v>chr16:6295074-6396948</v>
          </cell>
          <cell r="I97" t="str">
            <v>exonic, intronic</v>
          </cell>
          <cell r="J97" t="str">
            <v>intron 1-2, exon 2 (NM_018723)</v>
          </cell>
        </row>
        <row r="98">
          <cell r="C98" t="str">
            <v>AU036204</v>
          </cell>
          <cell r="D98" t="str">
            <v>M</v>
          </cell>
          <cell r="E98" t="str">
            <v>chr16:6337314-6614263</v>
          </cell>
          <cell r="F98" t="str">
            <v>Feb. 2009 (GRCh37/hg19)</v>
          </cell>
          <cell r="G98" t="str">
            <v>chr16:6337314-6614263</v>
          </cell>
          <cell r="I98" t="str">
            <v>exonic, intronic</v>
          </cell>
          <cell r="J98" t="str">
            <v>intron 1-2, exon 2 (NM_018723)</v>
          </cell>
        </row>
        <row r="99">
          <cell r="C99" t="str">
            <v>AU036203</v>
          </cell>
          <cell r="D99" t="str">
            <v>M</v>
          </cell>
          <cell r="E99" t="str">
            <v>chr16:6343042-6605213</v>
          </cell>
          <cell r="F99" t="str">
            <v>Feb. 2009 (GRCh37/hg19)</v>
          </cell>
          <cell r="G99" t="str">
            <v>chr16:6343042-6605213</v>
          </cell>
          <cell r="I99" t="str">
            <v>exonic, intronic</v>
          </cell>
          <cell r="J99" t="str">
            <v>intron 1-2, exon 2 (NM_018723)</v>
          </cell>
        </row>
        <row r="100">
          <cell r="C100" t="str">
            <v>AU1393301</v>
          </cell>
          <cell r="D100" t="str">
            <v>M</v>
          </cell>
          <cell r="E100" t="str">
            <v>chr16:6988411-7151333</v>
          </cell>
          <cell r="F100" t="str">
            <v>Feb. 2009 (GRCh37/hg19)</v>
          </cell>
          <cell r="G100" t="str">
            <v>chr16:6988411-7151333</v>
          </cell>
          <cell r="I100" t="str">
            <v>UTR, exonic, intronic</v>
          </cell>
          <cell r="J100" t="str">
            <v xml:space="preserve"> introns 3-4, exon 4 (NM_018723) / introns 1-2, UTR, exon 2 (NM_001142334)</v>
          </cell>
        </row>
        <row r="101">
          <cell r="C101" t="str">
            <v>AU1393303</v>
          </cell>
          <cell r="D101" t="str">
            <v>M</v>
          </cell>
          <cell r="E101" t="str">
            <v>chr16:6988411-7151333</v>
          </cell>
          <cell r="F101" t="str">
            <v>Feb. 2009 (GRCh37/hg19)</v>
          </cell>
          <cell r="G101" t="str">
            <v>chr16:6988411-7151333</v>
          </cell>
          <cell r="I101" t="str">
            <v>UTR, exonic, intronic</v>
          </cell>
          <cell r="J101" t="str">
            <v xml:space="preserve"> introns 3-4, exon 4 (NM_018723) / introns 1-2, UTR, exon 2 (NM_001142334)</v>
          </cell>
        </row>
        <row r="102">
          <cell r="C102" t="str">
            <v>AU1393306</v>
          </cell>
          <cell r="D102" t="str">
            <v>M</v>
          </cell>
          <cell r="E102" t="str">
            <v>chr16:6988411-7152865</v>
          </cell>
          <cell r="F102" t="str">
            <v>Feb. 2009 (GRCh37/hg19)</v>
          </cell>
          <cell r="G102" t="str">
            <v>chr16:6988411-7152865</v>
          </cell>
          <cell r="I102" t="str">
            <v>UTR, exonic, intronic</v>
          </cell>
          <cell r="J102" t="str">
            <v xml:space="preserve"> introns 3-4, exon 4 (NM_018723) / introns 1-2, UTR, exon 2 (NM_001142334)</v>
          </cell>
        </row>
        <row r="103">
          <cell r="C103" t="str">
            <v>AU015903</v>
          </cell>
          <cell r="D103" t="str">
            <v>M</v>
          </cell>
          <cell r="E103" t="str">
            <v>chr16:7109009-7211975</v>
          </cell>
          <cell r="F103" t="str">
            <v>Feb. 2009 (GRCh37/hg19)</v>
          </cell>
          <cell r="G103" t="str">
            <v>chr16:7109009-7211975</v>
          </cell>
          <cell r="I103" t="str">
            <v>intronic</v>
          </cell>
          <cell r="J103" t="str">
            <v>intron 4 (NM_018723) / intron 2 (NM_001142334)</v>
          </cell>
        </row>
        <row r="104">
          <cell r="C104" t="str">
            <v>nssv577542</v>
          </cell>
          <cell r="D104" t="str">
            <v>N/A</v>
          </cell>
          <cell r="E104" t="str">
            <v>chr16:6295159-6377303</v>
          </cell>
          <cell r="F104" t="str">
            <v>Feb. 2009 (GRCh37/hg19)</v>
          </cell>
          <cell r="G104" t="str">
            <v>chr16:6295159-6377303</v>
          </cell>
          <cell r="H104" t="str">
            <v>82,15</v>
          </cell>
          <cell r="I104" t="str">
            <v>exonic, intronic</v>
          </cell>
          <cell r="J104" t="str">
            <v xml:space="preserve"> introns 1-2, exon 2b(NM_018723)</v>
          </cell>
        </row>
        <row r="105">
          <cell r="C105" t="str">
            <v>nssv577544</v>
          </cell>
          <cell r="D105" t="str">
            <v>N/A</v>
          </cell>
          <cell r="E105" t="str">
            <v>chr16:6377244-7245430</v>
          </cell>
          <cell r="F105" t="str">
            <v>Feb. 2009 (GRCh37/hg19)</v>
          </cell>
          <cell r="G105" t="str">
            <v>chr16:6377244-7245430</v>
          </cell>
          <cell r="H105" t="str">
            <v>868,19</v>
          </cell>
          <cell r="I105" t="str">
            <v>UTR, exonic, intronic</v>
          </cell>
          <cell r="J105" t="str">
            <v>introns 2-4, exons 3-4 (NM_018723) / introns 1-2, UTR, exons 1-2 (NM_001142334)</v>
          </cell>
        </row>
        <row r="106">
          <cell r="C106" t="str">
            <v>nssv582782</v>
          </cell>
          <cell r="D106" t="str">
            <v>N/A</v>
          </cell>
          <cell r="E106" t="str">
            <v>chr16:6149327-6434200</v>
          </cell>
          <cell r="F106" t="str">
            <v>Feb. 2009 (GRCh37/hg19)</v>
          </cell>
          <cell r="G106" t="str">
            <v>chr16:6149327-6434200</v>
          </cell>
          <cell r="H106" t="str">
            <v>284,87</v>
          </cell>
          <cell r="I106" t="str">
            <v>exonic, intronic</v>
          </cell>
          <cell r="J106" t="str">
            <v>introns 1-2, exon 2 (NM_018723)</v>
          </cell>
        </row>
        <row r="107">
          <cell r="C107" t="str">
            <v>nssv1602798</v>
          </cell>
          <cell r="D107" t="str">
            <v>N/A</v>
          </cell>
          <cell r="E107" t="str">
            <v>chr16:6972285-7004363</v>
          </cell>
          <cell r="F107" t="str">
            <v>Feb. 2009 (GRCh37/hg19)</v>
          </cell>
          <cell r="G107" t="str">
            <v>chr16:6972285-7004363</v>
          </cell>
          <cell r="H107" t="str">
            <v>32,08</v>
          </cell>
          <cell r="I107" t="str">
            <v>intronic</v>
          </cell>
          <cell r="J107" t="str">
            <v xml:space="preserve"> intron 3 (NM_018723) / intron 1 (NM_001142334)</v>
          </cell>
        </row>
        <row r="108">
          <cell r="C108" t="str">
            <v>nssv1602805</v>
          </cell>
          <cell r="D108" t="str">
            <v>N/A</v>
          </cell>
          <cell r="E108" t="str">
            <v>chr16:6920984-6951130</v>
          </cell>
          <cell r="F108" t="str">
            <v>Feb. 2009 (GRCh37/hg19)</v>
          </cell>
          <cell r="G108" t="str">
            <v>chr16:6920984-6951130</v>
          </cell>
          <cell r="H108" t="str">
            <v>30,15</v>
          </cell>
          <cell r="I108" t="str">
            <v>intronic</v>
          </cell>
          <cell r="J108" t="str">
            <v xml:space="preserve"> intron 3 (NM_018723) / intron 1 (NM_001142334)</v>
          </cell>
        </row>
        <row r="109">
          <cell r="C109" t="str">
            <v>nssv1603768</v>
          </cell>
          <cell r="D109" t="str">
            <v>N/A</v>
          </cell>
          <cell r="E109" t="str">
            <v>chr16:6972285-7026424</v>
          </cell>
          <cell r="F109" t="str">
            <v>Feb. 2009 (GRCh37/hg19)</v>
          </cell>
          <cell r="G109" t="str">
            <v>chr16:6972285-7026424</v>
          </cell>
          <cell r="H109" t="str">
            <v>54,14</v>
          </cell>
          <cell r="I109" t="str">
            <v>intronic</v>
          </cell>
          <cell r="J109" t="str">
            <v xml:space="preserve"> intron 3 (NM_018723) / intron 1 (NM_001142334)</v>
          </cell>
        </row>
        <row r="110">
          <cell r="C110" t="str">
            <v>nssv1604541</v>
          </cell>
          <cell r="D110" t="str">
            <v>N/A</v>
          </cell>
          <cell r="E110" t="str">
            <v>chr16:6889302-6964113</v>
          </cell>
          <cell r="F110" t="str">
            <v>Feb. 2009 (GRCh37/hg19)</v>
          </cell>
          <cell r="G110" t="str">
            <v>chr16:6889302-6964113</v>
          </cell>
          <cell r="H110" t="str">
            <v>74,81</v>
          </cell>
          <cell r="I110" t="str">
            <v>intronic</v>
          </cell>
          <cell r="J110" t="str">
            <v xml:space="preserve"> intron 3 (NM_018723) / intron 1 (NM_001142334)</v>
          </cell>
        </row>
        <row r="111">
          <cell r="C111" t="str">
            <v>nssv1605019</v>
          </cell>
          <cell r="D111" t="str">
            <v>N/A</v>
          </cell>
          <cell r="E111" t="str">
            <v>chr16:7338230-7405379</v>
          </cell>
          <cell r="F111" t="str">
            <v>Feb. 2009 (GRCh37/hg19)</v>
          </cell>
          <cell r="G111" t="str">
            <v>chr16:7338230-7405379</v>
          </cell>
          <cell r="H111" t="str">
            <v>67,15</v>
          </cell>
          <cell r="I111" t="str">
            <v>intronic</v>
          </cell>
          <cell r="J111" t="str">
            <v>intron 4 (NM_018723) / intron 2 (NM_001142334)</v>
          </cell>
        </row>
      </sheetData>
      <sheetData sheetId="2" refreshError="1">
        <row r="1">
          <cell r="C1">
            <v>0</v>
          </cell>
        </row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>
            <v>385</v>
          </cell>
          <cell r="D3" t="str">
            <v>N/A</v>
          </cell>
          <cell r="E3" t="str">
            <v>chr16:5743925-6,365,753</v>
          </cell>
          <cell r="F3" t="str">
            <v>Mar. 2006 (NCBI36/hg18)</v>
          </cell>
          <cell r="G3" t="str">
            <v>chr16:5803924-6425752</v>
          </cell>
          <cell r="H3">
            <v>621.82899999999995</v>
          </cell>
          <cell r="I3" t="str">
            <v>UTR, exonic, intronic</v>
          </cell>
          <cell r="J3" t="str">
            <v>introns 1-2, UTR, exons 1-2 (NM_018723)</v>
          </cell>
        </row>
        <row r="4">
          <cell r="C4" t="str">
            <v>N/A</v>
          </cell>
          <cell r="D4" t="str">
            <v>N/A</v>
          </cell>
          <cell r="E4" t="str">
            <v>chr16:7134152-7356599</v>
          </cell>
          <cell r="F4" t="str">
            <v>Mar. 2006 (NCBI36/hg18)</v>
          </cell>
          <cell r="G4" t="str">
            <v>chr16:7194151-7416598</v>
          </cell>
          <cell r="H4">
            <v>222.447</v>
          </cell>
          <cell r="I4" t="str">
            <v>intronic</v>
          </cell>
          <cell r="J4" t="str">
            <v>intron 4 (NM_018723) / intron 2 (NM_001142334)</v>
          </cell>
        </row>
        <row r="5">
          <cell r="C5">
            <v>6046</v>
          </cell>
          <cell r="D5" t="str">
            <v>N/A</v>
          </cell>
          <cell r="E5" t="str">
            <v>chr16:7042998-7066733</v>
          </cell>
          <cell r="F5" t="str">
            <v>Mar. 2006 (NCBI36/hg18)</v>
          </cell>
          <cell r="G5" t="str">
            <v>chr16:7102997-7126732</v>
          </cell>
          <cell r="H5">
            <v>23.736000000000001</v>
          </cell>
          <cell r="I5" t="str">
            <v>intronic</v>
          </cell>
          <cell r="J5" t="str">
            <v>intron 4 (NM_018723) / intron 2 (NM_001142334)</v>
          </cell>
        </row>
        <row r="6">
          <cell r="C6">
            <v>210</v>
          </cell>
          <cell r="D6" t="str">
            <v>N/A</v>
          </cell>
          <cell r="E6" t="str">
            <v>chr16:7046361-7066733</v>
          </cell>
          <cell r="F6" t="str">
            <v>Mar. 2006 (NCBI36/hg18)</v>
          </cell>
          <cell r="G6" t="str">
            <v>chr16:7106360-7126732</v>
          </cell>
          <cell r="H6">
            <v>20.373000000000001</v>
          </cell>
          <cell r="I6" t="str">
            <v>intronic</v>
          </cell>
          <cell r="J6" t="str">
            <v>intron 4 (NM_018723) / intron 2 (NM_001142334)</v>
          </cell>
        </row>
        <row r="7">
          <cell r="C7" t="str">
            <v>6198-1</v>
          </cell>
          <cell r="D7" t="str">
            <v>N/A</v>
          </cell>
          <cell r="E7" t="str">
            <v>chr16:6891681-6922307</v>
          </cell>
          <cell r="F7" t="str">
            <v>Feb. 2009 (GRCh37/hg19)</v>
          </cell>
          <cell r="G7" t="str">
            <v>chr16:6891681-6922307</v>
          </cell>
          <cell r="H7">
            <v>30.626000000000001</v>
          </cell>
          <cell r="I7" t="str">
            <v>intronic</v>
          </cell>
          <cell r="J7" t="str">
            <v>intron 3 (NM_018723) / intron 1 (NM_001142334)</v>
          </cell>
        </row>
        <row r="8">
          <cell r="C8" t="str">
            <v>N/A</v>
          </cell>
          <cell r="D8" t="str">
            <v>N/A</v>
          </cell>
          <cell r="E8" t="str">
            <v>chr16:6687760-6721696</v>
          </cell>
          <cell r="F8" t="str">
            <v>Mar. 2006 (NCBI36/hg18)</v>
          </cell>
          <cell r="G8" t="str">
            <v>chr16:6747759-6781695</v>
          </cell>
          <cell r="H8">
            <v>33.936999999999998</v>
          </cell>
          <cell r="I8" t="str">
            <v>intronic</v>
          </cell>
          <cell r="J8" t="str">
            <v>intron 3 (NM_018723)</v>
          </cell>
        </row>
      </sheetData>
      <sheetData sheetId="3" refreshError="1">
        <row r="1"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</row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>
            <v>9025040001</v>
          </cell>
          <cell r="D3" t="str">
            <v>F</v>
          </cell>
          <cell r="E3" t="str">
            <v>chr16:6294808–6394343</v>
          </cell>
          <cell r="F3" t="str">
            <v>Feb. 2009 (GRCh37/hg19)</v>
          </cell>
          <cell r="G3" t="str">
            <v>chr16:6294808–6394343</v>
          </cell>
          <cell r="H3">
            <v>100</v>
          </cell>
          <cell r="I3" t="str">
            <v>exonic, intronic</v>
          </cell>
          <cell r="J3" t="str">
            <v>introns 1-2, exon 2  (NM_018723)</v>
          </cell>
        </row>
      </sheetData>
      <sheetData sheetId="4" refreshError="1">
        <row r="1"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</row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>
            <v>2058</v>
          </cell>
          <cell r="D3" t="str">
            <v>M</v>
          </cell>
          <cell r="E3" t="str">
            <v>chr16:6581119-6628104</v>
          </cell>
          <cell r="F3" t="str">
            <v>No aparece assembly, asumo que es 36!</v>
          </cell>
          <cell r="G3" t="str">
            <v>chr16:6641118-6688103</v>
          </cell>
          <cell r="H3" t="str">
            <v>46985‬</v>
          </cell>
          <cell r="I3" t="str">
            <v>intronic</v>
          </cell>
          <cell r="J3" t="str">
            <v>intron 2 (NM_018723)</v>
          </cell>
        </row>
        <row r="4">
          <cell r="C4">
            <v>17615</v>
          </cell>
          <cell r="D4" t="str">
            <v>M</v>
          </cell>
          <cell r="E4" t="str">
            <v>chr16:6582793-6628104</v>
          </cell>
          <cell r="F4" t="str">
            <v>No aparece assembly, asumo que es 36!</v>
          </cell>
          <cell r="G4" t="str">
            <v>chr16:6642792-6688103</v>
          </cell>
          <cell r="H4">
            <v>45311</v>
          </cell>
          <cell r="I4" t="str">
            <v>intronic</v>
          </cell>
          <cell r="J4" t="str">
            <v>intron 2 (NM_018723)</v>
          </cell>
        </row>
        <row r="5">
          <cell r="C5">
            <v>19800</v>
          </cell>
          <cell r="D5" t="str">
            <v>M</v>
          </cell>
          <cell r="E5" t="str">
            <v>chr16:6582793-6628104</v>
          </cell>
          <cell r="F5" t="str">
            <v>No aparece assembly, asumo que es 36!</v>
          </cell>
          <cell r="G5" t="str">
            <v>chr16:6642792-6688103</v>
          </cell>
          <cell r="H5">
            <v>45311</v>
          </cell>
          <cell r="I5" t="str">
            <v>intronic</v>
          </cell>
          <cell r="J5" t="str">
            <v>intron 2 (NM_018723)</v>
          </cell>
        </row>
        <row r="6">
          <cell r="C6">
            <v>20248</v>
          </cell>
          <cell r="D6" t="str">
            <v>M</v>
          </cell>
          <cell r="E6" t="str">
            <v>chr16:6582793-6645572</v>
          </cell>
          <cell r="F6" t="str">
            <v>No aparece assembly, asumo que es 36!</v>
          </cell>
          <cell r="G6" t="str">
            <v>chr16:6642792-6705571</v>
          </cell>
          <cell r="H6">
            <v>62779</v>
          </cell>
          <cell r="I6" t="str">
            <v>intronic</v>
          </cell>
          <cell r="J6" t="str">
            <v>intron 2 (NM_018723)</v>
          </cell>
        </row>
        <row r="7">
          <cell r="C7" t="str">
            <v>N/A</v>
          </cell>
          <cell r="D7" t="str">
            <v>M</v>
          </cell>
          <cell r="E7" t="str">
            <v>chr16:6888176-6918876</v>
          </cell>
          <cell r="F7" t="str">
            <v>Mar. 2006 (NCBI36/hg18)</v>
          </cell>
          <cell r="G7" t="str">
            <v>chr16:6948175-6978875</v>
          </cell>
          <cell r="H7">
            <v>30700</v>
          </cell>
          <cell r="I7" t="str">
            <v>intronic</v>
          </cell>
          <cell r="J7" t="str">
            <v>intron 3 (NM_018723) / intron 1 (NM_01142334)</v>
          </cell>
        </row>
        <row r="8">
          <cell r="C8" t="str">
            <v>SCZ0613</v>
          </cell>
          <cell r="D8" t="str">
            <v>F</v>
          </cell>
          <cell r="E8" t="str">
            <v>chr16:6631947-7029167</v>
          </cell>
          <cell r="F8" t="str">
            <v>Mar. 2006 (NCBI36/hg18)</v>
          </cell>
          <cell r="G8" t="str">
            <v>chr16:6691946-7089166</v>
          </cell>
          <cell r="H8">
            <v>397221</v>
          </cell>
          <cell r="I8" t="str">
            <v>UTR, exonic, intronic</v>
          </cell>
          <cell r="J8" t="str">
            <v>introns 2-3, exon 3  (NM_018723) / UTR exon 1, intron 1 (NM_01142334)</v>
          </cell>
        </row>
        <row r="9">
          <cell r="C9" t="str">
            <v>SCZ1786</v>
          </cell>
          <cell r="D9" t="str">
            <v>M</v>
          </cell>
          <cell r="E9" t="str">
            <v>chr16:6622570-6720408</v>
          </cell>
          <cell r="F9" t="str">
            <v>Mar. 2006 (NCBI36/hg18)</v>
          </cell>
          <cell r="G9" t="str">
            <v>chr16:6682569-6780407</v>
          </cell>
          <cell r="H9">
            <v>97839</v>
          </cell>
          <cell r="I9" t="str">
            <v>exonic, intronic</v>
          </cell>
          <cell r="J9" t="str">
            <v>introns 2-3, exon 3 (NM_018723)</v>
          </cell>
        </row>
        <row r="10">
          <cell r="C10" t="str">
            <v>SCZ2138</v>
          </cell>
          <cell r="D10" t="str">
            <v>M</v>
          </cell>
          <cell r="E10" t="str">
            <v>chr16:6773909-6978067</v>
          </cell>
          <cell r="F10" t="str">
            <v>Mar. 2006 (NCBI36/hg18)</v>
          </cell>
          <cell r="G10" t="str">
            <v>chr16:6833908-7038066</v>
          </cell>
          <cell r="H10">
            <v>204159</v>
          </cell>
          <cell r="I10" t="str">
            <v>intronic</v>
          </cell>
          <cell r="J10" t="str">
            <v>intron 3 (NM_018723) / intron 1 (NM_01142334)</v>
          </cell>
        </row>
        <row r="11">
          <cell r="C11" t="str">
            <v>SCZ2452</v>
          </cell>
          <cell r="D11" t="str">
            <v>M</v>
          </cell>
          <cell r="E11" t="str">
            <v>chr16:6355716-6937802</v>
          </cell>
          <cell r="F11" t="str">
            <v>Mar. 2006 (NCBI36/hg18)</v>
          </cell>
          <cell r="G11" t="str">
            <v>chr16:6415715-6997801</v>
          </cell>
          <cell r="H11">
            <v>582087</v>
          </cell>
          <cell r="I11" t="str">
            <v>UTR, exonic, intronic</v>
          </cell>
          <cell r="J11" t="str">
            <v>introns 2-3, exon 3 (NM_018723) / UTR exon 1, intron 1 (NM_01142334)</v>
          </cell>
        </row>
        <row r="12">
          <cell r="C12" t="str">
            <v>SCZ2653</v>
          </cell>
          <cell r="D12" t="str">
            <v>F</v>
          </cell>
          <cell r="E12" t="str">
            <v>chr16:6360351-6582207</v>
          </cell>
          <cell r="F12" t="str">
            <v>Mar. 2006 (NCBI36/hg18)</v>
          </cell>
          <cell r="G12" t="str">
            <v>chr16:6420350-6642206</v>
          </cell>
          <cell r="H12">
            <v>221857</v>
          </cell>
          <cell r="I12" t="str">
            <v>intronic</v>
          </cell>
          <cell r="J12" t="str">
            <v>intron 2  (NM_018723)</v>
          </cell>
        </row>
        <row r="13">
          <cell r="C13" t="str">
            <v>SCZ0839</v>
          </cell>
          <cell r="D13" t="str">
            <v>F</v>
          </cell>
          <cell r="E13" t="str">
            <v>chr16:6654642-6732837</v>
          </cell>
          <cell r="F13" t="str">
            <v>Mar. 2006 (NCBI36/hg18)</v>
          </cell>
          <cell r="G13" t="str">
            <v>chr16:6714641-6792836</v>
          </cell>
          <cell r="H13">
            <v>78196</v>
          </cell>
          <cell r="I13" t="str">
            <v>intronic</v>
          </cell>
          <cell r="J13" t="str">
            <v>intron 3 (NM_018723)</v>
          </cell>
        </row>
        <row r="14">
          <cell r="C14" t="str">
            <v>case54</v>
          </cell>
          <cell r="D14" t="str">
            <v>M</v>
          </cell>
          <cell r="E14" t="str">
            <v>chr16:6171253-6203634</v>
          </cell>
          <cell r="F14" t="str">
            <v>Mar. 2006 (NCBI36/hg18)</v>
          </cell>
          <cell r="G14" t="str">
            <v>chr16:6231252-6263633</v>
          </cell>
          <cell r="H14">
            <v>32382</v>
          </cell>
          <cell r="I14" t="str">
            <v>intronic</v>
          </cell>
          <cell r="J14" t="str">
            <v>intron 1  (NM_018723)</v>
          </cell>
        </row>
        <row r="15">
          <cell r="C15" t="str">
            <v>case85</v>
          </cell>
          <cell r="D15" t="str">
            <v>M</v>
          </cell>
          <cell r="E15" t="str">
            <v>chr16:6754460-6805109</v>
          </cell>
          <cell r="F15" t="str">
            <v>Mar. 2006 (NCBI36/hg18)</v>
          </cell>
          <cell r="G15" t="str">
            <v>chr16:6814459-6865108</v>
          </cell>
          <cell r="H15">
            <v>50650</v>
          </cell>
          <cell r="I15" t="str">
            <v>UTR, exonic, intronic</v>
          </cell>
          <cell r="J15" t="str">
            <v>intron 3 (NM_018723) / UTR exon 1, intron 1 (NM_01142334)</v>
          </cell>
        </row>
        <row r="16">
          <cell r="C16" t="str">
            <v>case86</v>
          </cell>
          <cell r="D16" t="str">
            <v>M</v>
          </cell>
          <cell r="E16" t="str">
            <v>chr16:6766601-6775886</v>
          </cell>
          <cell r="F16" t="str">
            <v>Mar. 2006 (NCBI36/hg18)</v>
          </cell>
          <cell r="G16" t="str">
            <v>chr16:6826600-6835885</v>
          </cell>
          <cell r="H16">
            <v>9285</v>
          </cell>
          <cell r="I16" t="str">
            <v>intronic</v>
          </cell>
          <cell r="J16" t="str">
            <v>intron 3 (NM_018723) / intron 1 (NM_01142334)</v>
          </cell>
        </row>
        <row r="17">
          <cell r="C17" t="str">
            <v>case87</v>
          </cell>
          <cell r="D17" t="str">
            <v>M</v>
          </cell>
          <cell r="E17" t="str">
            <v>chr16:6973749-7078712</v>
          </cell>
          <cell r="F17" t="str">
            <v>Mar. 2006 (NCBI36/hg18)</v>
          </cell>
          <cell r="G17" t="str">
            <v>chr16:7033748-7138711</v>
          </cell>
          <cell r="H17">
            <v>104964</v>
          </cell>
          <cell r="I17" t="str">
            <v>exonic, intronic</v>
          </cell>
          <cell r="J17" t="str">
            <v>introns 3-4, exon 4 (NM_018723) / introns 1-2, exon 2 (NM_01142334)</v>
          </cell>
        </row>
        <row r="18">
          <cell r="C18" t="str">
            <v>case62</v>
          </cell>
          <cell r="D18" t="str">
            <v>M</v>
          </cell>
          <cell r="E18" t="str">
            <v>chr16:6992360-7136112</v>
          </cell>
          <cell r="F18" t="str">
            <v>Mar. 2006 (NCBI36/hg18)</v>
          </cell>
          <cell r="G18" t="str">
            <v>chr16:7052359-7196111</v>
          </cell>
          <cell r="H18">
            <v>143753</v>
          </cell>
          <cell r="I18" t="str">
            <v>UTR, exonic, intronic</v>
          </cell>
          <cell r="J18" t="str">
            <v>introns 3-4, exon 4 (NM_018723) / introns 1-2, UTR, exon 2 (NM_01142334)</v>
          </cell>
        </row>
        <row r="19">
          <cell r="C19" t="str">
            <v>case202</v>
          </cell>
          <cell r="D19" t="str">
            <v>M</v>
          </cell>
          <cell r="E19" t="str">
            <v>chr16:7047357-7070975</v>
          </cell>
          <cell r="F19" t="str">
            <v>Mar. 2006 (NCBI36/hg18)</v>
          </cell>
          <cell r="G19" t="str">
            <v>chr16:7107356-7130974</v>
          </cell>
          <cell r="H19">
            <v>23619</v>
          </cell>
          <cell r="I19" t="str">
            <v>intronic</v>
          </cell>
          <cell r="J19" t="str">
            <v>intron 4 (NM_018723) / intron 2 (NM_01142334)</v>
          </cell>
        </row>
        <row r="20">
          <cell r="C20" t="str">
            <v>case332</v>
          </cell>
          <cell r="D20" t="str">
            <v>M</v>
          </cell>
          <cell r="E20" t="str">
            <v>chr16:6565423-6610859</v>
          </cell>
          <cell r="F20" t="str">
            <v>Mar. 2006 (NCBI36/hg18)</v>
          </cell>
          <cell r="G20" t="str">
            <v>chr16:6625422-6670858</v>
          </cell>
          <cell r="H20">
            <v>45437</v>
          </cell>
          <cell r="I20" t="str">
            <v>intronic</v>
          </cell>
          <cell r="J20" t="str">
            <v>intron 2 (NM_018723)</v>
          </cell>
        </row>
        <row r="21">
          <cell r="C21" t="str">
            <v>N/A</v>
          </cell>
          <cell r="D21" t="str">
            <v>N/A</v>
          </cell>
          <cell r="E21" t="str">
            <v>chr16:6576121-6675138</v>
          </cell>
          <cell r="F21" t="str">
            <v>No aparece assembly, asumo que es 36!</v>
          </cell>
          <cell r="G21" t="str">
            <v>chr16:6636120-6735137</v>
          </cell>
          <cell r="H21">
            <v>99017</v>
          </cell>
          <cell r="I21" t="str">
            <v>exonic, intronic</v>
          </cell>
          <cell r="J21" t="str">
            <v>introns 2-3, exon 3 (NM_018723)</v>
          </cell>
        </row>
        <row r="22">
          <cell r="C22" t="str">
            <v>N/A</v>
          </cell>
          <cell r="D22" t="str">
            <v>N/A</v>
          </cell>
          <cell r="E22" t="str">
            <v>chr16:6160200-6171994</v>
          </cell>
          <cell r="F22" t="str">
            <v>Mar. 2006 (NCBI36/hg18)</v>
          </cell>
          <cell r="G22" t="str">
            <v>chr16:6220199-6231993</v>
          </cell>
          <cell r="H22">
            <v>11795</v>
          </cell>
          <cell r="I22" t="str">
            <v>intronic</v>
          </cell>
          <cell r="J22" t="str">
            <v>intron 1 (NM_018723)</v>
          </cell>
        </row>
        <row r="23">
          <cell r="C23" t="str">
            <v>N/A</v>
          </cell>
          <cell r="D23" t="str">
            <v>N/A</v>
          </cell>
          <cell r="E23" t="str">
            <v>chr16:6471108-6487309</v>
          </cell>
          <cell r="F23" t="str">
            <v>Mar. 2006 (NCBI36/hg18)</v>
          </cell>
          <cell r="G23" t="str">
            <v>chr16:6531107-6547308</v>
          </cell>
          <cell r="H23">
            <v>16202</v>
          </cell>
          <cell r="I23" t="str">
            <v>intronic</v>
          </cell>
          <cell r="J23" t="str">
            <v>intron 2 (NM_018723)</v>
          </cell>
        </row>
        <row r="24">
          <cell r="C24">
            <v>188856</v>
          </cell>
          <cell r="D24" t="str">
            <v>N/A</v>
          </cell>
          <cell r="E24" t="str">
            <v>chr16:7052373-7197334</v>
          </cell>
          <cell r="F24" t="str">
            <v>Feb. 2009 (GRCh37/hg19)</v>
          </cell>
          <cell r="G24" t="str">
            <v>chr16:7052373-7197334</v>
          </cell>
          <cell r="H24">
            <v>144962</v>
          </cell>
          <cell r="I24" t="str">
            <v>UTR, exonic, intronic</v>
          </cell>
          <cell r="J24" t="str">
            <v>introns 3-4, exon 4 (NM_018723) / introns 1-2, UTR, exon 2 (NM_01142334)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</sheetData>
      <sheetData sheetId="5" refreshError="1"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Exonic/Intronic/UTR</v>
          </cell>
          <cell r="J2" t="str">
            <v>Exons and intron affected</v>
          </cell>
        </row>
        <row r="3">
          <cell r="C3" t="str">
            <v>TS2_1886</v>
          </cell>
          <cell r="D3" t="str">
            <v>M</v>
          </cell>
          <cell r="E3" t="str">
            <v>chr16:7756087-7812131</v>
          </cell>
          <cell r="F3" t="str">
            <v>Feb. 2009 (GRCh37/hg19)</v>
          </cell>
          <cell r="G3" t="str">
            <v>chr16:7756087-7812131</v>
          </cell>
          <cell r="H3">
            <v>56.045000000000002</v>
          </cell>
          <cell r="I3" t="str">
            <v>UTR, exonic, intronic</v>
          </cell>
          <cell r="J3" t="str">
            <v>introns 14-15, exons 15-16, UTR  (NM_018723) / introns 12-13, exons 13-14, UTR (NM_001142334) / introns 11-12, exons 12-13, UTR (NM_145892)</v>
          </cell>
        </row>
        <row r="4">
          <cell r="C4" t="str">
            <v>lrr_baf_batch2.txt_493 1</v>
          </cell>
          <cell r="E4" t="str">
            <v>chr16:5476966-7149602</v>
          </cell>
          <cell r="F4" t="str">
            <v>Mar. 2006 (NCBI36/hg18)</v>
          </cell>
          <cell r="G4" t="str">
            <v>chr16:5536965-7209601</v>
          </cell>
          <cell r="H4">
            <v>1672.636</v>
          </cell>
          <cell r="I4" t="str">
            <v>UTR, exonic, intronic</v>
          </cell>
          <cell r="J4" t="str">
            <v>introns 1-4, exons 1-4, UTR (NM_018723) / introns 1-2, UTR, exons 1-2, UTR (NM_01142334)</v>
          </cell>
        </row>
        <row r="5">
          <cell r="C5" t="str">
            <v>1922040225_B</v>
          </cell>
          <cell r="D5" t="str">
            <v>M</v>
          </cell>
          <cell r="E5" t="str">
            <v>chr16:6564364-6621185</v>
          </cell>
          <cell r="F5" t="str">
            <v>Mar. 2006 (NCBI36/hg18)</v>
          </cell>
          <cell r="G5" t="str">
            <v>chr16:6624363-6681184</v>
          </cell>
          <cell r="H5">
            <v>56.820999999999998</v>
          </cell>
          <cell r="I5" t="str">
            <v>intronic</v>
          </cell>
          <cell r="J5" t="str">
            <v>intron 2 (NM_018723)</v>
          </cell>
        </row>
        <row r="6">
          <cell r="C6" t="str">
            <v>N/A</v>
          </cell>
          <cell r="D6" t="str">
            <v>F</v>
          </cell>
          <cell r="E6" t="str">
            <v>chr16:6248324–6525864</v>
          </cell>
          <cell r="F6" t="str">
            <v>Feb. 2009 (GRCh37/hg19)</v>
          </cell>
          <cell r="G6" t="str">
            <v>chr16:6248324–6525864</v>
          </cell>
          <cell r="H6">
            <v>277.54000000000002</v>
          </cell>
          <cell r="I6" t="str">
            <v>exonic, intronic</v>
          </cell>
          <cell r="J6" t="str">
            <v>introns 1-2, exon 2 (NM_018723)</v>
          </cell>
        </row>
        <row r="7">
          <cell r="C7" t="str">
            <v>TS1_0731</v>
          </cell>
          <cell r="D7" t="str">
            <v>F</v>
          </cell>
          <cell r="E7" t="str">
            <v>chr16:6732433-7048405</v>
          </cell>
          <cell r="F7" t="str">
            <v>Feb. 2009 (GRCh37/hg19)</v>
          </cell>
          <cell r="G7" t="str">
            <v>chr16:6732433-7048405</v>
          </cell>
          <cell r="H7">
            <v>315.97300000000001</v>
          </cell>
          <cell r="I7" t="str">
            <v>exonic, intronic</v>
          </cell>
          <cell r="J7" t="str">
            <v>intron 3  (NM_018723) / UTR exon 1, intron 1 (NM_001142334)</v>
          </cell>
        </row>
        <row r="8">
          <cell r="C8" t="str">
            <v>TS2_1873</v>
          </cell>
          <cell r="D8" t="str">
            <v>M</v>
          </cell>
          <cell r="E8" t="str">
            <v>chr16:6565650-6817375</v>
          </cell>
          <cell r="F8" t="str">
            <v>Feb. 2009 (GRCh37/hg19)</v>
          </cell>
          <cell r="G8" t="str">
            <v>chr16:6565650-6817375</v>
          </cell>
          <cell r="H8">
            <v>251.726</v>
          </cell>
          <cell r="I8" t="str">
            <v>exonic, intronic</v>
          </cell>
          <cell r="J8" t="str">
            <v>introns 2-3, exon 3 (NM_018723)</v>
          </cell>
        </row>
        <row r="9">
          <cell r="C9" t="str">
            <v>4159596074_B</v>
          </cell>
          <cell r="D9" t="str">
            <v>F</v>
          </cell>
          <cell r="E9" t="str">
            <v>chr16:6799493-6816985</v>
          </cell>
          <cell r="F9" t="str">
            <v>Mar. 2006 (NCBI36/hg18)</v>
          </cell>
          <cell r="G9" t="str">
            <v>chr16:6859492-6876984</v>
          </cell>
          <cell r="H9">
            <v>17.492000000000001</v>
          </cell>
          <cell r="I9" t="str">
            <v>intronic</v>
          </cell>
          <cell r="J9" t="str">
            <v>intron 3  (NM_018723) / intron 1 (NM_001142334)</v>
          </cell>
        </row>
      </sheetData>
      <sheetData sheetId="6" refreshError="1">
        <row r="2">
          <cell r="C2" t="str">
            <v>Individual</v>
          </cell>
          <cell r="D2" t="str">
            <v>Sex</v>
          </cell>
          <cell r="E2" t="str">
            <v>Region affected</v>
          </cell>
          <cell r="F2" t="str">
            <v>Assembly</v>
          </cell>
          <cell r="G2" t="str">
            <v>Conversion of region coordinates to hg19 (Genome Browser)</v>
          </cell>
          <cell r="H2" t="str">
            <v>Size (kb)</v>
          </cell>
          <cell r="I2" t="str">
            <v>Exonic/Intronic</v>
          </cell>
          <cell r="J2" t="str">
            <v>Exons and intron affected</v>
          </cell>
        </row>
        <row r="3">
          <cell r="C3">
            <v>395669</v>
          </cell>
          <cell r="D3" t="str">
            <v>M</v>
          </cell>
          <cell r="E3" t="str">
            <v>chr16:60001-16792499</v>
          </cell>
          <cell r="F3" t="str">
            <v>Feb. 2009 (GRCh37/hg19)</v>
          </cell>
          <cell r="G3" t="str">
            <v>chr16:60001-16792499</v>
          </cell>
          <cell r="H3">
            <v>16730000</v>
          </cell>
          <cell r="I3" t="str">
            <v>whole gene</v>
          </cell>
          <cell r="J3" t="str">
            <v>whole gene</v>
          </cell>
        </row>
        <row r="4">
          <cell r="C4">
            <v>22415</v>
          </cell>
          <cell r="D4" t="str">
            <v>M</v>
          </cell>
          <cell r="E4" t="str">
            <v>chr16:6581119-6632981</v>
          </cell>
          <cell r="F4" t="str">
            <v>No aparece assembly, asumo que es 36!</v>
          </cell>
          <cell r="G4" t="str">
            <v>chr16:6641118-6692980</v>
          </cell>
          <cell r="H4" t="str">
            <v>51862‬</v>
          </cell>
          <cell r="I4" t="str">
            <v>intronic</v>
          </cell>
          <cell r="J4" t="str">
            <v>intron 2 (NM_018723)</v>
          </cell>
        </row>
        <row r="5">
          <cell r="C5" t="str">
            <v>Patient 3</v>
          </cell>
          <cell r="D5" t="str">
            <v>M</v>
          </cell>
          <cell r="E5" t="str">
            <v>chr16:6218640-6294160</v>
          </cell>
          <cell r="F5" t="str">
            <v>Feb. 2009 (GRCh37/hg19)</v>
          </cell>
          <cell r="G5" t="str">
            <v>chr16:6218640-6294160</v>
          </cell>
          <cell r="H5">
            <v>76000</v>
          </cell>
          <cell r="I5" t="str">
            <v>intronic</v>
          </cell>
          <cell r="J5" t="str">
            <v>intron 1 (NM_018723)</v>
          </cell>
        </row>
        <row r="6">
          <cell r="C6" t="str">
            <v>Patient 2</v>
          </cell>
          <cell r="D6" t="str">
            <v>M</v>
          </cell>
          <cell r="E6" t="str">
            <v>chr16:6972277-7053842</v>
          </cell>
          <cell r="F6" t="str">
            <v>Feb. 2009 (GRCh37/hg19)</v>
          </cell>
          <cell r="G6" t="str">
            <v>chr16:6972277-7053842</v>
          </cell>
          <cell r="H6">
            <v>82000</v>
          </cell>
          <cell r="I6" t="str">
            <v>intronic</v>
          </cell>
          <cell r="J6" t="str">
            <v>intron 3 (NM_018723) / intron 1 (NM_01142334)</v>
          </cell>
        </row>
        <row r="7">
          <cell r="C7" t="str">
            <v>SCZ0076</v>
          </cell>
          <cell r="D7" t="str">
            <v>F</v>
          </cell>
          <cell r="E7" t="str">
            <v>chr16:7029167-7099643</v>
          </cell>
          <cell r="F7" t="str">
            <v>Mar. 2006 (NCBI36/hg18)</v>
          </cell>
          <cell r="G7" t="str">
            <v>chr16:7089166-7159642</v>
          </cell>
          <cell r="H7">
            <v>70477</v>
          </cell>
          <cell r="I7" t="str">
            <v>exonic</v>
          </cell>
          <cell r="J7" t="str">
            <v>introns 3-4, exon 4 (NM_018723) / introns 1-2, UTR, exon 2 (NM_01142334)</v>
          </cell>
        </row>
        <row r="8">
          <cell r="C8" t="str">
            <v>TS2_0758</v>
          </cell>
          <cell r="D8" t="str">
            <v>M</v>
          </cell>
          <cell r="E8" t="str">
            <v>chr16:6813912-6901513</v>
          </cell>
          <cell r="F8" t="str">
            <v>Feb. 2009 (GRCh37/hg19)</v>
          </cell>
          <cell r="G8" t="str">
            <v>chr16:6813912-6901513</v>
          </cell>
          <cell r="H8">
            <v>87.602000000000004</v>
          </cell>
          <cell r="I8" t="str">
            <v>UTR, exonic, intronic</v>
          </cell>
          <cell r="J8" t="str">
            <v>intron 3 (NM_018723) / UTR exon 1, intron 1 (NM_01142334)</v>
          </cell>
        </row>
        <row r="9">
          <cell r="C9" t="str">
            <v>TS2_0926</v>
          </cell>
          <cell r="D9" t="str">
            <v>F</v>
          </cell>
          <cell r="E9" t="str">
            <v>chr16:6255416-6525983</v>
          </cell>
          <cell r="F9" t="str">
            <v>Feb. 2009 (GRCh37/hg19)</v>
          </cell>
          <cell r="G9" t="str">
            <v>chr16:6255416-6525983</v>
          </cell>
          <cell r="H9">
            <v>270.56799999999998</v>
          </cell>
          <cell r="I9" t="str">
            <v>exonic, intronic</v>
          </cell>
          <cell r="J9" t="str">
            <v>introns 1-2, exon 2 (NM_018723)</v>
          </cell>
        </row>
        <row r="10">
          <cell r="C10" t="str">
            <v>TS2_1130</v>
          </cell>
          <cell r="D10" t="str">
            <v>F</v>
          </cell>
          <cell r="E10" t="str">
            <v>chr16:6811163-7016549</v>
          </cell>
          <cell r="F10" t="str">
            <v>Feb. 2009 (GRCh37/hg19)</v>
          </cell>
          <cell r="G10" t="str">
            <v>chr16:6811163-7016549</v>
          </cell>
          <cell r="H10">
            <v>205.387</v>
          </cell>
          <cell r="I10" t="str">
            <v>UTR, exonic, intronic</v>
          </cell>
          <cell r="J10" t="str">
            <v>intron 3 (NM_018723) / UTR exon 1, intron 1 (NM_01142334)</v>
          </cell>
        </row>
        <row r="11">
          <cell r="C11" t="str">
            <v>TS2_1641</v>
          </cell>
          <cell r="D11" t="str">
            <v>F</v>
          </cell>
          <cell r="E11" t="str">
            <v>chr16:7091954-7232272</v>
          </cell>
          <cell r="F11" t="str">
            <v>Feb. 2009 (GRCh37/hg19)</v>
          </cell>
          <cell r="G11" t="str">
            <v>chr16:7091954-7232272</v>
          </cell>
          <cell r="H11">
            <v>140.31899999999999</v>
          </cell>
          <cell r="I11" t="str">
            <v>UTR, exonic, intronic</v>
          </cell>
          <cell r="J11" t="str">
            <v>introns 3-4, exon 4 (NM_018723) / introns 1-2, UTR, exon 2 (NM_01142334)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genome.ucsc.edu/cgi-bin/hgTracks?db=hg19&amp;hgt.customText=http://www.iscaconsortium.org/isca/ucsc/hg19/BEDFiles/BigBED/allCustomTracksBigBed.txt&amp;position=chr16:6972285-7026424&amp;spliceVariants=0" TargetMode="External"/><Relationship Id="rId3" Type="http://schemas.openxmlformats.org/officeDocument/2006/relationships/hyperlink" Target="http://genome.ucsc.edu/cgi-bin/hgTracks?db=hg19&amp;hgt.customText=http://www.iscaconsortium.org/isca/ucsc/hg19/BEDFiles/BigBED/allCustomTracksBigBed.txt&amp;position=chr16:6295159-6377303&amp;spliceVariants=0" TargetMode="External"/><Relationship Id="rId7" Type="http://schemas.openxmlformats.org/officeDocument/2006/relationships/hyperlink" Target="http://genome.ucsc.edu/cgi-bin/hgTracks?db=hg19&amp;hgt.customText=http://www.iscaconsortium.org/isca/ucsc/hg19/BEDFiles/BigBED/allCustomTracksBigBed.txt&amp;position=chr16:6920984-6951130&amp;spliceVariants=0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genome.ucsc.edu/cgi-bin/hgTracks?db=hg19&amp;hgt.customText=http://www.iscaconsortium.org/isca/ucsc/hg19/BEDFiles/BigBED/allCustomTracksBigBed.txt&amp;position=chr16:6660795-6685821&amp;spliceVariants=0" TargetMode="External"/><Relationship Id="rId1" Type="http://schemas.openxmlformats.org/officeDocument/2006/relationships/hyperlink" Target="https://www.ncbi.nlm.nih.gov/nuccore/AU077504" TargetMode="External"/><Relationship Id="rId6" Type="http://schemas.openxmlformats.org/officeDocument/2006/relationships/hyperlink" Target="http://genome.ucsc.edu/cgi-bin/hgTracks?db=hg19&amp;hgt.customText=http://www.iscaconsortium.org/isca/ucsc/hg19/BEDFiles/BigBED/allCustomTracksBigBed.txt&amp;position=chr16:6972285-7004363&amp;spliceVariants=0" TargetMode="External"/><Relationship Id="rId11" Type="http://schemas.openxmlformats.org/officeDocument/2006/relationships/hyperlink" Target="https://www.ncbi.nlm.nih.gov/nuccore/AU077504" TargetMode="External"/><Relationship Id="rId5" Type="http://schemas.openxmlformats.org/officeDocument/2006/relationships/hyperlink" Target="http://genome.ucsc.edu/cgi-bin/hgTracks?db=hg19&amp;hgt.customText=http://www.iscaconsortium.org/isca/ucsc/hg19/BEDFiles/BigBED/allCustomTracksBigBed.txt&amp;position=chr16:6149327-6434200&amp;spliceVariants=0" TargetMode="External"/><Relationship Id="rId10" Type="http://schemas.openxmlformats.org/officeDocument/2006/relationships/hyperlink" Target="http://genome.ucsc.edu/cgi-bin/hgTracks?db=hg19&amp;hgt.customText=http://www.iscaconsortium.org/isca/ucsc/hg19/BEDFiles/BigBED/allCustomTracksBigBed.txt&amp;position=chr16:7338230-7405379&amp;spliceVariants=0" TargetMode="External"/><Relationship Id="rId4" Type="http://schemas.openxmlformats.org/officeDocument/2006/relationships/hyperlink" Target="http://genome.ucsc.edu/cgi-bin/hgTracks?db=hg19&amp;hgt.customText=http://www.iscaconsortium.org/isca/ucsc/hg19/BEDFiles/BigBED/allCustomTracksBigBed.txt&amp;position=chr16:6377244-7245430&amp;spliceVariants=0" TargetMode="External"/><Relationship Id="rId9" Type="http://schemas.openxmlformats.org/officeDocument/2006/relationships/hyperlink" Target="http://genome.ucsc.edu/cgi-bin/hgTracks?db=hg19&amp;hgt.customText=http://www.iscaconsortium.org/isca/ucsc/hg19/BEDFiles/BigBED/allCustomTracksBigBed.txt&amp;position=chr16:6889302-6964113&amp;spliceVariants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B75F-23F8-4CB3-9634-6388E3F8BBFC}">
  <dimension ref="A1:C317"/>
  <sheetViews>
    <sheetView topLeftCell="A220" workbookViewId="0"/>
  </sheetViews>
  <sheetFormatPr defaultRowHeight="15.05" x14ac:dyDescent="0.3"/>
  <cols>
    <col min="1" max="3" width="15.33203125" customWidth="1"/>
  </cols>
  <sheetData>
    <row r="1" spans="1:3" x14ac:dyDescent="0.3">
      <c r="A1" s="51" t="s">
        <v>398</v>
      </c>
    </row>
    <row r="2" spans="1:3" s="54" customFormat="1" ht="17.350000000000001" customHeight="1" x14ac:dyDescent="0.3">
      <c r="A2" s="61" t="s">
        <v>654</v>
      </c>
      <c r="B2" s="61" t="s">
        <v>399</v>
      </c>
      <c r="C2" s="61" t="s">
        <v>400</v>
      </c>
    </row>
    <row r="3" spans="1:3" s="54" customFormat="1" ht="17.350000000000001" customHeight="1" x14ac:dyDescent="0.3">
      <c r="A3" s="53" t="s">
        <v>245</v>
      </c>
      <c r="B3" s="55" t="s">
        <v>401</v>
      </c>
      <c r="C3" s="56">
        <v>6.4999999999999996E-6</v>
      </c>
    </row>
    <row r="4" spans="1:3" s="54" customFormat="1" ht="17.350000000000001" customHeight="1" x14ac:dyDescent="0.3">
      <c r="A4" s="53" t="s">
        <v>245</v>
      </c>
      <c r="B4" s="55" t="s">
        <v>402</v>
      </c>
      <c r="C4" s="56">
        <v>6.8000000000000001E-6</v>
      </c>
    </row>
    <row r="5" spans="1:3" s="54" customFormat="1" ht="17.350000000000001" customHeight="1" x14ac:dyDescent="0.3">
      <c r="A5" s="53" t="s">
        <v>245</v>
      </c>
      <c r="B5" s="55" t="s">
        <v>403</v>
      </c>
      <c r="C5" s="56">
        <v>7.3900000000000004E-6</v>
      </c>
    </row>
    <row r="6" spans="1:3" s="54" customFormat="1" ht="17.350000000000001" customHeight="1" x14ac:dyDescent="0.3">
      <c r="A6" s="53" t="s">
        <v>245</v>
      </c>
      <c r="B6" s="55" t="s">
        <v>404</v>
      </c>
      <c r="C6" s="56">
        <v>8.5900000000000008E-6</v>
      </c>
    </row>
    <row r="7" spans="1:3" s="54" customFormat="1" ht="17.350000000000001" customHeight="1" x14ac:dyDescent="0.3">
      <c r="A7" s="53" t="s">
        <v>245</v>
      </c>
      <c r="B7" s="55" t="s">
        <v>405</v>
      </c>
      <c r="C7" s="56">
        <v>8.6400000000000003E-6</v>
      </c>
    </row>
    <row r="8" spans="1:3" s="54" customFormat="1" ht="17.350000000000001" customHeight="1" x14ac:dyDescent="0.3">
      <c r="A8" s="53" t="s">
        <v>245</v>
      </c>
      <c r="B8" s="55" t="s">
        <v>406</v>
      </c>
      <c r="C8" s="56">
        <v>8.7099999999999996E-6</v>
      </c>
    </row>
    <row r="9" spans="1:3" s="54" customFormat="1" ht="17.350000000000001" customHeight="1" x14ac:dyDescent="0.3">
      <c r="A9" s="53" t="s">
        <v>407</v>
      </c>
      <c r="B9" s="55" t="s">
        <v>408</v>
      </c>
      <c r="C9" s="57">
        <v>1.77E-8</v>
      </c>
    </row>
    <row r="10" spans="1:3" s="54" customFormat="1" ht="17.350000000000001" customHeight="1" x14ac:dyDescent="0.3">
      <c r="A10" s="53" t="s">
        <v>407</v>
      </c>
      <c r="B10" s="55" t="s">
        <v>409</v>
      </c>
      <c r="C10" s="57">
        <v>2.1299999999999999E-8</v>
      </c>
    </row>
    <row r="11" spans="1:3" s="54" customFormat="1" ht="17.350000000000001" customHeight="1" x14ac:dyDescent="0.3">
      <c r="A11" s="53" t="s">
        <v>407</v>
      </c>
      <c r="B11" s="55" t="s">
        <v>410</v>
      </c>
      <c r="C11" s="57">
        <v>2.96E-8</v>
      </c>
    </row>
    <row r="12" spans="1:3" s="54" customFormat="1" ht="17.350000000000001" customHeight="1" x14ac:dyDescent="0.3">
      <c r="A12" s="53" t="s">
        <v>407</v>
      </c>
      <c r="B12" s="55" t="s">
        <v>411</v>
      </c>
      <c r="C12" s="57">
        <v>4.7500000000000002E-8</v>
      </c>
    </row>
    <row r="13" spans="1:3" s="54" customFormat="1" ht="17.350000000000001" customHeight="1" x14ac:dyDescent="0.3">
      <c r="A13" s="53" t="s">
        <v>407</v>
      </c>
      <c r="B13" s="55" t="s">
        <v>412</v>
      </c>
      <c r="C13" s="56">
        <v>5.3599999999999997E-8</v>
      </c>
    </row>
    <row r="14" spans="1:3" s="54" customFormat="1" ht="17.350000000000001" customHeight="1" x14ac:dyDescent="0.3">
      <c r="A14" s="53" t="s">
        <v>407</v>
      </c>
      <c r="B14" s="55" t="s">
        <v>413</v>
      </c>
      <c r="C14" s="56">
        <v>6.1799999999999998E-8</v>
      </c>
    </row>
    <row r="15" spans="1:3" s="54" customFormat="1" ht="17.350000000000001" customHeight="1" x14ac:dyDescent="0.3">
      <c r="A15" s="53" t="s">
        <v>407</v>
      </c>
      <c r="B15" s="55" t="s">
        <v>414</v>
      </c>
      <c r="C15" s="56">
        <v>1.09E-7</v>
      </c>
    </row>
    <row r="16" spans="1:3" s="54" customFormat="1" ht="17.350000000000001" customHeight="1" x14ac:dyDescent="0.3">
      <c r="A16" s="53" t="s">
        <v>407</v>
      </c>
      <c r="B16" s="55" t="s">
        <v>415</v>
      </c>
      <c r="C16" s="56">
        <v>1.15E-7</v>
      </c>
    </row>
    <row r="17" spans="1:3" s="54" customFormat="1" ht="17.350000000000001" customHeight="1" x14ac:dyDescent="0.3">
      <c r="A17" s="53" t="s">
        <v>407</v>
      </c>
      <c r="B17" s="55" t="s">
        <v>416</v>
      </c>
      <c r="C17" s="56">
        <v>1.35E-7</v>
      </c>
    </row>
    <row r="18" spans="1:3" s="54" customFormat="1" ht="17.350000000000001" customHeight="1" x14ac:dyDescent="0.3">
      <c r="A18" s="53" t="s">
        <v>407</v>
      </c>
      <c r="B18" s="55" t="s">
        <v>417</v>
      </c>
      <c r="C18" s="56">
        <v>1.54E-7</v>
      </c>
    </row>
    <row r="19" spans="1:3" s="54" customFormat="1" ht="17.350000000000001" customHeight="1" x14ac:dyDescent="0.3">
      <c r="A19" s="53" t="s">
        <v>407</v>
      </c>
      <c r="B19" s="55" t="s">
        <v>418</v>
      </c>
      <c r="C19" s="56">
        <v>1.8400000000000001E-7</v>
      </c>
    </row>
    <row r="20" spans="1:3" s="54" customFormat="1" ht="17.350000000000001" customHeight="1" x14ac:dyDescent="0.3">
      <c r="A20" s="53" t="s">
        <v>407</v>
      </c>
      <c r="B20" s="55" t="s">
        <v>419</v>
      </c>
      <c r="C20" s="56">
        <v>1.85E-7</v>
      </c>
    </row>
    <row r="21" spans="1:3" s="54" customFormat="1" ht="17.350000000000001" customHeight="1" x14ac:dyDescent="0.3">
      <c r="A21" s="53" t="s">
        <v>407</v>
      </c>
      <c r="B21" s="55" t="s">
        <v>420</v>
      </c>
      <c r="C21" s="56">
        <v>2.34E-7</v>
      </c>
    </row>
    <row r="22" spans="1:3" s="54" customFormat="1" ht="17.350000000000001" customHeight="1" x14ac:dyDescent="0.3">
      <c r="A22" s="53" t="s">
        <v>407</v>
      </c>
      <c r="B22" s="55" t="s">
        <v>421</v>
      </c>
      <c r="C22" s="56">
        <v>2.53E-7</v>
      </c>
    </row>
    <row r="23" spans="1:3" s="54" customFormat="1" ht="17.350000000000001" customHeight="1" x14ac:dyDescent="0.3">
      <c r="A23" s="53" t="s">
        <v>407</v>
      </c>
      <c r="B23" s="55" t="s">
        <v>422</v>
      </c>
      <c r="C23" s="56">
        <v>3.3099999999999999E-7</v>
      </c>
    </row>
    <row r="24" spans="1:3" s="54" customFormat="1" ht="17.350000000000001" customHeight="1" x14ac:dyDescent="0.3">
      <c r="A24" s="53" t="s">
        <v>407</v>
      </c>
      <c r="B24" s="55" t="s">
        <v>423</v>
      </c>
      <c r="C24" s="56">
        <v>7.23E-7</v>
      </c>
    </row>
    <row r="25" spans="1:3" s="54" customFormat="1" ht="17.350000000000001" customHeight="1" x14ac:dyDescent="0.3">
      <c r="A25" s="53" t="s">
        <v>407</v>
      </c>
      <c r="B25" s="55" t="s">
        <v>424</v>
      </c>
      <c r="C25" s="56">
        <v>1.1400000000000001E-6</v>
      </c>
    </row>
    <row r="26" spans="1:3" s="54" customFormat="1" ht="17.350000000000001" customHeight="1" x14ac:dyDescent="0.3">
      <c r="A26" s="53" t="s">
        <v>407</v>
      </c>
      <c r="B26" s="55" t="s">
        <v>425</v>
      </c>
      <c r="C26" s="56">
        <v>1.15E-6</v>
      </c>
    </row>
    <row r="27" spans="1:3" s="54" customFormat="1" ht="17.350000000000001" customHeight="1" x14ac:dyDescent="0.3">
      <c r="A27" s="53" t="s">
        <v>407</v>
      </c>
      <c r="B27" s="55" t="s">
        <v>426</v>
      </c>
      <c r="C27" s="56">
        <v>1.64E-6</v>
      </c>
    </row>
    <row r="28" spans="1:3" s="54" customFormat="1" ht="17.350000000000001" customHeight="1" x14ac:dyDescent="0.3">
      <c r="A28" s="53" t="s">
        <v>407</v>
      </c>
      <c r="B28" s="55" t="s">
        <v>427</v>
      </c>
      <c r="C28" s="56">
        <v>1.73E-6</v>
      </c>
    </row>
    <row r="29" spans="1:3" s="54" customFormat="1" ht="17.350000000000001" customHeight="1" x14ac:dyDescent="0.3">
      <c r="A29" s="53" t="s">
        <v>407</v>
      </c>
      <c r="B29" s="55" t="s">
        <v>428</v>
      </c>
      <c r="C29" s="56">
        <v>1.9599999999999999E-6</v>
      </c>
    </row>
    <row r="30" spans="1:3" s="54" customFormat="1" ht="17.350000000000001" customHeight="1" x14ac:dyDescent="0.3">
      <c r="A30" s="53" t="s">
        <v>407</v>
      </c>
      <c r="B30" s="55" t="s">
        <v>429</v>
      </c>
      <c r="C30" s="56">
        <v>2.2500000000000001E-6</v>
      </c>
    </row>
    <row r="31" spans="1:3" s="54" customFormat="1" ht="17.350000000000001" customHeight="1" x14ac:dyDescent="0.3">
      <c r="A31" s="53" t="s">
        <v>407</v>
      </c>
      <c r="B31" s="55" t="s">
        <v>430</v>
      </c>
      <c r="C31" s="56">
        <v>2.3E-6</v>
      </c>
    </row>
    <row r="32" spans="1:3" s="54" customFormat="1" ht="17.350000000000001" customHeight="1" x14ac:dyDescent="0.3">
      <c r="A32" s="53" t="s">
        <v>407</v>
      </c>
      <c r="B32" s="55" t="s">
        <v>431</v>
      </c>
      <c r="C32" s="56">
        <v>2.3E-6</v>
      </c>
    </row>
    <row r="33" spans="1:3" s="54" customFormat="1" ht="17.350000000000001" customHeight="1" x14ac:dyDescent="0.3">
      <c r="A33" s="53" t="s">
        <v>407</v>
      </c>
      <c r="B33" s="55" t="s">
        <v>432</v>
      </c>
      <c r="C33" s="56">
        <v>2.3199999999999998E-6</v>
      </c>
    </row>
    <row r="34" spans="1:3" s="54" customFormat="1" ht="17.350000000000001" customHeight="1" x14ac:dyDescent="0.3">
      <c r="A34" s="53" t="s">
        <v>407</v>
      </c>
      <c r="B34" s="55" t="s">
        <v>433</v>
      </c>
      <c r="C34" s="56">
        <v>2.3499999999999999E-6</v>
      </c>
    </row>
    <row r="35" spans="1:3" s="54" customFormat="1" ht="17.350000000000001" customHeight="1" x14ac:dyDescent="0.3">
      <c r="A35" s="53" t="s">
        <v>407</v>
      </c>
      <c r="B35" s="55" t="s">
        <v>434</v>
      </c>
      <c r="C35" s="56">
        <v>2.3999999999999999E-6</v>
      </c>
    </row>
    <row r="36" spans="1:3" s="54" customFormat="1" ht="17.350000000000001" customHeight="1" x14ac:dyDescent="0.3">
      <c r="A36" s="53" t="s">
        <v>407</v>
      </c>
      <c r="B36" s="55" t="s">
        <v>435</v>
      </c>
      <c r="C36" s="56">
        <v>2.4899999999999999E-6</v>
      </c>
    </row>
    <row r="37" spans="1:3" s="54" customFormat="1" ht="17.350000000000001" customHeight="1" x14ac:dyDescent="0.3">
      <c r="A37" s="53" t="s">
        <v>407</v>
      </c>
      <c r="B37" s="55" t="s">
        <v>436</v>
      </c>
      <c r="C37" s="56">
        <v>2.5100000000000001E-6</v>
      </c>
    </row>
    <row r="38" spans="1:3" s="54" customFormat="1" ht="17.350000000000001" customHeight="1" x14ac:dyDescent="0.3">
      <c r="A38" s="53" t="s">
        <v>407</v>
      </c>
      <c r="B38" s="55" t="s">
        <v>437</v>
      </c>
      <c r="C38" s="56">
        <v>2.6699999999999998E-6</v>
      </c>
    </row>
    <row r="39" spans="1:3" s="54" customFormat="1" ht="17.350000000000001" customHeight="1" x14ac:dyDescent="0.3">
      <c r="A39" s="53" t="s">
        <v>407</v>
      </c>
      <c r="B39" s="55" t="s">
        <v>438</v>
      </c>
      <c r="C39" s="56">
        <v>2.7800000000000001E-6</v>
      </c>
    </row>
    <row r="40" spans="1:3" s="54" customFormat="1" ht="17.350000000000001" customHeight="1" x14ac:dyDescent="0.3">
      <c r="A40" s="53" t="s">
        <v>407</v>
      </c>
      <c r="B40" s="55" t="s">
        <v>439</v>
      </c>
      <c r="C40" s="56">
        <v>2.8700000000000001E-6</v>
      </c>
    </row>
    <row r="41" spans="1:3" s="54" customFormat="1" ht="17.350000000000001" customHeight="1" x14ac:dyDescent="0.3">
      <c r="A41" s="53" t="s">
        <v>407</v>
      </c>
      <c r="B41" s="55" t="s">
        <v>440</v>
      </c>
      <c r="C41" s="56">
        <v>2.9299999999999999E-6</v>
      </c>
    </row>
    <row r="42" spans="1:3" s="54" customFormat="1" ht="17.350000000000001" customHeight="1" x14ac:dyDescent="0.3">
      <c r="A42" s="53" t="s">
        <v>407</v>
      </c>
      <c r="B42" s="55" t="s">
        <v>441</v>
      </c>
      <c r="C42" s="56">
        <v>2.9900000000000002E-6</v>
      </c>
    </row>
    <row r="43" spans="1:3" s="54" customFormat="1" ht="17.350000000000001" customHeight="1" x14ac:dyDescent="0.3">
      <c r="A43" s="53" t="s">
        <v>407</v>
      </c>
      <c r="B43" s="55" t="s">
        <v>442</v>
      </c>
      <c r="C43" s="56">
        <v>3.05E-6</v>
      </c>
    </row>
    <row r="44" spans="1:3" s="54" customFormat="1" ht="17.350000000000001" customHeight="1" x14ac:dyDescent="0.3">
      <c r="A44" s="53" t="s">
        <v>407</v>
      </c>
      <c r="B44" s="55" t="s">
        <v>443</v>
      </c>
      <c r="C44" s="56">
        <v>3.1300000000000001E-6</v>
      </c>
    </row>
    <row r="45" spans="1:3" s="54" customFormat="1" ht="17.350000000000001" customHeight="1" x14ac:dyDescent="0.3">
      <c r="A45" s="53" t="s">
        <v>407</v>
      </c>
      <c r="B45" s="55" t="s">
        <v>444</v>
      </c>
      <c r="C45" s="56">
        <v>3.19E-6</v>
      </c>
    </row>
    <row r="46" spans="1:3" s="54" customFormat="1" ht="17.350000000000001" customHeight="1" x14ac:dyDescent="0.3">
      <c r="A46" s="53" t="s">
        <v>407</v>
      </c>
      <c r="B46" s="55" t="s">
        <v>445</v>
      </c>
      <c r="C46" s="56">
        <v>3.1999999999999999E-6</v>
      </c>
    </row>
    <row r="47" spans="1:3" s="54" customFormat="1" ht="17.350000000000001" customHeight="1" x14ac:dyDescent="0.3">
      <c r="A47" s="53" t="s">
        <v>407</v>
      </c>
      <c r="B47" s="55" t="s">
        <v>446</v>
      </c>
      <c r="C47" s="56">
        <v>3.2200000000000001E-6</v>
      </c>
    </row>
    <row r="48" spans="1:3" s="54" customFormat="1" ht="17.350000000000001" customHeight="1" x14ac:dyDescent="0.3">
      <c r="A48" s="53" t="s">
        <v>407</v>
      </c>
      <c r="B48" s="55" t="s">
        <v>447</v>
      </c>
      <c r="C48" s="56">
        <v>3.2899999999999998E-6</v>
      </c>
    </row>
    <row r="49" spans="1:3" s="54" customFormat="1" ht="17.350000000000001" customHeight="1" x14ac:dyDescent="0.3">
      <c r="A49" s="53" t="s">
        <v>407</v>
      </c>
      <c r="B49" s="55" t="s">
        <v>448</v>
      </c>
      <c r="C49" s="56">
        <v>3.32E-6</v>
      </c>
    </row>
    <row r="50" spans="1:3" s="54" customFormat="1" ht="17.350000000000001" customHeight="1" x14ac:dyDescent="0.3">
      <c r="A50" s="53" t="s">
        <v>407</v>
      </c>
      <c r="B50" s="55" t="s">
        <v>449</v>
      </c>
      <c r="C50" s="56">
        <v>3.4300000000000002E-6</v>
      </c>
    </row>
    <row r="51" spans="1:3" s="54" customFormat="1" ht="17.350000000000001" customHeight="1" x14ac:dyDescent="0.3">
      <c r="A51" s="53" t="s">
        <v>407</v>
      </c>
      <c r="B51" s="55" t="s">
        <v>450</v>
      </c>
      <c r="C51" s="56">
        <v>3.49E-6</v>
      </c>
    </row>
    <row r="52" spans="1:3" s="54" customFormat="1" ht="17.350000000000001" customHeight="1" x14ac:dyDescent="0.3">
      <c r="A52" s="53" t="s">
        <v>407</v>
      </c>
      <c r="B52" s="55" t="s">
        <v>451</v>
      </c>
      <c r="C52" s="56">
        <v>3.5099999999999999E-6</v>
      </c>
    </row>
    <row r="53" spans="1:3" s="54" customFormat="1" ht="17.350000000000001" customHeight="1" x14ac:dyDescent="0.3">
      <c r="A53" s="53" t="s">
        <v>407</v>
      </c>
      <c r="B53" s="55" t="s">
        <v>452</v>
      </c>
      <c r="C53" s="56">
        <v>3.5599999999999998E-6</v>
      </c>
    </row>
    <row r="54" spans="1:3" s="54" customFormat="1" ht="17.350000000000001" customHeight="1" x14ac:dyDescent="0.3">
      <c r="A54" s="53" t="s">
        <v>407</v>
      </c>
      <c r="B54" s="55" t="s">
        <v>453</v>
      </c>
      <c r="C54" s="56">
        <v>3.8999999999999999E-6</v>
      </c>
    </row>
    <row r="55" spans="1:3" s="54" customFormat="1" ht="17.350000000000001" customHeight="1" x14ac:dyDescent="0.3">
      <c r="A55" s="53" t="s">
        <v>407</v>
      </c>
      <c r="B55" s="55" t="s">
        <v>454</v>
      </c>
      <c r="C55" s="56">
        <v>3.9299999999999996E-6</v>
      </c>
    </row>
    <row r="56" spans="1:3" s="54" customFormat="1" ht="17.350000000000001" customHeight="1" x14ac:dyDescent="0.3">
      <c r="A56" s="53" t="s">
        <v>407</v>
      </c>
      <c r="B56" s="55" t="s">
        <v>455</v>
      </c>
      <c r="C56" s="56">
        <v>4.1699999999999999E-6</v>
      </c>
    </row>
    <row r="57" spans="1:3" s="54" customFormat="1" ht="17.350000000000001" customHeight="1" x14ac:dyDescent="0.3">
      <c r="A57" s="53" t="s">
        <v>407</v>
      </c>
      <c r="B57" s="55" t="s">
        <v>456</v>
      </c>
      <c r="C57" s="56">
        <v>4.1899999999999997E-6</v>
      </c>
    </row>
    <row r="58" spans="1:3" s="54" customFormat="1" ht="17.350000000000001" customHeight="1" x14ac:dyDescent="0.3">
      <c r="A58" s="53" t="s">
        <v>407</v>
      </c>
      <c r="B58" s="55" t="s">
        <v>457</v>
      </c>
      <c r="C58" s="56">
        <v>4.1999999999999996E-6</v>
      </c>
    </row>
    <row r="59" spans="1:3" s="54" customFormat="1" ht="17.350000000000001" customHeight="1" x14ac:dyDescent="0.3">
      <c r="A59" s="53" t="s">
        <v>407</v>
      </c>
      <c r="B59" s="55" t="s">
        <v>458</v>
      </c>
      <c r="C59" s="56">
        <v>5.1100000000000002E-6</v>
      </c>
    </row>
    <row r="60" spans="1:3" s="54" customFormat="1" ht="17.350000000000001" customHeight="1" x14ac:dyDescent="0.3">
      <c r="A60" s="53" t="s">
        <v>407</v>
      </c>
      <c r="B60" s="55" t="s">
        <v>459</v>
      </c>
      <c r="C60" s="56">
        <v>5.2299999999999999E-6</v>
      </c>
    </row>
    <row r="61" spans="1:3" s="54" customFormat="1" ht="17.350000000000001" customHeight="1" x14ac:dyDescent="0.3">
      <c r="A61" s="53" t="s">
        <v>407</v>
      </c>
      <c r="B61" s="55" t="s">
        <v>460</v>
      </c>
      <c r="C61" s="56">
        <v>6.1800000000000001E-6</v>
      </c>
    </row>
    <row r="62" spans="1:3" s="54" customFormat="1" ht="17.350000000000001" customHeight="1" x14ac:dyDescent="0.3">
      <c r="A62" s="53" t="s">
        <v>407</v>
      </c>
      <c r="B62" s="55" t="s">
        <v>461</v>
      </c>
      <c r="C62" s="56">
        <v>6.7000000000000002E-6</v>
      </c>
    </row>
    <row r="63" spans="1:3" s="54" customFormat="1" ht="17.350000000000001" customHeight="1" x14ac:dyDescent="0.3">
      <c r="A63" s="53" t="s">
        <v>407</v>
      </c>
      <c r="B63" s="55" t="s">
        <v>462</v>
      </c>
      <c r="C63" s="56">
        <v>7.7500000000000003E-6</v>
      </c>
    </row>
    <row r="64" spans="1:3" s="54" customFormat="1" ht="17.350000000000001" customHeight="1" x14ac:dyDescent="0.3">
      <c r="A64" s="53" t="s">
        <v>407</v>
      </c>
      <c r="B64" s="55" t="s">
        <v>463</v>
      </c>
      <c r="C64" s="56">
        <v>8.49E-6</v>
      </c>
    </row>
    <row r="65" spans="1:3" s="54" customFormat="1" ht="17.350000000000001" customHeight="1" x14ac:dyDescent="0.3">
      <c r="A65" s="53" t="s">
        <v>464</v>
      </c>
      <c r="B65" s="55" t="s">
        <v>465</v>
      </c>
      <c r="C65" s="57">
        <v>1.37E-12</v>
      </c>
    </row>
    <row r="66" spans="1:3" s="54" customFormat="1" ht="17.350000000000001" customHeight="1" x14ac:dyDescent="0.3">
      <c r="A66" s="53" t="s">
        <v>464</v>
      </c>
      <c r="B66" s="55" t="s">
        <v>466</v>
      </c>
      <c r="C66" s="57">
        <v>1.8800000000000001E-12</v>
      </c>
    </row>
    <row r="67" spans="1:3" s="54" customFormat="1" ht="17.350000000000001" customHeight="1" x14ac:dyDescent="0.3">
      <c r="A67" s="53" t="s">
        <v>464</v>
      </c>
      <c r="B67" s="55" t="s">
        <v>467</v>
      </c>
      <c r="C67" s="57">
        <v>1.0199999999999999E-11</v>
      </c>
    </row>
    <row r="68" spans="1:3" s="54" customFormat="1" ht="17.350000000000001" customHeight="1" x14ac:dyDescent="0.3">
      <c r="A68" s="53" t="s">
        <v>464</v>
      </c>
      <c r="B68" s="55" t="s">
        <v>468</v>
      </c>
      <c r="C68" s="57">
        <v>2.9400000000000003E-11</v>
      </c>
    </row>
    <row r="69" spans="1:3" s="54" customFormat="1" ht="17.350000000000001" customHeight="1" x14ac:dyDescent="0.3">
      <c r="A69" s="53" t="s">
        <v>464</v>
      </c>
      <c r="B69" s="55" t="s">
        <v>469</v>
      </c>
      <c r="C69" s="57">
        <v>4.42E-11</v>
      </c>
    </row>
    <row r="70" spans="1:3" s="54" customFormat="1" ht="17.350000000000001" customHeight="1" x14ac:dyDescent="0.3">
      <c r="A70" s="53" t="s">
        <v>464</v>
      </c>
      <c r="B70" s="55" t="s">
        <v>470</v>
      </c>
      <c r="C70" s="57">
        <v>4.9600000000000002E-11</v>
      </c>
    </row>
    <row r="71" spans="1:3" s="54" customFormat="1" ht="17.350000000000001" customHeight="1" x14ac:dyDescent="0.3">
      <c r="A71" s="53" t="s">
        <v>464</v>
      </c>
      <c r="B71" s="55" t="s">
        <v>471</v>
      </c>
      <c r="C71" s="57">
        <v>9.8299999999999999E-11</v>
      </c>
    </row>
    <row r="72" spans="1:3" s="54" customFormat="1" ht="17.350000000000001" customHeight="1" x14ac:dyDescent="0.3">
      <c r="A72" s="53" t="s">
        <v>464</v>
      </c>
      <c r="B72" s="55" t="s">
        <v>472</v>
      </c>
      <c r="C72" s="57">
        <v>1.12E-10</v>
      </c>
    </row>
    <row r="73" spans="1:3" s="54" customFormat="1" ht="17.350000000000001" customHeight="1" x14ac:dyDescent="0.3">
      <c r="A73" s="53" t="s">
        <v>464</v>
      </c>
      <c r="B73" s="55" t="s">
        <v>473</v>
      </c>
      <c r="C73" s="57">
        <v>1.15E-10</v>
      </c>
    </row>
    <row r="74" spans="1:3" s="54" customFormat="1" ht="17.350000000000001" customHeight="1" x14ac:dyDescent="0.3">
      <c r="A74" s="53" t="s">
        <v>464</v>
      </c>
      <c r="B74" s="55" t="s">
        <v>474</v>
      </c>
      <c r="C74" s="57">
        <v>1.3100000000000001E-10</v>
      </c>
    </row>
    <row r="75" spans="1:3" s="54" customFormat="1" ht="17.350000000000001" customHeight="1" x14ac:dyDescent="0.3">
      <c r="A75" s="53" t="s">
        <v>464</v>
      </c>
      <c r="B75" s="55" t="s">
        <v>475</v>
      </c>
      <c r="C75" s="57">
        <v>1.3300000000000001E-10</v>
      </c>
    </row>
    <row r="76" spans="1:3" s="54" customFormat="1" ht="17.350000000000001" customHeight="1" x14ac:dyDescent="0.3">
      <c r="A76" s="53" t="s">
        <v>464</v>
      </c>
      <c r="B76" s="55" t="s">
        <v>476</v>
      </c>
      <c r="C76" s="57">
        <v>1.5E-10</v>
      </c>
    </row>
    <row r="77" spans="1:3" s="54" customFormat="1" ht="17.350000000000001" customHeight="1" x14ac:dyDescent="0.3">
      <c r="A77" s="53" t="s">
        <v>464</v>
      </c>
      <c r="B77" s="55" t="s">
        <v>477</v>
      </c>
      <c r="C77" s="57">
        <v>1.5E-10</v>
      </c>
    </row>
    <row r="78" spans="1:3" s="54" customFormat="1" ht="17.350000000000001" customHeight="1" x14ac:dyDescent="0.3">
      <c r="A78" s="53" t="s">
        <v>464</v>
      </c>
      <c r="B78" s="55" t="s">
        <v>478</v>
      </c>
      <c r="C78" s="57">
        <v>1.81E-10</v>
      </c>
    </row>
    <row r="79" spans="1:3" s="54" customFormat="1" ht="17.350000000000001" customHeight="1" x14ac:dyDescent="0.3">
      <c r="A79" s="53" t="s">
        <v>464</v>
      </c>
      <c r="B79" s="55" t="s">
        <v>479</v>
      </c>
      <c r="C79" s="57">
        <v>2.1E-10</v>
      </c>
    </row>
    <row r="80" spans="1:3" s="54" customFormat="1" ht="17.350000000000001" customHeight="1" x14ac:dyDescent="0.3">
      <c r="A80" s="53" t="s">
        <v>464</v>
      </c>
      <c r="B80" s="55" t="s">
        <v>480</v>
      </c>
      <c r="C80" s="57">
        <v>2.2100000000000001E-10</v>
      </c>
    </row>
    <row r="81" spans="1:3" s="54" customFormat="1" ht="17.350000000000001" customHeight="1" x14ac:dyDescent="0.3">
      <c r="A81" s="53" t="s">
        <v>464</v>
      </c>
      <c r="B81" s="55" t="s">
        <v>481</v>
      </c>
      <c r="C81" s="57">
        <v>2.6400000000000002E-10</v>
      </c>
    </row>
    <row r="82" spans="1:3" s="54" customFormat="1" ht="17.350000000000001" customHeight="1" x14ac:dyDescent="0.3">
      <c r="A82" s="53" t="s">
        <v>464</v>
      </c>
      <c r="B82" s="55" t="s">
        <v>482</v>
      </c>
      <c r="C82" s="57">
        <v>2.8699999999999999E-10</v>
      </c>
    </row>
    <row r="83" spans="1:3" s="54" customFormat="1" ht="17.350000000000001" customHeight="1" x14ac:dyDescent="0.3">
      <c r="A83" s="53" t="s">
        <v>464</v>
      </c>
      <c r="B83" s="55" t="s">
        <v>483</v>
      </c>
      <c r="C83" s="57">
        <v>3.0599999999999998E-10</v>
      </c>
    </row>
    <row r="84" spans="1:3" s="54" customFormat="1" ht="17.350000000000001" customHeight="1" x14ac:dyDescent="0.3">
      <c r="A84" s="53" t="s">
        <v>464</v>
      </c>
      <c r="B84" s="55" t="s">
        <v>484</v>
      </c>
      <c r="C84" s="57">
        <v>3.15E-10</v>
      </c>
    </row>
    <row r="85" spans="1:3" s="54" customFormat="1" ht="17.350000000000001" customHeight="1" x14ac:dyDescent="0.3">
      <c r="A85" s="53" t="s">
        <v>464</v>
      </c>
      <c r="B85" s="55" t="s">
        <v>485</v>
      </c>
      <c r="C85" s="57">
        <v>3.4599999999999999E-10</v>
      </c>
    </row>
    <row r="86" spans="1:3" s="54" customFormat="1" ht="17.350000000000001" customHeight="1" x14ac:dyDescent="0.3">
      <c r="A86" s="53" t="s">
        <v>464</v>
      </c>
      <c r="B86" s="55" t="s">
        <v>486</v>
      </c>
      <c r="C86" s="57">
        <v>3.6099999999999999E-10</v>
      </c>
    </row>
    <row r="87" spans="1:3" s="54" customFormat="1" ht="17.350000000000001" customHeight="1" x14ac:dyDescent="0.3">
      <c r="A87" s="53" t="s">
        <v>464</v>
      </c>
      <c r="B87" s="55" t="s">
        <v>487</v>
      </c>
      <c r="C87" s="57">
        <v>4.9900000000000003E-10</v>
      </c>
    </row>
    <row r="88" spans="1:3" s="54" customFormat="1" ht="17.350000000000001" customHeight="1" x14ac:dyDescent="0.3">
      <c r="A88" s="53" t="s">
        <v>464</v>
      </c>
      <c r="B88" s="55" t="s">
        <v>488</v>
      </c>
      <c r="C88" s="57">
        <v>5.2600000000000004E-10</v>
      </c>
    </row>
    <row r="89" spans="1:3" s="54" customFormat="1" ht="17.350000000000001" customHeight="1" x14ac:dyDescent="0.3">
      <c r="A89" s="53" t="s">
        <v>464</v>
      </c>
      <c r="B89" s="55" t="s">
        <v>489</v>
      </c>
      <c r="C89" s="57">
        <v>9.7700000000000004E-10</v>
      </c>
    </row>
    <row r="90" spans="1:3" s="54" customFormat="1" ht="17.350000000000001" customHeight="1" x14ac:dyDescent="0.3">
      <c r="A90" s="53" t="s">
        <v>464</v>
      </c>
      <c r="B90" s="55" t="s">
        <v>490</v>
      </c>
      <c r="C90" s="57">
        <v>1.03E-9</v>
      </c>
    </row>
    <row r="91" spans="1:3" s="54" customFormat="1" ht="17.350000000000001" customHeight="1" x14ac:dyDescent="0.3">
      <c r="A91" s="53" t="s">
        <v>464</v>
      </c>
      <c r="B91" s="55" t="s">
        <v>491</v>
      </c>
      <c r="C91" s="57">
        <v>1.08E-9</v>
      </c>
    </row>
    <row r="92" spans="1:3" s="54" customFormat="1" ht="17.350000000000001" customHeight="1" x14ac:dyDescent="0.3">
      <c r="A92" s="53" t="s">
        <v>464</v>
      </c>
      <c r="B92" s="55" t="s">
        <v>492</v>
      </c>
      <c r="C92" s="57">
        <v>1.1100000000000001E-9</v>
      </c>
    </row>
    <row r="93" spans="1:3" s="54" customFormat="1" ht="17.350000000000001" customHeight="1" x14ac:dyDescent="0.3">
      <c r="A93" s="53" t="s">
        <v>464</v>
      </c>
      <c r="B93" s="55" t="s">
        <v>493</v>
      </c>
      <c r="C93" s="57">
        <v>3.2599999999999999E-9</v>
      </c>
    </row>
    <row r="94" spans="1:3" s="54" customFormat="1" ht="17.350000000000001" customHeight="1" x14ac:dyDescent="0.3">
      <c r="A94" s="53" t="s">
        <v>464</v>
      </c>
      <c r="B94" s="55" t="s">
        <v>494</v>
      </c>
      <c r="C94" s="57">
        <v>3.58E-9</v>
      </c>
    </row>
    <row r="95" spans="1:3" s="54" customFormat="1" ht="17.350000000000001" customHeight="1" x14ac:dyDescent="0.3">
      <c r="A95" s="53" t="s">
        <v>464</v>
      </c>
      <c r="B95" s="55" t="s">
        <v>495</v>
      </c>
      <c r="C95" s="57">
        <v>3.9099999999999999E-9</v>
      </c>
    </row>
    <row r="96" spans="1:3" s="54" customFormat="1" ht="17.350000000000001" customHeight="1" x14ac:dyDescent="0.3">
      <c r="A96" s="53" t="s">
        <v>464</v>
      </c>
      <c r="B96" s="55" t="s">
        <v>496</v>
      </c>
      <c r="C96" s="57">
        <v>4.18E-9</v>
      </c>
    </row>
    <row r="97" spans="1:3" s="54" customFormat="1" ht="17.350000000000001" customHeight="1" x14ac:dyDescent="0.3">
      <c r="A97" s="53" t="s">
        <v>464</v>
      </c>
      <c r="B97" s="55" t="s">
        <v>497</v>
      </c>
      <c r="C97" s="57">
        <v>4.8699999999999999E-9</v>
      </c>
    </row>
    <row r="98" spans="1:3" s="54" customFormat="1" ht="17.350000000000001" customHeight="1" x14ac:dyDescent="0.3">
      <c r="A98" s="53" t="s">
        <v>464</v>
      </c>
      <c r="B98" s="55" t="s">
        <v>498</v>
      </c>
      <c r="C98" s="57">
        <v>5.1300000000000003E-9</v>
      </c>
    </row>
    <row r="99" spans="1:3" s="54" customFormat="1" ht="17.350000000000001" customHeight="1" x14ac:dyDescent="0.3">
      <c r="A99" s="53" t="s">
        <v>464</v>
      </c>
      <c r="B99" s="55" t="s">
        <v>499</v>
      </c>
      <c r="C99" s="57">
        <v>5.2599999999999996E-9</v>
      </c>
    </row>
    <row r="100" spans="1:3" s="54" customFormat="1" ht="17.350000000000001" customHeight="1" x14ac:dyDescent="0.3">
      <c r="A100" s="53" t="s">
        <v>464</v>
      </c>
      <c r="B100" s="55" t="s">
        <v>500</v>
      </c>
      <c r="C100" s="57">
        <v>6.6400000000000002E-9</v>
      </c>
    </row>
    <row r="101" spans="1:3" s="54" customFormat="1" ht="17.350000000000001" customHeight="1" x14ac:dyDescent="0.3">
      <c r="A101" s="53" t="s">
        <v>464</v>
      </c>
      <c r="B101" s="55" t="s">
        <v>501</v>
      </c>
      <c r="C101" s="57">
        <v>9.9599999999999995E-9</v>
      </c>
    </row>
    <row r="102" spans="1:3" s="54" customFormat="1" ht="17.350000000000001" customHeight="1" x14ac:dyDescent="0.3">
      <c r="A102" s="53" t="s">
        <v>464</v>
      </c>
      <c r="B102" s="55" t="s">
        <v>502</v>
      </c>
      <c r="C102" s="57">
        <v>1.14E-8</v>
      </c>
    </row>
    <row r="103" spans="1:3" s="54" customFormat="1" ht="17.350000000000001" customHeight="1" x14ac:dyDescent="0.3">
      <c r="A103" s="53" t="s">
        <v>464</v>
      </c>
      <c r="B103" s="55" t="s">
        <v>503</v>
      </c>
      <c r="C103" s="57">
        <v>1.44E-8</v>
      </c>
    </row>
    <row r="104" spans="1:3" s="54" customFormat="1" ht="17.350000000000001" customHeight="1" x14ac:dyDescent="0.3">
      <c r="A104" s="53" t="s">
        <v>464</v>
      </c>
      <c r="B104" s="55" t="s">
        <v>504</v>
      </c>
      <c r="C104" s="57">
        <v>1.88E-8</v>
      </c>
    </row>
    <row r="105" spans="1:3" s="54" customFormat="1" ht="17.350000000000001" customHeight="1" x14ac:dyDescent="0.3">
      <c r="A105" s="53" t="s">
        <v>464</v>
      </c>
      <c r="B105" s="55" t="s">
        <v>505</v>
      </c>
      <c r="C105" s="57">
        <v>4.5900000000000001E-8</v>
      </c>
    </row>
    <row r="106" spans="1:3" s="54" customFormat="1" ht="17.350000000000001" customHeight="1" x14ac:dyDescent="0.3">
      <c r="A106" s="53" t="s">
        <v>464</v>
      </c>
      <c r="B106" s="55" t="s">
        <v>506</v>
      </c>
      <c r="C106" s="57">
        <v>4.6299999999999998E-8</v>
      </c>
    </row>
    <row r="107" spans="1:3" s="54" customFormat="1" ht="17.350000000000001" customHeight="1" x14ac:dyDescent="0.3">
      <c r="A107" s="53" t="s">
        <v>464</v>
      </c>
      <c r="B107" s="55" t="s">
        <v>507</v>
      </c>
      <c r="C107" s="56">
        <v>9.0400000000000002E-8</v>
      </c>
    </row>
    <row r="108" spans="1:3" s="54" customFormat="1" ht="17.350000000000001" customHeight="1" x14ac:dyDescent="0.3">
      <c r="A108" s="53" t="s">
        <v>464</v>
      </c>
      <c r="B108" s="55" t="s">
        <v>508</v>
      </c>
      <c r="C108" s="56">
        <v>9.3699999999999999E-8</v>
      </c>
    </row>
    <row r="109" spans="1:3" s="54" customFormat="1" ht="17.350000000000001" customHeight="1" x14ac:dyDescent="0.3">
      <c r="A109" s="53" t="s">
        <v>464</v>
      </c>
      <c r="B109" s="55" t="s">
        <v>509</v>
      </c>
      <c r="C109" s="56">
        <v>9.7899999999999997E-8</v>
      </c>
    </row>
    <row r="110" spans="1:3" s="54" customFormat="1" ht="17.350000000000001" customHeight="1" x14ac:dyDescent="0.3">
      <c r="A110" s="53" t="s">
        <v>464</v>
      </c>
      <c r="B110" s="55" t="s">
        <v>510</v>
      </c>
      <c r="C110" s="56">
        <v>1.05E-7</v>
      </c>
    </row>
    <row r="111" spans="1:3" s="54" customFormat="1" ht="17.350000000000001" customHeight="1" x14ac:dyDescent="0.3">
      <c r="A111" s="53" t="s">
        <v>464</v>
      </c>
      <c r="B111" s="55" t="s">
        <v>511</v>
      </c>
      <c r="C111" s="56">
        <v>1.1000000000000001E-7</v>
      </c>
    </row>
    <row r="112" spans="1:3" s="54" customFormat="1" ht="17.350000000000001" customHeight="1" x14ac:dyDescent="0.3">
      <c r="A112" s="53" t="s">
        <v>464</v>
      </c>
      <c r="B112" s="55" t="s">
        <v>512</v>
      </c>
      <c r="C112" s="56">
        <v>1.12E-7</v>
      </c>
    </row>
    <row r="113" spans="1:3" s="54" customFormat="1" ht="17.350000000000001" customHeight="1" x14ac:dyDescent="0.3">
      <c r="A113" s="53" t="s">
        <v>464</v>
      </c>
      <c r="B113" s="55" t="s">
        <v>513</v>
      </c>
      <c r="C113" s="56">
        <v>1.17E-7</v>
      </c>
    </row>
    <row r="114" spans="1:3" s="54" customFormat="1" ht="17.350000000000001" customHeight="1" x14ac:dyDescent="0.3">
      <c r="A114" s="53" t="s">
        <v>464</v>
      </c>
      <c r="B114" s="55" t="s">
        <v>514</v>
      </c>
      <c r="C114" s="56">
        <v>1.49E-7</v>
      </c>
    </row>
    <row r="115" spans="1:3" s="54" customFormat="1" ht="17.350000000000001" customHeight="1" x14ac:dyDescent="0.3">
      <c r="A115" s="53" t="s">
        <v>464</v>
      </c>
      <c r="B115" s="55" t="s">
        <v>515</v>
      </c>
      <c r="C115" s="56">
        <v>1.66E-7</v>
      </c>
    </row>
    <row r="116" spans="1:3" s="54" customFormat="1" ht="17.350000000000001" customHeight="1" x14ac:dyDescent="0.3">
      <c r="A116" s="53" t="s">
        <v>464</v>
      </c>
      <c r="B116" s="55" t="s">
        <v>516</v>
      </c>
      <c r="C116" s="56">
        <v>1.67E-7</v>
      </c>
    </row>
    <row r="117" spans="1:3" s="54" customFormat="1" ht="17.350000000000001" customHeight="1" x14ac:dyDescent="0.3">
      <c r="A117" s="53" t="s">
        <v>464</v>
      </c>
      <c r="B117" s="55" t="s">
        <v>517</v>
      </c>
      <c r="C117" s="56">
        <v>1.8E-7</v>
      </c>
    </row>
    <row r="118" spans="1:3" s="54" customFormat="1" ht="17.350000000000001" customHeight="1" x14ac:dyDescent="0.3">
      <c r="A118" s="53" t="s">
        <v>464</v>
      </c>
      <c r="B118" s="55" t="s">
        <v>518</v>
      </c>
      <c r="C118" s="56">
        <v>2.0800000000000001E-7</v>
      </c>
    </row>
    <row r="119" spans="1:3" s="54" customFormat="1" ht="17.350000000000001" customHeight="1" x14ac:dyDescent="0.3">
      <c r="A119" s="53" t="s">
        <v>464</v>
      </c>
      <c r="B119" s="55" t="s">
        <v>519</v>
      </c>
      <c r="C119" s="56">
        <v>2.1500000000000001E-7</v>
      </c>
    </row>
    <row r="120" spans="1:3" s="54" customFormat="1" ht="17.350000000000001" customHeight="1" x14ac:dyDescent="0.3">
      <c r="A120" s="53" t="s">
        <v>464</v>
      </c>
      <c r="B120" s="55" t="s">
        <v>520</v>
      </c>
      <c r="C120" s="56">
        <v>2.23E-7</v>
      </c>
    </row>
    <row r="121" spans="1:3" s="54" customFormat="1" ht="17.350000000000001" customHeight="1" x14ac:dyDescent="0.3">
      <c r="A121" s="53" t="s">
        <v>464</v>
      </c>
      <c r="B121" s="55" t="s">
        <v>521</v>
      </c>
      <c r="C121" s="56">
        <v>2.2600000000000001E-7</v>
      </c>
    </row>
    <row r="122" spans="1:3" s="54" customFormat="1" ht="17.350000000000001" customHeight="1" x14ac:dyDescent="0.3">
      <c r="A122" s="53" t="s">
        <v>464</v>
      </c>
      <c r="B122" s="55" t="s">
        <v>522</v>
      </c>
      <c r="C122" s="56">
        <v>2.2700000000000001E-7</v>
      </c>
    </row>
    <row r="123" spans="1:3" s="54" customFormat="1" ht="17.350000000000001" customHeight="1" x14ac:dyDescent="0.3">
      <c r="A123" s="53" t="s">
        <v>464</v>
      </c>
      <c r="B123" s="55" t="s">
        <v>523</v>
      </c>
      <c r="C123" s="56">
        <v>2.5400000000000002E-7</v>
      </c>
    </row>
    <row r="124" spans="1:3" s="54" customFormat="1" ht="17.350000000000001" customHeight="1" x14ac:dyDescent="0.3">
      <c r="A124" s="53" t="s">
        <v>464</v>
      </c>
      <c r="B124" s="55" t="s">
        <v>524</v>
      </c>
      <c r="C124" s="56">
        <v>2.65E-7</v>
      </c>
    </row>
    <row r="125" spans="1:3" s="54" customFormat="1" ht="17.350000000000001" customHeight="1" x14ac:dyDescent="0.3">
      <c r="A125" s="53" t="s">
        <v>464</v>
      </c>
      <c r="B125" s="55" t="s">
        <v>525</v>
      </c>
      <c r="C125" s="56">
        <v>2.8500000000000002E-7</v>
      </c>
    </row>
    <row r="126" spans="1:3" s="54" customFormat="1" ht="17.350000000000001" customHeight="1" x14ac:dyDescent="0.3">
      <c r="A126" s="53" t="s">
        <v>464</v>
      </c>
      <c r="B126" s="55" t="s">
        <v>526</v>
      </c>
      <c r="C126" s="56">
        <v>2.8900000000000001E-7</v>
      </c>
    </row>
    <row r="127" spans="1:3" s="54" customFormat="1" ht="17.350000000000001" customHeight="1" x14ac:dyDescent="0.3">
      <c r="A127" s="53" t="s">
        <v>464</v>
      </c>
      <c r="B127" s="55" t="s">
        <v>527</v>
      </c>
      <c r="C127" s="56">
        <v>2.9200000000000002E-7</v>
      </c>
    </row>
    <row r="128" spans="1:3" s="54" customFormat="1" ht="17.350000000000001" customHeight="1" x14ac:dyDescent="0.3">
      <c r="A128" s="53" t="s">
        <v>464</v>
      </c>
      <c r="B128" s="55" t="s">
        <v>528</v>
      </c>
      <c r="C128" s="56">
        <v>2.9299999999999999E-7</v>
      </c>
    </row>
    <row r="129" spans="1:3" s="54" customFormat="1" ht="17.350000000000001" customHeight="1" x14ac:dyDescent="0.3">
      <c r="A129" s="53" t="s">
        <v>464</v>
      </c>
      <c r="B129" s="55" t="s">
        <v>529</v>
      </c>
      <c r="C129" s="56">
        <v>3.0199999999999998E-7</v>
      </c>
    </row>
    <row r="130" spans="1:3" s="54" customFormat="1" ht="17.350000000000001" customHeight="1" x14ac:dyDescent="0.3">
      <c r="A130" s="53" t="s">
        <v>464</v>
      </c>
      <c r="B130" s="55" t="s">
        <v>530</v>
      </c>
      <c r="C130" s="56">
        <v>3.0499999999999999E-7</v>
      </c>
    </row>
    <row r="131" spans="1:3" s="54" customFormat="1" ht="17.350000000000001" customHeight="1" x14ac:dyDescent="0.3">
      <c r="A131" s="53" t="s">
        <v>464</v>
      </c>
      <c r="B131" s="55" t="s">
        <v>531</v>
      </c>
      <c r="C131" s="56">
        <v>3.2000000000000001E-7</v>
      </c>
    </row>
    <row r="132" spans="1:3" s="54" customFormat="1" ht="17.350000000000001" customHeight="1" x14ac:dyDescent="0.3">
      <c r="A132" s="53" t="s">
        <v>464</v>
      </c>
      <c r="B132" s="55" t="s">
        <v>532</v>
      </c>
      <c r="C132" s="56">
        <v>3.22E-7</v>
      </c>
    </row>
    <row r="133" spans="1:3" s="54" customFormat="1" ht="17.350000000000001" customHeight="1" x14ac:dyDescent="0.3">
      <c r="A133" s="53" t="s">
        <v>464</v>
      </c>
      <c r="B133" s="55" t="s">
        <v>533</v>
      </c>
      <c r="C133" s="56">
        <v>3.22E-7</v>
      </c>
    </row>
    <row r="134" spans="1:3" s="54" customFormat="1" ht="17.350000000000001" customHeight="1" x14ac:dyDescent="0.3">
      <c r="A134" s="53" t="s">
        <v>464</v>
      </c>
      <c r="B134" s="55" t="s">
        <v>534</v>
      </c>
      <c r="C134" s="56">
        <v>3.2500000000000001E-7</v>
      </c>
    </row>
    <row r="135" spans="1:3" s="54" customFormat="1" ht="17.350000000000001" customHeight="1" x14ac:dyDescent="0.3">
      <c r="A135" s="53" t="s">
        <v>464</v>
      </c>
      <c r="B135" s="55" t="s">
        <v>535</v>
      </c>
      <c r="C135" s="56">
        <v>3.3099999999999999E-7</v>
      </c>
    </row>
    <row r="136" spans="1:3" s="54" customFormat="1" ht="17.350000000000001" customHeight="1" x14ac:dyDescent="0.3">
      <c r="A136" s="53" t="s">
        <v>464</v>
      </c>
      <c r="B136" s="55" t="s">
        <v>536</v>
      </c>
      <c r="C136" s="56">
        <v>3.3599999999999999E-7</v>
      </c>
    </row>
    <row r="137" spans="1:3" s="54" customFormat="1" ht="17.350000000000001" customHeight="1" x14ac:dyDescent="0.3">
      <c r="A137" s="53" t="s">
        <v>464</v>
      </c>
      <c r="B137" s="55" t="s">
        <v>537</v>
      </c>
      <c r="C137" s="56">
        <v>3.53E-7</v>
      </c>
    </row>
    <row r="138" spans="1:3" s="54" customFormat="1" ht="17.350000000000001" customHeight="1" x14ac:dyDescent="0.3">
      <c r="A138" s="53" t="s">
        <v>464</v>
      </c>
      <c r="B138" s="55" t="s">
        <v>538</v>
      </c>
      <c r="C138" s="56">
        <v>3.53E-7</v>
      </c>
    </row>
    <row r="139" spans="1:3" s="54" customFormat="1" ht="17.350000000000001" customHeight="1" x14ac:dyDescent="0.3">
      <c r="A139" s="53" t="s">
        <v>464</v>
      </c>
      <c r="B139" s="55" t="s">
        <v>539</v>
      </c>
      <c r="C139" s="56">
        <v>3.5900000000000003E-7</v>
      </c>
    </row>
    <row r="140" spans="1:3" s="54" customFormat="1" ht="17.350000000000001" customHeight="1" x14ac:dyDescent="0.3">
      <c r="A140" s="53" t="s">
        <v>464</v>
      </c>
      <c r="B140" s="55" t="s">
        <v>540</v>
      </c>
      <c r="C140" s="56">
        <v>3.65E-7</v>
      </c>
    </row>
    <row r="141" spans="1:3" s="54" customFormat="1" ht="17.350000000000001" customHeight="1" x14ac:dyDescent="0.3">
      <c r="A141" s="53" t="s">
        <v>464</v>
      </c>
      <c r="B141" s="55" t="s">
        <v>541</v>
      </c>
      <c r="C141" s="56">
        <v>3.65E-7</v>
      </c>
    </row>
    <row r="142" spans="1:3" s="54" customFormat="1" ht="17.350000000000001" customHeight="1" x14ac:dyDescent="0.3">
      <c r="A142" s="53" t="s">
        <v>464</v>
      </c>
      <c r="B142" s="55" t="s">
        <v>542</v>
      </c>
      <c r="C142" s="56">
        <v>3.7E-7</v>
      </c>
    </row>
    <row r="143" spans="1:3" s="54" customFormat="1" ht="17.350000000000001" customHeight="1" x14ac:dyDescent="0.3">
      <c r="A143" s="53" t="s">
        <v>464</v>
      </c>
      <c r="B143" s="55" t="s">
        <v>543</v>
      </c>
      <c r="C143" s="56">
        <v>3.7800000000000002E-7</v>
      </c>
    </row>
    <row r="144" spans="1:3" s="54" customFormat="1" ht="17.350000000000001" customHeight="1" x14ac:dyDescent="0.3">
      <c r="A144" s="53" t="s">
        <v>464</v>
      </c>
      <c r="B144" s="55" t="s">
        <v>544</v>
      </c>
      <c r="C144" s="56">
        <v>3.9299999999999999E-7</v>
      </c>
    </row>
    <row r="145" spans="1:3" s="54" customFormat="1" ht="17.350000000000001" customHeight="1" x14ac:dyDescent="0.3">
      <c r="A145" s="53" t="s">
        <v>464</v>
      </c>
      <c r="B145" s="55" t="s">
        <v>545</v>
      </c>
      <c r="C145" s="56">
        <v>4.1800000000000001E-7</v>
      </c>
    </row>
    <row r="146" spans="1:3" s="54" customFormat="1" ht="17.350000000000001" customHeight="1" x14ac:dyDescent="0.3">
      <c r="A146" s="53" t="s">
        <v>464</v>
      </c>
      <c r="B146" s="55" t="s">
        <v>546</v>
      </c>
      <c r="C146" s="56">
        <v>4.2300000000000002E-7</v>
      </c>
    </row>
    <row r="147" spans="1:3" s="54" customFormat="1" ht="17.350000000000001" customHeight="1" x14ac:dyDescent="0.3">
      <c r="A147" s="53" t="s">
        <v>464</v>
      </c>
      <c r="B147" s="55" t="s">
        <v>547</v>
      </c>
      <c r="C147" s="56">
        <v>4.32E-7</v>
      </c>
    </row>
    <row r="148" spans="1:3" s="54" customFormat="1" ht="17.350000000000001" customHeight="1" x14ac:dyDescent="0.3">
      <c r="A148" s="53" t="s">
        <v>464</v>
      </c>
      <c r="B148" s="55" t="s">
        <v>548</v>
      </c>
      <c r="C148" s="56">
        <v>4.3300000000000003E-7</v>
      </c>
    </row>
    <row r="149" spans="1:3" s="54" customFormat="1" ht="17.350000000000001" customHeight="1" x14ac:dyDescent="0.3">
      <c r="A149" s="53" t="s">
        <v>464</v>
      </c>
      <c r="B149" s="55" t="s">
        <v>549</v>
      </c>
      <c r="C149" s="56">
        <v>4.39E-7</v>
      </c>
    </row>
    <row r="150" spans="1:3" s="54" customFormat="1" ht="17.350000000000001" customHeight="1" x14ac:dyDescent="0.3">
      <c r="A150" s="53" t="s">
        <v>464</v>
      </c>
      <c r="B150" s="55" t="s">
        <v>550</v>
      </c>
      <c r="C150" s="56">
        <v>4.4400000000000001E-7</v>
      </c>
    </row>
    <row r="151" spans="1:3" s="54" customFormat="1" ht="17.350000000000001" customHeight="1" x14ac:dyDescent="0.3">
      <c r="A151" s="53" t="s">
        <v>464</v>
      </c>
      <c r="B151" s="55" t="s">
        <v>551</v>
      </c>
      <c r="C151" s="56">
        <v>4.46E-7</v>
      </c>
    </row>
    <row r="152" spans="1:3" s="54" customFormat="1" ht="17.350000000000001" customHeight="1" x14ac:dyDescent="0.3">
      <c r="A152" s="53" t="s">
        <v>464</v>
      </c>
      <c r="B152" s="55" t="s">
        <v>552</v>
      </c>
      <c r="C152" s="56">
        <v>4.4799999999999999E-7</v>
      </c>
    </row>
    <row r="153" spans="1:3" s="54" customFormat="1" ht="17.350000000000001" customHeight="1" x14ac:dyDescent="0.3">
      <c r="A153" s="53" t="s">
        <v>464</v>
      </c>
      <c r="B153" s="55" t="s">
        <v>553</v>
      </c>
      <c r="C153" s="56">
        <v>4.4999999999999998E-7</v>
      </c>
    </row>
    <row r="154" spans="1:3" s="54" customFormat="1" ht="17.350000000000001" customHeight="1" x14ac:dyDescent="0.3">
      <c r="A154" s="53" t="s">
        <v>464</v>
      </c>
      <c r="B154" s="55" t="s">
        <v>554</v>
      </c>
      <c r="C154" s="56">
        <v>4.6600000000000002E-7</v>
      </c>
    </row>
    <row r="155" spans="1:3" s="54" customFormat="1" ht="17.350000000000001" customHeight="1" x14ac:dyDescent="0.3">
      <c r="A155" s="53" t="s">
        <v>464</v>
      </c>
      <c r="B155" s="55" t="s">
        <v>555</v>
      </c>
      <c r="C155" s="56">
        <v>4.7800000000000002E-7</v>
      </c>
    </row>
    <row r="156" spans="1:3" s="54" customFormat="1" ht="17.350000000000001" customHeight="1" x14ac:dyDescent="0.3">
      <c r="A156" s="53" t="s">
        <v>464</v>
      </c>
      <c r="B156" s="55" t="s">
        <v>556</v>
      </c>
      <c r="C156" s="56">
        <v>4.8400000000000005E-7</v>
      </c>
    </row>
    <row r="157" spans="1:3" s="54" customFormat="1" ht="17.350000000000001" customHeight="1" x14ac:dyDescent="0.3">
      <c r="A157" s="53" t="s">
        <v>464</v>
      </c>
      <c r="B157" s="55" t="s">
        <v>557</v>
      </c>
      <c r="C157" s="56">
        <v>4.8599999999999998E-7</v>
      </c>
    </row>
    <row r="158" spans="1:3" s="54" customFormat="1" ht="17.350000000000001" customHeight="1" x14ac:dyDescent="0.3">
      <c r="A158" s="53" t="s">
        <v>464</v>
      </c>
      <c r="B158" s="55" t="s">
        <v>558</v>
      </c>
      <c r="C158" s="56">
        <v>5.0200000000000002E-7</v>
      </c>
    </row>
    <row r="159" spans="1:3" s="54" customFormat="1" ht="17.350000000000001" customHeight="1" x14ac:dyDescent="0.3">
      <c r="A159" s="53" t="s">
        <v>464</v>
      </c>
      <c r="B159" s="55" t="s">
        <v>559</v>
      </c>
      <c r="C159" s="56">
        <v>5.0299999999999999E-7</v>
      </c>
    </row>
    <row r="160" spans="1:3" s="54" customFormat="1" ht="17.350000000000001" customHeight="1" x14ac:dyDescent="0.3">
      <c r="A160" s="53" t="s">
        <v>464</v>
      </c>
      <c r="B160" s="55" t="s">
        <v>560</v>
      </c>
      <c r="C160" s="56">
        <v>5.13E-7</v>
      </c>
    </row>
    <row r="161" spans="1:3" s="54" customFormat="1" ht="17.350000000000001" customHeight="1" x14ac:dyDescent="0.3">
      <c r="A161" s="53" t="s">
        <v>464</v>
      </c>
      <c r="B161" s="55" t="s">
        <v>561</v>
      </c>
      <c r="C161" s="56">
        <v>5.2399999999999998E-7</v>
      </c>
    </row>
    <row r="162" spans="1:3" s="54" customFormat="1" ht="17.350000000000001" customHeight="1" x14ac:dyDescent="0.3">
      <c r="A162" s="53" t="s">
        <v>464</v>
      </c>
      <c r="B162" s="55" t="s">
        <v>562</v>
      </c>
      <c r="C162" s="56">
        <v>5.3600000000000004E-7</v>
      </c>
    </row>
    <row r="163" spans="1:3" s="54" customFormat="1" ht="17.350000000000001" customHeight="1" x14ac:dyDescent="0.3">
      <c r="A163" s="53" t="s">
        <v>464</v>
      </c>
      <c r="B163" s="55" t="s">
        <v>563</v>
      </c>
      <c r="C163" s="56">
        <v>5.4199999999999996E-7</v>
      </c>
    </row>
    <row r="164" spans="1:3" s="54" customFormat="1" ht="17.350000000000001" customHeight="1" x14ac:dyDescent="0.3">
      <c r="A164" s="53" t="s">
        <v>464</v>
      </c>
      <c r="B164" s="55" t="s">
        <v>564</v>
      </c>
      <c r="C164" s="56">
        <v>5.5400000000000001E-7</v>
      </c>
    </row>
    <row r="165" spans="1:3" s="54" customFormat="1" ht="17.350000000000001" customHeight="1" x14ac:dyDescent="0.3">
      <c r="A165" s="53" t="s">
        <v>464</v>
      </c>
      <c r="B165" s="55" t="s">
        <v>565</v>
      </c>
      <c r="C165" s="56">
        <v>5.6599999999999996E-7</v>
      </c>
    </row>
    <row r="166" spans="1:3" s="54" customFormat="1" ht="17.350000000000001" customHeight="1" x14ac:dyDescent="0.3">
      <c r="A166" s="53" t="s">
        <v>464</v>
      </c>
      <c r="B166" s="55" t="s">
        <v>566</v>
      </c>
      <c r="C166" s="56">
        <v>5.7599999999999997E-7</v>
      </c>
    </row>
    <row r="167" spans="1:3" s="54" customFormat="1" ht="17.350000000000001" customHeight="1" x14ac:dyDescent="0.3">
      <c r="A167" s="53" t="s">
        <v>464</v>
      </c>
      <c r="B167" s="55" t="s">
        <v>567</v>
      </c>
      <c r="C167" s="56">
        <v>5.8899999999999999E-7</v>
      </c>
    </row>
    <row r="168" spans="1:3" s="54" customFormat="1" ht="17.350000000000001" customHeight="1" x14ac:dyDescent="0.3">
      <c r="A168" s="53" t="s">
        <v>464</v>
      </c>
      <c r="B168" s="55" t="s">
        <v>568</v>
      </c>
      <c r="C168" s="56">
        <v>5.9500000000000002E-7</v>
      </c>
    </row>
    <row r="169" spans="1:3" s="54" customFormat="1" ht="17.350000000000001" customHeight="1" x14ac:dyDescent="0.3">
      <c r="A169" s="53" t="s">
        <v>464</v>
      </c>
      <c r="B169" s="55" t="s">
        <v>569</v>
      </c>
      <c r="C169" s="56">
        <v>6.5000000000000002E-7</v>
      </c>
    </row>
    <row r="170" spans="1:3" s="54" customFormat="1" ht="17.350000000000001" customHeight="1" x14ac:dyDescent="0.3">
      <c r="A170" s="53" t="s">
        <v>464</v>
      </c>
      <c r="B170" s="55" t="s">
        <v>570</v>
      </c>
      <c r="C170" s="56">
        <v>6.6400000000000002E-7</v>
      </c>
    </row>
    <row r="171" spans="1:3" s="54" customFormat="1" ht="17.350000000000001" customHeight="1" x14ac:dyDescent="0.3">
      <c r="A171" s="53" t="s">
        <v>464</v>
      </c>
      <c r="B171" s="55" t="s">
        <v>571</v>
      </c>
      <c r="C171" s="56">
        <v>6.7199999999999998E-7</v>
      </c>
    </row>
    <row r="172" spans="1:3" s="54" customFormat="1" ht="17.350000000000001" customHeight="1" x14ac:dyDescent="0.3">
      <c r="A172" s="53" t="s">
        <v>464</v>
      </c>
      <c r="B172" s="55" t="s">
        <v>572</v>
      </c>
      <c r="C172" s="56">
        <v>6.9299999999999997E-7</v>
      </c>
    </row>
    <row r="173" spans="1:3" s="54" customFormat="1" ht="17.350000000000001" customHeight="1" x14ac:dyDescent="0.3">
      <c r="A173" s="53" t="s">
        <v>464</v>
      </c>
      <c r="B173" s="55" t="s">
        <v>573</v>
      </c>
      <c r="C173" s="56">
        <v>6.9500000000000002E-7</v>
      </c>
    </row>
    <row r="174" spans="1:3" s="54" customFormat="1" ht="17.350000000000001" customHeight="1" x14ac:dyDescent="0.3">
      <c r="A174" s="53" t="s">
        <v>464</v>
      </c>
      <c r="B174" s="55" t="s">
        <v>574</v>
      </c>
      <c r="C174" s="56">
        <v>7.0200000000000001E-7</v>
      </c>
    </row>
    <row r="175" spans="1:3" s="54" customFormat="1" ht="17.350000000000001" customHeight="1" x14ac:dyDescent="0.3">
      <c r="A175" s="53" t="s">
        <v>464</v>
      </c>
      <c r="B175" s="55" t="s">
        <v>575</v>
      </c>
      <c r="C175" s="56">
        <v>7.0299999999999998E-7</v>
      </c>
    </row>
    <row r="176" spans="1:3" s="54" customFormat="1" ht="17.350000000000001" customHeight="1" x14ac:dyDescent="0.3">
      <c r="A176" s="53" t="s">
        <v>464</v>
      </c>
      <c r="B176" s="55" t="s">
        <v>576</v>
      </c>
      <c r="C176" s="56">
        <v>7.1500000000000004E-7</v>
      </c>
    </row>
    <row r="177" spans="1:3" s="54" customFormat="1" ht="17.350000000000001" customHeight="1" x14ac:dyDescent="0.3">
      <c r="A177" s="53" t="s">
        <v>464</v>
      </c>
      <c r="B177" s="55" t="s">
        <v>577</v>
      </c>
      <c r="C177" s="56">
        <v>7.1900000000000002E-7</v>
      </c>
    </row>
    <row r="178" spans="1:3" s="54" customFormat="1" ht="17.350000000000001" customHeight="1" x14ac:dyDescent="0.3">
      <c r="A178" s="53" t="s">
        <v>464</v>
      </c>
      <c r="B178" s="55" t="s">
        <v>578</v>
      </c>
      <c r="C178" s="56">
        <v>7.8999999999999995E-7</v>
      </c>
    </row>
    <row r="179" spans="1:3" s="54" customFormat="1" ht="17.350000000000001" customHeight="1" x14ac:dyDescent="0.3">
      <c r="A179" s="53" t="s">
        <v>464</v>
      </c>
      <c r="B179" s="55" t="s">
        <v>579</v>
      </c>
      <c r="C179" s="56">
        <v>8.3500000000000005E-7</v>
      </c>
    </row>
    <row r="180" spans="1:3" s="54" customFormat="1" ht="17.350000000000001" customHeight="1" x14ac:dyDescent="0.3">
      <c r="A180" s="53" t="s">
        <v>464</v>
      </c>
      <c r="B180" s="55" t="s">
        <v>580</v>
      </c>
      <c r="C180" s="56">
        <v>8.3500000000000005E-7</v>
      </c>
    </row>
    <row r="181" spans="1:3" s="54" customFormat="1" ht="17.350000000000001" customHeight="1" x14ac:dyDescent="0.3">
      <c r="A181" s="53" t="s">
        <v>464</v>
      </c>
      <c r="B181" s="55" t="s">
        <v>581</v>
      </c>
      <c r="C181" s="56">
        <v>8.5499999999999997E-7</v>
      </c>
    </row>
    <row r="182" spans="1:3" s="54" customFormat="1" ht="17.350000000000001" customHeight="1" x14ac:dyDescent="0.3">
      <c r="A182" s="53" t="s">
        <v>464</v>
      </c>
      <c r="B182" s="55" t="s">
        <v>582</v>
      </c>
      <c r="C182" s="56">
        <v>8.5899999999999995E-7</v>
      </c>
    </row>
    <row r="183" spans="1:3" s="54" customFormat="1" ht="17.350000000000001" customHeight="1" x14ac:dyDescent="0.3">
      <c r="A183" s="53" t="s">
        <v>464</v>
      </c>
      <c r="B183" s="55" t="s">
        <v>583</v>
      </c>
      <c r="C183" s="56">
        <v>8.8599999999999997E-7</v>
      </c>
    </row>
    <row r="184" spans="1:3" s="54" customFormat="1" ht="17.350000000000001" customHeight="1" x14ac:dyDescent="0.3">
      <c r="A184" s="53" t="s">
        <v>464</v>
      </c>
      <c r="B184" s="55" t="s">
        <v>584</v>
      </c>
      <c r="C184" s="56">
        <v>8.9700000000000005E-7</v>
      </c>
    </row>
    <row r="185" spans="1:3" s="54" customFormat="1" ht="17.350000000000001" customHeight="1" x14ac:dyDescent="0.3">
      <c r="A185" s="53" t="s">
        <v>464</v>
      </c>
      <c r="B185" s="55" t="s">
        <v>585</v>
      </c>
      <c r="C185" s="56">
        <v>8.9800000000000002E-7</v>
      </c>
    </row>
    <row r="186" spans="1:3" s="54" customFormat="1" ht="17.350000000000001" customHeight="1" x14ac:dyDescent="0.3">
      <c r="A186" s="53" t="s">
        <v>464</v>
      </c>
      <c r="B186" s="55" t="s">
        <v>586</v>
      </c>
      <c r="C186" s="56">
        <v>9.0100000000000003E-7</v>
      </c>
    </row>
    <row r="187" spans="1:3" s="54" customFormat="1" ht="17.350000000000001" customHeight="1" x14ac:dyDescent="0.3">
      <c r="A187" s="53" t="s">
        <v>464</v>
      </c>
      <c r="B187" s="55" t="s">
        <v>587</v>
      </c>
      <c r="C187" s="56">
        <v>9.4799999999999997E-7</v>
      </c>
    </row>
    <row r="188" spans="1:3" s="54" customFormat="1" ht="17.350000000000001" customHeight="1" x14ac:dyDescent="0.3">
      <c r="A188" s="53" t="s">
        <v>464</v>
      </c>
      <c r="B188" s="55" t="s">
        <v>588</v>
      </c>
      <c r="C188" s="56">
        <v>9.5300000000000002E-7</v>
      </c>
    </row>
    <row r="189" spans="1:3" s="54" customFormat="1" ht="17.350000000000001" customHeight="1" x14ac:dyDescent="0.3">
      <c r="A189" s="53" t="s">
        <v>464</v>
      </c>
      <c r="B189" s="55" t="s">
        <v>589</v>
      </c>
      <c r="C189" s="56">
        <v>9.6099999999999999E-7</v>
      </c>
    </row>
    <row r="190" spans="1:3" s="54" customFormat="1" ht="17.350000000000001" customHeight="1" x14ac:dyDescent="0.3">
      <c r="A190" s="53" t="s">
        <v>464</v>
      </c>
      <c r="B190" s="55" t="s">
        <v>590</v>
      </c>
      <c r="C190" s="56">
        <v>1.0899999999999999E-6</v>
      </c>
    </row>
    <row r="191" spans="1:3" s="54" customFormat="1" ht="17.350000000000001" customHeight="1" x14ac:dyDescent="0.3">
      <c r="A191" s="53" t="s">
        <v>464</v>
      </c>
      <c r="B191" s="55" t="s">
        <v>591</v>
      </c>
      <c r="C191" s="56">
        <v>1.2100000000000001E-6</v>
      </c>
    </row>
    <row r="192" spans="1:3" s="54" customFormat="1" ht="17.350000000000001" customHeight="1" x14ac:dyDescent="0.3">
      <c r="A192" s="53" t="s">
        <v>464</v>
      </c>
      <c r="B192" s="55" t="s">
        <v>592</v>
      </c>
      <c r="C192" s="56">
        <v>1.26E-6</v>
      </c>
    </row>
    <row r="193" spans="1:3" s="54" customFormat="1" ht="17.350000000000001" customHeight="1" x14ac:dyDescent="0.3">
      <c r="A193" s="53" t="s">
        <v>464</v>
      </c>
      <c r="B193" s="55" t="s">
        <v>593</v>
      </c>
      <c r="C193" s="56">
        <v>1.3200000000000001E-6</v>
      </c>
    </row>
    <row r="194" spans="1:3" s="54" customFormat="1" ht="17.350000000000001" customHeight="1" x14ac:dyDescent="0.3">
      <c r="A194" s="53" t="s">
        <v>464</v>
      </c>
      <c r="B194" s="55" t="s">
        <v>594</v>
      </c>
      <c r="C194" s="56">
        <v>1.39E-6</v>
      </c>
    </row>
    <row r="195" spans="1:3" s="54" customFormat="1" ht="17.350000000000001" customHeight="1" x14ac:dyDescent="0.3">
      <c r="A195" s="53" t="s">
        <v>464</v>
      </c>
      <c r="B195" s="55" t="s">
        <v>595</v>
      </c>
      <c r="C195" s="56">
        <v>1.39E-6</v>
      </c>
    </row>
    <row r="196" spans="1:3" s="54" customFormat="1" ht="17.350000000000001" customHeight="1" x14ac:dyDescent="0.3">
      <c r="A196" s="53" t="s">
        <v>464</v>
      </c>
      <c r="B196" s="55" t="s">
        <v>596</v>
      </c>
      <c r="C196" s="56">
        <v>1.48E-6</v>
      </c>
    </row>
    <row r="197" spans="1:3" s="54" customFormat="1" ht="17.350000000000001" customHeight="1" x14ac:dyDescent="0.3">
      <c r="A197" s="53" t="s">
        <v>464</v>
      </c>
      <c r="B197" s="55" t="s">
        <v>597</v>
      </c>
      <c r="C197" s="56">
        <v>1.5799999999999999E-6</v>
      </c>
    </row>
    <row r="198" spans="1:3" s="54" customFormat="1" ht="17.350000000000001" customHeight="1" x14ac:dyDescent="0.3">
      <c r="A198" s="53" t="s">
        <v>464</v>
      </c>
      <c r="B198" s="55" t="s">
        <v>598</v>
      </c>
      <c r="C198" s="56">
        <v>1.84E-6</v>
      </c>
    </row>
    <row r="199" spans="1:3" s="54" customFormat="1" ht="17.350000000000001" customHeight="1" x14ac:dyDescent="0.3">
      <c r="A199" s="53" t="s">
        <v>464</v>
      </c>
      <c r="B199" s="55" t="s">
        <v>599</v>
      </c>
      <c r="C199" s="56">
        <v>1.8500000000000001E-6</v>
      </c>
    </row>
    <row r="200" spans="1:3" s="54" customFormat="1" ht="17.350000000000001" customHeight="1" x14ac:dyDescent="0.3">
      <c r="A200" s="53" t="s">
        <v>464</v>
      </c>
      <c r="B200" s="55" t="s">
        <v>600</v>
      </c>
      <c r="C200" s="56">
        <v>1.88E-6</v>
      </c>
    </row>
    <row r="201" spans="1:3" s="54" customFormat="1" ht="17.350000000000001" customHeight="1" x14ac:dyDescent="0.3">
      <c r="A201" s="53" t="s">
        <v>464</v>
      </c>
      <c r="B201" s="55" t="s">
        <v>601</v>
      </c>
      <c r="C201" s="56">
        <v>1.9800000000000001E-6</v>
      </c>
    </row>
    <row r="202" spans="1:3" s="54" customFormat="1" ht="17.350000000000001" customHeight="1" x14ac:dyDescent="0.3">
      <c r="A202" s="53" t="s">
        <v>464</v>
      </c>
      <c r="B202" s="55" t="s">
        <v>602</v>
      </c>
      <c r="C202" s="56">
        <v>1.9999999999999999E-6</v>
      </c>
    </row>
    <row r="203" spans="1:3" s="54" customFormat="1" ht="17.350000000000001" customHeight="1" x14ac:dyDescent="0.3">
      <c r="A203" s="53" t="s">
        <v>464</v>
      </c>
      <c r="B203" s="55" t="s">
        <v>603</v>
      </c>
      <c r="C203" s="56">
        <v>2.0099999999999998E-6</v>
      </c>
    </row>
    <row r="204" spans="1:3" s="54" customFormat="1" ht="17.350000000000001" customHeight="1" x14ac:dyDescent="0.3">
      <c r="A204" s="53" t="s">
        <v>464</v>
      </c>
      <c r="B204" s="55" t="s">
        <v>604</v>
      </c>
      <c r="C204" s="56">
        <v>2.0700000000000001E-6</v>
      </c>
    </row>
    <row r="205" spans="1:3" s="54" customFormat="1" ht="17.350000000000001" customHeight="1" x14ac:dyDescent="0.3">
      <c r="A205" s="53" t="s">
        <v>464</v>
      </c>
      <c r="B205" s="55" t="s">
        <v>605</v>
      </c>
      <c r="C205" s="56">
        <v>2.3599999999999999E-6</v>
      </c>
    </row>
    <row r="206" spans="1:3" s="54" customFormat="1" ht="17.350000000000001" customHeight="1" x14ac:dyDescent="0.3">
      <c r="A206" s="53" t="s">
        <v>464</v>
      </c>
      <c r="B206" s="55" t="s">
        <v>606</v>
      </c>
      <c r="C206" s="56">
        <v>2.3599999999999999E-6</v>
      </c>
    </row>
    <row r="207" spans="1:3" s="54" customFormat="1" ht="17.350000000000001" customHeight="1" x14ac:dyDescent="0.3">
      <c r="A207" s="53" t="s">
        <v>464</v>
      </c>
      <c r="B207" s="55" t="s">
        <v>607</v>
      </c>
      <c r="C207" s="56">
        <v>2.6400000000000001E-6</v>
      </c>
    </row>
    <row r="208" spans="1:3" s="54" customFormat="1" ht="17.350000000000001" customHeight="1" x14ac:dyDescent="0.3">
      <c r="A208" s="53" t="s">
        <v>464</v>
      </c>
      <c r="B208" s="55" t="s">
        <v>608</v>
      </c>
      <c r="C208" s="56">
        <v>2.8499999999999998E-6</v>
      </c>
    </row>
    <row r="209" spans="1:3" s="54" customFormat="1" ht="17.350000000000001" customHeight="1" x14ac:dyDescent="0.3">
      <c r="A209" s="53" t="s">
        <v>464</v>
      </c>
      <c r="B209" s="55" t="s">
        <v>609</v>
      </c>
      <c r="C209" s="56">
        <v>3.4599999999999999E-6</v>
      </c>
    </row>
    <row r="210" spans="1:3" s="54" customFormat="1" ht="17.350000000000001" customHeight="1" x14ac:dyDescent="0.3">
      <c r="A210" s="53" t="s">
        <v>464</v>
      </c>
      <c r="B210" s="55" t="s">
        <v>610</v>
      </c>
      <c r="C210" s="56">
        <v>3.6100000000000002E-6</v>
      </c>
    </row>
    <row r="211" spans="1:3" s="54" customFormat="1" ht="17.350000000000001" customHeight="1" x14ac:dyDescent="0.3">
      <c r="A211" s="53" t="s">
        <v>464</v>
      </c>
      <c r="B211" s="55" t="s">
        <v>611</v>
      </c>
      <c r="C211" s="56">
        <v>3.7299999999999999E-6</v>
      </c>
    </row>
    <row r="212" spans="1:3" s="54" customFormat="1" ht="17.350000000000001" customHeight="1" x14ac:dyDescent="0.3">
      <c r="A212" s="53" t="s">
        <v>464</v>
      </c>
      <c r="B212" s="55" t="s">
        <v>612</v>
      </c>
      <c r="C212" s="56">
        <v>4.3499999999999999E-6</v>
      </c>
    </row>
    <row r="213" spans="1:3" s="54" customFormat="1" ht="17.350000000000001" customHeight="1" x14ac:dyDescent="0.3">
      <c r="A213" s="53" t="s">
        <v>464</v>
      </c>
      <c r="B213" s="55" t="s">
        <v>613</v>
      </c>
      <c r="C213" s="56">
        <v>6.1099999999999999E-6</v>
      </c>
    </row>
    <row r="214" spans="1:3" s="54" customFormat="1" ht="17.350000000000001" customHeight="1" x14ac:dyDescent="0.3">
      <c r="A214" s="53" t="s">
        <v>464</v>
      </c>
      <c r="B214" s="55" t="s">
        <v>614</v>
      </c>
      <c r="C214" s="56">
        <v>6.1299999999999998E-6</v>
      </c>
    </row>
    <row r="215" spans="1:3" s="54" customFormat="1" ht="17.350000000000001" customHeight="1" x14ac:dyDescent="0.3">
      <c r="A215" s="53" t="s">
        <v>464</v>
      </c>
      <c r="B215" s="55" t="s">
        <v>615</v>
      </c>
      <c r="C215" s="56">
        <v>6.4200000000000004E-6</v>
      </c>
    </row>
    <row r="216" spans="1:3" s="54" customFormat="1" ht="17.350000000000001" customHeight="1" x14ac:dyDescent="0.3">
      <c r="A216" s="53" t="s">
        <v>464</v>
      </c>
      <c r="B216" s="55" t="s">
        <v>616</v>
      </c>
      <c r="C216" s="56">
        <v>6.55E-6</v>
      </c>
    </row>
    <row r="217" spans="1:3" s="54" customFormat="1" ht="17.350000000000001" customHeight="1" x14ac:dyDescent="0.3">
      <c r="A217" s="53" t="s">
        <v>464</v>
      </c>
      <c r="B217" s="55" t="s">
        <v>617</v>
      </c>
      <c r="C217" s="56">
        <v>6.55E-6</v>
      </c>
    </row>
    <row r="218" spans="1:3" s="54" customFormat="1" ht="17.350000000000001" customHeight="1" x14ac:dyDescent="0.3">
      <c r="A218" s="53" t="s">
        <v>464</v>
      </c>
      <c r="B218" s="55" t="s">
        <v>618</v>
      </c>
      <c r="C218" s="56">
        <v>6.7299999999999999E-6</v>
      </c>
    </row>
    <row r="219" spans="1:3" s="54" customFormat="1" ht="17.350000000000001" customHeight="1" x14ac:dyDescent="0.3">
      <c r="A219" s="53" t="s">
        <v>464</v>
      </c>
      <c r="B219" s="55" t="s">
        <v>619</v>
      </c>
      <c r="C219" s="56">
        <v>8.1000000000000004E-6</v>
      </c>
    </row>
    <row r="220" spans="1:3" s="54" customFormat="1" ht="17.350000000000001" customHeight="1" x14ac:dyDescent="0.3">
      <c r="A220" s="53" t="s">
        <v>620</v>
      </c>
      <c r="B220" s="58" t="s">
        <v>514</v>
      </c>
      <c r="C220" s="59">
        <v>4.4500000000000001E-11</v>
      </c>
    </row>
    <row r="221" spans="1:3" s="54" customFormat="1" ht="17.350000000000001" customHeight="1" x14ac:dyDescent="0.3">
      <c r="A221" s="53" t="s">
        <v>620</v>
      </c>
      <c r="B221" s="58" t="s">
        <v>513</v>
      </c>
      <c r="C221" s="59">
        <v>4.4500000000000001E-11</v>
      </c>
    </row>
    <row r="222" spans="1:3" s="54" customFormat="1" ht="17.350000000000001" customHeight="1" x14ac:dyDescent="0.3">
      <c r="A222" s="53" t="s">
        <v>620</v>
      </c>
      <c r="B222" s="58" t="s">
        <v>510</v>
      </c>
      <c r="C222" s="59">
        <v>4.4500000000000001E-11</v>
      </c>
    </row>
    <row r="223" spans="1:3" s="54" customFormat="1" ht="17.350000000000001" customHeight="1" x14ac:dyDescent="0.3">
      <c r="A223" s="53" t="s">
        <v>620</v>
      </c>
      <c r="B223" s="58" t="s">
        <v>518</v>
      </c>
      <c r="C223" s="59">
        <v>4.4500000000000001E-11</v>
      </c>
    </row>
    <row r="224" spans="1:3" s="54" customFormat="1" ht="17.350000000000001" customHeight="1" x14ac:dyDescent="0.3">
      <c r="A224" s="53" t="s">
        <v>620</v>
      </c>
      <c r="B224" s="58" t="s">
        <v>526</v>
      </c>
      <c r="C224" s="59">
        <v>6.4400000000000005E-11</v>
      </c>
    </row>
    <row r="225" spans="1:3" s="54" customFormat="1" ht="17.350000000000001" customHeight="1" x14ac:dyDescent="0.3">
      <c r="A225" s="53" t="s">
        <v>620</v>
      </c>
      <c r="B225" s="58" t="s">
        <v>517</v>
      </c>
      <c r="C225" s="59">
        <v>7.7399999999999999E-11</v>
      </c>
    </row>
    <row r="226" spans="1:3" s="54" customFormat="1" ht="17.350000000000001" customHeight="1" x14ac:dyDescent="0.3">
      <c r="A226" s="53" t="s">
        <v>620</v>
      </c>
      <c r="B226" s="58" t="s">
        <v>515</v>
      </c>
      <c r="C226" s="59">
        <v>9.2899999999999997E-11</v>
      </c>
    </row>
    <row r="227" spans="1:3" s="54" customFormat="1" ht="17.350000000000001" customHeight="1" x14ac:dyDescent="0.3">
      <c r="A227" s="53" t="s">
        <v>620</v>
      </c>
      <c r="B227" s="58" t="s">
        <v>565</v>
      </c>
      <c r="C227" s="59">
        <v>1.2199999999999999E-10</v>
      </c>
    </row>
    <row r="228" spans="1:3" s="54" customFormat="1" ht="17.350000000000001" customHeight="1" x14ac:dyDescent="0.3">
      <c r="A228" s="53" t="s">
        <v>620</v>
      </c>
      <c r="B228" s="58" t="s">
        <v>531</v>
      </c>
      <c r="C228" s="59">
        <v>1.34E-10</v>
      </c>
    </row>
    <row r="229" spans="1:3" s="54" customFormat="1" ht="17.350000000000001" customHeight="1" x14ac:dyDescent="0.3">
      <c r="A229" s="53" t="s">
        <v>620</v>
      </c>
      <c r="B229" s="58" t="s">
        <v>534</v>
      </c>
      <c r="C229" s="59">
        <v>2.7399999999999998E-10</v>
      </c>
    </row>
    <row r="230" spans="1:3" s="54" customFormat="1" ht="17.350000000000001" customHeight="1" x14ac:dyDescent="0.3">
      <c r="A230" s="53" t="s">
        <v>620</v>
      </c>
      <c r="B230" s="58" t="s">
        <v>465</v>
      </c>
      <c r="C230" s="59">
        <v>4.33E-10</v>
      </c>
    </row>
    <row r="231" spans="1:3" s="54" customFormat="1" ht="17.350000000000001" customHeight="1" x14ac:dyDescent="0.3">
      <c r="A231" s="53" t="s">
        <v>620</v>
      </c>
      <c r="B231" s="58" t="s">
        <v>466</v>
      </c>
      <c r="C231" s="59">
        <v>6.0399999999999998E-10</v>
      </c>
    </row>
    <row r="232" spans="1:3" s="54" customFormat="1" ht="17.350000000000001" customHeight="1" x14ac:dyDescent="0.3">
      <c r="A232" s="53" t="s">
        <v>620</v>
      </c>
      <c r="B232" s="58" t="s">
        <v>522</v>
      </c>
      <c r="C232" s="59">
        <v>9.3699999999999997E-10</v>
      </c>
    </row>
    <row r="233" spans="1:3" s="54" customFormat="1" ht="17.350000000000001" customHeight="1" x14ac:dyDescent="0.3">
      <c r="A233" s="53" t="s">
        <v>620</v>
      </c>
      <c r="B233" s="58" t="s">
        <v>536</v>
      </c>
      <c r="C233" s="59">
        <v>9.3699999999999997E-10</v>
      </c>
    </row>
    <row r="234" spans="1:3" s="54" customFormat="1" ht="17.350000000000001" customHeight="1" x14ac:dyDescent="0.3">
      <c r="A234" s="53" t="s">
        <v>620</v>
      </c>
      <c r="B234" s="58" t="s">
        <v>541</v>
      </c>
      <c r="C234" s="59">
        <v>1.1100000000000001E-9</v>
      </c>
    </row>
    <row r="235" spans="1:3" s="54" customFormat="1" ht="17.350000000000001" customHeight="1" x14ac:dyDescent="0.3">
      <c r="A235" s="53" t="s">
        <v>620</v>
      </c>
      <c r="B235" s="58" t="s">
        <v>543</v>
      </c>
      <c r="C235" s="59">
        <v>1.32E-9</v>
      </c>
    </row>
    <row r="236" spans="1:3" s="54" customFormat="1" ht="17.350000000000001" customHeight="1" x14ac:dyDescent="0.3">
      <c r="A236" s="53" t="s">
        <v>620</v>
      </c>
      <c r="B236" s="58" t="s">
        <v>552</v>
      </c>
      <c r="C236" s="59">
        <v>1.32E-9</v>
      </c>
    </row>
    <row r="237" spans="1:3" s="54" customFormat="1" ht="17.350000000000001" customHeight="1" x14ac:dyDescent="0.3">
      <c r="A237" s="53" t="s">
        <v>620</v>
      </c>
      <c r="B237" s="58" t="s">
        <v>595</v>
      </c>
      <c r="C237" s="59">
        <v>1.3500000000000001E-9</v>
      </c>
    </row>
    <row r="238" spans="1:3" s="54" customFormat="1" ht="17.350000000000001" customHeight="1" x14ac:dyDescent="0.3">
      <c r="A238" s="53" t="s">
        <v>620</v>
      </c>
      <c r="B238" s="58" t="s">
        <v>576</v>
      </c>
      <c r="C238" s="59">
        <v>2.6099999999999999E-9</v>
      </c>
    </row>
    <row r="239" spans="1:3" s="54" customFormat="1" ht="17.350000000000001" customHeight="1" x14ac:dyDescent="0.3">
      <c r="A239" s="53" t="s">
        <v>620</v>
      </c>
      <c r="B239" s="58" t="s">
        <v>454</v>
      </c>
      <c r="C239" s="59">
        <v>2.6099999999999999E-9</v>
      </c>
    </row>
    <row r="240" spans="1:3" s="54" customFormat="1" ht="17.350000000000001" customHeight="1" x14ac:dyDescent="0.3">
      <c r="A240" s="53" t="s">
        <v>620</v>
      </c>
      <c r="B240" s="58" t="s">
        <v>425</v>
      </c>
      <c r="C240" s="59">
        <v>3.0600000000000002E-9</v>
      </c>
    </row>
    <row r="241" spans="1:3" s="54" customFormat="1" ht="17.350000000000001" customHeight="1" x14ac:dyDescent="0.3">
      <c r="A241" s="53" t="s">
        <v>620</v>
      </c>
      <c r="B241" s="58" t="s">
        <v>424</v>
      </c>
      <c r="C241" s="59">
        <v>3.0600000000000002E-9</v>
      </c>
    </row>
    <row r="242" spans="1:3" s="54" customFormat="1" ht="17.350000000000001" customHeight="1" x14ac:dyDescent="0.3">
      <c r="A242" s="53" t="s">
        <v>620</v>
      </c>
      <c r="B242" s="58" t="s">
        <v>621</v>
      </c>
      <c r="C242" s="59">
        <v>4.1499999999999999E-9</v>
      </c>
    </row>
    <row r="243" spans="1:3" s="54" customFormat="1" ht="17.350000000000001" customHeight="1" x14ac:dyDescent="0.3">
      <c r="A243" s="53" t="s">
        <v>620</v>
      </c>
      <c r="B243" s="58" t="s">
        <v>426</v>
      </c>
      <c r="C243" s="59">
        <v>4.2000000000000004E-9</v>
      </c>
    </row>
    <row r="244" spans="1:3" s="54" customFormat="1" ht="17.350000000000001" customHeight="1" x14ac:dyDescent="0.3">
      <c r="A244" s="53" t="s">
        <v>620</v>
      </c>
      <c r="B244" s="58" t="s">
        <v>506</v>
      </c>
      <c r="C244" s="59">
        <v>8.3799999999999996E-9</v>
      </c>
    </row>
    <row r="245" spans="1:3" s="54" customFormat="1" ht="17.350000000000001" customHeight="1" x14ac:dyDescent="0.3">
      <c r="A245" s="53" t="s">
        <v>620</v>
      </c>
      <c r="B245" s="58" t="s">
        <v>451</v>
      </c>
      <c r="C245" s="59">
        <v>9.1700000000000004E-9</v>
      </c>
    </row>
    <row r="246" spans="1:3" s="54" customFormat="1" ht="17.350000000000001" customHeight="1" x14ac:dyDescent="0.3">
      <c r="A246" s="53" t="s">
        <v>620</v>
      </c>
      <c r="B246" s="58" t="s">
        <v>505</v>
      </c>
      <c r="C246" s="59">
        <v>9.6699999999999999E-9</v>
      </c>
    </row>
    <row r="247" spans="1:3" s="54" customFormat="1" ht="17.350000000000001" customHeight="1" x14ac:dyDescent="0.3">
      <c r="A247" s="53" t="s">
        <v>620</v>
      </c>
      <c r="B247" s="58" t="s">
        <v>622</v>
      </c>
      <c r="C247" s="59">
        <v>1.16E-8</v>
      </c>
    </row>
    <row r="248" spans="1:3" s="54" customFormat="1" ht="17.350000000000001" customHeight="1" x14ac:dyDescent="0.3">
      <c r="A248" s="53" t="s">
        <v>620</v>
      </c>
      <c r="B248" s="58" t="s">
        <v>623</v>
      </c>
      <c r="C248" s="59">
        <v>2.1900000000000001E-8</v>
      </c>
    </row>
    <row r="249" spans="1:3" s="54" customFormat="1" ht="17.350000000000001" customHeight="1" x14ac:dyDescent="0.3">
      <c r="A249" s="53" t="s">
        <v>620</v>
      </c>
      <c r="B249" s="58" t="s">
        <v>492</v>
      </c>
      <c r="C249" s="59">
        <v>2.9000000000000002E-8</v>
      </c>
    </row>
    <row r="250" spans="1:3" s="54" customFormat="1" ht="17.350000000000001" customHeight="1" x14ac:dyDescent="0.3">
      <c r="A250" s="53" t="s">
        <v>620</v>
      </c>
      <c r="B250" s="58" t="s">
        <v>624</v>
      </c>
      <c r="C250" s="59">
        <v>3.0099999999999998E-8</v>
      </c>
    </row>
    <row r="251" spans="1:3" s="54" customFormat="1" ht="17.350000000000001" customHeight="1" x14ac:dyDescent="0.3">
      <c r="A251" s="53" t="s">
        <v>620</v>
      </c>
      <c r="B251" s="58" t="s">
        <v>453</v>
      </c>
      <c r="C251" s="59">
        <v>3.5800000000000003E-8</v>
      </c>
    </row>
    <row r="252" spans="1:3" s="54" customFormat="1" ht="17.350000000000001" customHeight="1" x14ac:dyDescent="0.3">
      <c r="A252" s="53" t="s">
        <v>620</v>
      </c>
      <c r="B252" s="58" t="s">
        <v>474</v>
      </c>
      <c r="C252" s="59">
        <v>3.5800000000000003E-8</v>
      </c>
    </row>
    <row r="253" spans="1:3" s="54" customFormat="1" ht="17.350000000000001" customHeight="1" x14ac:dyDescent="0.3">
      <c r="A253" s="53" t="s">
        <v>620</v>
      </c>
      <c r="B253" s="58" t="s">
        <v>467</v>
      </c>
      <c r="C253" s="59">
        <v>3.5800000000000003E-8</v>
      </c>
    </row>
    <row r="254" spans="1:3" s="54" customFormat="1" ht="17.350000000000001" customHeight="1" x14ac:dyDescent="0.3">
      <c r="A254" s="53" t="s">
        <v>620</v>
      </c>
      <c r="B254" s="58" t="s">
        <v>469</v>
      </c>
      <c r="C254" s="59">
        <v>3.5800000000000003E-8</v>
      </c>
    </row>
    <row r="255" spans="1:3" s="54" customFormat="1" ht="17.350000000000001" customHeight="1" x14ac:dyDescent="0.3">
      <c r="A255" s="53" t="s">
        <v>620</v>
      </c>
      <c r="B255" s="58" t="s">
        <v>618</v>
      </c>
      <c r="C255" s="59">
        <v>4.1199999999999998E-8</v>
      </c>
    </row>
    <row r="256" spans="1:3" s="54" customFormat="1" ht="17.350000000000001" customHeight="1" x14ac:dyDescent="0.3">
      <c r="A256" s="53" t="s">
        <v>620</v>
      </c>
      <c r="B256" s="58" t="s">
        <v>615</v>
      </c>
      <c r="C256" s="59">
        <v>4.1199999999999998E-8</v>
      </c>
    </row>
    <row r="257" spans="1:3" s="54" customFormat="1" ht="17.350000000000001" customHeight="1" x14ac:dyDescent="0.3">
      <c r="A257" s="53" t="s">
        <v>620</v>
      </c>
      <c r="B257" s="58" t="s">
        <v>468</v>
      </c>
      <c r="C257" s="59">
        <v>4.8100000000000001E-8</v>
      </c>
    </row>
    <row r="258" spans="1:3" s="54" customFormat="1" ht="17.350000000000001" customHeight="1" x14ac:dyDescent="0.3">
      <c r="A258" s="53" t="s">
        <v>620</v>
      </c>
      <c r="B258" s="58" t="s">
        <v>612</v>
      </c>
      <c r="C258" s="60">
        <v>5.1200000000000002E-8</v>
      </c>
    </row>
    <row r="259" spans="1:3" s="54" customFormat="1" ht="17.350000000000001" customHeight="1" x14ac:dyDescent="0.3">
      <c r="A259" s="53" t="s">
        <v>620</v>
      </c>
      <c r="B259" s="58" t="s">
        <v>470</v>
      </c>
      <c r="C259" s="60">
        <v>5.17E-8</v>
      </c>
    </row>
    <row r="260" spans="1:3" s="54" customFormat="1" ht="17.350000000000001" customHeight="1" x14ac:dyDescent="0.3">
      <c r="A260" s="53" t="s">
        <v>620</v>
      </c>
      <c r="B260" s="58" t="s">
        <v>625</v>
      </c>
      <c r="C260" s="60">
        <v>5.62E-8</v>
      </c>
    </row>
    <row r="261" spans="1:3" s="54" customFormat="1" ht="17.350000000000001" customHeight="1" x14ac:dyDescent="0.3">
      <c r="A261" s="53" t="s">
        <v>620</v>
      </c>
      <c r="B261" s="58" t="s">
        <v>610</v>
      </c>
      <c r="C261" s="60">
        <v>5.7900000000000002E-8</v>
      </c>
    </row>
    <row r="262" spans="1:3" s="54" customFormat="1" ht="17.350000000000001" customHeight="1" x14ac:dyDescent="0.3">
      <c r="A262" s="53" t="s">
        <v>620</v>
      </c>
      <c r="B262" s="58" t="s">
        <v>608</v>
      </c>
      <c r="C262" s="60">
        <v>6.5499999999999998E-8</v>
      </c>
    </row>
    <row r="263" spans="1:3" s="54" customFormat="1" ht="17.350000000000001" customHeight="1" x14ac:dyDescent="0.3">
      <c r="A263" s="53" t="s">
        <v>620</v>
      </c>
      <c r="B263" s="58" t="s">
        <v>486</v>
      </c>
      <c r="C263" s="60">
        <v>7.4600000000000006E-8</v>
      </c>
    </row>
    <row r="264" spans="1:3" s="54" customFormat="1" ht="17.350000000000001" customHeight="1" x14ac:dyDescent="0.3">
      <c r="A264" s="53" t="s">
        <v>620</v>
      </c>
      <c r="B264" s="58" t="s">
        <v>626</v>
      </c>
      <c r="C264" s="60">
        <v>1.04E-7</v>
      </c>
    </row>
    <row r="265" spans="1:3" s="54" customFormat="1" ht="17.350000000000001" customHeight="1" x14ac:dyDescent="0.3">
      <c r="A265" s="53" t="s">
        <v>620</v>
      </c>
      <c r="B265" s="58" t="s">
        <v>490</v>
      </c>
      <c r="C265" s="60">
        <v>1.05E-7</v>
      </c>
    </row>
    <row r="266" spans="1:3" s="54" customFormat="1" ht="17.350000000000001" customHeight="1" x14ac:dyDescent="0.3">
      <c r="A266" s="53" t="s">
        <v>620</v>
      </c>
      <c r="B266" s="58" t="s">
        <v>491</v>
      </c>
      <c r="C266" s="60">
        <v>1.2100000000000001E-7</v>
      </c>
    </row>
    <row r="267" spans="1:3" s="54" customFormat="1" ht="17.350000000000001" customHeight="1" x14ac:dyDescent="0.3">
      <c r="A267" s="53" t="s">
        <v>620</v>
      </c>
      <c r="B267" s="58" t="s">
        <v>627</v>
      </c>
      <c r="C267" s="60">
        <v>1.3400000000000001E-7</v>
      </c>
    </row>
    <row r="268" spans="1:3" s="54" customFormat="1" ht="17.350000000000001" customHeight="1" x14ac:dyDescent="0.3">
      <c r="A268" s="53" t="s">
        <v>620</v>
      </c>
      <c r="B268" s="58" t="s">
        <v>489</v>
      </c>
      <c r="C268" s="60">
        <v>1.3899999999999999E-7</v>
      </c>
    </row>
    <row r="269" spans="1:3" s="54" customFormat="1" ht="17.350000000000001" customHeight="1" x14ac:dyDescent="0.3">
      <c r="A269" s="53" t="s">
        <v>620</v>
      </c>
      <c r="B269" s="58" t="s">
        <v>499</v>
      </c>
      <c r="C269" s="60">
        <v>1.4399999999999999E-7</v>
      </c>
    </row>
    <row r="270" spans="1:3" s="54" customFormat="1" ht="17.350000000000001" customHeight="1" x14ac:dyDescent="0.3">
      <c r="A270" s="53" t="s">
        <v>620</v>
      </c>
      <c r="B270" s="58" t="s">
        <v>496</v>
      </c>
      <c r="C270" s="60">
        <v>1.6500000000000001E-7</v>
      </c>
    </row>
    <row r="271" spans="1:3" s="54" customFormat="1" ht="17.350000000000001" customHeight="1" x14ac:dyDescent="0.3">
      <c r="A271" s="53" t="s">
        <v>620</v>
      </c>
      <c r="B271" s="58" t="s">
        <v>503</v>
      </c>
      <c r="C271" s="60">
        <v>1.7100000000000001E-7</v>
      </c>
    </row>
    <row r="272" spans="1:3" s="54" customFormat="1" ht="17.350000000000001" customHeight="1" x14ac:dyDescent="0.3">
      <c r="A272" s="53" t="s">
        <v>620</v>
      </c>
      <c r="B272" s="58" t="s">
        <v>628</v>
      </c>
      <c r="C272" s="60">
        <v>2.1199999999999999E-7</v>
      </c>
    </row>
    <row r="273" spans="1:3" s="54" customFormat="1" ht="17.350000000000001" customHeight="1" x14ac:dyDescent="0.3">
      <c r="A273" s="53" t="s">
        <v>620</v>
      </c>
      <c r="B273" s="58" t="s">
        <v>497</v>
      </c>
      <c r="C273" s="60">
        <v>2.16E-7</v>
      </c>
    </row>
    <row r="274" spans="1:3" s="54" customFormat="1" ht="17.350000000000001" customHeight="1" x14ac:dyDescent="0.3">
      <c r="A274" s="53" t="s">
        <v>620</v>
      </c>
      <c r="B274" s="58" t="s">
        <v>500</v>
      </c>
      <c r="C274" s="60">
        <v>2.16E-7</v>
      </c>
    </row>
    <row r="275" spans="1:3" s="54" customFormat="1" ht="17.350000000000001" customHeight="1" x14ac:dyDescent="0.3">
      <c r="A275" s="53" t="s">
        <v>620</v>
      </c>
      <c r="B275" s="58" t="s">
        <v>493</v>
      </c>
      <c r="C275" s="60">
        <v>2.16E-7</v>
      </c>
    </row>
    <row r="276" spans="1:3" s="54" customFormat="1" ht="17.350000000000001" customHeight="1" x14ac:dyDescent="0.3">
      <c r="A276" s="53" t="s">
        <v>620</v>
      </c>
      <c r="B276" s="58" t="s">
        <v>507</v>
      </c>
      <c r="C276" s="60">
        <v>2.3300000000000001E-7</v>
      </c>
    </row>
    <row r="277" spans="1:3" s="54" customFormat="1" ht="17.350000000000001" customHeight="1" x14ac:dyDescent="0.3">
      <c r="A277" s="53" t="s">
        <v>620</v>
      </c>
      <c r="B277" s="58" t="s">
        <v>586</v>
      </c>
      <c r="C277" s="60">
        <v>2.5400000000000002E-7</v>
      </c>
    </row>
    <row r="278" spans="1:3" s="54" customFormat="1" ht="17.350000000000001" customHeight="1" x14ac:dyDescent="0.3">
      <c r="A278" s="53" t="s">
        <v>620</v>
      </c>
      <c r="B278" s="58" t="s">
        <v>482</v>
      </c>
      <c r="C278" s="60">
        <v>2.7500000000000001E-7</v>
      </c>
    </row>
    <row r="279" spans="1:3" s="54" customFormat="1" ht="17.350000000000001" customHeight="1" x14ac:dyDescent="0.3">
      <c r="A279" s="53" t="s">
        <v>620</v>
      </c>
      <c r="B279" s="58" t="s">
        <v>629</v>
      </c>
      <c r="C279" s="60">
        <v>2.8700000000000002E-7</v>
      </c>
    </row>
    <row r="280" spans="1:3" s="54" customFormat="1" ht="17.350000000000001" customHeight="1" x14ac:dyDescent="0.3">
      <c r="A280" s="53" t="s">
        <v>620</v>
      </c>
      <c r="B280" s="58" t="s">
        <v>488</v>
      </c>
      <c r="C280" s="60">
        <v>3.0800000000000001E-7</v>
      </c>
    </row>
    <row r="281" spans="1:3" s="54" customFormat="1" ht="17.350000000000001" customHeight="1" x14ac:dyDescent="0.3">
      <c r="A281" s="53" t="s">
        <v>620</v>
      </c>
      <c r="B281" s="58" t="s">
        <v>473</v>
      </c>
      <c r="C281" s="60">
        <v>3.1399999999999998E-7</v>
      </c>
    </row>
    <row r="282" spans="1:3" s="54" customFormat="1" ht="17.350000000000001" customHeight="1" x14ac:dyDescent="0.3">
      <c r="A282" s="53" t="s">
        <v>620</v>
      </c>
      <c r="B282" s="58" t="s">
        <v>495</v>
      </c>
      <c r="C282" s="60">
        <v>3.2099999999999998E-7</v>
      </c>
    </row>
    <row r="283" spans="1:3" s="54" customFormat="1" ht="17.350000000000001" customHeight="1" x14ac:dyDescent="0.3">
      <c r="A283" s="53" t="s">
        <v>620</v>
      </c>
      <c r="B283" s="58" t="s">
        <v>630</v>
      </c>
      <c r="C283" s="60">
        <v>3.3299999999999998E-7</v>
      </c>
    </row>
    <row r="284" spans="1:3" s="54" customFormat="1" ht="17.350000000000001" customHeight="1" x14ac:dyDescent="0.3">
      <c r="A284" s="53" t="s">
        <v>620</v>
      </c>
      <c r="B284" s="58" t="s">
        <v>631</v>
      </c>
      <c r="C284" s="60">
        <v>3.5699999999999998E-7</v>
      </c>
    </row>
    <row r="285" spans="1:3" s="54" customFormat="1" ht="17.350000000000001" customHeight="1" x14ac:dyDescent="0.3">
      <c r="A285" s="53" t="s">
        <v>620</v>
      </c>
      <c r="B285" s="58" t="s">
        <v>494</v>
      </c>
      <c r="C285" s="60">
        <v>3.6600000000000002E-7</v>
      </c>
    </row>
    <row r="286" spans="1:3" s="54" customFormat="1" ht="17.350000000000001" customHeight="1" x14ac:dyDescent="0.3">
      <c r="A286" s="53" t="s">
        <v>620</v>
      </c>
      <c r="B286" s="58" t="s">
        <v>632</v>
      </c>
      <c r="C286" s="60">
        <v>3.8700000000000001E-7</v>
      </c>
    </row>
    <row r="287" spans="1:3" s="54" customFormat="1" ht="17.350000000000001" customHeight="1" x14ac:dyDescent="0.3">
      <c r="A287" s="53" t="s">
        <v>620</v>
      </c>
      <c r="B287" s="58" t="s">
        <v>633</v>
      </c>
      <c r="C287" s="60">
        <v>3.8700000000000001E-7</v>
      </c>
    </row>
    <row r="288" spans="1:3" s="54" customFormat="1" ht="17.350000000000001" customHeight="1" x14ac:dyDescent="0.3">
      <c r="A288" s="53" t="s">
        <v>620</v>
      </c>
      <c r="B288" s="58" t="s">
        <v>472</v>
      </c>
      <c r="C288" s="60">
        <v>4.1100000000000001E-7</v>
      </c>
    </row>
    <row r="289" spans="1:3" s="54" customFormat="1" ht="17.350000000000001" customHeight="1" x14ac:dyDescent="0.3">
      <c r="A289" s="53" t="s">
        <v>620</v>
      </c>
      <c r="B289" s="58" t="s">
        <v>498</v>
      </c>
      <c r="C289" s="60">
        <v>4.1699999999999999E-7</v>
      </c>
    </row>
    <row r="290" spans="1:3" s="54" customFormat="1" ht="17.350000000000001" customHeight="1" x14ac:dyDescent="0.3">
      <c r="A290" s="53" t="s">
        <v>620</v>
      </c>
      <c r="B290" s="58" t="s">
        <v>634</v>
      </c>
      <c r="C290" s="60">
        <v>4.4900000000000001E-7</v>
      </c>
    </row>
    <row r="291" spans="1:3" s="54" customFormat="1" ht="17.350000000000001" customHeight="1" x14ac:dyDescent="0.3">
      <c r="A291" s="53" t="s">
        <v>620</v>
      </c>
      <c r="B291" s="58" t="s">
        <v>504</v>
      </c>
      <c r="C291" s="60">
        <v>4.7399999999999998E-7</v>
      </c>
    </row>
    <row r="292" spans="1:3" s="54" customFormat="1" ht="17.350000000000001" customHeight="1" x14ac:dyDescent="0.3">
      <c r="A292" s="53" t="s">
        <v>620</v>
      </c>
      <c r="B292" s="58" t="s">
        <v>635</v>
      </c>
      <c r="C292" s="60">
        <v>5.2E-7</v>
      </c>
    </row>
    <row r="293" spans="1:3" s="54" customFormat="1" ht="17.350000000000001" customHeight="1" x14ac:dyDescent="0.3">
      <c r="A293" s="53" t="s">
        <v>620</v>
      </c>
      <c r="B293" s="58" t="s">
        <v>636</v>
      </c>
      <c r="C293" s="60">
        <v>5.2E-7</v>
      </c>
    </row>
    <row r="294" spans="1:3" s="54" customFormat="1" ht="17.350000000000001" customHeight="1" x14ac:dyDescent="0.3">
      <c r="A294" s="53" t="s">
        <v>620</v>
      </c>
      <c r="B294" s="58" t="s">
        <v>501</v>
      </c>
      <c r="C294" s="60">
        <v>5.4000000000000002E-7</v>
      </c>
    </row>
    <row r="295" spans="1:3" s="54" customFormat="1" ht="17.350000000000001" customHeight="1" x14ac:dyDescent="0.3">
      <c r="A295" s="53" t="s">
        <v>620</v>
      </c>
      <c r="B295" s="58" t="s">
        <v>637</v>
      </c>
      <c r="C295" s="60">
        <v>6.0299999999999999E-7</v>
      </c>
    </row>
    <row r="296" spans="1:3" s="54" customFormat="1" ht="17.350000000000001" customHeight="1" x14ac:dyDescent="0.3">
      <c r="A296" s="53" t="s">
        <v>620</v>
      </c>
      <c r="B296" s="58" t="s">
        <v>485</v>
      </c>
      <c r="C296" s="60">
        <v>6.1200000000000003E-7</v>
      </c>
    </row>
    <row r="297" spans="1:3" s="54" customFormat="1" ht="17.350000000000001" customHeight="1" x14ac:dyDescent="0.3">
      <c r="A297" s="53" t="s">
        <v>620</v>
      </c>
      <c r="B297" s="58" t="s">
        <v>638</v>
      </c>
      <c r="C297" s="60">
        <v>9.33E-7</v>
      </c>
    </row>
    <row r="298" spans="1:3" s="54" customFormat="1" ht="17.350000000000001" customHeight="1" x14ac:dyDescent="0.3">
      <c r="A298" s="53" t="s">
        <v>620</v>
      </c>
      <c r="B298" s="58" t="s">
        <v>502</v>
      </c>
      <c r="C298" s="60">
        <v>1.1599999999999999E-6</v>
      </c>
    </row>
    <row r="299" spans="1:3" s="54" customFormat="1" ht="17.350000000000001" customHeight="1" x14ac:dyDescent="0.3">
      <c r="A299" s="53" t="s">
        <v>620</v>
      </c>
      <c r="B299" s="58" t="s">
        <v>639</v>
      </c>
      <c r="C299" s="60">
        <v>1.22E-6</v>
      </c>
    </row>
    <row r="300" spans="1:3" s="54" customFormat="1" ht="17.350000000000001" customHeight="1" x14ac:dyDescent="0.3">
      <c r="A300" s="53" t="s">
        <v>620</v>
      </c>
      <c r="B300" s="58" t="s">
        <v>471</v>
      </c>
      <c r="C300" s="60">
        <v>1.4300000000000001E-6</v>
      </c>
    </row>
    <row r="301" spans="1:3" s="54" customFormat="1" ht="17.350000000000001" customHeight="1" x14ac:dyDescent="0.3">
      <c r="A301" s="53" t="s">
        <v>620</v>
      </c>
      <c r="B301" s="58" t="s">
        <v>475</v>
      </c>
      <c r="C301" s="60">
        <v>1.61E-6</v>
      </c>
    </row>
    <row r="302" spans="1:3" s="54" customFormat="1" ht="17.350000000000001" customHeight="1" x14ac:dyDescent="0.3">
      <c r="A302" s="53" t="s">
        <v>620</v>
      </c>
      <c r="B302" s="58" t="s">
        <v>479</v>
      </c>
      <c r="C302" s="60">
        <v>2.2900000000000001E-6</v>
      </c>
    </row>
    <row r="303" spans="1:3" s="54" customFormat="1" ht="17.350000000000001" customHeight="1" x14ac:dyDescent="0.3">
      <c r="A303" s="53" t="s">
        <v>620</v>
      </c>
      <c r="B303" s="58" t="s">
        <v>483</v>
      </c>
      <c r="C303" s="60">
        <v>2.5799999999999999E-6</v>
      </c>
    </row>
    <row r="304" spans="1:3" s="54" customFormat="1" ht="17.350000000000001" customHeight="1" x14ac:dyDescent="0.3">
      <c r="A304" s="53" t="s">
        <v>620</v>
      </c>
      <c r="B304" s="58" t="s">
        <v>484</v>
      </c>
      <c r="C304" s="60">
        <v>2.5799999999999999E-6</v>
      </c>
    </row>
    <row r="305" spans="1:3" s="54" customFormat="1" ht="17.350000000000001" customHeight="1" x14ac:dyDescent="0.3">
      <c r="A305" s="53" t="s">
        <v>620</v>
      </c>
      <c r="B305" s="58" t="s">
        <v>480</v>
      </c>
      <c r="C305" s="60">
        <v>2.8899999999999999E-6</v>
      </c>
    </row>
    <row r="306" spans="1:3" s="54" customFormat="1" ht="17.350000000000001" customHeight="1" x14ac:dyDescent="0.3">
      <c r="A306" s="53" t="s">
        <v>620</v>
      </c>
      <c r="B306" s="58" t="s">
        <v>614</v>
      </c>
      <c r="C306" s="60">
        <v>3.18E-6</v>
      </c>
    </row>
    <row r="307" spans="1:3" s="54" customFormat="1" ht="17.350000000000001" customHeight="1" x14ac:dyDescent="0.3">
      <c r="A307" s="53" t="s">
        <v>620</v>
      </c>
      <c r="B307" s="58" t="s">
        <v>477</v>
      </c>
      <c r="C307" s="60">
        <v>4.5600000000000004E-6</v>
      </c>
    </row>
    <row r="308" spans="1:3" s="54" customFormat="1" ht="17.350000000000001" customHeight="1" x14ac:dyDescent="0.3">
      <c r="A308" s="53" t="s">
        <v>620</v>
      </c>
      <c r="B308" s="58" t="s">
        <v>640</v>
      </c>
      <c r="C308" s="60">
        <v>4.6399999999999996E-6</v>
      </c>
    </row>
    <row r="309" spans="1:3" s="54" customFormat="1" ht="17.350000000000001" customHeight="1" x14ac:dyDescent="0.3">
      <c r="A309" s="53" t="s">
        <v>620</v>
      </c>
      <c r="B309" s="58" t="s">
        <v>641</v>
      </c>
      <c r="C309" s="60">
        <v>4.6399999999999996E-6</v>
      </c>
    </row>
    <row r="310" spans="1:3" s="54" customFormat="1" ht="17.350000000000001" customHeight="1" x14ac:dyDescent="0.3">
      <c r="A310" s="53" t="s">
        <v>620</v>
      </c>
      <c r="B310" s="58" t="s">
        <v>642</v>
      </c>
      <c r="C310" s="60">
        <v>5.1000000000000003E-6</v>
      </c>
    </row>
    <row r="311" spans="1:3" s="54" customFormat="1" ht="17.350000000000001" customHeight="1" x14ac:dyDescent="0.3">
      <c r="A311" s="53" t="s">
        <v>620</v>
      </c>
      <c r="B311" s="58" t="s">
        <v>487</v>
      </c>
      <c r="C311" s="60">
        <v>5.1100000000000002E-6</v>
      </c>
    </row>
    <row r="312" spans="1:3" s="54" customFormat="1" ht="17.350000000000001" customHeight="1" x14ac:dyDescent="0.3">
      <c r="A312" s="53" t="s">
        <v>620</v>
      </c>
      <c r="B312" s="58" t="s">
        <v>643</v>
      </c>
      <c r="C312" s="60">
        <v>5.57E-6</v>
      </c>
    </row>
    <row r="313" spans="1:3" s="54" customFormat="1" ht="17.350000000000001" customHeight="1" x14ac:dyDescent="0.3">
      <c r="A313" s="53" t="s">
        <v>620</v>
      </c>
      <c r="B313" s="58" t="s">
        <v>481</v>
      </c>
      <c r="C313" s="60">
        <v>5.7200000000000003E-6</v>
      </c>
    </row>
    <row r="314" spans="1:3" s="54" customFormat="1" ht="17.350000000000001" customHeight="1" x14ac:dyDescent="0.3">
      <c r="A314" s="53" t="s">
        <v>620</v>
      </c>
      <c r="B314" s="58" t="s">
        <v>644</v>
      </c>
      <c r="C314" s="60">
        <v>6.4099999999999996E-6</v>
      </c>
    </row>
    <row r="315" spans="1:3" s="54" customFormat="1" ht="17.350000000000001" customHeight="1" x14ac:dyDescent="0.3">
      <c r="A315" s="61" t="s">
        <v>620</v>
      </c>
      <c r="B315" s="62" t="s">
        <v>478</v>
      </c>
      <c r="C315" s="63">
        <v>8.4200000000000007E-6</v>
      </c>
    </row>
    <row r="316" spans="1:3" s="54" customFormat="1" ht="17.350000000000001" customHeight="1" x14ac:dyDescent="0.3">
      <c r="A316" s="53"/>
      <c r="B316" s="58"/>
      <c r="C316" s="60"/>
    </row>
    <row r="317" spans="1:3" x14ac:dyDescent="0.3">
      <c r="A317" s="52" t="s">
        <v>645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2"/>
  <sheetViews>
    <sheetView zoomScale="90" zoomScaleNormal="90" workbookViewId="0"/>
  </sheetViews>
  <sheetFormatPr defaultColWidth="11.44140625" defaultRowHeight="15.05" x14ac:dyDescent="0.3"/>
  <cols>
    <col min="1" max="1" width="19.5546875" style="26" customWidth="1"/>
    <col min="2" max="2" width="15.88671875" style="26" bestFit="1" customWidth="1"/>
    <col min="3" max="3" width="16.88671875" style="26" customWidth="1"/>
    <col min="4" max="4" width="6.44140625" style="26" customWidth="1"/>
    <col min="5" max="5" width="26.109375" style="16" customWidth="1"/>
    <col min="6" max="6" width="12.33203125" style="27" customWidth="1"/>
    <col min="7" max="7" width="31.109375" style="26" customWidth="1"/>
    <col min="8" max="8" width="58.6640625" style="26" customWidth="1"/>
    <col min="9" max="9" width="28.5546875" style="26" customWidth="1"/>
    <col min="10" max="10" width="35.44140625" style="24" customWidth="1"/>
    <col min="11" max="11" width="35.33203125" style="27" customWidth="1"/>
    <col min="12" max="12" width="11.44140625" style="26"/>
    <col min="13" max="13" width="30.5546875" style="26" customWidth="1"/>
    <col min="14" max="16384" width="11.44140625" style="26"/>
  </cols>
  <sheetData>
    <row r="1" spans="1:23" x14ac:dyDescent="0.3">
      <c r="A1" s="25" t="s">
        <v>397</v>
      </c>
    </row>
    <row r="2" spans="1:23" s="6" customFormat="1" ht="14.4" x14ac:dyDescent="0.3">
      <c r="A2" s="28" t="s">
        <v>0</v>
      </c>
      <c r="B2" s="28" t="s">
        <v>1</v>
      </c>
      <c r="C2" s="1" t="s">
        <v>2</v>
      </c>
      <c r="D2" s="28" t="s">
        <v>3</v>
      </c>
      <c r="E2" s="1" t="s">
        <v>4</v>
      </c>
      <c r="F2" s="29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</row>
    <row r="3" spans="1:23" s="22" customFormat="1" ht="28.8" x14ac:dyDescent="0.3">
      <c r="A3" s="3" t="s">
        <v>11</v>
      </c>
      <c r="B3" s="3" t="s">
        <v>12</v>
      </c>
      <c r="C3" s="2" t="s">
        <v>13</v>
      </c>
      <c r="D3" s="3" t="s">
        <v>14</v>
      </c>
      <c r="E3" s="2" t="s">
        <v>15</v>
      </c>
      <c r="F3" s="4">
        <v>711234</v>
      </c>
      <c r="G3" s="3" t="str">
        <f>VLOOKUP(C3,'[1]CN ADHD'!$C:$J,7,FALSE)</f>
        <v>UTR, exonic, intronic</v>
      </c>
      <c r="H3" s="3" t="str">
        <f>VLOOKUP(C3:C3,'[1]CN ADHD'!$C:$J,8,FALSE)</f>
        <v>introns 1-3, exons 2-3 (NM_018723) / UTR, intron 1 (NM_01142334)</v>
      </c>
      <c r="I3" s="3" t="s">
        <v>16</v>
      </c>
      <c r="J3" s="3" t="s">
        <v>17</v>
      </c>
      <c r="K3" s="3" t="s">
        <v>18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31" customFormat="1" ht="14.4" x14ac:dyDescent="0.3">
      <c r="A4" s="3" t="s">
        <v>11</v>
      </c>
      <c r="B4" s="3" t="s">
        <v>14</v>
      </c>
      <c r="C4" s="30" t="s">
        <v>19</v>
      </c>
      <c r="D4" s="3" t="s">
        <v>14</v>
      </c>
      <c r="E4" s="31" t="s">
        <v>20</v>
      </c>
      <c r="F4" s="32">
        <v>182523</v>
      </c>
      <c r="G4" s="31" t="s">
        <v>21</v>
      </c>
      <c r="H4" s="31" t="s">
        <v>22</v>
      </c>
      <c r="I4" s="3" t="s">
        <v>16</v>
      </c>
      <c r="J4" s="30" t="s">
        <v>14</v>
      </c>
      <c r="K4" s="31" t="s">
        <v>23</v>
      </c>
    </row>
    <row r="5" spans="1:23" s="31" customFormat="1" ht="14.4" x14ac:dyDescent="0.3">
      <c r="A5" s="3" t="s">
        <v>11</v>
      </c>
      <c r="B5" s="3" t="s">
        <v>14</v>
      </c>
      <c r="C5" s="30" t="s">
        <v>24</v>
      </c>
      <c r="D5" s="3" t="s">
        <v>14</v>
      </c>
      <c r="E5" s="31" t="s">
        <v>25</v>
      </c>
      <c r="F5" s="31">
        <v>12783</v>
      </c>
      <c r="G5" s="31" t="s">
        <v>26</v>
      </c>
      <c r="H5" s="31" t="s">
        <v>27</v>
      </c>
      <c r="I5" s="3" t="s">
        <v>16</v>
      </c>
      <c r="J5" s="30" t="s">
        <v>14</v>
      </c>
      <c r="K5" s="31" t="s">
        <v>23</v>
      </c>
    </row>
    <row r="6" spans="1:23" s="31" customFormat="1" ht="14.4" x14ac:dyDescent="0.3">
      <c r="A6" s="3" t="s">
        <v>11</v>
      </c>
      <c r="B6" s="3" t="s">
        <v>14</v>
      </c>
      <c r="C6" s="30" t="s">
        <v>28</v>
      </c>
      <c r="D6" s="3" t="s">
        <v>14</v>
      </c>
      <c r="E6" s="31" t="s">
        <v>29</v>
      </c>
      <c r="F6" s="31">
        <v>145294</v>
      </c>
      <c r="G6" s="31" t="s">
        <v>26</v>
      </c>
      <c r="H6" s="31" t="s">
        <v>30</v>
      </c>
      <c r="I6" s="3" t="s">
        <v>16</v>
      </c>
      <c r="J6" s="30" t="s">
        <v>14</v>
      </c>
      <c r="K6" s="31" t="s">
        <v>23</v>
      </c>
    </row>
    <row r="7" spans="1:23" s="6" customFormat="1" ht="14.4" x14ac:dyDescent="0.3">
      <c r="A7" s="3" t="s">
        <v>11</v>
      </c>
      <c r="B7" s="3" t="s">
        <v>14</v>
      </c>
      <c r="C7" s="3">
        <v>19764.3</v>
      </c>
      <c r="D7" s="3" t="s">
        <v>31</v>
      </c>
      <c r="E7" s="2" t="s">
        <v>32</v>
      </c>
      <c r="F7" s="4">
        <v>59714</v>
      </c>
      <c r="G7" s="3" t="str">
        <f>VLOOKUP(C7,'[1]CN ADHD'!$C:$J,7,FALSE)</f>
        <v>intronic</v>
      </c>
      <c r="H7" s="3" t="str">
        <f>VLOOKUP(C7:C7,'[1]CN ADHD'!$C:$J,8,FALSE)</f>
        <v>intron 3  (NM_018723) / intron 1 (NM_01142334)</v>
      </c>
      <c r="I7" s="3" t="s">
        <v>16</v>
      </c>
      <c r="J7" s="3" t="s">
        <v>14</v>
      </c>
      <c r="K7" s="3" t="s">
        <v>33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6" customFormat="1" ht="14.4" x14ac:dyDescent="0.3">
      <c r="A8" s="6" t="s">
        <v>11</v>
      </c>
      <c r="B8" s="6" t="s">
        <v>14</v>
      </c>
      <c r="C8" s="6">
        <v>44307</v>
      </c>
      <c r="D8" s="6" t="s">
        <v>34</v>
      </c>
      <c r="E8" s="5" t="s">
        <v>35</v>
      </c>
      <c r="F8" s="8">
        <v>23701</v>
      </c>
      <c r="G8" s="3" t="str">
        <f>VLOOKUP(C8,'[1]CN ASD'!$C:$J,7,FALSE)</f>
        <v>intronic</v>
      </c>
      <c r="H8" s="3" t="str">
        <f>VLOOKUP(C8:C8,'[1]CN ASD'!$C:$J,8,FALSE)</f>
        <v>intron 2 (NM_018723)</v>
      </c>
      <c r="I8" s="6" t="s">
        <v>36</v>
      </c>
      <c r="J8" s="6" t="s">
        <v>14</v>
      </c>
      <c r="K8" s="5" t="s">
        <v>37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6" customFormat="1" ht="14.4" x14ac:dyDescent="0.3">
      <c r="A9" s="6" t="s">
        <v>11</v>
      </c>
      <c r="B9" s="6" t="s">
        <v>14</v>
      </c>
      <c r="C9" s="6">
        <v>68257</v>
      </c>
      <c r="D9" s="6" t="s">
        <v>34</v>
      </c>
      <c r="E9" s="5" t="s">
        <v>38</v>
      </c>
      <c r="F9" s="8">
        <v>55877</v>
      </c>
      <c r="G9" s="3" t="str">
        <f>VLOOKUP(C9,'[1]CN ASD'!$C:$J,7,FALSE)</f>
        <v>intronic</v>
      </c>
      <c r="H9" s="3" t="str">
        <f>VLOOKUP(C9:C9,'[1]CN ASD'!$C:$J,8,FALSE)</f>
        <v>intron 1 (NM_001142334) / intron 3 (NM_018723)</v>
      </c>
      <c r="I9" s="6" t="s">
        <v>36</v>
      </c>
      <c r="J9" s="6" t="s">
        <v>14</v>
      </c>
      <c r="K9" s="5" t="s">
        <v>37</v>
      </c>
    </row>
    <row r="10" spans="1:23" s="6" customFormat="1" ht="14.4" x14ac:dyDescent="0.3">
      <c r="A10" s="6" t="s">
        <v>11</v>
      </c>
      <c r="B10" s="6" t="s">
        <v>14</v>
      </c>
      <c r="C10" s="6" t="s">
        <v>39</v>
      </c>
      <c r="D10" s="6" t="s">
        <v>34</v>
      </c>
      <c r="E10" s="5" t="s">
        <v>40</v>
      </c>
      <c r="F10" s="8">
        <v>28391</v>
      </c>
      <c r="G10" s="3" t="str">
        <f>VLOOKUP(C10,'[1]CN ASD'!$C:$J,7,FALSE)</f>
        <v>intronic</v>
      </c>
      <c r="H10" s="3" t="str">
        <f>VLOOKUP(C10:C10,'[1]CN ASD'!$C:$J,8,FALSE)</f>
        <v>intron 4 (NM_018723) / intron 2  (NM_001142334)</v>
      </c>
      <c r="I10" s="6" t="s">
        <v>36</v>
      </c>
      <c r="J10" s="6" t="s">
        <v>14</v>
      </c>
      <c r="K10" s="5" t="s">
        <v>37</v>
      </c>
    </row>
    <row r="11" spans="1:23" s="6" customFormat="1" ht="14.4" x14ac:dyDescent="0.3">
      <c r="A11" s="6" t="s">
        <v>11</v>
      </c>
      <c r="B11" s="6" t="s">
        <v>41</v>
      </c>
      <c r="C11" s="5" t="s">
        <v>42</v>
      </c>
      <c r="D11" s="6" t="s">
        <v>14</v>
      </c>
      <c r="E11" s="5" t="s">
        <v>43</v>
      </c>
      <c r="F11" s="8">
        <v>33752</v>
      </c>
      <c r="G11" s="3" t="str">
        <f>VLOOKUP(C11,'[1]CN ASD'!$C:$J,7,FALSE)</f>
        <v>intronic</v>
      </c>
      <c r="H11" s="3" t="str">
        <f>VLOOKUP(C11:C11,'[1]CN ASD'!$C:$J,8,FALSE)</f>
        <v>intron 2 (NM_018723)</v>
      </c>
      <c r="I11" s="6" t="s">
        <v>36</v>
      </c>
      <c r="J11" s="6" t="s">
        <v>14</v>
      </c>
      <c r="K11" s="6" t="s">
        <v>44</v>
      </c>
    </row>
    <row r="12" spans="1:23" s="6" customFormat="1" ht="14.4" x14ac:dyDescent="0.3">
      <c r="A12" s="6" t="s">
        <v>11</v>
      </c>
      <c r="B12" s="6" t="s">
        <v>41</v>
      </c>
      <c r="C12" s="5" t="s">
        <v>45</v>
      </c>
      <c r="D12" s="6" t="s">
        <v>14</v>
      </c>
      <c r="E12" s="5" t="s">
        <v>46</v>
      </c>
      <c r="F12" s="8">
        <v>112622</v>
      </c>
      <c r="G12" s="3" t="str">
        <f>VLOOKUP(C12,'[1]CN ASD'!$C:$J,7,FALSE)</f>
        <v>UTR, exonic, intronic</v>
      </c>
      <c r="H12" s="3" t="str">
        <f>VLOOKUP(C12:C12,'[1]CN ASD'!$C:$J,8,FALSE)</f>
        <v>UTR exon 1, intron 1 (NM_001142334) / intron 3 (NM_018723)</v>
      </c>
      <c r="I12" s="6" t="s">
        <v>36</v>
      </c>
      <c r="J12" s="6" t="s">
        <v>14</v>
      </c>
      <c r="K12" s="6" t="s">
        <v>44</v>
      </c>
    </row>
    <row r="13" spans="1:23" s="6" customFormat="1" ht="14.4" x14ac:dyDescent="0.3">
      <c r="A13" s="5" t="s">
        <v>11</v>
      </c>
      <c r="B13" s="6" t="s">
        <v>12</v>
      </c>
      <c r="C13" s="5" t="s">
        <v>47</v>
      </c>
      <c r="D13" s="6" t="s">
        <v>34</v>
      </c>
      <c r="E13" s="5" t="s">
        <v>48</v>
      </c>
      <c r="F13" s="8">
        <v>43163</v>
      </c>
      <c r="G13" s="3" t="str">
        <f>VLOOKUP(C13,'[1]CN ASD'!$C:$J,7,FALSE)</f>
        <v>intronic</v>
      </c>
      <c r="H13" s="3" t="str">
        <f>VLOOKUP(C13:C13,'[1]CN ASD'!$C:$J,8,FALSE)</f>
        <v>intron 2 (NM_018723)</v>
      </c>
      <c r="I13" s="6" t="s">
        <v>36</v>
      </c>
      <c r="J13" s="6" t="s">
        <v>49</v>
      </c>
      <c r="K13" s="6" t="s">
        <v>50</v>
      </c>
    </row>
    <row r="14" spans="1:23" s="6" customFormat="1" ht="14.4" x14ac:dyDescent="0.3">
      <c r="A14" s="5" t="s">
        <v>11</v>
      </c>
      <c r="B14" s="6" t="s">
        <v>41</v>
      </c>
      <c r="C14" s="5" t="s">
        <v>51</v>
      </c>
      <c r="D14" s="6" t="s">
        <v>34</v>
      </c>
      <c r="E14" s="5" t="s">
        <v>52</v>
      </c>
      <c r="F14" s="8">
        <v>62715</v>
      </c>
      <c r="G14" s="3" t="str">
        <f>VLOOKUP(C14,'[1]CN ASD'!$C:$J,7,FALSE)</f>
        <v>intronic</v>
      </c>
      <c r="H14" s="3" t="str">
        <f>VLOOKUP(C14:C14,'[1]CN ASD'!$C:$J,8,FALSE)</f>
        <v>intron 1 (NM_001142334) / intron 3 (NM_018723)</v>
      </c>
      <c r="I14" s="6" t="s">
        <v>36</v>
      </c>
      <c r="J14" s="6" t="s">
        <v>49</v>
      </c>
      <c r="K14" s="6" t="s">
        <v>50</v>
      </c>
    </row>
    <row r="15" spans="1:23" s="6" customFormat="1" ht="14.4" x14ac:dyDescent="0.3">
      <c r="A15" s="6" t="s">
        <v>11</v>
      </c>
      <c r="B15" s="6" t="s">
        <v>41</v>
      </c>
      <c r="C15" s="5" t="s">
        <v>53</v>
      </c>
      <c r="D15" s="6" t="s">
        <v>34</v>
      </c>
      <c r="E15" s="5" t="s">
        <v>54</v>
      </c>
      <c r="F15" s="8">
        <v>58933</v>
      </c>
      <c r="G15" s="3" t="str">
        <f>VLOOKUP(C15,'[1]CN ASD'!$C:$J,7,FALSE)</f>
        <v>exonic, intronic</v>
      </c>
      <c r="H15" s="3" t="str">
        <f>VLOOKUP(C15:C15,'[1]CN ASD'!$C:$J,8,FALSE)</f>
        <v>intron 1 (NM_001142334) / intron 3 (NM_018723)</v>
      </c>
      <c r="I15" s="6" t="s">
        <v>36</v>
      </c>
      <c r="J15" s="6" t="s">
        <v>49</v>
      </c>
      <c r="K15" s="6" t="s">
        <v>50</v>
      </c>
    </row>
    <row r="16" spans="1:23" s="6" customFormat="1" ht="28.8" x14ac:dyDescent="0.3">
      <c r="A16" s="6" t="s">
        <v>11</v>
      </c>
      <c r="B16" s="6" t="s">
        <v>41</v>
      </c>
      <c r="C16" s="5" t="s">
        <v>55</v>
      </c>
      <c r="D16" s="6" t="s">
        <v>31</v>
      </c>
      <c r="E16" s="5" t="s">
        <v>56</v>
      </c>
      <c r="F16" s="8">
        <v>85903</v>
      </c>
      <c r="G16" s="3" t="str">
        <f>VLOOKUP(C16,'[1]CN ASD'!$C:$J,7,FALSE)</f>
        <v>UTR, exonic, intronic</v>
      </c>
      <c r="H16" s="3" t="str">
        <f>VLOOKUP(C16:C16,'[1]CN ASD'!$C:$J,8,FALSE)</f>
        <v>introns 3-4, exon 4 (NM_018723) / introns 1-2, exons 1-2, UTR (NM_001142334)</v>
      </c>
      <c r="I16" s="6" t="s">
        <v>36</v>
      </c>
      <c r="J16" s="6" t="s">
        <v>49</v>
      </c>
      <c r="K16" s="6" t="s">
        <v>50</v>
      </c>
    </row>
    <row r="17" spans="1:11" s="6" customFormat="1" ht="14.4" x14ac:dyDescent="0.3">
      <c r="A17" s="6" t="s">
        <v>11</v>
      </c>
      <c r="B17" s="6" t="s">
        <v>12</v>
      </c>
      <c r="C17" s="6" t="s">
        <v>14</v>
      </c>
      <c r="D17" s="6" t="s">
        <v>34</v>
      </c>
      <c r="E17" s="5" t="s">
        <v>57</v>
      </c>
      <c r="F17" s="8">
        <v>13326</v>
      </c>
      <c r="G17" s="3" t="str">
        <f>VLOOKUP(C17,'[1]CN ASD'!$C:$J,7,FALSE)</f>
        <v>intronic</v>
      </c>
      <c r="H17" s="3" t="str">
        <f>VLOOKUP(C17:C17,'[1]CN ASD'!$C:$J,8,FALSE)</f>
        <v>intron 1 (NM_018723)</v>
      </c>
      <c r="I17" s="6" t="s">
        <v>58</v>
      </c>
      <c r="J17" s="6" t="s">
        <v>59</v>
      </c>
      <c r="K17" s="5" t="s">
        <v>60</v>
      </c>
    </row>
    <row r="18" spans="1:11" s="6" customFormat="1" ht="28.8" x14ac:dyDescent="0.3">
      <c r="A18" s="3" t="s">
        <v>11</v>
      </c>
      <c r="B18" s="3" t="s">
        <v>61</v>
      </c>
      <c r="C18" s="3" t="s">
        <v>62</v>
      </c>
      <c r="D18" s="3" t="s">
        <v>31</v>
      </c>
      <c r="E18" s="2" t="s">
        <v>63</v>
      </c>
      <c r="F18" s="8">
        <v>207982</v>
      </c>
      <c r="G18" s="3" t="str">
        <f>VLOOKUP(C18,'[1]CN ASD'!$C:$J,7,FALSE)</f>
        <v>exonic, intronic</v>
      </c>
      <c r="H18" s="3" t="str">
        <f>VLOOKUP(C18:C18,'[1]CN ASD'!$C:$J,8,FALSE)</f>
        <v>UTR, exon 1 , intron 1 (NM_018723)</v>
      </c>
      <c r="I18" s="3" t="s">
        <v>64</v>
      </c>
      <c r="J18" s="3" t="s">
        <v>49</v>
      </c>
      <c r="K18" s="3" t="s">
        <v>65</v>
      </c>
    </row>
    <row r="19" spans="1:11" s="6" customFormat="1" ht="28.8" x14ac:dyDescent="0.3">
      <c r="A19" s="3" t="s">
        <v>11</v>
      </c>
      <c r="B19" s="6" t="s">
        <v>12</v>
      </c>
      <c r="C19" s="6">
        <v>7636</v>
      </c>
      <c r="D19" s="6" t="s">
        <v>34</v>
      </c>
      <c r="E19" s="5" t="s">
        <v>66</v>
      </c>
      <c r="F19" s="8">
        <v>176736</v>
      </c>
      <c r="G19" s="3" t="str">
        <f>VLOOKUP(C19,'[1]CN ASD'!$C:$J,7,FALSE)</f>
        <v>UTR, exonic, intronic</v>
      </c>
      <c r="H19" s="3" t="str">
        <f>VLOOKUP(C19:C19,'[1]CN ASD'!$C:$J,8,FALSE)</f>
        <v>exon 4, introns 3-4 (NM_018723) / introns 3-4, UTR, exons 1-2 (NM_001142334)</v>
      </c>
      <c r="I19" s="6" t="s">
        <v>36</v>
      </c>
      <c r="J19" s="6" t="s">
        <v>67</v>
      </c>
      <c r="K19" s="6" t="s">
        <v>68</v>
      </c>
    </row>
    <row r="20" spans="1:11" s="6" customFormat="1" ht="28.8" x14ac:dyDescent="0.3">
      <c r="A20" s="3" t="s">
        <v>11</v>
      </c>
      <c r="B20" s="6" t="s">
        <v>12</v>
      </c>
      <c r="C20" s="5">
        <v>7851</v>
      </c>
      <c r="D20" s="6" t="s">
        <v>14</v>
      </c>
      <c r="E20" s="5" t="s">
        <v>66</v>
      </c>
      <c r="F20" s="8">
        <v>176736</v>
      </c>
      <c r="G20" s="3" t="str">
        <f>VLOOKUP(C20,'[1]CN ASD'!$C:$J,7,FALSE)</f>
        <v>UTR, exonic, intronic</v>
      </c>
      <c r="H20" s="3" t="str">
        <f>VLOOKUP(C20:C20,'[1]CN ASD'!$C:$J,8,FALSE)</f>
        <v>exon 4, introns 3-4 (NM_018723) / introns 3-4, UTR, exons 1-2 (NM_001142334)</v>
      </c>
      <c r="I20" s="6" t="s">
        <v>36</v>
      </c>
      <c r="J20" s="6" t="s">
        <v>49</v>
      </c>
      <c r="K20" s="6" t="s">
        <v>68</v>
      </c>
    </row>
    <row r="21" spans="1:11" s="6" customFormat="1" ht="28.8" x14ac:dyDescent="0.3">
      <c r="A21" s="3" t="s">
        <v>11</v>
      </c>
      <c r="B21" s="6" t="s">
        <v>12</v>
      </c>
      <c r="C21" s="5">
        <v>17855</v>
      </c>
      <c r="D21" s="6" t="s">
        <v>14</v>
      </c>
      <c r="E21" s="5" t="s">
        <v>66</v>
      </c>
      <c r="F21" s="8">
        <v>176736</v>
      </c>
      <c r="G21" s="3" t="str">
        <f>VLOOKUP(C21,'[1]CN ASD'!$C:$J,7,FALSE)</f>
        <v>UTR, exonic, intronic</v>
      </c>
      <c r="H21" s="3" t="str">
        <f>VLOOKUP(C21:C21,'[1]CN ASD'!$C:$J,8,FALSE)</f>
        <v>exon 4, introns 3-4 (NM_018723) / introns 3-4, UTR, exons 1-2 (NM_001142334)</v>
      </c>
      <c r="I21" s="6" t="s">
        <v>36</v>
      </c>
      <c r="J21" s="6" t="s">
        <v>49</v>
      </c>
      <c r="K21" s="6" t="s">
        <v>68</v>
      </c>
    </row>
    <row r="22" spans="1:11" s="6" customFormat="1" ht="28.8" x14ac:dyDescent="0.3">
      <c r="A22" s="3" t="s">
        <v>11</v>
      </c>
      <c r="B22" s="6" t="s">
        <v>41</v>
      </c>
      <c r="C22" s="5">
        <v>37350</v>
      </c>
      <c r="D22" s="6" t="s">
        <v>14</v>
      </c>
      <c r="E22" s="5" t="s">
        <v>66</v>
      </c>
      <c r="F22" s="8">
        <v>176736</v>
      </c>
      <c r="G22" s="3" t="str">
        <f>VLOOKUP(C22,'[1]CN ASD'!$C:$J,7,FALSE)</f>
        <v>UTR, exonic, intronic</v>
      </c>
      <c r="H22" s="3" t="str">
        <f>VLOOKUP(C22:C22,'[1]CN ASD'!$C:$J,8,FALSE)</f>
        <v>exon 4, introns 3-4 (NM_018723) / introns 3-4, UTR, exons 1-2 (NM_001142334)</v>
      </c>
      <c r="I22" s="6" t="s">
        <v>36</v>
      </c>
      <c r="J22" s="6" t="s">
        <v>69</v>
      </c>
      <c r="K22" s="6" t="s">
        <v>68</v>
      </c>
    </row>
    <row r="23" spans="1:11" s="6" customFormat="1" ht="28.8" x14ac:dyDescent="0.3">
      <c r="A23" s="3" t="s">
        <v>11</v>
      </c>
      <c r="B23" s="6" t="s">
        <v>41</v>
      </c>
      <c r="C23" s="6" t="s">
        <v>70</v>
      </c>
      <c r="D23" s="6" t="s">
        <v>14</v>
      </c>
      <c r="E23" s="5" t="s">
        <v>71</v>
      </c>
      <c r="F23" s="8">
        <v>16166</v>
      </c>
      <c r="G23" s="3" t="str">
        <f>VLOOKUP(C23,'[1]CN ASD'!$C:$J,7,FALSE)</f>
        <v>exonic, intronic</v>
      </c>
      <c r="H23" s="3" t="str">
        <f>VLOOKUP(C23:C23,'[1]CN ASD'!$C:$J,8,FALSE)</f>
        <v>introns 1-2, UTR, exon 2 (NM_018723) / exon 2, introns 3-4  (NM_001142334)</v>
      </c>
      <c r="I23" s="6" t="s">
        <v>36</v>
      </c>
      <c r="J23" s="6" t="s">
        <v>14</v>
      </c>
      <c r="K23" s="6" t="s">
        <v>72</v>
      </c>
    </row>
    <row r="24" spans="1:11" s="6" customFormat="1" ht="14.4" x14ac:dyDescent="0.3">
      <c r="A24" s="3" t="s">
        <v>11</v>
      </c>
      <c r="B24" s="6" t="s">
        <v>41</v>
      </c>
      <c r="C24" s="6" t="s">
        <v>73</v>
      </c>
      <c r="D24" s="6" t="s">
        <v>14</v>
      </c>
      <c r="E24" s="5" t="s">
        <v>74</v>
      </c>
      <c r="F24" s="8">
        <v>101912</v>
      </c>
      <c r="G24" s="3" t="str">
        <f>VLOOKUP(C24,'[1]CN ASD'!$C:$J,7,FALSE)</f>
        <v>intronic</v>
      </c>
      <c r="H24" s="3" t="str">
        <f>VLOOKUP(C24:C24,'[1]CN ASD'!$C:$J,8,FALSE)</f>
        <v>intron 4 (NM_018723) / intron 2  (NM_001142334)</v>
      </c>
      <c r="I24" s="6" t="s">
        <v>36</v>
      </c>
      <c r="J24" s="6" t="s">
        <v>14</v>
      </c>
      <c r="K24" s="6" t="s">
        <v>72</v>
      </c>
    </row>
    <row r="25" spans="1:11" s="6" customFormat="1" ht="14.4" x14ac:dyDescent="0.3">
      <c r="A25" s="3" t="s">
        <v>11</v>
      </c>
      <c r="B25" s="6" t="s">
        <v>41</v>
      </c>
      <c r="C25" s="6" t="s">
        <v>75</v>
      </c>
      <c r="D25" s="6" t="s">
        <v>14</v>
      </c>
      <c r="E25" s="5" t="s">
        <v>76</v>
      </c>
      <c r="F25" s="8">
        <v>101190</v>
      </c>
      <c r="G25" s="3" t="str">
        <f>VLOOKUP(C25,'[1]CN ASD'!$C:$J,7,FALSE)</f>
        <v>UTR, exonic, intronic</v>
      </c>
      <c r="H25" s="3" t="str">
        <f>VLOOKUP(C25:C25,'[1]CN ASD'!$C:$J,8,FALSE)</f>
        <v>UTR exon 1, intron 1 (NM_001142334) / intron 3 (NM_018723)</v>
      </c>
      <c r="I25" s="6" t="s">
        <v>36</v>
      </c>
      <c r="J25" s="6" t="s">
        <v>14</v>
      </c>
      <c r="K25" s="6" t="s">
        <v>72</v>
      </c>
    </row>
    <row r="26" spans="1:11" s="6" customFormat="1" ht="28.8" x14ac:dyDescent="0.3">
      <c r="A26" s="3" t="s">
        <v>11</v>
      </c>
      <c r="B26" s="6" t="s">
        <v>41</v>
      </c>
      <c r="C26" s="6" t="s">
        <v>77</v>
      </c>
      <c r="D26" s="6" t="s">
        <v>14</v>
      </c>
      <c r="E26" s="5" t="s">
        <v>78</v>
      </c>
      <c r="F26" s="8">
        <v>86155</v>
      </c>
      <c r="G26" s="3" t="str">
        <f>VLOOKUP(C26,'[1]CN ASD'!$C:$J,7,FALSE)</f>
        <v>exonic, intronic</v>
      </c>
      <c r="H26" s="3" t="str">
        <f>VLOOKUP(C26:C26,'[1]CN ASD'!$C:$J,8,FALSE)</f>
        <v>exons 2-6, introns 1-6 (NM_145892) / exons 3-7, introns 2-7 (NM_001142334) / exons 5-9, introns 4-9 (NM_018723)</v>
      </c>
      <c r="I26" s="6" t="s">
        <v>36</v>
      </c>
      <c r="J26" s="6" t="s">
        <v>14</v>
      </c>
      <c r="K26" s="6" t="s">
        <v>72</v>
      </c>
    </row>
    <row r="27" spans="1:11" s="3" customFormat="1" ht="14.4" x14ac:dyDescent="0.3">
      <c r="A27" s="3" t="s">
        <v>11</v>
      </c>
      <c r="B27" s="6" t="s">
        <v>41</v>
      </c>
      <c r="C27" s="6" t="s">
        <v>79</v>
      </c>
      <c r="D27" s="6" t="s">
        <v>14</v>
      </c>
      <c r="E27" s="5" t="s">
        <v>80</v>
      </c>
      <c r="F27" s="8">
        <v>22162</v>
      </c>
      <c r="G27" s="3" t="str">
        <f>VLOOKUP(C27,'[1]CN ASD'!$C:$J,7,FALSE)</f>
        <v>intronic</v>
      </c>
      <c r="H27" s="3" t="str">
        <f>VLOOKUP(C27:C27,'[1]CN ASD'!$C:$J,8,FALSE)</f>
        <v>intron 4 (NM_018723) / intron 2  (NM_001142334)</v>
      </c>
      <c r="I27" s="6" t="s">
        <v>36</v>
      </c>
      <c r="J27" s="6" t="s">
        <v>14</v>
      </c>
      <c r="K27" s="6" t="s">
        <v>72</v>
      </c>
    </row>
    <row r="28" spans="1:11" s="6" customFormat="1" x14ac:dyDescent="0.3">
      <c r="A28" s="3" t="s">
        <v>11</v>
      </c>
      <c r="B28" s="6" t="s">
        <v>41</v>
      </c>
      <c r="C28" s="6" t="s">
        <v>81</v>
      </c>
      <c r="D28" s="6" t="s">
        <v>14</v>
      </c>
      <c r="E28" s="5" t="s">
        <v>82</v>
      </c>
      <c r="F28" s="8">
        <v>21982</v>
      </c>
      <c r="G28" s="3" t="str">
        <f>VLOOKUP(C28,'[1]CN ASD'!$C:$J,7,FALSE)</f>
        <v>exonic, intronic</v>
      </c>
      <c r="H28" s="3" t="str">
        <f>VLOOKUP(C28:C28,'[1]CN ASD'!$C:$J,8,FALSE)</f>
        <v>introns 1-2, exon 2 (NM_018723)</v>
      </c>
      <c r="I28" s="6" t="s">
        <v>36</v>
      </c>
      <c r="J28" s="6" t="s">
        <v>14</v>
      </c>
      <c r="K28" s="6" t="s">
        <v>72</v>
      </c>
    </row>
    <row r="29" spans="1:11" s="6" customFormat="1" ht="45.2" x14ac:dyDescent="0.3">
      <c r="A29" s="6" t="s">
        <v>11</v>
      </c>
      <c r="B29" s="6" t="s">
        <v>14</v>
      </c>
      <c r="C29" s="5" t="s">
        <v>83</v>
      </c>
      <c r="D29" s="6" t="s">
        <v>34</v>
      </c>
      <c r="E29" s="5" t="s">
        <v>84</v>
      </c>
      <c r="F29" s="8">
        <v>18579</v>
      </c>
      <c r="G29" s="3" t="str">
        <f>VLOOKUP(C29,'[1]CN ASD'!$C:$J,7,FALSE)</f>
        <v>intronic</v>
      </c>
      <c r="H29" s="3" t="str">
        <f>VLOOKUP(C29:C29,'[1]CN ASD'!$C:$J,8,FALSE)</f>
        <v>intron 2 (NM_018723)</v>
      </c>
      <c r="I29" s="6" t="s">
        <v>85</v>
      </c>
      <c r="J29" s="6" t="s">
        <v>14</v>
      </c>
      <c r="K29" s="6" t="s">
        <v>86</v>
      </c>
    </row>
    <row r="30" spans="1:11" s="6" customFormat="1" x14ac:dyDescent="0.3">
      <c r="A30" s="6" t="s">
        <v>11</v>
      </c>
      <c r="B30" s="6" t="s">
        <v>14</v>
      </c>
      <c r="C30" s="6" t="s">
        <v>87</v>
      </c>
      <c r="D30" s="6" t="s">
        <v>34</v>
      </c>
      <c r="E30" s="5" t="s">
        <v>88</v>
      </c>
      <c r="F30" s="8">
        <v>30567</v>
      </c>
      <c r="G30" s="3" t="str">
        <f>VLOOKUP(C30,'[1]CN ASD'!$C:$J,7,FALSE)</f>
        <v>UTR, exonic, intronic</v>
      </c>
      <c r="H30" s="3" t="str">
        <f>VLOOKUP(C30:C30,'[1]CN ASD'!$C:$J,8,FALSE)</f>
        <v>intron 3 (NM_018723) / UTR exon 1, intron 1 (NM_01142334)</v>
      </c>
      <c r="I30" s="6" t="s">
        <v>36</v>
      </c>
      <c r="J30" s="6" t="s">
        <v>14</v>
      </c>
      <c r="K30" s="6" t="s">
        <v>89</v>
      </c>
    </row>
    <row r="31" spans="1:11" s="6" customFormat="1" x14ac:dyDescent="0.3">
      <c r="A31" s="6" t="s">
        <v>11</v>
      </c>
      <c r="B31" s="6" t="s">
        <v>14</v>
      </c>
      <c r="C31" s="6" t="s">
        <v>90</v>
      </c>
      <c r="D31" s="6" t="s">
        <v>31</v>
      </c>
      <c r="E31" s="5" t="s">
        <v>88</v>
      </c>
      <c r="F31" s="8">
        <v>30567</v>
      </c>
      <c r="G31" s="3" t="str">
        <f>VLOOKUP(C31,'[1]CN ASD'!$C:$J,7,FALSE)</f>
        <v>UTR, exonic, intronic</v>
      </c>
      <c r="H31" s="3" t="str">
        <f>VLOOKUP(C31:C31,'[1]CN ASD'!$C:$J,8,FALSE)</f>
        <v>intron 3 (NM_018723) / UTR exon 1, intron 1 (NM_01142334)</v>
      </c>
      <c r="I31" s="6" t="s">
        <v>36</v>
      </c>
      <c r="J31" s="6" t="s">
        <v>14</v>
      </c>
      <c r="K31" s="6" t="s">
        <v>89</v>
      </c>
    </row>
    <row r="32" spans="1:11" s="6" customFormat="1" x14ac:dyDescent="0.3">
      <c r="A32" s="10" t="s">
        <v>11</v>
      </c>
      <c r="B32" s="5" t="s">
        <v>41</v>
      </c>
      <c r="C32" s="6" t="s">
        <v>91</v>
      </c>
      <c r="D32" s="10" t="s">
        <v>34</v>
      </c>
      <c r="E32" s="5" t="s">
        <v>92</v>
      </c>
      <c r="F32" s="11">
        <v>8403</v>
      </c>
      <c r="G32" s="3" t="str">
        <f>VLOOKUP(C32,'[1]CN ASD'!$C:$J,7,FALSE)</f>
        <v>intronic</v>
      </c>
      <c r="H32" s="3" t="str">
        <f>VLOOKUP(C32:C32,'[1]CN ASD'!$C:$J,8,FALSE)</f>
        <v>intron 1 (NM_018723)</v>
      </c>
      <c r="I32" s="6" t="s">
        <v>36</v>
      </c>
      <c r="J32" s="10" t="s">
        <v>93</v>
      </c>
      <c r="K32" s="10" t="s">
        <v>94</v>
      </c>
    </row>
    <row r="33" spans="1:18" s="6" customFormat="1" x14ac:dyDescent="0.3">
      <c r="A33" s="10" t="s">
        <v>11</v>
      </c>
      <c r="B33" s="5" t="s">
        <v>12</v>
      </c>
      <c r="C33" s="6" t="s">
        <v>95</v>
      </c>
      <c r="D33" s="10" t="s">
        <v>34</v>
      </c>
      <c r="E33" s="5" t="s">
        <v>96</v>
      </c>
      <c r="F33" s="11">
        <v>79025</v>
      </c>
      <c r="G33" s="3" t="str">
        <f>VLOOKUP(C33,'[1]CN ASD'!$C:$J,7,FALSE)</f>
        <v>intronic</v>
      </c>
      <c r="H33" s="3" t="str">
        <f>VLOOKUP(C33:C33,'[1]CN ASD'!$C:$J,8,FALSE)</f>
        <v>intron 3 (NM_018723) / intron 1 (NM_001142334)</v>
      </c>
      <c r="I33" s="6" t="s">
        <v>36</v>
      </c>
      <c r="J33" s="10" t="s">
        <v>49</v>
      </c>
      <c r="K33" s="10" t="s">
        <v>94</v>
      </c>
    </row>
    <row r="34" spans="1:18" s="6" customFormat="1" x14ac:dyDescent="0.3">
      <c r="A34" s="10" t="s">
        <v>11</v>
      </c>
      <c r="B34" s="5" t="s">
        <v>12</v>
      </c>
      <c r="C34" s="6" t="s">
        <v>97</v>
      </c>
      <c r="D34" s="5" t="s">
        <v>34</v>
      </c>
      <c r="E34" s="5" t="s">
        <v>98</v>
      </c>
      <c r="F34" s="7">
        <v>15521</v>
      </c>
      <c r="G34" s="3" t="str">
        <f>VLOOKUP(C34,'[1]CN ASD'!$C:$J,7,FALSE)</f>
        <v>intronic</v>
      </c>
      <c r="H34" s="3" t="str">
        <f>VLOOKUP(C34:C34,'[1]CN ASD'!$C:$J,8,FALSE)</f>
        <v>intron 3 (NM_018723) / intron 1 (NM_001142334)</v>
      </c>
      <c r="I34" s="5" t="s">
        <v>36</v>
      </c>
      <c r="J34" s="5" t="s">
        <v>49</v>
      </c>
      <c r="K34" s="5" t="s">
        <v>94</v>
      </c>
    </row>
    <row r="35" spans="1:18" s="6" customFormat="1" ht="30.15" x14ac:dyDescent="0.3">
      <c r="A35" s="10" t="s">
        <v>11</v>
      </c>
      <c r="B35" s="5" t="s">
        <v>12</v>
      </c>
      <c r="C35" s="6" t="s">
        <v>99</v>
      </c>
      <c r="D35" s="5" t="s">
        <v>34</v>
      </c>
      <c r="E35" s="5" t="s">
        <v>100</v>
      </c>
      <c r="F35" s="7">
        <v>39565</v>
      </c>
      <c r="G35" s="3" t="str">
        <f>VLOOKUP(C35,'[1]CN ASD'!$C:$J,7,FALSE)</f>
        <v>intronic</v>
      </c>
      <c r="H35" s="3" t="str">
        <f>VLOOKUP(C35:C35,'[1]CN ASD'!$C:$J,8,FALSE)</f>
        <v>intron 2 (NM_018723)</v>
      </c>
      <c r="I35" s="5" t="s">
        <v>36</v>
      </c>
      <c r="J35" s="5" t="s">
        <v>49</v>
      </c>
      <c r="K35" s="5" t="s">
        <v>94</v>
      </c>
    </row>
    <row r="36" spans="1:18" s="6" customFormat="1" x14ac:dyDescent="0.3">
      <c r="A36" s="5" t="s">
        <v>11</v>
      </c>
      <c r="B36" s="5" t="s">
        <v>41</v>
      </c>
      <c r="C36" s="6" t="s">
        <v>101</v>
      </c>
      <c r="D36" s="5" t="s">
        <v>34</v>
      </c>
      <c r="E36" s="5" t="s">
        <v>102</v>
      </c>
      <c r="F36" s="7">
        <v>25383</v>
      </c>
      <c r="G36" s="3" t="str">
        <f>VLOOKUP(C36,'[1]CN ASD'!$C:$J,7,FALSE)</f>
        <v>intronic</v>
      </c>
      <c r="H36" s="3" t="str">
        <f>VLOOKUP(C36:C36,'[1]CN ASD'!$C:$J,8,FALSE)</f>
        <v>intron 4 (NM_018723) / intron 2  (NM_001142334)</v>
      </c>
      <c r="I36" s="5" t="s">
        <v>36</v>
      </c>
      <c r="J36" s="5" t="s">
        <v>93</v>
      </c>
      <c r="K36" s="5" t="s">
        <v>94</v>
      </c>
    </row>
    <row r="37" spans="1:18" s="6" customFormat="1" x14ac:dyDescent="0.3">
      <c r="A37" s="5" t="s">
        <v>11</v>
      </c>
      <c r="B37" s="5" t="s">
        <v>12</v>
      </c>
      <c r="C37" s="6" t="s">
        <v>103</v>
      </c>
      <c r="D37" s="5" t="s">
        <v>34</v>
      </c>
      <c r="E37" s="5" t="s">
        <v>104</v>
      </c>
      <c r="F37" s="7">
        <v>24133</v>
      </c>
      <c r="G37" s="3" t="str">
        <f>VLOOKUP(C37,'[1]CN ASD'!$C:$J,7,FALSE)</f>
        <v>intronic</v>
      </c>
      <c r="H37" s="3" t="str">
        <f>VLOOKUP(C37:C37,'[1]CN ASD'!$C:$J,8,FALSE)</f>
        <v>intron 4 (NM_018723) / intron 2  (NM_001142334)</v>
      </c>
      <c r="I37" s="5" t="s">
        <v>36</v>
      </c>
      <c r="J37" s="5" t="s">
        <v>49</v>
      </c>
      <c r="K37" s="5" t="s">
        <v>94</v>
      </c>
    </row>
    <row r="38" spans="1:18" s="6" customFormat="1" x14ac:dyDescent="0.3">
      <c r="A38" s="5" t="s">
        <v>11</v>
      </c>
      <c r="B38" s="5" t="s">
        <v>41</v>
      </c>
      <c r="C38" s="6" t="s">
        <v>105</v>
      </c>
      <c r="D38" s="5" t="s">
        <v>34</v>
      </c>
      <c r="E38" s="5" t="s">
        <v>106</v>
      </c>
      <c r="F38" s="7">
        <v>23927</v>
      </c>
      <c r="G38" s="3" t="str">
        <f>VLOOKUP(C38,'[1]CN ASD'!$C:$J,7,FALSE)</f>
        <v>intronic</v>
      </c>
      <c r="H38" s="3" t="str">
        <f>VLOOKUP(C38:C38,'[1]CN ASD'!$C:$J,8,FALSE)</f>
        <v>intron 1 (NM_018723)</v>
      </c>
      <c r="I38" s="5" t="s">
        <v>36</v>
      </c>
      <c r="J38" s="5" t="s">
        <v>93</v>
      </c>
      <c r="K38" s="5" t="s">
        <v>94</v>
      </c>
    </row>
    <row r="39" spans="1:18" s="6" customFormat="1" x14ac:dyDescent="0.3">
      <c r="A39" s="5" t="s">
        <v>11</v>
      </c>
      <c r="B39" s="5" t="s">
        <v>12</v>
      </c>
      <c r="C39" s="6" t="s">
        <v>107</v>
      </c>
      <c r="D39" s="5" t="s">
        <v>34</v>
      </c>
      <c r="E39" s="5" t="s">
        <v>108</v>
      </c>
      <c r="F39" s="7">
        <v>25891</v>
      </c>
      <c r="G39" s="3" t="str">
        <f>VLOOKUP(C39,'[1]CN ASD'!$C:$J,7,FALSE)</f>
        <v>intronic</v>
      </c>
      <c r="H39" s="3" t="str">
        <f>VLOOKUP(C39:C39,'[1]CN ASD'!$C:$J,8,FALSE)</f>
        <v>intron 4 (NM_018723) / intron 2  (NM_001142334)</v>
      </c>
      <c r="I39" s="5" t="s">
        <v>36</v>
      </c>
      <c r="J39" s="5" t="s">
        <v>14</v>
      </c>
      <c r="K39" s="5" t="s">
        <v>94</v>
      </c>
    </row>
    <row r="40" spans="1:18" s="6" customFormat="1" x14ac:dyDescent="0.3">
      <c r="A40" s="5" t="s">
        <v>11</v>
      </c>
      <c r="B40" s="5" t="s">
        <v>12</v>
      </c>
      <c r="C40" s="6" t="s">
        <v>109</v>
      </c>
      <c r="D40" s="5" t="s">
        <v>31</v>
      </c>
      <c r="E40" s="5" t="s">
        <v>110</v>
      </c>
      <c r="F40" s="7">
        <v>181078</v>
      </c>
      <c r="G40" s="3" t="str">
        <f>VLOOKUP(C40,'[1]CN ASD'!$C:$J,7,FALSE)</f>
        <v>intronic</v>
      </c>
      <c r="H40" s="3" t="str">
        <f>VLOOKUP(C40:C40,'[1]CN ASD'!$C:$J,8,FALSE)</f>
        <v>intron 3 (NM_018723) / intron 1 (NM_001142334)</v>
      </c>
      <c r="I40" s="5" t="s">
        <v>36</v>
      </c>
      <c r="J40" s="5" t="s">
        <v>93</v>
      </c>
      <c r="K40" s="5" t="s">
        <v>94</v>
      </c>
    </row>
    <row r="41" spans="1:18" s="10" customFormat="1" x14ac:dyDescent="0.3">
      <c r="A41" s="5" t="s">
        <v>11</v>
      </c>
      <c r="B41" s="5" t="s">
        <v>12</v>
      </c>
      <c r="C41" s="6" t="s">
        <v>111</v>
      </c>
      <c r="D41" s="5" t="s">
        <v>34</v>
      </c>
      <c r="E41" s="5" t="s">
        <v>112</v>
      </c>
      <c r="F41" s="7">
        <v>57931</v>
      </c>
      <c r="G41" s="3" t="str">
        <f>VLOOKUP(C41,'[1]CN ASD'!$C:$J,7,FALSE)</f>
        <v>intronic</v>
      </c>
      <c r="H41" s="3" t="str">
        <f>VLOOKUP(C41:C41,'[1]CN ASD'!$C:$J,8,FALSE)</f>
        <v>intron 3 (NM_018723) / intron 1 (NM_001142334)</v>
      </c>
      <c r="I41" s="5" t="s">
        <v>36</v>
      </c>
      <c r="J41" s="5" t="s">
        <v>49</v>
      </c>
      <c r="K41" s="5" t="s">
        <v>94</v>
      </c>
      <c r="L41" s="9"/>
      <c r="Q41" s="5"/>
      <c r="R41" s="5"/>
    </row>
    <row r="42" spans="1:18" s="10" customFormat="1" x14ac:dyDescent="0.3">
      <c r="A42" s="5" t="s">
        <v>11</v>
      </c>
      <c r="B42" s="5" t="s">
        <v>12</v>
      </c>
      <c r="C42" s="6" t="s">
        <v>113</v>
      </c>
      <c r="D42" s="5" t="s">
        <v>34</v>
      </c>
      <c r="E42" s="5" t="s">
        <v>114</v>
      </c>
      <c r="F42" s="7">
        <v>309251</v>
      </c>
      <c r="G42" s="3" t="str">
        <f>VLOOKUP(C42,'[1]CN ASD'!$C:$J,7,FALSE)</f>
        <v>UTR, exonic, intronic</v>
      </c>
      <c r="H42" s="3" t="str">
        <f>VLOOKUP(C42:C42,'[1]CN ASD'!$C:$J,8,FALSE)</f>
        <v>intron 3 (NM_018723) / UTR exon 1, intron 1 (NM_01142334)</v>
      </c>
      <c r="I42" s="5" t="s">
        <v>36</v>
      </c>
      <c r="J42" s="5" t="s">
        <v>49</v>
      </c>
      <c r="K42" s="5" t="s">
        <v>94</v>
      </c>
      <c r="Q42" s="5"/>
      <c r="R42" s="5"/>
    </row>
    <row r="43" spans="1:18" s="10" customFormat="1" x14ac:dyDescent="0.3">
      <c r="A43" s="5" t="s">
        <v>11</v>
      </c>
      <c r="B43" s="5" t="s">
        <v>115</v>
      </c>
      <c r="C43" s="6" t="s">
        <v>116</v>
      </c>
      <c r="D43" s="5" t="s">
        <v>34</v>
      </c>
      <c r="E43" s="5" t="s">
        <v>102</v>
      </c>
      <c r="F43" s="7">
        <v>25383</v>
      </c>
      <c r="G43" s="3" t="str">
        <f>VLOOKUP(C43,'[1]CN ASD'!$C:$J,7,FALSE)</f>
        <v>intronic</v>
      </c>
      <c r="H43" s="3" t="str">
        <f>VLOOKUP(C43:C43,'[1]CN ASD'!$C:$J,8,FALSE)</f>
        <v>intron 4 (NM_018723) / intron 2  (NM_001142334)</v>
      </c>
      <c r="I43" s="5" t="s">
        <v>36</v>
      </c>
      <c r="J43" s="5" t="s">
        <v>49</v>
      </c>
      <c r="K43" s="5" t="s">
        <v>94</v>
      </c>
      <c r="L43" s="9"/>
      <c r="Q43" s="5"/>
      <c r="R43" s="5"/>
    </row>
    <row r="44" spans="1:18" s="10" customFormat="1" x14ac:dyDescent="0.3">
      <c r="A44" s="5" t="s">
        <v>11</v>
      </c>
      <c r="B44" s="5" t="s">
        <v>12</v>
      </c>
      <c r="C44" s="6" t="s">
        <v>117</v>
      </c>
      <c r="D44" s="5" t="s">
        <v>34</v>
      </c>
      <c r="E44" s="5" t="s">
        <v>66</v>
      </c>
      <c r="F44" s="7">
        <v>176737</v>
      </c>
      <c r="G44" s="3" t="str">
        <f>VLOOKUP(C44,'[1]CN ASD'!$C:$J,7,FALSE)</f>
        <v>exonic, intronic</v>
      </c>
      <c r="H44" s="3" t="str">
        <f>VLOOKUP(C44:C44,'[1]CN ASD'!$C:$J,8,FALSE)</f>
        <v>intron 3, exon 4 (NM_018723) / intron 1, UTR, exon 2 (NM_001142334)</v>
      </c>
      <c r="I44" s="5" t="s">
        <v>36</v>
      </c>
      <c r="J44" s="5" t="s">
        <v>93</v>
      </c>
      <c r="K44" s="5" t="s">
        <v>94</v>
      </c>
      <c r="Q44" s="5"/>
      <c r="R44" s="5"/>
    </row>
    <row r="45" spans="1:18" s="9" customFormat="1" x14ac:dyDescent="0.3">
      <c r="A45" s="5" t="s">
        <v>11</v>
      </c>
      <c r="B45" s="5" t="s">
        <v>12</v>
      </c>
      <c r="C45" s="6" t="s">
        <v>118</v>
      </c>
      <c r="D45" s="5" t="s">
        <v>34</v>
      </c>
      <c r="E45" s="5" t="s">
        <v>119</v>
      </c>
      <c r="F45" s="7">
        <v>72832</v>
      </c>
      <c r="G45" s="3" t="str">
        <f>VLOOKUP(C45,'[1]CN ASD'!$C:$J,7,FALSE)</f>
        <v>intronic</v>
      </c>
      <c r="H45" s="3" t="str">
        <f>VLOOKUP(C45:C45,'[1]CN ASD'!$C:$J,8,FALSE)</f>
        <v>intron 4 (NM_018723) / intron 2  (NM_001142334)</v>
      </c>
      <c r="I45" s="5" t="s">
        <v>36</v>
      </c>
      <c r="J45" s="5" t="s">
        <v>14</v>
      </c>
      <c r="K45" s="5" t="s">
        <v>94</v>
      </c>
    </row>
    <row r="46" spans="1:18" s="10" customFormat="1" x14ac:dyDescent="0.3">
      <c r="A46" s="5" t="s">
        <v>11</v>
      </c>
      <c r="B46" s="5" t="s">
        <v>41</v>
      </c>
      <c r="C46" s="6" t="s">
        <v>120</v>
      </c>
      <c r="D46" s="5" t="s">
        <v>34</v>
      </c>
      <c r="E46" s="5" t="s">
        <v>121</v>
      </c>
      <c r="F46" s="7">
        <v>104543</v>
      </c>
      <c r="G46" s="3" t="str">
        <f>VLOOKUP(C46,'[1]CN ASD'!$C:$J,7,FALSE)</f>
        <v>intronic</v>
      </c>
      <c r="H46" s="3" t="str">
        <f>VLOOKUP(C46:C46,'[1]CN ASD'!$C:$J,8,FALSE)</f>
        <v>intron 3 (NM_018723) / intron 1 (NM_001142334)</v>
      </c>
      <c r="I46" s="5" t="s">
        <v>36</v>
      </c>
      <c r="J46" s="5" t="s">
        <v>93</v>
      </c>
      <c r="K46" s="5" t="s">
        <v>94</v>
      </c>
      <c r="L46" s="9"/>
      <c r="Q46" s="5"/>
      <c r="R46" s="5"/>
    </row>
    <row r="47" spans="1:18" s="10" customFormat="1" x14ac:dyDescent="0.3">
      <c r="A47" s="5" t="s">
        <v>11</v>
      </c>
      <c r="B47" s="5" t="s">
        <v>12</v>
      </c>
      <c r="C47" s="6" t="s">
        <v>122</v>
      </c>
      <c r="D47" s="5" t="s">
        <v>34</v>
      </c>
      <c r="E47" s="5" t="s">
        <v>123</v>
      </c>
      <c r="F47" s="7">
        <v>47198</v>
      </c>
      <c r="G47" s="3" t="str">
        <f>VLOOKUP(C47,'[1]CN ASD'!$C:$J,7,FALSE)</f>
        <v>intronic</v>
      </c>
      <c r="H47" s="3" t="str">
        <f>VLOOKUP(C47:C47,'[1]CN ASD'!$C:$J,8,FALSE)</f>
        <v>intron 3 (NM_018723) / intron 1 (NM_001142334)</v>
      </c>
      <c r="I47" s="5" t="s">
        <v>36</v>
      </c>
      <c r="J47" s="5" t="s">
        <v>49</v>
      </c>
      <c r="K47" s="5" t="s">
        <v>94</v>
      </c>
      <c r="Q47" s="5"/>
      <c r="R47" s="5"/>
    </row>
    <row r="48" spans="1:18" s="9" customFormat="1" x14ac:dyDescent="0.3">
      <c r="A48" s="5" t="s">
        <v>11</v>
      </c>
      <c r="B48" s="5" t="s">
        <v>12</v>
      </c>
      <c r="C48" s="6" t="s">
        <v>124</v>
      </c>
      <c r="D48" s="5" t="s">
        <v>34</v>
      </c>
      <c r="E48" s="5" t="s">
        <v>125</v>
      </c>
      <c r="F48" s="7">
        <v>52162</v>
      </c>
      <c r="G48" s="3" t="str">
        <f>VLOOKUP(C48,'[1]CN ASD'!$C:$J,7,FALSE)</f>
        <v>intronic</v>
      </c>
      <c r="H48" s="3" t="str">
        <f>VLOOKUP(C48:C48,'[1]CN ASD'!$C:$J,8,FALSE)</f>
        <v>intron 3 (NM_018723) / intron 1 (NM_001142334)</v>
      </c>
      <c r="I48" s="5" t="s">
        <v>36</v>
      </c>
      <c r="J48" s="5" t="s">
        <v>49</v>
      </c>
      <c r="K48" s="5" t="s">
        <v>94</v>
      </c>
    </row>
    <row r="49" spans="1:18" s="9" customFormat="1" x14ac:dyDescent="0.3">
      <c r="A49" s="5" t="s">
        <v>11</v>
      </c>
      <c r="B49" s="5" t="s">
        <v>12</v>
      </c>
      <c r="C49" s="6" t="s">
        <v>126</v>
      </c>
      <c r="D49" s="5" t="s">
        <v>34</v>
      </c>
      <c r="E49" s="5" t="s">
        <v>127</v>
      </c>
      <c r="F49" s="7">
        <v>22040</v>
      </c>
      <c r="G49" s="3" t="str">
        <f>VLOOKUP(C49,'[1]CN ASD'!$C:$J,7,FALSE)</f>
        <v>intronic</v>
      </c>
      <c r="H49" s="3" t="str">
        <f>VLOOKUP(C49:C49,'[1]CN ASD'!$C:$J,8,FALSE)</f>
        <v>intron 2 (NM_018723)</v>
      </c>
      <c r="I49" s="5" t="s">
        <v>36</v>
      </c>
      <c r="J49" s="5" t="s">
        <v>49</v>
      </c>
      <c r="K49" s="5" t="s">
        <v>94</v>
      </c>
    </row>
    <row r="50" spans="1:18" s="10" customFormat="1" x14ac:dyDescent="0.3">
      <c r="A50" s="5" t="s">
        <v>11</v>
      </c>
      <c r="B50" s="5" t="s">
        <v>12</v>
      </c>
      <c r="C50" s="6" t="s">
        <v>128</v>
      </c>
      <c r="D50" s="5" t="s">
        <v>34</v>
      </c>
      <c r="E50" s="5" t="s">
        <v>129</v>
      </c>
      <c r="F50" s="7">
        <v>13327</v>
      </c>
      <c r="G50" s="3" t="str">
        <f>VLOOKUP(C50,'[1]CN ASD'!$C:$J,7,FALSE)</f>
        <v>exonic, intronic</v>
      </c>
      <c r="H50" s="3" t="str">
        <f>VLOOKUP(C50:C50,'[1]CN ASD'!$C:$J,8,FALSE)</f>
        <v>introns 1-2, exon 2 (NM_018723)</v>
      </c>
      <c r="I50" s="5" t="s">
        <v>36</v>
      </c>
      <c r="J50" s="5" t="s">
        <v>14</v>
      </c>
      <c r="K50" s="5" t="s">
        <v>94</v>
      </c>
      <c r="L50" s="9"/>
      <c r="Q50" s="5"/>
      <c r="R50" s="5"/>
    </row>
    <row r="51" spans="1:18" s="9" customFormat="1" x14ac:dyDescent="0.3">
      <c r="A51" s="5" t="s">
        <v>11</v>
      </c>
      <c r="B51" s="5" t="s">
        <v>115</v>
      </c>
      <c r="C51" s="6" t="s">
        <v>130</v>
      </c>
      <c r="D51" s="5" t="s">
        <v>34</v>
      </c>
      <c r="E51" s="5" t="s">
        <v>131</v>
      </c>
      <c r="F51" s="7">
        <v>5430</v>
      </c>
      <c r="G51" s="3" t="str">
        <f>VLOOKUP(C51,'[1]CN ASD'!$C:$J,7,FALSE)</f>
        <v>intronic</v>
      </c>
      <c r="H51" s="3" t="str">
        <f>VLOOKUP(C51:C51,'[1]CN ASD'!$C:$J,8,FALSE)</f>
        <v>intron 3 (NM_018723) / intron 1 (NM_001142334)</v>
      </c>
      <c r="I51" s="5" t="s">
        <v>36</v>
      </c>
      <c r="J51" s="5" t="s">
        <v>49</v>
      </c>
      <c r="K51" s="5" t="s">
        <v>94</v>
      </c>
    </row>
    <row r="52" spans="1:18" s="10" customFormat="1" x14ac:dyDescent="0.3">
      <c r="A52" s="5" t="s">
        <v>11</v>
      </c>
      <c r="B52" s="5" t="s">
        <v>41</v>
      </c>
      <c r="C52" s="6" t="s">
        <v>132</v>
      </c>
      <c r="D52" s="5" t="s">
        <v>34</v>
      </c>
      <c r="E52" s="5" t="s">
        <v>102</v>
      </c>
      <c r="F52" s="7">
        <v>25383</v>
      </c>
      <c r="G52" s="3" t="str">
        <f>VLOOKUP(C52,'[1]CN ASD'!$C:$J,7,FALSE)</f>
        <v>intronic</v>
      </c>
      <c r="H52" s="3" t="str">
        <f>VLOOKUP(C52:C52,'[1]CN ASD'!$C:$J,8,FALSE)</f>
        <v>intron 4 (NM_018723) / intron 2  (NM_001142334)</v>
      </c>
      <c r="I52" s="5" t="s">
        <v>36</v>
      </c>
      <c r="J52" s="5" t="s">
        <v>49</v>
      </c>
      <c r="K52" s="5" t="s">
        <v>94</v>
      </c>
      <c r="Q52" s="5"/>
      <c r="R52" s="5"/>
    </row>
    <row r="53" spans="1:18" s="10" customFormat="1" x14ac:dyDescent="0.3">
      <c r="A53" s="5" t="s">
        <v>11</v>
      </c>
      <c r="B53" s="5" t="s">
        <v>41</v>
      </c>
      <c r="C53" s="6" t="s">
        <v>133</v>
      </c>
      <c r="D53" s="5" t="s">
        <v>34</v>
      </c>
      <c r="E53" s="5" t="s">
        <v>134</v>
      </c>
      <c r="F53" s="7">
        <v>41906</v>
      </c>
      <c r="G53" s="3" t="str">
        <f>VLOOKUP(C53,'[1]CN ASD'!$C:$J,7,FALSE)</f>
        <v>intronic</v>
      </c>
      <c r="H53" s="3" t="str">
        <f>VLOOKUP(C53:C53,'[1]CN ASD'!$C:$J,8,FALSE)</f>
        <v>intron 3 (NM_018723) / intron 1 (NM_001142334)</v>
      </c>
      <c r="I53" s="5" t="s">
        <v>36</v>
      </c>
      <c r="J53" s="5" t="s">
        <v>49</v>
      </c>
      <c r="K53" s="5" t="s">
        <v>94</v>
      </c>
      <c r="Q53" s="5"/>
      <c r="R53" s="5"/>
    </row>
    <row r="54" spans="1:18" s="10" customFormat="1" x14ac:dyDescent="0.3">
      <c r="A54" s="5" t="s">
        <v>11</v>
      </c>
      <c r="B54" s="5" t="s">
        <v>41</v>
      </c>
      <c r="C54" s="6" t="s">
        <v>135</v>
      </c>
      <c r="D54" s="5" t="s">
        <v>34</v>
      </c>
      <c r="E54" s="5" t="s">
        <v>136</v>
      </c>
      <c r="F54" s="7">
        <v>19601</v>
      </c>
      <c r="G54" s="3" t="str">
        <f>VLOOKUP(C54,'[1]CN ASD'!$C:$J,7,FALSE)</f>
        <v>intronic</v>
      </c>
      <c r="H54" s="3" t="str">
        <f>VLOOKUP(C54:C54,'[1]CN ASD'!$C:$J,8,FALSE)</f>
        <v>intron 3 (NM_018723) / intron 1 (NM_001142334)</v>
      </c>
      <c r="I54" s="5" t="s">
        <v>36</v>
      </c>
      <c r="J54" s="5" t="s">
        <v>14</v>
      </c>
      <c r="K54" s="5" t="s">
        <v>94</v>
      </c>
      <c r="Q54" s="5"/>
      <c r="R54" s="5"/>
    </row>
    <row r="55" spans="1:18" s="10" customFormat="1" x14ac:dyDescent="0.3">
      <c r="A55" s="5" t="s">
        <v>11</v>
      </c>
      <c r="B55" s="5" t="s">
        <v>41</v>
      </c>
      <c r="C55" s="6" t="s">
        <v>137</v>
      </c>
      <c r="D55" s="5" t="s">
        <v>34</v>
      </c>
      <c r="E55" s="5" t="s">
        <v>138</v>
      </c>
      <c r="F55" s="7">
        <v>29117</v>
      </c>
      <c r="G55" s="3" t="str">
        <f>VLOOKUP(C55,'[1]CN ASD'!$C:$J,7,FALSE)</f>
        <v>intronic</v>
      </c>
      <c r="H55" s="3" t="str">
        <f>VLOOKUP(C55:C55,'[1]CN ASD'!$C:$J,8,FALSE)</f>
        <v>intron 2 (NM_018723)</v>
      </c>
      <c r="I55" s="5" t="s">
        <v>36</v>
      </c>
      <c r="J55" s="5" t="s">
        <v>14</v>
      </c>
      <c r="K55" s="5" t="s">
        <v>94</v>
      </c>
      <c r="Q55" s="5"/>
      <c r="R55" s="5"/>
    </row>
    <row r="56" spans="1:18" s="10" customFormat="1" ht="30.15" x14ac:dyDescent="0.3">
      <c r="A56" s="5" t="s">
        <v>11</v>
      </c>
      <c r="B56" s="5" t="s">
        <v>115</v>
      </c>
      <c r="C56" s="6" t="s">
        <v>139</v>
      </c>
      <c r="D56" s="5" t="s">
        <v>31</v>
      </c>
      <c r="E56" s="5" t="s">
        <v>140</v>
      </c>
      <c r="F56" s="7">
        <v>47360</v>
      </c>
      <c r="G56" s="3" t="str">
        <f>VLOOKUP(C56,'[1]CN ASD'!$C:$J,7,FALSE)</f>
        <v>intronic</v>
      </c>
      <c r="H56" s="3" t="str">
        <f>VLOOKUP(C56:C56,'[1]CN ASD'!$C:$J,8,FALSE)</f>
        <v>intron 4 (NM_145892) / intron 2 (NM_001142334) / intron 1 (NM_018723)</v>
      </c>
      <c r="I56" s="5" t="s">
        <v>36</v>
      </c>
      <c r="J56" s="5" t="s">
        <v>49</v>
      </c>
      <c r="K56" s="5" t="s">
        <v>94</v>
      </c>
      <c r="Q56" s="5"/>
      <c r="R56" s="5"/>
    </row>
    <row r="57" spans="1:18" s="10" customFormat="1" ht="30.15" x14ac:dyDescent="0.3">
      <c r="A57" s="5" t="s">
        <v>11</v>
      </c>
      <c r="B57" s="5" t="s">
        <v>41</v>
      </c>
      <c r="C57" s="5">
        <v>284819</v>
      </c>
      <c r="D57" s="5" t="s">
        <v>31</v>
      </c>
      <c r="E57" s="5" t="s">
        <v>141</v>
      </c>
      <c r="F57" s="7">
        <v>239040</v>
      </c>
      <c r="G57" s="3" t="str">
        <f>VLOOKUP(C57,'[1]CN ASD'!$C:$J,7,FALSE)</f>
        <v>exonic</v>
      </c>
      <c r="H57" s="3" t="str">
        <f>VLOOKUP(C57:C57,'[1]CN ASD'!$C:$J,8,FALSE)</f>
        <v>introns 3-4, exon 4 (NM_018723) / introns 1-2, exon 2  (NM_001142334)</v>
      </c>
      <c r="I57" s="5" t="s">
        <v>142</v>
      </c>
      <c r="J57" s="5" t="s">
        <v>14</v>
      </c>
      <c r="K57" s="5" t="s">
        <v>143</v>
      </c>
      <c r="Q57" s="5"/>
      <c r="R57" s="5"/>
    </row>
    <row r="58" spans="1:18" s="10" customFormat="1" x14ac:dyDescent="0.3">
      <c r="A58" s="5" t="s">
        <v>11</v>
      </c>
      <c r="B58" s="6" t="s">
        <v>12</v>
      </c>
      <c r="C58" s="5">
        <v>290094</v>
      </c>
      <c r="D58" s="6" t="s">
        <v>14</v>
      </c>
      <c r="E58" s="5" t="s">
        <v>144</v>
      </c>
      <c r="F58" s="8">
        <v>234510</v>
      </c>
      <c r="G58" s="3" t="str">
        <f>VLOOKUP(C58,'[1]CN ASD'!$C:$J,7,FALSE)</f>
        <v>exonic</v>
      </c>
      <c r="H58" s="3" t="str">
        <f>VLOOKUP(C58:C58,'[1]CN ASD'!$C:$J,8,FALSE)</f>
        <v>introns 1-2, exon 2 (NM_018723)</v>
      </c>
      <c r="I58" s="6" t="s">
        <v>145</v>
      </c>
      <c r="J58" s="5" t="s">
        <v>14</v>
      </c>
      <c r="K58" s="5" t="s">
        <v>143</v>
      </c>
      <c r="Q58" s="5"/>
      <c r="R58" s="5"/>
    </row>
    <row r="59" spans="1:18" s="10" customFormat="1" ht="30.15" x14ac:dyDescent="0.3">
      <c r="A59" s="5" t="s">
        <v>11</v>
      </c>
      <c r="B59" s="6" t="s">
        <v>146</v>
      </c>
      <c r="C59" s="5">
        <v>396533</v>
      </c>
      <c r="D59" s="6" t="s">
        <v>34</v>
      </c>
      <c r="E59" s="5" t="s">
        <v>147</v>
      </c>
      <c r="F59" s="8">
        <v>16730000</v>
      </c>
      <c r="G59" s="3" t="str">
        <f>VLOOKUP(C59,'[1]CN ASD'!$C:$J,7,FALSE)</f>
        <v>whole gene</v>
      </c>
      <c r="H59" s="3" t="str">
        <f>VLOOKUP(C59:C59,'[1]CN ASD'!$C:$J,8,FALSE)</f>
        <v>whole gene</v>
      </c>
      <c r="I59" s="6" t="s">
        <v>148</v>
      </c>
      <c r="J59" s="5" t="s">
        <v>14</v>
      </c>
      <c r="K59" s="6" t="s">
        <v>143</v>
      </c>
      <c r="Q59" s="5"/>
      <c r="R59" s="5"/>
    </row>
    <row r="60" spans="1:18" s="10" customFormat="1" x14ac:dyDescent="0.3">
      <c r="A60" s="5" t="s">
        <v>11</v>
      </c>
      <c r="B60" s="6" t="s">
        <v>14</v>
      </c>
      <c r="C60" s="5">
        <v>332117</v>
      </c>
      <c r="D60" s="6" t="s">
        <v>34</v>
      </c>
      <c r="E60" s="5" t="s">
        <v>149</v>
      </c>
      <c r="F60" s="8">
        <v>49830</v>
      </c>
      <c r="G60" s="3" t="str">
        <f>VLOOKUP(C60,'[1]CN ASD'!$C:$J,7,FALSE)</f>
        <v>UTR, exonic, intronic</v>
      </c>
      <c r="H60" s="3" t="str">
        <f>VLOOKUP(C60:C60,'[1]CN ASD'!$C:$J,8,FALSE)</f>
        <v>intron 3 (NM_018723) / UTR exon 1, intron 1 (NM_001142334)</v>
      </c>
      <c r="I60" s="6" t="s">
        <v>36</v>
      </c>
      <c r="J60" s="6" t="s">
        <v>14</v>
      </c>
      <c r="K60" s="6" t="s">
        <v>143</v>
      </c>
      <c r="Q60" s="5"/>
      <c r="R60" s="5"/>
    </row>
    <row r="61" spans="1:18" s="9" customFormat="1" ht="30.15" x14ac:dyDescent="0.3">
      <c r="A61" s="5" t="s">
        <v>11</v>
      </c>
      <c r="B61" s="6" t="s">
        <v>14</v>
      </c>
      <c r="C61" s="5">
        <v>359240</v>
      </c>
      <c r="D61" s="6" t="s">
        <v>34</v>
      </c>
      <c r="E61" s="5" t="s">
        <v>150</v>
      </c>
      <c r="F61" s="8">
        <v>312330</v>
      </c>
      <c r="G61" s="3" t="str">
        <f>VLOOKUP(C61,'[1]CN ASD'!$C:$J,7,FALSE)</f>
        <v>UTR, exonic, intronic</v>
      </c>
      <c r="H61" s="3" t="str">
        <f>VLOOKUP(C61:C61,'[1]CN ASD'!$C:$J,8,FALSE)</f>
        <v>introns 3-4, exon 4 (NM_018723) / introns 1-2, UTR, exon 2  (NM_001142334) / UTR, exon 1 (NM_145892)</v>
      </c>
      <c r="I61" s="6" t="s">
        <v>36</v>
      </c>
      <c r="J61" s="6" t="s">
        <v>14</v>
      </c>
      <c r="K61" s="6" t="s">
        <v>143</v>
      </c>
    </row>
    <row r="62" spans="1:18" s="10" customFormat="1" ht="30.15" x14ac:dyDescent="0.3">
      <c r="A62" s="5" t="s">
        <v>11</v>
      </c>
      <c r="B62" s="6" t="s">
        <v>14</v>
      </c>
      <c r="C62" s="5">
        <v>331617</v>
      </c>
      <c r="D62" s="6" t="s">
        <v>34</v>
      </c>
      <c r="E62" s="5" t="s">
        <v>151</v>
      </c>
      <c r="F62" s="8">
        <v>503740</v>
      </c>
      <c r="G62" s="3" t="str">
        <f>VLOOKUP(C62,'[1]CN ASD'!$C:$J,7,FALSE)</f>
        <v>exonic</v>
      </c>
      <c r="H62" s="3" t="str">
        <f>VLOOKUP(C62:C62,'[1]CN ASD'!$C:$J,8,FALSE)</f>
        <v>introns 3-4, exon 4 (NM_018723) / introns 1-2, exon 2  (NM_001142334) / UTR, exon 1, intron 1 (NM_145892)</v>
      </c>
      <c r="I62" s="6" t="s">
        <v>152</v>
      </c>
      <c r="J62" s="6" t="s">
        <v>14</v>
      </c>
      <c r="K62" s="6" t="s">
        <v>143</v>
      </c>
      <c r="Q62" s="5"/>
      <c r="R62" s="5"/>
    </row>
    <row r="63" spans="1:18" s="10" customFormat="1" x14ac:dyDescent="0.3">
      <c r="A63" s="5" t="s">
        <v>11</v>
      </c>
      <c r="B63" s="6" t="s">
        <v>115</v>
      </c>
      <c r="C63" s="5">
        <v>257433</v>
      </c>
      <c r="D63" s="6" t="s">
        <v>34</v>
      </c>
      <c r="E63" s="5" t="s">
        <v>153</v>
      </c>
      <c r="F63" s="8">
        <v>151090</v>
      </c>
      <c r="G63" s="3" t="str">
        <f>VLOOKUP(C63,'[1]CN ASD'!$C:$J,7,FALSE)</f>
        <v>intronic</v>
      </c>
      <c r="H63" s="3" t="str">
        <f>VLOOKUP(C63:C63,'[1]CN ASD'!$C:$J,8,FALSE)</f>
        <v>intron 3 (NM_018723) / intron 1 (NM_001142334)</v>
      </c>
      <c r="I63" s="6" t="s">
        <v>154</v>
      </c>
      <c r="J63" s="6" t="s">
        <v>155</v>
      </c>
      <c r="K63" s="6" t="s">
        <v>143</v>
      </c>
      <c r="L63" s="9"/>
      <c r="Q63" s="5"/>
      <c r="R63" s="5"/>
    </row>
    <row r="64" spans="1:18" s="10" customFormat="1" x14ac:dyDescent="0.3">
      <c r="A64" s="5" t="s">
        <v>11</v>
      </c>
      <c r="B64" s="6" t="s">
        <v>14</v>
      </c>
      <c r="C64" s="5">
        <v>385049</v>
      </c>
      <c r="D64" s="6" t="s">
        <v>34</v>
      </c>
      <c r="E64" s="5" t="s">
        <v>156</v>
      </c>
      <c r="F64" s="8">
        <v>2350000</v>
      </c>
      <c r="G64" s="3" t="str">
        <f>VLOOKUP(C64,'[1]CN ASD'!$C:$J,7,FALSE)</f>
        <v>whole gene</v>
      </c>
      <c r="H64" s="3" t="str">
        <f>VLOOKUP(C64:C64,'[1]CN ASD'!$C:$J,8,FALSE)</f>
        <v>whole gene</v>
      </c>
      <c r="I64" s="6" t="s">
        <v>154</v>
      </c>
      <c r="J64" s="6" t="s">
        <v>14</v>
      </c>
      <c r="K64" s="6" t="s">
        <v>143</v>
      </c>
      <c r="L64" s="9"/>
      <c r="Q64" s="5"/>
      <c r="R64" s="5"/>
    </row>
    <row r="65" spans="1:18" s="10" customFormat="1" x14ac:dyDescent="0.3">
      <c r="A65" s="5" t="s">
        <v>11</v>
      </c>
      <c r="B65" s="6" t="s">
        <v>14</v>
      </c>
      <c r="C65" s="5">
        <v>295208</v>
      </c>
      <c r="D65" s="6" t="s">
        <v>34</v>
      </c>
      <c r="E65" s="5" t="s">
        <v>157</v>
      </c>
      <c r="F65" s="8">
        <v>188640</v>
      </c>
      <c r="G65" s="3" t="str">
        <f>VLOOKUP(C65,'[1]CN ASD'!$C:$J,7,FALSE)</f>
        <v>UTR, exonic, intronic</v>
      </c>
      <c r="H65" s="3" t="str">
        <f>VLOOKUP(C65:C65,'[1]CN ASD'!$C:$J,8,FALSE)</f>
        <v>intron 3 (NM_018723) / UTR exon 1, intron 1 (NM_001142334)</v>
      </c>
      <c r="I65" s="6" t="s">
        <v>158</v>
      </c>
      <c r="J65" s="6" t="s">
        <v>14</v>
      </c>
      <c r="K65" s="6" t="s">
        <v>143</v>
      </c>
      <c r="L65" s="9"/>
      <c r="Q65" s="5"/>
      <c r="R65" s="5"/>
    </row>
    <row r="66" spans="1:18" s="10" customFormat="1" ht="30.15" x14ac:dyDescent="0.3">
      <c r="A66" s="5" t="s">
        <v>11</v>
      </c>
      <c r="B66" s="6" t="s">
        <v>115</v>
      </c>
      <c r="C66" s="5">
        <v>258954</v>
      </c>
      <c r="D66" s="6" t="s">
        <v>34</v>
      </c>
      <c r="E66" s="5" t="s">
        <v>159</v>
      </c>
      <c r="F66" s="8">
        <v>117670</v>
      </c>
      <c r="G66" s="3" t="str">
        <f>VLOOKUP(C66,'[1]CN ASD'!$C:$J,7,FALSE)</f>
        <v>UTR, exonic, intronic</v>
      </c>
      <c r="H66" s="3" t="str">
        <f>VLOOKUP(C66:C66,'[1]CN ASD'!$C:$J,8,FALSE)</f>
        <v>intron 4 (NM_018723) / intron 2  (NM_001142334) / UTR, exon 1, intron 1 (NM_145892)</v>
      </c>
      <c r="I66" s="6" t="s">
        <v>160</v>
      </c>
      <c r="J66" s="6" t="s">
        <v>14</v>
      </c>
      <c r="K66" s="6" t="s">
        <v>143</v>
      </c>
      <c r="L66" s="9"/>
      <c r="Q66" s="5"/>
      <c r="R66" s="5"/>
    </row>
    <row r="67" spans="1:18" s="10" customFormat="1" ht="30.15" x14ac:dyDescent="0.3">
      <c r="A67" s="5" t="s">
        <v>11</v>
      </c>
      <c r="B67" s="6" t="s">
        <v>115</v>
      </c>
      <c r="C67" s="5">
        <v>256704</v>
      </c>
      <c r="D67" s="6" t="s">
        <v>34</v>
      </c>
      <c r="E67" s="5" t="s">
        <v>161</v>
      </c>
      <c r="F67" s="8">
        <v>47490</v>
      </c>
      <c r="G67" s="3" t="str">
        <f>VLOOKUP(C67,'[1]CN ASD'!$C:$J,7,FALSE)</f>
        <v>intronic</v>
      </c>
      <c r="H67" s="3" t="str">
        <f>VLOOKUP(C67:C67,'[1]CN ASD'!$C:$J,8,FALSE)</f>
        <v>intron 3 (NM_018723) / intron 1 (NM_001142334)</v>
      </c>
      <c r="I67" s="6" t="s">
        <v>162</v>
      </c>
      <c r="J67" s="6" t="s">
        <v>14</v>
      </c>
      <c r="K67" s="6" t="s">
        <v>143</v>
      </c>
      <c r="Q67" s="5"/>
      <c r="R67" s="5"/>
    </row>
    <row r="68" spans="1:18" s="10" customFormat="1" ht="30.15" x14ac:dyDescent="0.3">
      <c r="A68" s="5" t="s">
        <v>11</v>
      </c>
      <c r="B68" s="6" t="s">
        <v>14</v>
      </c>
      <c r="C68" s="5">
        <v>249576</v>
      </c>
      <c r="D68" s="6" t="s">
        <v>14</v>
      </c>
      <c r="E68" s="5" t="s">
        <v>163</v>
      </c>
      <c r="F68" s="8">
        <v>3050000</v>
      </c>
      <c r="G68" s="3" t="str">
        <f>VLOOKUP(C68,'[1]CN ASD'!$C:$J,7,FALSE)</f>
        <v>whole gene</v>
      </c>
      <c r="H68" s="3" t="str">
        <f>VLOOKUP(C68:C68,'[1]CN ASD'!$C:$J,8,FALSE)</f>
        <v>whole gene</v>
      </c>
      <c r="I68" s="6" t="s">
        <v>164</v>
      </c>
      <c r="J68" s="6" t="s">
        <v>14</v>
      </c>
      <c r="K68" s="6" t="s">
        <v>143</v>
      </c>
      <c r="Q68" s="5"/>
      <c r="R68" s="5"/>
    </row>
    <row r="69" spans="1:18" s="10" customFormat="1" ht="30.15" x14ac:dyDescent="0.3">
      <c r="A69" s="5" t="s">
        <v>11</v>
      </c>
      <c r="B69" s="6" t="s">
        <v>14</v>
      </c>
      <c r="C69" s="5">
        <v>380335</v>
      </c>
      <c r="D69" s="6" t="s">
        <v>34</v>
      </c>
      <c r="E69" s="5" t="s">
        <v>165</v>
      </c>
      <c r="F69" s="8">
        <v>223340</v>
      </c>
      <c r="G69" s="3" t="str">
        <f>VLOOKUP(C69,'[1]CN ASD'!$C:$J,7,FALSE)</f>
        <v>UTR, exonic, intronic</v>
      </c>
      <c r="H69" s="3" t="str">
        <f>VLOOKUP(C69:C69,'[1]CN ASD'!$C:$J,8,FALSE)</f>
        <v>introns 3-4, exon 4 (NM_018723) / introns 1-2, UTR, exon 2  (NM_001142334)</v>
      </c>
      <c r="I69" s="6" t="s">
        <v>166</v>
      </c>
      <c r="J69" s="6" t="s">
        <v>14</v>
      </c>
      <c r="K69" s="6" t="s">
        <v>143</v>
      </c>
      <c r="Q69" s="5"/>
      <c r="R69" s="5"/>
    </row>
    <row r="70" spans="1:18" s="10" customFormat="1" x14ac:dyDescent="0.3">
      <c r="A70" s="5" t="s">
        <v>11</v>
      </c>
      <c r="B70" s="6" t="s">
        <v>41</v>
      </c>
      <c r="C70" s="5">
        <v>276630</v>
      </c>
      <c r="D70" s="6" t="s">
        <v>34</v>
      </c>
      <c r="E70" s="5" t="s">
        <v>167</v>
      </c>
      <c r="F70" s="8">
        <v>197140</v>
      </c>
      <c r="G70" s="3" t="str">
        <f>VLOOKUP(C70,'[1]CN ASD'!$C:$J,7,FALSE)</f>
        <v>exonic, intronic</v>
      </c>
      <c r="H70" s="3" t="str">
        <f>VLOOKUP(C70:C70,'[1]CN ASD'!$C:$J,8,FALSE)</f>
        <v>introns 1-2, exon 2 (NM_018723)</v>
      </c>
      <c r="I70" s="6" t="s">
        <v>36</v>
      </c>
      <c r="J70" s="6" t="s">
        <v>14</v>
      </c>
      <c r="K70" s="6" t="s">
        <v>143</v>
      </c>
      <c r="Q70" s="5"/>
      <c r="R70" s="5"/>
    </row>
    <row r="71" spans="1:18" s="9" customFormat="1" x14ac:dyDescent="0.3">
      <c r="A71" s="5" t="s">
        <v>11</v>
      </c>
      <c r="B71" s="6" t="s">
        <v>14</v>
      </c>
      <c r="C71" s="5">
        <v>250901</v>
      </c>
      <c r="D71" s="6" t="s">
        <v>34</v>
      </c>
      <c r="E71" s="5" t="s">
        <v>168</v>
      </c>
      <c r="F71" s="8">
        <v>119100</v>
      </c>
      <c r="G71" s="3" t="str">
        <f>VLOOKUP(C71,'[1]CN ASD'!$C:$J,7,FALSE)</f>
        <v>intronic</v>
      </c>
      <c r="H71" s="3" t="str">
        <f>VLOOKUP(C71:C71,'[1]CN ASD'!$C:$J,8,FALSE)</f>
        <v>intron 2 (NM_018723)</v>
      </c>
      <c r="I71" s="6" t="s">
        <v>169</v>
      </c>
      <c r="J71" s="6" t="s">
        <v>14</v>
      </c>
      <c r="K71" s="6" t="s">
        <v>143</v>
      </c>
    </row>
    <row r="72" spans="1:18" s="6" customFormat="1" x14ac:dyDescent="0.3">
      <c r="A72" s="5" t="s">
        <v>11</v>
      </c>
      <c r="B72" s="6" t="s">
        <v>41</v>
      </c>
      <c r="C72" s="5" t="s">
        <v>170</v>
      </c>
      <c r="D72" s="6" t="s">
        <v>14</v>
      </c>
      <c r="E72" s="5" t="s">
        <v>171</v>
      </c>
      <c r="F72" s="8">
        <v>171625</v>
      </c>
      <c r="G72" s="3" t="str">
        <f>VLOOKUP(C72,'[1]CN ASD'!$C:$J,7,FALSE)</f>
        <v>intronic</v>
      </c>
      <c r="H72" s="3" t="str">
        <f>VLOOKUP(C72:C72,'[1]CN ASD'!$C:$J,8,FALSE)</f>
        <v>intron 3 (NM_018723) / intron 1 (NM_001142334)</v>
      </c>
      <c r="I72" s="6" t="s">
        <v>36</v>
      </c>
      <c r="J72" s="6" t="s">
        <v>14</v>
      </c>
      <c r="K72" s="6" t="s">
        <v>172</v>
      </c>
    </row>
    <row r="73" spans="1:18" s="6" customFormat="1" ht="30.15" x14ac:dyDescent="0.3">
      <c r="A73" s="5" t="s">
        <v>11</v>
      </c>
      <c r="B73" s="6" t="s">
        <v>14</v>
      </c>
      <c r="C73" s="6" t="s">
        <v>173</v>
      </c>
      <c r="D73" s="6" t="s">
        <v>14</v>
      </c>
      <c r="E73" s="7" t="s">
        <v>174</v>
      </c>
      <c r="F73" s="8">
        <v>106392</v>
      </c>
      <c r="G73" s="3" t="str">
        <f>VLOOKUP(C73,'[1]CN ASD'!$C:$J,7,FALSE)</f>
        <v>UTR, exonic, intronic</v>
      </c>
      <c r="H73" s="3" t="str">
        <f>VLOOKUP(C73:C73,'[1]CN ASD'!$C:$J,8,FALSE)</f>
        <v>introns 3-4, exon 4 (NM_018723) / introns 1-2, UTR, exon 2 (NM_001142334)</v>
      </c>
      <c r="I73" s="6" t="s">
        <v>36</v>
      </c>
      <c r="J73" s="6" t="s">
        <v>14</v>
      </c>
      <c r="K73" s="6" t="s">
        <v>175</v>
      </c>
    </row>
    <row r="74" spans="1:18" s="6" customFormat="1" ht="30.15" x14ac:dyDescent="0.3">
      <c r="A74" s="5" t="s">
        <v>11</v>
      </c>
      <c r="B74" s="6" t="s">
        <v>14</v>
      </c>
      <c r="C74" s="6" t="s">
        <v>176</v>
      </c>
      <c r="D74" s="6" t="s">
        <v>14</v>
      </c>
      <c r="E74" s="7" t="s">
        <v>177</v>
      </c>
      <c r="F74" s="8">
        <v>111560</v>
      </c>
      <c r="G74" s="3" t="str">
        <f>VLOOKUP(C74,'[1]CN ASD'!$C:$J,7,FALSE)</f>
        <v>UTR, exonic, intronic</v>
      </c>
      <c r="H74" s="3" t="str">
        <f>VLOOKUP(C74:C74,'[1]CN ASD'!$C:$J,8,FALSE)</f>
        <v>introns 3-4, exon 4 (NM_018723) / introns 1-2, UTR, exon 2 (NM_001142334)</v>
      </c>
      <c r="I74" s="6" t="s">
        <v>36</v>
      </c>
      <c r="J74" s="6" t="s">
        <v>14</v>
      </c>
      <c r="K74" s="6" t="s">
        <v>175</v>
      </c>
    </row>
    <row r="75" spans="1:18" s="6" customFormat="1" ht="30.15" x14ac:dyDescent="0.3">
      <c r="A75" s="5" t="s">
        <v>11</v>
      </c>
      <c r="B75" s="6" t="s">
        <v>14</v>
      </c>
      <c r="C75" s="6" t="s">
        <v>178</v>
      </c>
      <c r="D75" s="6" t="s">
        <v>14</v>
      </c>
      <c r="E75" s="7" t="s">
        <v>174</v>
      </c>
      <c r="F75" s="8">
        <v>106392</v>
      </c>
      <c r="G75" s="3" t="str">
        <f>VLOOKUP(C75,'[1]CN ASD'!$C:$J,7,FALSE)</f>
        <v>UTR, exonic, intronic</v>
      </c>
      <c r="H75" s="3" t="str">
        <f>VLOOKUP(C75:C75,'[1]CN ASD'!$C:$J,8,FALSE)</f>
        <v>introns 3-4, exon 4 (NM_018723) / introns 1-2, UTR, exon 2 (NM_001142334)</v>
      </c>
      <c r="I75" s="6" t="s">
        <v>36</v>
      </c>
      <c r="J75" s="6" t="s">
        <v>14</v>
      </c>
      <c r="K75" s="6" t="s">
        <v>175</v>
      </c>
    </row>
    <row r="76" spans="1:18" s="6" customFormat="1" ht="30.15" x14ac:dyDescent="0.3">
      <c r="A76" s="5" t="s">
        <v>11</v>
      </c>
      <c r="B76" s="6" t="s">
        <v>14</v>
      </c>
      <c r="C76" s="6" t="s">
        <v>179</v>
      </c>
      <c r="D76" s="6" t="s">
        <v>14</v>
      </c>
      <c r="E76" s="7" t="s">
        <v>177</v>
      </c>
      <c r="F76" s="8">
        <v>111560</v>
      </c>
      <c r="G76" s="3" t="str">
        <f>VLOOKUP(C76,'[1]CN ASD'!$C:$J,7,FALSE)</f>
        <v>UTR, exonic, intronic</v>
      </c>
      <c r="H76" s="3" t="str">
        <f>VLOOKUP(C76:C76,'[1]CN ASD'!$C:$J,8,FALSE)</f>
        <v>introns 3-4, exon 4 (NM_018723) / introns 1-2, UTR, exon 2 (NM_001142334)</v>
      </c>
      <c r="I76" s="6" t="s">
        <v>36</v>
      </c>
      <c r="J76" s="6" t="s">
        <v>14</v>
      </c>
      <c r="K76" s="6" t="s">
        <v>175</v>
      </c>
    </row>
    <row r="77" spans="1:18" s="6" customFormat="1" ht="30.15" x14ac:dyDescent="0.3">
      <c r="A77" s="5" t="s">
        <v>11</v>
      </c>
      <c r="B77" s="6" t="s">
        <v>14</v>
      </c>
      <c r="C77" s="6" t="s">
        <v>180</v>
      </c>
      <c r="D77" s="6" t="s">
        <v>14</v>
      </c>
      <c r="E77" s="7" t="s">
        <v>177</v>
      </c>
      <c r="F77" s="8">
        <v>111560</v>
      </c>
      <c r="G77" s="3" t="str">
        <f>VLOOKUP(C77,'[1]CN ASD'!$C:$J,7,FALSE)</f>
        <v>UTR, exonic, intronic</v>
      </c>
      <c r="H77" s="3" t="str">
        <f>VLOOKUP(C77:C77,'[1]CN ASD'!$C:$J,8,FALSE)</f>
        <v>introns 3-4, exon 4 (NM_018723) / introns 1-2, UTR, exon 2 (NM_001142334)</v>
      </c>
      <c r="I77" s="6" t="s">
        <v>36</v>
      </c>
      <c r="J77" s="6" t="s">
        <v>14</v>
      </c>
      <c r="K77" s="6" t="s">
        <v>175</v>
      </c>
    </row>
    <row r="78" spans="1:18" s="6" customFormat="1" ht="30.15" x14ac:dyDescent="0.3">
      <c r="A78" s="5" t="s">
        <v>11</v>
      </c>
      <c r="B78" s="6" t="s">
        <v>14</v>
      </c>
      <c r="C78" s="6" t="s">
        <v>181</v>
      </c>
      <c r="D78" s="6" t="s">
        <v>14</v>
      </c>
      <c r="E78" s="7" t="s">
        <v>177</v>
      </c>
      <c r="F78" s="8">
        <v>111560</v>
      </c>
      <c r="G78" s="3" t="str">
        <f>VLOOKUP(C78,'[1]CN ASD'!$C:$J,7,FALSE)</f>
        <v>UTR, exonic, intronic</v>
      </c>
      <c r="H78" s="3" t="str">
        <f>VLOOKUP(C78:C78,'[1]CN ASD'!$C:$J,8,FALSE)</f>
        <v>introns 3-4, exon 4 (NM_018723) / introns 1-2, UTR, exon 2 (NM_001142334)</v>
      </c>
      <c r="I78" s="6" t="s">
        <v>36</v>
      </c>
      <c r="J78" s="6" t="s">
        <v>14</v>
      </c>
      <c r="K78" s="6" t="s">
        <v>175</v>
      </c>
    </row>
    <row r="79" spans="1:18" s="6" customFormat="1" ht="30.15" x14ac:dyDescent="0.3">
      <c r="A79" s="5" t="s">
        <v>11</v>
      </c>
      <c r="B79" s="6" t="s">
        <v>14</v>
      </c>
      <c r="C79" s="6" t="s">
        <v>182</v>
      </c>
      <c r="D79" s="6" t="s">
        <v>14</v>
      </c>
      <c r="E79" s="7" t="s">
        <v>183</v>
      </c>
      <c r="F79" s="8">
        <v>30173</v>
      </c>
      <c r="G79" s="3" t="str">
        <f>VLOOKUP(C79,'[1]CN ASD'!$C:$J,7,FALSE)</f>
        <v>UTR, exonic, intronic</v>
      </c>
      <c r="H79" s="3" t="str">
        <f>VLOOKUP(C79:C79,'[1]CN ASD'!$C:$J,8,FALSE)</f>
        <v>introns 3-4, exon 4 (NM_018723) / introns 1-2, UTR, exon 2 (NM_001142334)</v>
      </c>
      <c r="I79" s="6" t="s">
        <v>36</v>
      </c>
      <c r="J79" s="6" t="s">
        <v>14</v>
      </c>
      <c r="K79" s="6" t="s">
        <v>175</v>
      </c>
    </row>
    <row r="80" spans="1:18" s="6" customFormat="1" x14ac:dyDescent="0.3">
      <c r="A80" s="5" t="s">
        <v>11</v>
      </c>
      <c r="B80" s="6" t="s">
        <v>14</v>
      </c>
      <c r="C80" s="6" t="s">
        <v>184</v>
      </c>
      <c r="D80" s="6" t="s">
        <v>31</v>
      </c>
      <c r="E80" s="7" t="s">
        <v>185</v>
      </c>
      <c r="F80" s="8">
        <v>103416</v>
      </c>
      <c r="G80" s="3" t="str">
        <f>VLOOKUP(C80,'[1]CN ASD'!$C:$J,7,FALSE)</f>
        <v>exonic, intronic</v>
      </c>
      <c r="H80" s="3" t="str">
        <f>VLOOKUP(C80:C80,'[1]CN ASD'!$C:$J,8,FALSE)</f>
        <v xml:space="preserve"> introns 1-2, exon 2(NM_018723)</v>
      </c>
      <c r="I80" s="6" t="s">
        <v>36</v>
      </c>
      <c r="J80" s="6" t="s">
        <v>14</v>
      </c>
      <c r="K80" s="6" t="s">
        <v>175</v>
      </c>
    </row>
    <row r="81" spans="1:11" s="6" customFormat="1" x14ac:dyDescent="0.3">
      <c r="A81" s="5" t="s">
        <v>11</v>
      </c>
      <c r="B81" s="6" t="s">
        <v>186</v>
      </c>
      <c r="C81" s="8" t="s">
        <v>62</v>
      </c>
      <c r="D81" s="8" t="s">
        <v>31</v>
      </c>
      <c r="E81" s="7" t="s">
        <v>187</v>
      </c>
      <c r="F81" s="8">
        <v>215365</v>
      </c>
      <c r="G81" s="3" t="str">
        <f>VLOOKUP(C81,'[1]CN ASD'!$C:$J,7,FALSE)</f>
        <v>exonic, intronic</v>
      </c>
      <c r="H81" s="3" t="str">
        <f>VLOOKUP(C81:C81,'[1]CN ASD'!$C:$J,8,FALSE)</f>
        <v>UTR, exon 1 , intron 1 (NM_018723)</v>
      </c>
      <c r="I81" s="6" t="s">
        <v>36</v>
      </c>
      <c r="J81" s="6" t="s">
        <v>188</v>
      </c>
      <c r="K81" s="6" t="s">
        <v>189</v>
      </c>
    </row>
    <row r="82" spans="1:11" s="6" customFormat="1" ht="30.15" x14ac:dyDescent="0.3">
      <c r="A82" s="5" t="s">
        <v>11</v>
      </c>
      <c r="B82" s="6" t="s">
        <v>41</v>
      </c>
      <c r="C82" s="8" t="s">
        <v>190</v>
      </c>
      <c r="D82" s="8" t="s">
        <v>34</v>
      </c>
      <c r="E82" s="7" t="s">
        <v>191</v>
      </c>
      <c r="F82" s="8">
        <v>101874</v>
      </c>
      <c r="G82" s="3" t="str">
        <f>VLOOKUP(C82,'[1]CN ASD'!$C:$J,7,FALSE)</f>
        <v>exonic, intronic</v>
      </c>
      <c r="H82" s="3" t="str">
        <f>VLOOKUP(C82:C82,'[1]CN ASD'!$C:$J,8,FALSE)</f>
        <v>intron 1-2, exon 2 (NM_018723)</v>
      </c>
      <c r="I82" s="6" t="s">
        <v>36</v>
      </c>
      <c r="J82" s="6" t="s">
        <v>192</v>
      </c>
      <c r="K82" s="6" t="s">
        <v>189</v>
      </c>
    </row>
    <row r="83" spans="1:11" s="6" customFormat="1" x14ac:dyDescent="0.3">
      <c r="A83" s="5" t="s">
        <v>11</v>
      </c>
      <c r="B83" s="6" t="s">
        <v>41</v>
      </c>
      <c r="C83" s="8" t="s">
        <v>193</v>
      </c>
      <c r="D83" s="8" t="s">
        <v>34</v>
      </c>
      <c r="E83" s="7" t="s">
        <v>194</v>
      </c>
      <c r="F83" s="8">
        <v>276949</v>
      </c>
      <c r="G83" s="3" t="str">
        <f>VLOOKUP(C83,'[1]CN ASD'!$C:$J,7,FALSE)</f>
        <v>exonic, intronic</v>
      </c>
      <c r="H83" s="3" t="str">
        <f>VLOOKUP(C83:C83,'[1]CN ASD'!$C:$J,8,FALSE)</f>
        <v>intron 1-2, exon 2 (NM_018723)</v>
      </c>
      <c r="I83" s="6" t="s">
        <v>36</v>
      </c>
      <c r="J83" s="6" t="s">
        <v>192</v>
      </c>
      <c r="K83" s="6" t="s">
        <v>189</v>
      </c>
    </row>
    <row r="84" spans="1:11" s="6" customFormat="1" x14ac:dyDescent="0.3">
      <c r="A84" s="5" t="s">
        <v>11</v>
      </c>
      <c r="B84" s="6" t="s">
        <v>41</v>
      </c>
      <c r="C84" s="8" t="s">
        <v>195</v>
      </c>
      <c r="D84" s="8" t="s">
        <v>34</v>
      </c>
      <c r="E84" s="7" t="s">
        <v>196</v>
      </c>
      <c r="F84" s="8">
        <v>262171</v>
      </c>
      <c r="G84" s="3" t="str">
        <f>VLOOKUP(C84,'[1]CN ASD'!$C:$J,7,FALSE)</f>
        <v>exonic, intronic</v>
      </c>
      <c r="H84" s="3" t="str">
        <f>VLOOKUP(C84:C84,'[1]CN ASD'!$C:$J,8,FALSE)</f>
        <v>intron 1-2, exon 2 (NM_018723)</v>
      </c>
      <c r="I84" s="6" t="s">
        <v>36</v>
      </c>
      <c r="J84" s="6" t="s">
        <v>192</v>
      </c>
      <c r="K84" s="6" t="s">
        <v>189</v>
      </c>
    </row>
    <row r="85" spans="1:11" s="6" customFormat="1" ht="30.15" x14ac:dyDescent="0.3">
      <c r="A85" s="5" t="s">
        <v>11</v>
      </c>
      <c r="B85" s="6" t="s">
        <v>41</v>
      </c>
      <c r="C85" s="8" t="s">
        <v>70</v>
      </c>
      <c r="D85" s="8" t="s">
        <v>34</v>
      </c>
      <c r="E85" s="7" t="s">
        <v>197</v>
      </c>
      <c r="F85" s="8">
        <v>162922</v>
      </c>
      <c r="G85" s="3" t="str">
        <f>VLOOKUP(C85,'[1]CN ASD'!$C:$J,7,FALSE)</f>
        <v>exonic, intronic</v>
      </c>
      <c r="H85" s="3" t="str">
        <f>VLOOKUP(C85:C85,'[1]CN ASD'!$C:$J,8,FALSE)</f>
        <v>introns 1-2, UTR, exon 2 (NM_018723) / exon 2, introns 3-4  (NM_001142334)</v>
      </c>
      <c r="I85" s="6" t="s">
        <v>36</v>
      </c>
      <c r="J85" s="6" t="s">
        <v>198</v>
      </c>
      <c r="K85" s="6" t="s">
        <v>189</v>
      </c>
    </row>
    <row r="86" spans="1:11" s="6" customFormat="1" ht="30.15" x14ac:dyDescent="0.3">
      <c r="A86" s="5" t="s">
        <v>11</v>
      </c>
      <c r="B86" s="6" t="s">
        <v>41</v>
      </c>
      <c r="C86" s="8" t="s">
        <v>199</v>
      </c>
      <c r="D86" s="8" t="s">
        <v>34</v>
      </c>
      <c r="E86" s="7" t="s">
        <v>197</v>
      </c>
      <c r="F86" s="8">
        <v>162922</v>
      </c>
      <c r="G86" s="3" t="str">
        <f>VLOOKUP(C86,'[1]CN ASD'!$C:$J,7,FALSE)</f>
        <v>UTR, exonic, intronic</v>
      </c>
      <c r="H86" s="3" t="str">
        <f>VLOOKUP(C86:C86,'[1]CN ASD'!$C:$J,8,FALSE)</f>
        <v xml:space="preserve"> introns 3-4, exon 4 (NM_018723) / introns 1-2, UTR, exon 2 (NM_001142334)</v>
      </c>
      <c r="I86" s="6" t="s">
        <v>36</v>
      </c>
      <c r="J86" s="6" t="s">
        <v>198</v>
      </c>
      <c r="K86" s="6" t="s">
        <v>189</v>
      </c>
    </row>
    <row r="87" spans="1:11" s="6" customFormat="1" ht="30.15" x14ac:dyDescent="0.3">
      <c r="A87" s="5" t="s">
        <v>11</v>
      </c>
      <c r="B87" s="6" t="s">
        <v>41</v>
      </c>
      <c r="C87" s="8" t="s">
        <v>200</v>
      </c>
      <c r="D87" s="8" t="s">
        <v>34</v>
      </c>
      <c r="E87" s="7" t="s">
        <v>201</v>
      </c>
      <c r="F87" s="8">
        <v>164454</v>
      </c>
      <c r="G87" s="3" t="str">
        <f>VLOOKUP(C87,'[1]CN ASD'!$C:$J,7,FALSE)</f>
        <v>UTR, exonic, intronic</v>
      </c>
      <c r="H87" s="3" t="str">
        <f>VLOOKUP(C87:C87,'[1]CN ASD'!$C:$J,8,FALSE)</f>
        <v xml:space="preserve"> introns 3-4, exon 4 (NM_018723) / introns 1-2, UTR, exon 2 (NM_001142334)</v>
      </c>
      <c r="I87" s="6" t="s">
        <v>36</v>
      </c>
      <c r="J87" s="6" t="s">
        <v>198</v>
      </c>
      <c r="K87" s="6" t="s">
        <v>189</v>
      </c>
    </row>
    <row r="88" spans="1:11" s="6" customFormat="1" x14ac:dyDescent="0.3">
      <c r="A88" s="5" t="s">
        <v>11</v>
      </c>
      <c r="B88" s="6" t="s">
        <v>41</v>
      </c>
      <c r="C88" s="8" t="s">
        <v>73</v>
      </c>
      <c r="D88" s="8" t="s">
        <v>34</v>
      </c>
      <c r="E88" s="7" t="s">
        <v>202</v>
      </c>
      <c r="F88" s="8">
        <v>102966</v>
      </c>
      <c r="G88" s="3" t="str">
        <f>VLOOKUP(C88,'[1]CN ASD'!$C:$J,7,FALSE)</f>
        <v>intronic</v>
      </c>
      <c r="H88" s="3" t="str">
        <f>VLOOKUP(C88:C88,'[1]CN ASD'!$C:$J,8,FALSE)</f>
        <v>intron 4 (NM_018723) / intron 2  (NM_001142334)</v>
      </c>
      <c r="I88" s="6" t="s">
        <v>36</v>
      </c>
      <c r="J88" s="6" t="s">
        <v>192</v>
      </c>
      <c r="K88" s="6" t="s">
        <v>189</v>
      </c>
    </row>
    <row r="89" spans="1:11" s="6" customFormat="1" x14ac:dyDescent="0.3">
      <c r="A89" s="5" t="s">
        <v>11</v>
      </c>
      <c r="B89" s="6" t="s">
        <v>14</v>
      </c>
      <c r="C89" s="8" t="s">
        <v>203</v>
      </c>
      <c r="D89" s="6" t="s">
        <v>14</v>
      </c>
      <c r="E89" s="7" t="s">
        <v>204</v>
      </c>
      <c r="F89" s="8" t="s">
        <v>205</v>
      </c>
      <c r="G89" s="3" t="str">
        <f>VLOOKUP(C89,'[1]CN ASD'!$C:$J,7,FALSE)</f>
        <v>exonic, intronic</v>
      </c>
      <c r="H89" s="3" t="str">
        <f>VLOOKUP(C89:C89,'[1]CN ASD'!$C:$J,8,FALSE)</f>
        <v xml:space="preserve"> introns 1-2, exon 2b(NM_018723)</v>
      </c>
      <c r="I89" s="6" t="s">
        <v>206</v>
      </c>
      <c r="J89" s="6" t="s">
        <v>14</v>
      </c>
      <c r="K89" s="6" t="s">
        <v>207</v>
      </c>
    </row>
    <row r="90" spans="1:11" s="6" customFormat="1" ht="30.15" x14ac:dyDescent="0.3">
      <c r="A90" s="5" t="s">
        <v>11</v>
      </c>
      <c r="B90" s="6" t="s">
        <v>14</v>
      </c>
      <c r="C90" s="8" t="s">
        <v>208</v>
      </c>
      <c r="D90" s="6" t="s">
        <v>14</v>
      </c>
      <c r="E90" s="7" t="s">
        <v>209</v>
      </c>
      <c r="F90" s="8" t="s">
        <v>210</v>
      </c>
      <c r="G90" s="3" t="str">
        <f>VLOOKUP(C90,'[1]CN ASD'!$C:$J,7,FALSE)</f>
        <v>UTR, exonic, intronic</v>
      </c>
      <c r="H90" s="3" t="str">
        <f>VLOOKUP(C90:C90,'[1]CN ASD'!$C:$J,8,FALSE)</f>
        <v>introns 2-4, exons 3-4 (NM_018723) / introns 1-2, UTR, exons 1-2 (NM_001142334)</v>
      </c>
      <c r="I90" s="6" t="s">
        <v>36</v>
      </c>
      <c r="J90" s="6" t="s">
        <v>14</v>
      </c>
      <c r="K90" s="6" t="s">
        <v>207</v>
      </c>
    </row>
    <row r="91" spans="1:11" s="6" customFormat="1" x14ac:dyDescent="0.3">
      <c r="A91" s="5" t="s">
        <v>11</v>
      </c>
      <c r="B91" s="6" t="s">
        <v>14</v>
      </c>
      <c r="C91" s="8" t="s">
        <v>211</v>
      </c>
      <c r="D91" s="6" t="s">
        <v>14</v>
      </c>
      <c r="E91" s="7" t="s">
        <v>212</v>
      </c>
      <c r="F91" s="8" t="s">
        <v>213</v>
      </c>
      <c r="G91" s="3" t="str">
        <f>VLOOKUP(C91,'[1]CN ASD'!$C:$J,7,FALSE)</f>
        <v>exonic, intronic</v>
      </c>
      <c r="H91" s="3" t="str">
        <f>VLOOKUP(C91:C91,'[1]CN ASD'!$C:$J,8,FALSE)</f>
        <v>introns 1-2, exon 2 (NM_018723)</v>
      </c>
      <c r="I91" s="6" t="s">
        <v>36</v>
      </c>
      <c r="J91" s="6" t="s">
        <v>14</v>
      </c>
      <c r="K91" s="6" t="s">
        <v>207</v>
      </c>
    </row>
    <row r="92" spans="1:11" s="6" customFormat="1" x14ac:dyDescent="0.3">
      <c r="A92" s="5" t="s">
        <v>11</v>
      </c>
      <c r="B92" s="6" t="s">
        <v>14</v>
      </c>
      <c r="C92" s="8" t="s">
        <v>214</v>
      </c>
      <c r="D92" s="6" t="s">
        <v>14</v>
      </c>
      <c r="E92" s="7" t="s">
        <v>215</v>
      </c>
      <c r="F92" s="8" t="s">
        <v>216</v>
      </c>
      <c r="G92" s="3" t="str">
        <f>VLOOKUP(C92,'[1]CN ASD'!$C:$J,7,FALSE)</f>
        <v>intronic</v>
      </c>
      <c r="H92" s="3" t="str">
        <f>VLOOKUP(C92:C92,'[1]CN ASD'!$C:$J,8,FALSE)</f>
        <v xml:space="preserve"> intron 3 (NM_018723) / intron 1 (NM_001142334)</v>
      </c>
      <c r="I92" s="6" t="s">
        <v>36</v>
      </c>
      <c r="J92" s="6" t="s">
        <v>14</v>
      </c>
      <c r="K92" s="6" t="s">
        <v>207</v>
      </c>
    </row>
    <row r="93" spans="1:11" s="6" customFormat="1" x14ac:dyDescent="0.3">
      <c r="A93" s="5" t="s">
        <v>11</v>
      </c>
      <c r="B93" s="6" t="s">
        <v>14</v>
      </c>
      <c r="C93" s="8" t="s">
        <v>217</v>
      </c>
      <c r="D93" s="6" t="s">
        <v>14</v>
      </c>
      <c r="E93" s="7" t="s">
        <v>218</v>
      </c>
      <c r="F93" s="8" t="s">
        <v>219</v>
      </c>
      <c r="G93" s="3" t="str">
        <f>VLOOKUP(C93,'[1]CN ASD'!$C:$J,7,FALSE)</f>
        <v>intronic</v>
      </c>
      <c r="H93" s="3" t="str">
        <f>VLOOKUP(C93:C93,'[1]CN ASD'!$C:$J,8,FALSE)</f>
        <v xml:space="preserve"> intron 3 (NM_018723) / intron 1 (NM_001142334)</v>
      </c>
      <c r="I93" s="6" t="s">
        <v>36</v>
      </c>
      <c r="J93" s="6" t="s">
        <v>14</v>
      </c>
      <c r="K93" s="6" t="s">
        <v>207</v>
      </c>
    </row>
    <row r="94" spans="1:11" s="6" customFormat="1" x14ac:dyDescent="0.3">
      <c r="A94" s="5" t="s">
        <v>11</v>
      </c>
      <c r="B94" s="6" t="s">
        <v>14</v>
      </c>
      <c r="C94" s="8" t="s">
        <v>220</v>
      </c>
      <c r="D94" s="6" t="s">
        <v>14</v>
      </c>
      <c r="E94" s="7" t="s">
        <v>221</v>
      </c>
      <c r="F94" s="8" t="s">
        <v>222</v>
      </c>
      <c r="G94" s="3" t="str">
        <f>VLOOKUP(C94,'[1]CN ASD'!$C:$J,7,FALSE)</f>
        <v>intronic</v>
      </c>
      <c r="H94" s="3" t="str">
        <f>VLOOKUP(C94:C94,'[1]CN ASD'!$C:$J,8,FALSE)</f>
        <v xml:space="preserve"> intron 3 (NM_018723) / intron 1 (NM_001142334)</v>
      </c>
      <c r="I94" s="6" t="s">
        <v>36</v>
      </c>
      <c r="J94" s="6" t="s">
        <v>14</v>
      </c>
      <c r="K94" s="6" t="s">
        <v>207</v>
      </c>
    </row>
    <row r="95" spans="1:11" s="6" customFormat="1" x14ac:dyDescent="0.3">
      <c r="A95" s="5" t="s">
        <v>11</v>
      </c>
      <c r="B95" s="6" t="s">
        <v>14</v>
      </c>
      <c r="C95" s="8" t="s">
        <v>223</v>
      </c>
      <c r="D95" s="6" t="s">
        <v>14</v>
      </c>
      <c r="E95" s="7" t="s">
        <v>224</v>
      </c>
      <c r="F95" s="8" t="s">
        <v>225</v>
      </c>
      <c r="G95" s="3" t="str">
        <f>VLOOKUP(C95,'[1]CN ASD'!$C:$J,7,FALSE)</f>
        <v>intronic</v>
      </c>
      <c r="H95" s="3" t="str">
        <f>VLOOKUP(C95:C95,'[1]CN ASD'!$C:$J,8,FALSE)</f>
        <v xml:space="preserve"> intron 3 (NM_018723) / intron 1 (NM_001142334)</v>
      </c>
      <c r="I95" s="6" t="s">
        <v>206</v>
      </c>
      <c r="J95" s="6" t="s">
        <v>14</v>
      </c>
      <c r="K95" s="6" t="s">
        <v>207</v>
      </c>
    </row>
    <row r="96" spans="1:11" s="6" customFormat="1" ht="30.15" x14ac:dyDescent="0.3">
      <c r="A96" s="5" t="s">
        <v>11</v>
      </c>
      <c r="B96" s="6" t="s">
        <v>14</v>
      </c>
      <c r="C96" s="8" t="s">
        <v>226</v>
      </c>
      <c r="D96" s="6" t="s">
        <v>14</v>
      </c>
      <c r="E96" s="7" t="s">
        <v>227</v>
      </c>
      <c r="F96" s="8" t="s">
        <v>228</v>
      </c>
      <c r="G96" s="3" t="str">
        <f>VLOOKUP(C96,'[1]CN ASD'!$C:$J,7,FALSE)</f>
        <v>intronic</v>
      </c>
      <c r="H96" s="3" t="str">
        <f>VLOOKUP(C96:C96,'[1]CN ASD'!$C:$J,8,FALSE)</f>
        <v>intron 4 (NM_018723) / intron 2 (NM_001142334)</v>
      </c>
      <c r="I96" s="6" t="s">
        <v>229</v>
      </c>
      <c r="J96" s="6" t="s">
        <v>14</v>
      </c>
      <c r="K96" s="6" t="s">
        <v>207</v>
      </c>
    </row>
    <row r="97" spans="1:11" s="6" customFormat="1" x14ac:dyDescent="0.3">
      <c r="A97" s="12" t="s">
        <v>11</v>
      </c>
      <c r="B97" s="12" t="s">
        <v>14</v>
      </c>
      <c r="C97" s="12">
        <v>6046</v>
      </c>
      <c r="D97" s="12" t="s">
        <v>14</v>
      </c>
      <c r="E97" s="13" t="s">
        <v>230</v>
      </c>
      <c r="F97" s="33">
        <v>23.736000000000001</v>
      </c>
      <c r="G97" s="3" t="str">
        <f>VLOOKUP(C97,'[1]CN BP'!$C:$J,7,FALSE)</f>
        <v>intronic</v>
      </c>
      <c r="H97" s="3" t="str">
        <f>VLOOKUP(C97,'[1]CN BP'!$C:$J,8,FALSE)</f>
        <v>intron 4 (NM_018723) / intron 2 (NM_001142334)</v>
      </c>
      <c r="I97" s="12" t="s">
        <v>231</v>
      </c>
      <c r="J97" s="6" t="s">
        <v>14</v>
      </c>
      <c r="K97" s="12" t="s">
        <v>232</v>
      </c>
    </row>
    <row r="98" spans="1:11" s="6" customFormat="1" x14ac:dyDescent="0.3">
      <c r="A98" s="12" t="s">
        <v>11</v>
      </c>
      <c r="B98" s="12" t="s">
        <v>14</v>
      </c>
      <c r="C98" s="12">
        <v>210</v>
      </c>
      <c r="D98" s="12" t="s">
        <v>14</v>
      </c>
      <c r="E98" s="14" t="s">
        <v>233</v>
      </c>
      <c r="F98" s="34">
        <v>20.373000000000001</v>
      </c>
      <c r="G98" s="3" t="str">
        <f>VLOOKUP(C98,'[1]CN BP'!$C:$J,7,FALSE)</f>
        <v>intronic</v>
      </c>
      <c r="H98" s="3" t="str">
        <f>VLOOKUP(C98,'[1]CN BP'!$C:$J,8,FALSE)</f>
        <v>intron 4 (NM_018723) / intron 2 (NM_001142334)</v>
      </c>
      <c r="I98" s="12" t="s">
        <v>231</v>
      </c>
      <c r="J98" s="6" t="s">
        <v>14</v>
      </c>
      <c r="K98" s="12" t="s">
        <v>232</v>
      </c>
    </row>
    <row r="99" spans="1:11" s="6" customFormat="1" x14ac:dyDescent="0.3">
      <c r="A99" s="12" t="s">
        <v>11</v>
      </c>
      <c r="B99" s="12" t="s">
        <v>14</v>
      </c>
      <c r="C99" s="12" t="s">
        <v>234</v>
      </c>
      <c r="D99" s="12" t="s">
        <v>14</v>
      </c>
      <c r="E99" s="15" t="s">
        <v>235</v>
      </c>
      <c r="F99" s="12">
        <v>30.626000000000001</v>
      </c>
      <c r="G99" s="3" t="str">
        <f>VLOOKUP(C99,'[1]CN BP'!$C:$J,7,FALSE)</f>
        <v>intronic</v>
      </c>
      <c r="H99" s="3" t="str">
        <f>VLOOKUP(C99,'[1]CN BP'!$C:$J,8,FALSE)</f>
        <v>intron 3 (NM_018723) / intron 1 (NM_001142334)</v>
      </c>
      <c r="I99" s="12" t="s">
        <v>231</v>
      </c>
      <c r="J99" s="6" t="s">
        <v>14</v>
      </c>
      <c r="K99" s="12" t="s">
        <v>236</v>
      </c>
    </row>
    <row r="100" spans="1:11" s="6" customFormat="1" x14ac:dyDescent="0.3">
      <c r="A100" s="12" t="s">
        <v>11</v>
      </c>
      <c r="B100" s="35" t="s">
        <v>237</v>
      </c>
      <c r="C100" s="27" t="s">
        <v>14</v>
      </c>
      <c r="D100" s="12" t="s">
        <v>14</v>
      </c>
      <c r="E100" s="15" t="s">
        <v>238</v>
      </c>
      <c r="F100" s="36">
        <v>33.936999999999998</v>
      </c>
      <c r="G100" s="3" t="str">
        <f>VLOOKUP(C100,'[1]CN BP'!$C:$J,7,FALSE)</f>
        <v>intronic</v>
      </c>
      <c r="H100" s="3" t="str">
        <f>VLOOKUP(C100,'[1]CN BP'!$C:$J,8,FALSE)</f>
        <v>intron 4 (NM_018723) / intron 2 (NM_001142334)</v>
      </c>
      <c r="I100" s="12" t="s">
        <v>231</v>
      </c>
      <c r="J100" s="6" t="s">
        <v>14</v>
      </c>
      <c r="K100" s="12" t="s">
        <v>239</v>
      </c>
    </row>
    <row r="101" spans="1:11" s="6" customFormat="1" x14ac:dyDescent="0.3">
      <c r="A101" s="12" t="s">
        <v>11</v>
      </c>
      <c r="B101" s="12" t="s">
        <v>41</v>
      </c>
      <c r="C101" s="26">
        <v>9025040001</v>
      </c>
      <c r="D101" s="12" t="s">
        <v>31</v>
      </c>
      <c r="E101" s="16" t="s">
        <v>240</v>
      </c>
      <c r="F101" s="27">
        <v>100</v>
      </c>
      <c r="G101" s="3" t="str">
        <f>VLOOKUP(C101,'[1]CN OCD'!$C:$J,7,FALSE)</f>
        <v>exonic, intronic</v>
      </c>
      <c r="H101" s="3" t="str">
        <f>VLOOKUP(C101,'[1]CN OCD'!$C:$J,8,FALSE)</f>
        <v>introns 1-2, exon 2  (NM_018723)</v>
      </c>
      <c r="I101" s="27" t="s">
        <v>241</v>
      </c>
      <c r="J101" s="24" t="s">
        <v>14</v>
      </c>
      <c r="K101" s="27" t="s">
        <v>242</v>
      </c>
    </row>
    <row r="102" spans="1:11" s="6" customFormat="1" ht="30.15" x14ac:dyDescent="0.3">
      <c r="A102" s="6" t="s">
        <v>11</v>
      </c>
      <c r="B102" s="6" t="s">
        <v>14</v>
      </c>
      <c r="C102" s="6" t="s">
        <v>243</v>
      </c>
      <c r="D102" s="6" t="s">
        <v>31</v>
      </c>
      <c r="E102" s="5" t="s">
        <v>244</v>
      </c>
      <c r="F102" s="8">
        <v>397221</v>
      </c>
      <c r="G102" s="3" t="str">
        <f>VLOOKUP(C102,'[1]CN SCZ'!$C:$J,7,FALSE)</f>
        <v>UTR, exonic, intronic</v>
      </c>
      <c r="H102" s="3" t="str">
        <f>VLOOKUP(C102:C102,'[1]CN SCZ'!$C:$J,8,FALSE)</f>
        <v>introns 2-3, exon 3  (NM_018723) / UTR exon 1, intron 1 (NM_01142334)</v>
      </c>
      <c r="I102" s="6" t="s">
        <v>245</v>
      </c>
      <c r="J102" s="6" t="s">
        <v>14</v>
      </c>
      <c r="K102" s="6" t="s">
        <v>246</v>
      </c>
    </row>
    <row r="103" spans="1:11" s="6" customFormat="1" x14ac:dyDescent="0.3">
      <c r="A103" s="6" t="s">
        <v>11</v>
      </c>
      <c r="B103" s="6" t="s">
        <v>14</v>
      </c>
      <c r="C103" s="6" t="s">
        <v>247</v>
      </c>
      <c r="D103" s="6" t="s">
        <v>34</v>
      </c>
      <c r="E103" s="5" t="s">
        <v>248</v>
      </c>
      <c r="F103" s="8">
        <v>97839</v>
      </c>
      <c r="G103" s="3" t="str">
        <f>VLOOKUP(C103,'[1]CN SCZ'!$C:$J,7,FALSE)</f>
        <v>exonic, intronic</v>
      </c>
      <c r="H103" s="3" t="str">
        <f>VLOOKUP(C103:C103,'[1]CN SCZ'!$C:$J,8,FALSE)</f>
        <v>introns 2-3, exon 3 (NM_018723)</v>
      </c>
      <c r="I103" s="6" t="s">
        <v>245</v>
      </c>
      <c r="J103" s="6" t="s">
        <v>14</v>
      </c>
      <c r="K103" s="6" t="s">
        <v>246</v>
      </c>
    </row>
    <row r="104" spans="1:11" s="6" customFormat="1" x14ac:dyDescent="0.3">
      <c r="A104" s="6" t="s">
        <v>11</v>
      </c>
      <c r="B104" s="6" t="s">
        <v>14</v>
      </c>
      <c r="C104" s="6" t="s">
        <v>249</v>
      </c>
      <c r="D104" s="6" t="s">
        <v>34</v>
      </c>
      <c r="E104" s="5" t="s">
        <v>250</v>
      </c>
      <c r="F104" s="8">
        <v>204159</v>
      </c>
      <c r="G104" s="3" t="str">
        <f>VLOOKUP(C104,'[1]CN SCZ'!$C:$J,7,FALSE)</f>
        <v>intronic</v>
      </c>
      <c r="H104" s="3" t="str">
        <f>VLOOKUP(C104:C104,'[1]CN SCZ'!$C:$J,8,FALSE)</f>
        <v>intron 3 (NM_018723) / intron 1 (NM_01142334)</v>
      </c>
      <c r="I104" s="6" t="s">
        <v>245</v>
      </c>
      <c r="J104" s="6" t="s">
        <v>14</v>
      </c>
      <c r="K104" s="6" t="s">
        <v>246</v>
      </c>
    </row>
    <row r="105" spans="1:11" s="6" customFormat="1" ht="30.15" x14ac:dyDescent="0.3">
      <c r="A105" s="6" t="s">
        <v>11</v>
      </c>
      <c r="B105" s="6" t="s">
        <v>14</v>
      </c>
      <c r="C105" s="6" t="s">
        <v>251</v>
      </c>
      <c r="D105" s="6" t="s">
        <v>34</v>
      </c>
      <c r="E105" s="5" t="s">
        <v>252</v>
      </c>
      <c r="F105" s="8">
        <v>582087</v>
      </c>
      <c r="G105" s="3" t="str">
        <f>VLOOKUP(C105,'[1]CN SCZ'!$C:$J,7,FALSE)</f>
        <v>UTR, exonic, intronic</v>
      </c>
      <c r="H105" s="3" t="str">
        <f>VLOOKUP(C105:C105,'[1]CN SCZ'!$C:$J,8,FALSE)</f>
        <v>introns 2-3, exon 3 (NM_018723) / UTR exon 1, intron 1 (NM_01142334)</v>
      </c>
      <c r="I105" s="6" t="s">
        <v>245</v>
      </c>
      <c r="J105" s="6" t="s">
        <v>14</v>
      </c>
      <c r="K105" s="6" t="s">
        <v>246</v>
      </c>
    </row>
    <row r="106" spans="1:11" s="6" customFormat="1" x14ac:dyDescent="0.3">
      <c r="A106" s="6" t="s">
        <v>11</v>
      </c>
      <c r="B106" s="6" t="s">
        <v>14</v>
      </c>
      <c r="C106" s="6" t="s">
        <v>253</v>
      </c>
      <c r="D106" s="6" t="s">
        <v>31</v>
      </c>
      <c r="E106" s="5" t="s">
        <v>254</v>
      </c>
      <c r="F106" s="8">
        <v>221857</v>
      </c>
      <c r="G106" s="3" t="str">
        <f>VLOOKUP(C106,'[1]CN SCZ'!$C:$J,7,FALSE)</f>
        <v>intronic</v>
      </c>
      <c r="H106" s="3" t="str">
        <f>VLOOKUP(C106:C106,'[1]CN SCZ'!$C:$J,8,FALSE)</f>
        <v>intron 2  (NM_018723)</v>
      </c>
      <c r="I106" s="6" t="s">
        <v>245</v>
      </c>
      <c r="J106" s="6" t="s">
        <v>14</v>
      </c>
      <c r="K106" s="6" t="s">
        <v>246</v>
      </c>
    </row>
    <row r="107" spans="1:11" s="6" customFormat="1" ht="30.15" x14ac:dyDescent="0.3">
      <c r="A107" s="6" t="s">
        <v>11</v>
      </c>
      <c r="B107" s="6" t="s">
        <v>14</v>
      </c>
      <c r="C107" s="6" t="s">
        <v>255</v>
      </c>
      <c r="D107" s="6" t="s">
        <v>31</v>
      </c>
      <c r="E107" s="5" t="s">
        <v>256</v>
      </c>
      <c r="F107" s="8">
        <v>78196</v>
      </c>
      <c r="G107" s="3" t="str">
        <f>VLOOKUP(C107,'[1]CN SCZ'!$C:$J,7,FALSE)</f>
        <v>intronic</v>
      </c>
      <c r="H107" s="3" t="str">
        <f>VLOOKUP(C107:C107,'[1]CN SCZ'!$C:$J,8,FALSE)</f>
        <v>intron 3 (NM_018723)</v>
      </c>
      <c r="I107" s="6" t="s">
        <v>257</v>
      </c>
      <c r="J107" s="6" t="s">
        <v>14</v>
      </c>
      <c r="K107" s="6" t="s">
        <v>258</v>
      </c>
    </row>
    <row r="108" spans="1:11" s="6" customFormat="1" x14ac:dyDescent="0.3">
      <c r="A108" s="6" t="s">
        <v>11</v>
      </c>
      <c r="B108" s="6" t="s">
        <v>14</v>
      </c>
      <c r="C108" s="6" t="s">
        <v>259</v>
      </c>
      <c r="D108" s="6" t="s">
        <v>34</v>
      </c>
      <c r="E108" s="5" t="s">
        <v>260</v>
      </c>
      <c r="F108" s="8">
        <v>32382</v>
      </c>
      <c r="G108" s="3" t="str">
        <f>VLOOKUP(C108,'[1]CN SCZ'!$C:$J,7,FALSE)</f>
        <v>intronic</v>
      </c>
      <c r="H108" s="3" t="str">
        <f>VLOOKUP(C108:C108,'[1]CN SCZ'!$C:$J,8,FALSE)</f>
        <v>intron 1  (NM_018723)</v>
      </c>
      <c r="I108" s="6" t="s">
        <v>245</v>
      </c>
      <c r="J108" s="6" t="s">
        <v>14</v>
      </c>
      <c r="K108" s="6" t="s">
        <v>261</v>
      </c>
    </row>
    <row r="109" spans="1:11" s="6" customFormat="1" x14ac:dyDescent="0.3">
      <c r="A109" s="6" t="s">
        <v>11</v>
      </c>
      <c r="B109" s="6" t="s">
        <v>14</v>
      </c>
      <c r="C109" s="6" t="s">
        <v>262</v>
      </c>
      <c r="D109" s="6" t="s">
        <v>34</v>
      </c>
      <c r="E109" s="5" t="s">
        <v>263</v>
      </c>
      <c r="F109" s="8">
        <v>50650</v>
      </c>
      <c r="G109" s="3" t="str">
        <f>VLOOKUP(C109,'[1]CN SCZ'!$C:$J,7,FALSE)</f>
        <v>UTR, exonic, intronic</v>
      </c>
      <c r="H109" s="3" t="str">
        <f>VLOOKUP(C109:C109,'[1]CN SCZ'!$C:$J,8,FALSE)</f>
        <v>intron 3 (NM_018723) / UTR exon 1, intron 1 (NM_01142334)</v>
      </c>
      <c r="I109" s="6" t="s">
        <v>245</v>
      </c>
      <c r="J109" s="6" t="s">
        <v>14</v>
      </c>
      <c r="K109" s="6" t="s">
        <v>261</v>
      </c>
    </row>
    <row r="110" spans="1:11" s="6" customFormat="1" x14ac:dyDescent="0.3">
      <c r="A110" s="6" t="s">
        <v>11</v>
      </c>
      <c r="B110" s="6" t="s">
        <v>14</v>
      </c>
      <c r="C110" s="6" t="s">
        <v>264</v>
      </c>
      <c r="D110" s="6" t="s">
        <v>34</v>
      </c>
      <c r="E110" s="5" t="s">
        <v>265</v>
      </c>
      <c r="F110" s="8">
        <v>9285</v>
      </c>
      <c r="G110" s="3" t="str">
        <f>VLOOKUP(C110,'[1]CN SCZ'!$C:$J,7,FALSE)</f>
        <v>intronic</v>
      </c>
      <c r="H110" s="3" t="str">
        <f>VLOOKUP(C110:C110,'[1]CN SCZ'!$C:$J,8,FALSE)</f>
        <v>intron 3 (NM_018723) / intron 1 (NM_01142334)</v>
      </c>
      <c r="I110" s="6" t="s">
        <v>245</v>
      </c>
      <c r="J110" s="6" t="s">
        <v>14</v>
      </c>
      <c r="K110" s="6" t="s">
        <v>261</v>
      </c>
    </row>
    <row r="111" spans="1:11" s="6" customFormat="1" x14ac:dyDescent="0.3">
      <c r="A111" s="6" t="s">
        <v>11</v>
      </c>
      <c r="B111" s="6" t="s">
        <v>14</v>
      </c>
      <c r="C111" s="6" t="s">
        <v>266</v>
      </c>
      <c r="D111" s="6" t="s">
        <v>34</v>
      </c>
      <c r="E111" s="5" t="s">
        <v>267</v>
      </c>
      <c r="F111" s="8">
        <v>104964</v>
      </c>
      <c r="G111" s="3" t="str">
        <f>VLOOKUP(C111,'[1]CN SCZ'!$C:$J,7,FALSE)</f>
        <v>exonic, intronic</v>
      </c>
      <c r="H111" s="3" t="str">
        <f>VLOOKUP(C111:C111,'[1]CN SCZ'!$C:$J,8,FALSE)</f>
        <v>introns 3-4, exon 4 (NM_018723) / introns 1-2, exon 2 (NM_01142334)</v>
      </c>
      <c r="I111" s="6" t="s">
        <v>245</v>
      </c>
      <c r="J111" s="6" t="s">
        <v>14</v>
      </c>
      <c r="K111" s="6" t="s">
        <v>261</v>
      </c>
    </row>
    <row r="112" spans="1:11" s="6" customFormat="1" ht="30.15" x14ac:dyDescent="0.3">
      <c r="A112" s="6" t="s">
        <v>11</v>
      </c>
      <c r="B112" s="6" t="s">
        <v>14</v>
      </c>
      <c r="C112" s="5" t="s">
        <v>268</v>
      </c>
      <c r="D112" s="6" t="s">
        <v>34</v>
      </c>
      <c r="E112" s="5" t="s">
        <v>269</v>
      </c>
      <c r="F112" s="8">
        <v>143753</v>
      </c>
      <c r="G112" s="3" t="str">
        <f>VLOOKUP(C112,'[1]CN SCZ'!$C:$J,7,FALSE)</f>
        <v>UTR, exonic, intronic</v>
      </c>
      <c r="H112" s="3" t="str">
        <f>VLOOKUP(C112:C112,'[1]CN SCZ'!$C:$J,8,FALSE)</f>
        <v>introns 3-4, exon 4 (NM_018723) / introns 1-2, UTR, exon 2 (NM_01142334)</v>
      </c>
      <c r="I112" s="6" t="s">
        <v>245</v>
      </c>
      <c r="J112" s="6" t="s">
        <v>14</v>
      </c>
      <c r="K112" s="6" t="s">
        <v>261</v>
      </c>
    </row>
    <row r="113" spans="1:15" s="6" customFormat="1" x14ac:dyDescent="0.3">
      <c r="A113" s="6" t="s">
        <v>11</v>
      </c>
      <c r="B113" s="6" t="s">
        <v>14</v>
      </c>
      <c r="C113" s="6" t="s">
        <v>270</v>
      </c>
      <c r="D113" s="6" t="s">
        <v>34</v>
      </c>
      <c r="E113" s="5" t="s">
        <v>271</v>
      </c>
      <c r="F113" s="37">
        <v>23619</v>
      </c>
      <c r="G113" s="3" t="str">
        <f>VLOOKUP(C113,'[1]CN SCZ'!$C:$J,7,FALSE)</f>
        <v>intronic</v>
      </c>
      <c r="H113" s="3" t="str">
        <f>VLOOKUP(C113:C113,'[1]CN SCZ'!$C:$J,8,FALSE)</f>
        <v>intron 4 (NM_018723) / intron 2 (NM_01142334)</v>
      </c>
      <c r="I113" s="6" t="s">
        <v>245</v>
      </c>
      <c r="J113" s="6" t="s">
        <v>14</v>
      </c>
      <c r="K113" s="6" t="s">
        <v>261</v>
      </c>
    </row>
    <row r="114" spans="1:15" s="6" customFormat="1" x14ac:dyDescent="0.3">
      <c r="A114" s="6" t="s">
        <v>11</v>
      </c>
      <c r="B114" s="6" t="s">
        <v>14</v>
      </c>
      <c r="C114" s="6" t="s">
        <v>272</v>
      </c>
      <c r="D114" s="6" t="s">
        <v>34</v>
      </c>
      <c r="E114" s="5" t="s">
        <v>273</v>
      </c>
      <c r="F114" s="37">
        <v>45437</v>
      </c>
      <c r="G114" s="3" t="str">
        <f>VLOOKUP(C114,'[1]CN SCZ'!$C:$J,7,FALSE)</f>
        <v>intronic</v>
      </c>
      <c r="H114" s="3" t="str">
        <f>VLOOKUP(C114:C114,'[1]CN SCZ'!$C:$J,8,FALSE)</f>
        <v>intron 2 (NM_018723)</v>
      </c>
      <c r="I114" s="6" t="s">
        <v>245</v>
      </c>
      <c r="J114" s="6" t="s">
        <v>14</v>
      </c>
      <c r="K114" s="6" t="s">
        <v>261</v>
      </c>
    </row>
    <row r="115" spans="1:15" s="6" customFormat="1" x14ac:dyDescent="0.3">
      <c r="A115" s="6" t="s">
        <v>11</v>
      </c>
      <c r="B115" s="6" t="s">
        <v>14</v>
      </c>
      <c r="C115" s="6" t="s">
        <v>14</v>
      </c>
      <c r="D115" s="6" t="s">
        <v>14</v>
      </c>
      <c r="E115" s="17" t="s">
        <v>274</v>
      </c>
      <c r="F115" s="37">
        <v>99017</v>
      </c>
      <c r="G115" s="3" t="str">
        <f>VLOOKUP(C115,'[1]CN SCZ'!$C:$J,7,FALSE)</f>
        <v>intronic</v>
      </c>
      <c r="H115" s="3" t="str">
        <f>VLOOKUP(C115:C115,'[1]CN SCZ'!$C:$J,8,FALSE)</f>
        <v>intron 3 (NM_018723) / intron 1 (NM_01142334)</v>
      </c>
      <c r="I115" s="6" t="s">
        <v>275</v>
      </c>
      <c r="J115" s="6" t="s">
        <v>14</v>
      </c>
      <c r="K115" s="24" t="s">
        <v>276</v>
      </c>
    </row>
    <row r="116" spans="1:15" s="6" customFormat="1" x14ac:dyDescent="0.3">
      <c r="A116" s="6" t="s">
        <v>11</v>
      </c>
      <c r="B116" s="35" t="s">
        <v>237</v>
      </c>
      <c r="C116" s="6" t="s">
        <v>14</v>
      </c>
      <c r="D116" s="6" t="s">
        <v>14</v>
      </c>
      <c r="E116" s="17" t="s">
        <v>277</v>
      </c>
      <c r="F116" s="36">
        <v>11795</v>
      </c>
      <c r="G116" s="3" t="str">
        <f>VLOOKUP(C116,'[1]CN SCZ'!$C:$J,7,FALSE)</f>
        <v>intronic</v>
      </c>
      <c r="H116" s="3" t="str">
        <f>VLOOKUP(C116:C116,'[1]CN SCZ'!$C:$J,8,FALSE)</f>
        <v>intron 3 (NM_018723) / intron 1 (NM_01142334)</v>
      </c>
      <c r="I116" s="6" t="s">
        <v>245</v>
      </c>
      <c r="J116" s="6" t="s">
        <v>14</v>
      </c>
      <c r="K116" s="24" t="s">
        <v>278</v>
      </c>
    </row>
    <row r="117" spans="1:15" s="6" customFormat="1" x14ac:dyDescent="0.3">
      <c r="A117" s="6" t="s">
        <v>11</v>
      </c>
      <c r="B117" s="35" t="s">
        <v>237</v>
      </c>
      <c r="C117" s="6" t="s">
        <v>14</v>
      </c>
      <c r="D117" s="6" t="s">
        <v>14</v>
      </c>
      <c r="E117" s="17" t="s">
        <v>279</v>
      </c>
      <c r="F117" s="36">
        <v>16202</v>
      </c>
      <c r="G117" s="3" t="str">
        <f>VLOOKUP(C117,'[1]CN SCZ'!$C:$J,7,FALSE)</f>
        <v>intronic</v>
      </c>
      <c r="H117" s="3" t="str">
        <f>VLOOKUP(C117:C117,'[1]CN SCZ'!$C:$J,8,FALSE)</f>
        <v>intron 3 (NM_018723) / intron 1 (NM_01142334)</v>
      </c>
      <c r="I117" s="6" t="s">
        <v>245</v>
      </c>
      <c r="J117" s="6" t="s">
        <v>14</v>
      </c>
      <c r="K117" s="24" t="s">
        <v>278</v>
      </c>
    </row>
    <row r="118" spans="1:15" s="6" customFormat="1" ht="30.15" x14ac:dyDescent="0.3">
      <c r="A118" s="3" t="s">
        <v>11</v>
      </c>
      <c r="B118" s="3" t="s">
        <v>14</v>
      </c>
      <c r="C118" s="18">
        <v>188856</v>
      </c>
      <c r="D118" s="3" t="s">
        <v>14</v>
      </c>
      <c r="E118" s="19" t="s">
        <v>280</v>
      </c>
      <c r="F118" s="38">
        <v>144962</v>
      </c>
      <c r="G118" s="3" t="str">
        <f>VLOOKUP(C118,'[1]CN SCZ'!$C:$J,7,FALSE)</f>
        <v>UTR, exonic, intronic</v>
      </c>
      <c r="H118" s="3" t="str">
        <f>VLOOKUP(C118:C118,'[1]CN SCZ'!$C:$J,8,FALSE)</f>
        <v>introns 3-4, exon 4 (NM_018723) / introns 1-2, UTR, exon 2 (NM_01142334)</v>
      </c>
      <c r="I118" s="3" t="s">
        <v>245</v>
      </c>
      <c r="J118" s="3" t="s">
        <v>14</v>
      </c>
      <c r="K118" s="3" t="s">
        <v>175</v>
      </c>
    </row>
    <row r="119" spans="1:15" s="12" customFormat="1" ht="30.15" x14ac:dyDescent="0.3">
      <c r="A119" s="3" t="s">
        <v>11</v>
      </c>
      <c r="B119" s="3" t="s">
        <v>41</v>
      </c>
      <c r="C119" s="3" t="s">
        <v>14</v>
      </c>
      <c r="D119" s="3" t="s">
        <v>31</v>
      </c>
      <c r="E119" s="2" t="s">
        <v>281</v>
      </c>
      <c r="F119" s="39">
        <v>277.54000000000002</v>
      </c>
      <c r="G119" s="3" t="str">
        <f>VLOOKUP(C119,'[1]CN Tourette'!$C:$J,7,FALSE)</f>
        <v>exonic, intronic</v>
      </c>
      <c r="H119" s="3" t="str">
        <f>VLOOKUP(C119:C119,'[1]CN Tourette'!$C:$J,8,FALSE)</f>
        <v>introns 1-2, exon 2 (NM_018723)</v>
      </c>
      <c r="I119" s="3" t="s">
        <v>282</v>
      </c>
      <c r="J119" s="3" t="s">
        <v>283</v>
      </c>
      <c r="K119" s="3" t="s">
        <v>284</v>
      </c>
    </row>
    <row r="120" spans="1:15" s="12" customFormat="1" x14ac:dyDescent="0.3">
      <c r="A120" s="3" t="s">
        <v>11</v>
      </c>
      <c r="B120" s="3" t="s">
        <v>14</v>
      </c>
      <c r="C120" s="3" t="s">
        <v>285</v>
      </c>
      <c r="D120" s="3" t="s">
        <v>31</v>
      </c>
      <c r="E120" s="2" t="s">
        <v>286</v>
      </c>
      <c r="F120" s="3">
        <v>315.97300000000001</v>
      </c>
      <c r="G120" s="3" t="str">
        <f>VLOOKUP(C120,'[1]CN Tourette'!$C:$J,7,FALSE)</f>
        <v>exonic, intronic</v>
      </c>
      <c r="H120" s="3" t="str">
        <f>VLOOKUP(C120:C120,'[1]CN Tourette'!$C:$J,8,FALSE)</f>
        <v>intron 3  (NM_018723) / UTR exon 1, intron 1 (NM_001142334)</v>
      </c>
      <c r="I120" s="3" t="s">
        <v>287</v>
      </c>
      <c r="J120" s="3" t="s">
        <v>14</v>
      </c>
      <c r="K120" s="3" t="s">
        <v>288</v>
      </c>
      <c r="L120" s="27"/>
      <c r="M120" s="27"/>
      <c r="N120" s="27"/>
      <c r="O120" s="27"/>
    </row>
    <row r="121" spans="1:15" s="12" customFormat="1" x14ac:dyDescent="0.3">
      <c r="A121" s="3" t="s">
        <v>11</v>
      </c>
      <c r="B121" s="3" t="s">
        <v>14</v>
      </c>
      <c r="C121" s="3" t="s">
        <v>289</v>
      </c>
      <c r="D121" s="3" t="s">
        <v>34</v>
      </c>
      <c r="E121" s="2" t="s">
        <v>290</v>
      </c>
      <c r="F121" s="3">
        <v>251.726</v>
      </c>
      <c r="G121" s="3" t="str">
        <f>VLOOKUP(C121,'[1]CN Tourette'!$C:$J,7,FALSE)</f>
        <v>exonic, intronic</v>
      </c>
      <c r="H121" s="3" t="str">
        <f>VLOOKUP(C121:C121,'[1]CN Tourette'!$C:$J,8,FALSE)</f>
        <v>introns 2-3, exon 3 (NM_018723)</v>
      </c>
      <c r="I121" s="3" t="s">
        <v>287</v>
      </c>
      <c r="J121" s="3" t="s">
        <v>14</v>
      </c>
      <c r="K121" s="3" t="s">
        <v>288</v>
      </c>
    </row>
    <row r="122" spans="1:15" s="27" customFormat="1" x14ac:dyDescent="0.3">
      <c r="A122" s="3" t="s">
        <v>11</v>
      </c>
      <c r="B122" s="3" t="s">
        <v>14</v>
      </c>
      <c r="C122" s="3" t="s">
        <v>291</v>
      </c>
      <c r="D122" s="3" t="s">
        <v>31</v>
      </c>
      <c r="E122" s="2" t="s">
        <v>292</v>
      </c>
      <c r="F122" s="3">
        <v>17.492000000000001</v>
      </c>
      <c r="G122" s="3" t="str">
        <f>VLOOKUP(C122,'[1]CN Tourette'!$C:$J,7,FALSE)</f>
        <v>intronic</v>
      </c>
      <c r="H122" s="3" t="str">
        <f>VLOOKUP(C122:C122,'[1]CN Tourette'!$C:$J,8,FALSE)</f>
        <v>intron 3  (NM_018723) / intron 1 (NM_001142334)</v>
      </c>
      <c r="I122" s="3" t="s">
        <v>287</v>
      </c>
      <c r="J122" s="3" t="s">
        <v>14</v>
      </c>
      <c r="K122" s="3" t="s">
        <v>293</v>
      </c>
      <c r="L122" s="12"/>
      <c r="M122" s="12"/>
      <c r="N122" s="12"/>
      <c r="O122" s="12"/>
    </row>
    <row r="123" spans="1:15" s="27" customFormat="1" ht="30.15" x14ac:dyDescent="0.3">
      <c r="A123" s="3" t="s">
        <v>11</v>
      </c>
      <c r="B123" s="3" t="s">
        <v>41</v>
      </c>
      <c r="C123" s="3" t="s">
        <v>294</v>
      </c>
      <c r="D123" s="3" t="s">
        <v>34</v>
      </c>
      <c r="E123" s="2" t="s">
        <v>295</v>
      </c>
      <c r="F123" s="40">
        <v>76000</v>
      </c>
      <c r="G123" s="3" t="str">
        <f>VLOOKUP(C123,'[1]CN comorbidities'!$C:$J,7,FALSE)</f>
        <v>intronic</v>
      </c>
      <c r="H123" s="3" t="str">
        <f>VLOOKUP(C123:C123,'[1]CN comorbidities'!$C:$J,8,FALSE)</f>
        <v>intron 1 (NM_018723)</v>
      </c>
      <c r="I123" s="3" t="s">
        <v>296</v>
      </c>
      <c r="J123" s="3" t="s">
        <v>297</v>
      </c>
      <c r="K123" s="3" t="s">
        <v>298</v>
      </c>
    </row>
    <row r="124" spans="1:15" s="27" customFormat="1" ht="30.15" x14ac:dyDescent="0.3">
      <c r="A124" s="3" t="s">
        <v>11</v>
      </c>
      <c r="B124" s="3" t="s">
        <v>12</v>
      </c>
      <c r="C124" s="3" t="s">
        <v>299</v>
      </c>
      <c r="D124" s="3" t="s">
        <v>34</v>
      </c>
      <c r="E124" s="2" t="s">
        <v>300</v>
      </c>
      <c r="F124" s="40">
        <v>82000</v>
      </c>
      <c r="G124" s="3" t="str">
        <f>VLOOKUP(C124,'[1]CN comorbidities'!$C:$J,7,FALSE)</f>
        <v>intronic</v>
      </c>
      <c r="H124" s="3" t="str">
        <f>VLOOKUP(C124:C124,'[1]CN comorbidities'!$C:$J,8,FALSE)</f>
        <v>intron 3 (NM_018723) / intron 1 (NM_01142334)</v>
      </c>
      <c r="I124" s="3" t="s">
        <v>301</v>
      </c>
      <c r="J124" s="3" t="s">
        <v>302</v>
      </c>
      <c r="K124" s="3" t="s">
        <v>298</v>
      </c>
    </row>
    <row r="125" spans="1:15" ht="30.15" x14ac:dyDescent="0.3">
      <c r="A125" s="3" t="s">
        <v>11</v>
      </c>
      <c r="B125" s="3" t="s">
        <v>303</v>
      </c>
      <c r="C125" s="3" t="s">
        <v>304</v>
      </c>
      <c r="D125" s="3" t="s">
        <v>31</v>
      </c>
      <c r="E125" s="2" t="s">
        <v>305</v>
      </c>
      <c r="F125" s="40">
        <v>70477</v>
      </c>
      <c r="G125" s="3" t="str">
        <f>VLOOKUP(C125,'[1]CN comorbidities'!$C:$J,7,FALSE)</f>
        <v>exonic</v>
      </c>
      <c r="H125" s="3" t="str">
        <f>VLOOKUP(C125:C125,'[1]CN comorbidities'!$C:$J,8,FALSE)</f>
        <v>introns 3-4, exon 4 (NM_018723) / introns 1-2, UTR, exon 2 (NM_01142334)</v>
      </c>
      <c r="I125" s="3" t="s">
        <v>306</v>
      </c>
      <c r="J125" s="3" t="s">
        <v>307</v>
      </c>
      <c r="K125" s="3" t="s">
        <v>246</v>
      </c>
    </row>
    <row r="126" spans="1:15" s="41" customFormat="1" x14ac:dyDescent="0.3">
      <c r="A126" s="3" t="s">
        <v>11</v>
      </c>
      <c r="B126" s="3" t="s">
        <v>14</v>
      </c>
      <c r="C126" s="3" t="s">
        <v>308</v>
      </c>
      <c r="D126" s="3" t="s">
        <v>34</v>
      </c>
      <c r="E126" s="2" t="s">
        <v>309</v>
      </c>
      <c r="F126" s="3">
        <v>87.602000000000004</v>
      </c>
      <c r="G126" s="3" t="str">
        <f>VLOOKUP(C126,'[1]CN comorbidities'!$C:$J,7,FALSE)</f>
        <v>UTR, exonic, intronic</v>
      </c>
      <c r="H126" s="3" t="str">
        <f>VLOOKUP(C126:C126,'[1]CN comorbidities'!$C:$J,8,FALSE)</f>
        <v>intron 3 (NM_018723) / UTR exon 1, intron 1 (NM_01142334)</v>
      </c>
      <c r="I126" s="3" t="s">
        <v>310</v>
      </c>
      <c r="J126" s="3" t="s">
        <v>14</v>
      </c>
      <c r="K126" s="3" t="s">
        <v>288</v>
      </c>
    </row>
    <row r="127" spans="1:15" s="41" customFormat="1" x14ac:dyDescent="0.3">
      <c r="A127" s="3" t="s">
        <v>11</v>
      </c>
      <c r="B127" s="3" t="s">
        <v>14</v>
      </c>
      <c r="C127" s="3" t="s">
        <v>311</v>
      </c>
      <c r="D127" s="3" t="s">
        <v>31</v>
      </c>
      <c r="E127" s="2" t="s">
        <v>312</v>
      </c>
      <c r="F127" s="3">
        <v>270.56799999999998</v>
      </c>
      <c r="G127" s="3" t="str">
        <f>VLOOKUP(C127,'[1]CN comorbidities'!$C:$J,7,FALSE)</f>
        <v>exonic, intronic</v>
      </c>
      <c r="H127" s="3" t="str">
        <f>VLOOKUP(C127:C127,'[1]CN comorbidities'!$C:$J,8,FALSE)</f>
        <v>introns 1-2, exon 2 (NM_018723)</v>
      </c>
      <c r="I127" s="3" t="s">
        <v>313</v>
      </c>
      <c r="J127" s="3" t="s">
        <v>14</v>
      </c>
      <c r="K127" s="3" t="s">
        <v>288</v>
      </c>
    </row>
    <row r="128" spans="1:15" s="41" customFormat="1" x14ac:dyDescent="0.3">
      <c r="A128" s="3" t="s">
        <v>11</v>
      </c>
      <c r="B128" s="3" t="s">
        <v>14</v>
      </c>
      <c r="C128" s="3" t="s">
        <v>314</v>
      </c>
      <c r="D128" s="3" t="s">
        <v>31</v>
      </c>
      <c r="E128" s="2" t="s">
        <v>315</v>
      </c>
      <c r="F128" s="3">
        <v>205.387</v>
      </c>
      <c r="G128" s="3" t="str">
        <f>VLOOKUP(C128,'[1]CN comorbidities'!$C:$J,7,FALSE)</f>
        <v>UTR, exonic, intronic</v>
      </c>
      <c r="H128" s="3" t="str">
        <f>VLOOKUP(C128:C128,'[1]CN comorbidities'!$C:$J,8,FALSE)</f>
        <v>intron 3 (NM_018723) / UTR exon 1, intron 1 (NM_01142334)</v>
      </c>
      <c r="I128" s="3" t="s">
        <v>310</v>
      </c>
      <c r="J128" s="3" t="s">
        <v>14</v>
      </c>
      <c r="K128" s="3" t="s">
        <v>288</v>
      </c>
    </row>
    <row r="129" spans="1:11" s="41" customFormat="1" ht="30.15" x14ac:dyDescent="0.3">
      <c r="A129" s="22" t="s">
        <v>11</v>
      </c>
      <c r="B129" s="22" t="s">
        <v>14</v>
      </c>
      <c r="C129" s="22" t="s">
        <v>316</v>
      </c>
      <c r="D129" s="22" t="s">
        <v>31</v>
      </c>
      <c r="E129" s="21" t="s">
        <v>317</v>
      </c>
      <c r="F129" s="22">
        <v>140.31899999999999</v>
      </c>
      <c r="G129" s="22" t="str">
        <f>VLOOKUP(C129,'[1]CN comorbidities'!$C:$J,7,FALSE)</f>
        <v>UTR, exonic, intronic</v>
      </c>
      <c r="H129" s="22" t="str">
        <f>VLOOKUP(C129:C129,'[1]CN comorbidities'!$C:$J,8,FALSE)</f>
        <v>introns 3-4, exon 4 (NM_018723) / introns 1-2, UTR, exon 2 (NM_01142334)</v>
      </c>
      <c r="I129" s="22" t="s">
        <v>318</v>
      </c>
      <c r="J129" s="22" t="s">
        <v>14</v>
      </c>
      <c r="K129" s="22" t="s">
        <v>288</v>
      </c>
    </row>
    <row r="130" spans="1:11" s="41" customFormat="1" x14ac:dyDescent="0.3">
      <c r="A130" s="3" t="s">
        <v>319</v>
      </c>
      <c r="B130" s="3" t="s">
        <v>12</v>
      </c>
      <c r="C130" s="2" t="s">
        <v>320</v>
      </c>
      <c r="D130" s="3" t="s">
        <v>14</v>
      </c>
      <c r="E130" s="2" t="s">
        <v>321</v>
      </c>
      <c r="F130" s="4">
        <v>88255</v>
      </c>
      <c r="G130" s="3" t="str">
        <f>VLOOKUP(C130,'[1]CN ADHD'!$C:$J,7,FALSE)</f>
        <v>UTR, exonic, intronic</v>
      </c>
      <c r="H130" s="3" t="str">
        <f>VLOOKUP(C130:C130,'[1]CN ADHD'!$C:$J,8,FALSE)</f>
        <v>intron 3  (NM_018723) / UTR exon 1, intron 1 (NM_01142334)</v>
      </c>
      <c r="I130" s="3" t="s">
        <v>16</v>
      </c>
      <c r="J130" s="3" t="s">
        <v>322</v>
      </c>
      <c r="K130" s="3" t="s">
        <v>18</v>
      </c>
    </row>
    <row r="131" spans="1:11" s="41" customFormat="1" ht="30.15" x14ac:dyDescent="0.3">
      <c r="A131" s="3" t="s">
        <v>319</v>
      </c>
      <c r="B131" s="3" t="s">
        <v>41</v>
      </c>
      <c r="C131" s="2" t="s">
        <v>323</v>
      </c>
      <c r="D131" s="3" t="s">
        <v>14</v>
      </c>
      <c r="E131" s="2" t="s">
        <v>324</v>
      </c>
      <c r="F131" s="4">
        <v>47159</v>
      </c>
      <c r="G131" s="3" t="str">
        <f>VLOOKUP(C131,'[1]CN ADHD'!$C:$J,7,FALSE)</f>
        <v>intronic</v>
      </c>
      <c r="H131" s="3" t="str">
        <f>VLOOKUP(C131:C131,'[1]CN ADHD'!$C:$J,8,FALSE)</f>
        <v>intron 4 (NM_018723) /  intron 2 (NM_01142334)</v>
      </c>
      <c r="I131" s="3" t="s">
        <v>16</v>
      </c>
      <c r="J131" s="3" t="s">
        <v>325</v>
      </c>
      <c r="K131" s="3" t="s">
        <v>18</v>
      </c>
    </row>
    <row r="132" spans="1:11" s="31" customFormat="1" x14ac:dyDescent="0.3">
      <c r="A132" s="3" t="s">
        <v>319</v>
      </c>
      <c r="B132" s="3" t="s">
        <v>14</v>
      </c>
      <c r="C132" s="30" t="s">
        <v>326</v>
      </c>
      <c r="D132" s="3" t="s">
        <v>14</v>
      </c>
      <c r="E132" s="31" t="s">
        <v>327</v>
      </c>
      <c r="F132" s="31">
        <v>18401</v>
      </c>
      <c r="G132" s="31" t="s">
        <v>26</v>
      </c>
      <c r="H132" s="31" t="s">
        <v>27</v>
      </c>
      <c r="I132" s="3" t="s">
        <v>16</v>
      </c>
      <c r="J132" s="30" t="s">
        <v>14</v>
      </c>
      <c r="K132" s="31" t="s">
        <v>23</v>
      </c>
    </row>
    <row r="133" spans="1:11" s="41" customFormat="1" ht="45.2" x14ac:dyDescent="0.3">
      <c r="A133" s="5" t="s">
        <v>319</v>
      </c>
      <c r="B133" s="6" t="s">
        <v>12</v>
      </c>
      <c r="C133" s="5">
        <v>1912</v>
      </c>
      <c r="D133" s="6" t="s">
        <v>14</v>
      </c>
      <c r="E133" s="5" t="s">
        <v>328</v>
      </c>
      <c r="F133" s="8">
        <v>18752</v>
      </c>
      <c r="G133" s="3" t="str">
        <f>VLOOKUP(C133,'[1]CN ASD'!$C:$J,7,FALSE)</f>
        <v>UTR, exonic, intronic</v>
      </c>
      <c r="H133" s="3" t="str">
        <f>VLOOKUP(C133:C133,'[1]CN ASD'!$C:$J,8,FALSE)</f>
        <v>introns 14-15, exons 15-16, UTR  (NM_018723) / introns 12-13, exons 13-14, UTR (NM_001142334) / introns 11-12, exons 12-13, UTR (NM_145892)</v>
      </c>
      <c r="I133" s="6" t="s">
        <v>36</v>
      </c>
      <c r="J133" s="6" t="s">
        <v>14</v>
      </c>
      <c r="K133" s="6" t="s">
        <v>329</v>
      </c>
    </row>
    <row r="134" spans="1:11" s="41" customFormat="1" x14ac:dyDescent="0.3">
      <c r="A134" s="5" t="s">
        <v>319</v>
      </c>
      <c r="B134" s="6" t="s">
        <v>12</v>
      </c>
      <c r="C134" s="5" t="s">
        <v>330</v>
      </c>
      <c r="D134" s="6" t="s">
        <v>31</v>
      </c>
      <c r="E134" s="5" t="s">
        <v>331</v>
      </c>
      <c r="F134" s="8">
        <v>199000</v>
      </c>
      <c r="G134" s="3" t="str">
        <f>VLOOKUP(C134,'[1]CN ASD'!$C:$J,7,FALSE)</f>
        <v>intronic</v>
      </c>
      <c r="H134" s="3" t="str">
        <f>VLOOKUP(C134:C134,'[1]CN ASD'!$C:$J,8,FALSE)</f>
        <v>intron 1 (NM_018723)</v>
      </c>
      <c r="I134" s="6" t="s">
        <v>36</v>
      </c>
      <c r="J134" s="6" t="s">
        <v>332</v>
      </c>
      <c r="K134" s="6" t="s">
        <v>298</v>
      </c>
    </row>
    <row r="135" spans="1:11" s="41" customFormat="1" x14ac:dyDescent="0.3">
      <c r="A135" s="5" t="s">
        <v>319</v>
      </c>
      <c r="B135" s="6" t="s">
        <v>12</v>
      </c>
      <c r="C135" s="5" t="s">
        <v>333</v>
      </c>
      <c r="D135" s="6" t="s">
        <v>34</v>
      </c>
      <c r="E135" s="5" t="s">
        <v>334</v>
      </c>
      <c r="F135" s="8">
        <v>34402</v>
      </c>
      <c r="G135" s="3" t="str">
        <f>VLOOKUP(C135,'[1]CN ASD'!$C:$J,7,FALSE)</f>
        <v>intronic</v>
      </c>
      <c r="H135" s="3" t="str">
        <f>VLOOKUP(C135:C135,'[1]CN ASD'!$C:$J,8,FALSE)</f>
        <v>intron 2 (NM_018723)</v>
      </c>
      <c r="I135" s="6" t="s">
        <v>36</v>
      </c>
      <c r="J135" s="6" t="s">
        <v>14</v>
      </c>
      <c r="K135" s="6" t="s">
        <v>50</v>
      </c>
    </row>
    <row r="136" spans="1:11" s="41" customFormat="1" x14ac:dyDescent="0.3">
      <c r="A136" s="5" t="s">
        <v>319</v>
      </c>
      <c r="B136" s="6" t="s">
        <v>12</v>
      </c>
      <c r="C136" s="5" t="s">
        <v>335</v>
      </c>
      <c r="D136" s="6" t="s">
        <v>31</v>
      </c>
      <c r="E136" s="5" t="s">
        <v>336</v>
      </c>
      <c r="F136" s="8">
        <v>31788</v>
      </c>
      <c r="G136" s="3" t="str">
        <f>VLOOKUP(C136,'[1]CN ASD'!$C:$J,7,FALSE)</f>
        <v>intronic</v>
      </c>
      <c r="H136" s="3" t="str">
        <f>VLOOKUP(C136:C136,'[1]CN ASD'!$C:$J,8,FALSE)</f>
        <v>intron 2 (NM_018723)</v>
      </c>
      <c r="I136" s="6" t="s">
        <v>36</v>
      </c>
      <c r="J136" s="6" t="s">
        <v>14</v>
      </c>
      <c r="K136" s="6" t="s">
        <v>50</v>
      </c>
    </row>
    <row r="137" spans="1:11" s="42" customFormat="1" x14ac:dyDescent="0.3">
      <c r="A137" s="5" t="s">
        <v>319</v>
      </c>
      <c r="B137" s="6" t="s">
        <v>12</v>
      </c>
      <c r="C137" s="5" t="s">
        <v>337</v>
      </c>
      <c r="D137" s="6" t="s">
        <v>34</v>
      </c>
      <c r="E137" s="5" t="s">
        <v>336</v>
      </c>
      <c r="F137" s="8">
        <v>31788</v>
      </c>
      <c r="G137" s="3" t="str">
        <f>VLOOKUP(C137,'[1]CN ASD'!$C:$J,7,FALSE)</f>
        <v>intronic</v>
      </c>
      <c r="H137" s="3" t="str">
        <f>VLOOKUP(C137:C137,'[1]CN ASD'!$C:$J,8,FALSE)</f>
        <v>intron 2 (NM_018723)</v>
      </c>
      <c r="I137" s="6" t="s">
        <v>36</v>
      </c>
      <c r="J137" s="6" t="s">
        <v>49</v>
      </c>
      <c r="K137" s="6" t="s">
        <v>50</v>
      </c>
    </row>
    <row r="138" spans="1:11" s="6" customFormat="1" x14ac:dyDescent="0.3">
      <c r="A138" s="5" t="s">
        <v>319</v>
      </c>
      <c r="B138" s="6" t="s">
        <v>41</v>
      </c>
      <c r="C138" s="5" t="s">
        <v>338</v>
      </c>
      <c r="D138" s="6" t="s">
        <v>31</v>
      </c>
      <c r="E138" s="5" t="s">
        <v>336</v>
      </c>
      <c r="F138" s="8">
        <v>31788</v>
      </c>
      <c r="G138" s="3" t="str">
        <f>VLOOKUP(C138,'[1]CN ASD'!$C:$J,7,FALSE)</f>
        <v>intronic</v>
      </c>
      <c r="H138" s="3" t="str">
        <f>VLOOKUP(C138:C138,'[1]CN ASD'!$C:$J,8,FALSE)</f>
        <v>intron 2 (NM_018723)</v>
      </c>
      <c r="I138" s="6" t="s">
        <v>36</v>
      </c>
      <c r="J138" s="6" t="s">
        <v>14</v>
      </c>
      <c r="K138" s="6" t="s">
        <v>50</v>
      </c>
    </row>
    <row r="139" spans="1:11" s="6" customFormat="1" x14ac:dyDescent="0.3">
      <c r="A139" s="5" t="s">
        <v>319</v>
      </c>
      <c r="B139" s="6" t="s">
        <v>41</v>
      </c>
      <c r="C139" s="5" t="s">
        <v>339</v>
      </c>
      <c r="D139" s="6" t="s">
        <v>34</v>
      </c>
      <c r="E139" s="5" t="s">
        <v>336</v>
      </c>
      <c r="F139" s="8">
        <v>31788</v>
      </c>
      <c r="G139" s="3" t="str">
        <f>VLOOKUP(C139,'[1]CN ASD'!$C:$J,7,FALSE)</f>
        <v>intronic</v>
      </c>
      <c r="H139" s="3" t="str">
        <f>VLOOKUP(C139:C139,'[1]CN ASD'!$C:$J,8,FALSE)</f>
        <v>intron 2 (NM_018723)</v>
      </c>
      <c r="I139" s="6" t="s">
        <v>36</v>
      </c>
      <c r="J139" s="6" t="s">
        <v>49</v>
      </c>
      <c r="K139" s="6" t="s">
        <v>50</v>
      </c>
    </row>
    <row r="140" spans="1:11" s="6" customFormat="1" x14ac:dyDescent="0.3">
      <c r="A140" s="5" t="s">
        <v>319</v>
      </c>
      <c r="B140" s="5" t="s">
        <v>41</v>
      </c>
      <c r="C140" s="6" t="s">
        <v>340</v>
      </c>
      <c r="D140" s="5" t="s">
        <v>34</v>
      </c>
      <c r="E140" s="5" t="s">
        <v>341</v>
      </c>
      <c r="F140" s="7">
        <v>31242</v>
      </c>
      <c r="G140" s="3" t="str">
        <f>VLOOKUP(C140,'[1]CN ASD'!$C:$J,7,FALSE)</f>
        <v>intronic</v>
      </c>
      <c r="H140" s="3" t="str">
        <f>VLOOKUP(C140:C140,'[1]CN ASD'!$C:$J,8,FALSE)</f>
        <v>intron 2 (NM_018723)</v>
      </c>
      <c r="I140" s="5" t="s">
        <v>36</v>
      </c>
      <c r="J140" s="5" t="s">
        <v>93</v>
      </c>
      <c r="K140" s="5" t="s">
        <v>94</v>
      </c>
    </row>
    <row r="141" spans="1:11" s="6" customFormat="1" x14ac:dyDescent="0.3">
      <c r="A141" s="5" t="s">
        <v>319</v>
      </c>
      <c r="B141" s="5" t="s">
        <v>41</v>
      </c>
      <c r="C141" s="6" t="s">
        <v>342</v>
      </c>
      <c r="D141" s="5" t="s">
        <v>31</v>
      </c>
      <c r="E141" s="5" t="s">
        <v>336</v>
      </c>
      <c r="F141" s="7">
        <v>31788</v>
      </c>
      <c r="G141" s="3" t="str">
        <f>VLOOKUP(C141,'[1]CN ASD'!$C:$J,7,FALSE)</f>
        <v>intronic</v>
      </c>
      <c r="H141" s="3" t="str">
        <f>VLOOKUP(C141:C141,'[1]CN ASD'!$C:$J,8,FALSE)</f>
        <v>intron 2 (NM_018723)</v>
      </c>
      <c r="I141" s="5" t="s">
        <v>36</v>
      </c>
      <c r="J141" s="5" t="s">
        <v>93</v>
      </c>
      <c r="K141" s="5" t="s">
        <v>94</v>
      </c>
    </row>
    <row r="142" spans="1:11" s="6" customFormat="1" x14ac:dyDescent="0.3">
      <c r="A142" s="5" t="s">
        <v>319</v>
      </c>
      <c r="B142" s="5" t="s">
        <v>12</v>
      </c>
      <c r="C142" s="6" t="s">
        <v>343</v>
      </c>
      <c r="D142" s="5" t="s">
        <v>31</v>
      </c>
      <c r="E142" s="5" t="s">
        <v>336</v>
      </c>
      <c r="F142" s="7">
        <v>31788</v>
      </c>
      <c r="G142" s="3" t="str">
        <f>VLOOKUP(C142,'[1]CN ASD'!$C:$J,7,FALSE)</f>
        <v>intronic</v>
      </c>
      <c r="H142" s="3" t="str">
        <f>VLOOKUP(C142:C142,'[1]CN ASD'!$C:$J,8,FALSE)</f>
        <v>intron 2 (NM_018723)</v>
      </c>
      <c r="I142" s="5" t="s">
        <v>36</v>
      </c>
      <c r="J142" s="5" t="s">
        <v>93</v>
      </c>
      <c r="K142" s="5" t="s">
        <v>94</v>
      </c>
    </row>
    <row r="143" spans="1:11" s="42" customFormat="1" x14ac:dyDescent="0.3">
      <c r="A143" s="5" t="s">
        <v>319</v>
      </c>
      <c r="B143" s="5" t="s">
        <v>12</v>
      </c>
      <c r="C143" s="6" t="s">
        <v>344</v>
      </c>
      <c r="D143" s="5" t="s">
        <v>34</v>
      </c>
      <c r="E143" s="5" t="s">
        <v>334</v>
      </c>
      <c r="F143" s="7">
        <v>34402</v>
      </c>
      <c r="G143" s="3" t="str">
        <f>VLOOKUP(C143,'[1]CN ASD'!$C:$J,7,FALSE)</f>
        <v>intronic</v>
      </c>
      <c r="H143" s="3" t="str">
        <f>VLOOKUP(C143:C143,'[1]CN ASD'!$C:$J,8,FALSE)</f>
        <v>intron 2 (NM_018723)</v>
      </c>
      <c r="I143" s="5" t="s">
        <v>36</v>
      </c>
      <c r="J143" s="5" t="s">
        <v>93</v>
      </c>
      <c r="K143" s="5" t="s">
        <v>94</v>
      </c>
    </row>
    <row r="144" spans="1:11" s="42" customFormat="1" x14ac:dyDescent="0.3">
      <c r="A144" s="5" t="s">
        <v>319</v>
      </c>
      <c r="B144" s="5" t="s">
        <v>12</v>
      </c>
      <c r="C144" s="6" t="s">
        <v>345</v>
      </c>
      <c r="D144" s="5" t="s">
        <v>34</v>
      </c>
      <c r="E144" s="5" t="s">
        <v>346</v>
      </c>
      <c r="F144" s="7">
        <v>62799</v>
      </c>
      <c r="G144" s="3" t="str">
        <f>VLOOKUP(C144,'[1]CN ASD'!$C:$J,7,FALSE)</f>
        <v>intronic</v>
      </c>
      <c r="H144" s="3" t="str">
        <f>VLOOKUP(C144:C144,'[1]CN ASD'!$C:$J,8,FALSE)</f>
        <v>intron 4 (NM_018723) / intron 2  (NM_001142334)</v>
      </c>
      <c r="I144" s="5" t="s">
        <v>36</v>
      </c>
      <c r="J144" s="5" t="s">
        <v>49</v>
      </c>
      <c r="K144" s="5" t="s">
        <v>94</v>
      </c>
    </row>
    <row r="145" spans="1:18" s="42" customFormat="1" x14ac:dyDescent="0.3">
      <c r="A145" s="5" t="s">
        <v>319</v>
      </c>
      <c r="B145" s="5" t="s">
        <v>61</v>
      </c>
      <c r="C145" s="6" t="s">
        <v>347</v>
      </c>
      <c r="D145" s="5" t="s">
        <v>34</v>
      </c>
      <c r="E145" s="5" t="s">
        <v>348</v>
      </c>
      <c r="F145" s="7">
        <v>20780</v>
      </c>
      <c r="G145" s="3" t="str">
        <f>VLOOKUP(C145,'[1]CN ASD'!$C:$J,7,FALSE)</f>
        <v>intronic</v>
      </c>
      <c r="H145" s="3" t="str">
        <f>VLOOKUP(C145:C145,'[1]CN ASD'!$C:$J,8,FALSE)</f>
        <v>intron 4 (NM_018723) / intron 2  (NM_001142334)</v>
      </c>
      <c r="I145" s="5" t="s">
        <v>36</v>
      </c>
      <c r="J145" s="5" t="s">
        <v>14</v>
      </c>
      <c r="K145" s="5" t="s">
        <v>94</v>
      </c>
    </row>
    <row r="146" spans="1:18" s="42" customFormat="1" ht="30.15" x14ac:dyDescent="0.3">
      <c r="A146" s="6" t="s">
        <v>319</v>
      </c>
      <c r="B146" s="6" t="s">
        <v>41</v>
      </c>
      <c r="C146" s="5" t="s">
        <v>349</v>
      </c>
      <c r="D146" s="6" t="s">
        <v>34</v>
      </c>
      <c r="E146" s="5" t="s">
        <v>350</v>
      </c>
      <c r="F146" s="8">
        <v>1058</v>
      </c>
      <c r="G146" s="3" t="str">
        <f>VLOOKUP(C146,'[1]CN ASD'!$C:$J,7,FALSE)</f>
        <v xml:space="preserve">UTR, exonic, intronic </v>
      </c>
      <c r="H146" s="3" t="str">
        <f>VLOOKUP(C146:C146,'[1]CN ASD'!$C:$J,8,FALSE)</f>
        <v>UTR, introns 1-3, exons 1-3 (NM_018723) / UTR, intron 1 (NM_001142334)</v>
      </c>
      <c r="I146" s="6" t="s">
        <v>36</v>
      </c>
      <c r="J146" s="6" t="s">
        <v>14</v>
      </c>
      <c r="K146" s="6" t="s">
        <v>351</v>
      </c>
    </row>
    <row r="147" spans="1:18" s="42" customFormat="1" ht="30.15" x14ac:dyDescent="0.3">
      <c r="A147" s="6" t="s">
        <v>319</v>
      </c>
      <c r="B147" s="6" t="s">
        <v>14</v>
      </c>
      <c r="C147" s="6" t="s">
        <v>352</v>
      </c>
      <c r="D147" s="6" t="s">
        <v>34</v>
      </c>
      <c r="E147" s="7" t="s">
        <v>353</v>
      </c>
      <c r="F147" s="8">
        <v>372796</v>
      </c>
      <c r="G147" s="3" t="str">
        <f>VLOOKUP(C147,'[1]CN ASD'!$C:$J,7,FALSE)</f>
        <v>UTR, exonic, intronic</v>
      </c>
      <c r="H147" s="3" t="str">
        <f>VLOOKUP(C147:C147,'[1]CN ASD'!$C:$J,8,FALSE)</f>
        <v>exon 4, intron 3-4 (NM_018723) / UTR, exon 1-2, intron 1-2  (NM_001142334)</v>
      </c>
      <c r="I147" s="6" t="s">
        <v>36</v>
      </c>
      <c r="J147" s="6" t="s">
        <v>14</v>
      </c>
      <c r="K147" s="6" t="s">
        <v>175</v>
      </c>
    </row>
    <row r="148" spans="1:18" s="42" customFormat="1" x14ac:dyDescent="0.3">
      <c r="A148" s="6" t="s">
        <v>319</v>
      </c>
      <c r="B148" s="6" t="s">
        <v>14</v>
      </c>
      <c r="C148" s="6" t="s">
        <v>354</v>
      </c>
      <c r="D148" s="6" t="s">
        <v>34</v>
      </c>
      <c r="E148" s="7" t="s">
        <v>355</v>
      </c>
      <c r="F148" s="8">
        <v>41712</v>
      </c>
      <c r="G148" s="3" t="str">
        <f>VLOOKUP(C148,'[1]CN ASD'!$C:$J,7,FALSE)</f>
        <v>exonic, intronic</v>
      </c>
      <c r="H148" s="3" t="str">
        <f>VLOOKUP(C148:C148,'[1]CN ASD'!$C:$J,8,FALSE)</f>
        <v>intron 2-3, exon 3 (NM_018723)</v>
      </c>
      <c r="I148" s="6" t="s">
        <v>36</v>
      </c>
      <c r="J148" s="6" t="s">
        <v>14</v>
      </c>
      <c r="K148" s="6" t="s">
        <v>175</v>
      </c>
      <c r="L148" s="43"/>
    </row>
    <row r="149" spans="1:18" s="3" customFormat="1" ht="30.15" x14ac:dyDescent="0.3">
      <c r="A149" s="6" t="s">
        <v>319</v>
      </c>
      <c r="B149" s="6" t="s">
        <v>12</v>
      </c>
      <c r="C149" s="8" t="s">
        <v>356</v>
      </c>
      <c r="D149" s="8" t="s">
        <v>31</v>
      </c>
      <c r="E149" s="7" t="s">
        <v>357</v>
      </c>
      <c r="F149" s="8">
        <v>1104</v>
      </c>
      <c r="G149" s="3" t="str">
        <f>VLOOKUP(C149,'[1]CN ASD'!$C:$J,7,FALSE)</f>
        <v>UTR, exonic, intronic</v>
      </c>
      <c r="H149" s="3" t="str">
        <f>VLOOKUP(C149:C149,'[1]CN ASD'!$C:$J,8,FALSE)</f>
        <v>introns 1-3, UTR, exons 1-3 (NM_018723) / UTR, exon 1-2, intron 1-2  (NM_001142334)</v>
      </c>
      <c r="I149" s="6" t="s">
        <v>36</v>
      </c>
      <c r="J149" s="6" t="s">
        <v>192</v>
      </c>
      <c r="K149" s="6" t="s">
        <v>189</v>
      </c>
      <c r="M149" s="6"/>
      <c r="N149" s="6"/>
      <c r="O149" s="6"/>
    </row>
    <row r="150" spans="1:18" s="6" customFormat="1" x14ac:dyDescent="0.3">
      <c r="A150" s="6" t="s">
        <v>319</v>
      </c>
      <c r="B150" s="6" t="s">
        <v>41</v>
      </c>
      <c r="C150" s="8" t="s">
        <v>358</v>
      </c>
      <c r="D150" s="8" t="s">
        <v>34</v>
      </c>
      <c r="E150" s="7" t="s">
        <v>359</v>
      </c>
      <c r="F150" s="8">
        <v>153424</v>
      </c>
      <c r="G150" s="3" t="str">
        <f>VLOOKUP(C150,'[1]CN ASD'!$C:$J,7,FALSE)</f>
        <v>intronic</v>
      </c>
      <c r="H150" s="3" t="str">
        <f>VLOOKUP(C150:C150,'[1]CN ASD'!$C:$J,8,FALSE)</f>
        <v>intron 1 (NM_018723)</v>
      </c>
      <c r="I150" s="6" t="s">
        <v>36</v>
      </c>
      <c r="J150" s="6" t="s">
        <v>198</v>
      </c>
      <c r="K150" s="6" t="s">
        <v>189</v>
      </c>
      <c r="L150" s="3"/>
    </row>
    <row r="151" spans="1:18" s="6" customFormat="1" ht="30.15" x14ac:dyDescent="0.3">
      <c r="A151" s="6" t="s">
        <v>319</v>
      </c>
      <c r="B151" s="6" t="s">
        <v>12</v>
      </c>
      <c r="C151" s="8" t="s">
        <v>360</v>
      </c>
      <c r="D151" s="8" t="s">
        <v>34</v>
      </c>
      <c r="E151" s="7" t="s">
        <v>361</v>
      </c>
      <c r="F151" s="8">
        <v>372124</v>
      </c>
      <c r="G151" s="3" t="str">
        <f>VLOOKUP(C151,'[1]CN ASD'!$C:$J,7,FALSE)</f>
        <v>UTR, exonic, intronic</v>
      </c>
      <c r="H151" s="3" t="str">
        <f>VLOOKUP(C151:C151,'[1]CN ASD'!$C:$J,8,FALSE)</f>
        <v>introns 3-4, exon 4 (NM_018723) / introns 1-2, exons 1-2, UTR (NM_001142334)</v>
      </c>
      <c r="I151" s="6" t="s">
        <v>36</v>
      </c>
      <c r="J151" s="6" t="s">
        <v>192</v>
      </c>
      <c r="K151" s="6" t="s">
        <v>189</v>
      </c>
      <c r="L151" s="3"/>
    </row>
    <row r="152" spans="1:18" s="6" customFormat="1" x14ac:dyDescent="0.3">
      <c r="A152" s="6" t="s">
        <v>319</v>
      </c>
      <c r="B152" s="6" t="s">
        <v>14</v>
      </c>
      <c r="C152" s="8" t="s">
        <v>362</v>
      </c>
      <c r="D152" s="6" t="s">
        <v>14</v>
      </c>
      <c r="E152" s="7" t="s">
        <v>363</v>
      </c>
      <c r="F152" s="8" t="s">
        <v>364</v>
      </c>
      <c r="G152" s="3" t="str">
        <f>VLOOKUP(C152,'[1]CN ASD'!$C:$J,7,FALSE)</f>
        <v>intronic</v>
      </c>
      <c r="H152" s="3" t="str">
        <f>VLOOKUP(C152:C152,'[1]CN ASD'!$C:$J,8,FALSE)</f>
        <v>intron 2 (NM_018723)</v>
      </c>
      <c r="I152" s="6" t="s">
        <v>36</v>
      </c>
      <c r="J152" s="6" t="s">
        <v>14</v>
      </c>
      <c r="K152" s="6" t="s">
        <v>207</v>
      </c>
      <c r="L152" s="3"/>
      <c r="M152" s="3"/>
      <c r="N152" s="3"/>
      <c r="O152" s="3"/>
    </row>
    <row r="153" spans="1:18" s="6" customFormat="1" x14ac:dyDescent="0.3">
      <c r="A153" s="12" t="s">
        <v>319</v>
      </c>
      <c r="B153" s="12" t="s">
        <v>14</v>
      </c>
      <c r="C153" s="12">
        <v>385</v>
      </c>
      <c r="D153" s="12" t="s">
        <v>14</v>
      </c>
      <c r="E153" s="13" t="s">
        <v>365</v>
      </c>
      <c r="F153" s="34">
        <v>621.82899999999995</v>
      </c>
      <c r="G153" s="3" t="str">
        <f>VLOOKUP(C153,'[1]CN BP'!$C:$J,7,FALSE)</f>
        <v>UTR, exonic, intronic</v>
      </c>
      <c r="H153" s="3" t="str">
        <f>VLOOKUP(C153:C153,'[1]CN BP'!$C:$J,8,FALSE)</f>
        <v>introns 1-2, UTR, exons 1-2 (NM_018723)</v>
      </c>
      <c r="I153" s="12" t="s">
        <v>231</v>
      </c>
      <c r="J153" s="6" t="s">
        <v>14</v>
      </c>
      <c r="K153" s="12" t="s">
        <v>232</v>
      </c>
      <c r="L153" s="3"/>
    </row>
    <row r="154" spans="1:18" s="6" customFormat="1" ht="30.15" x14ac:dyDescent="0.3">
      <c r="A154" s="12" t="s">
        <v>319</v>
      </c>
      <c r="B154" s="12" t="s">
        <v>14</v>
      </c>
      <c r="C154" s="12" t="s">
        <v>14</v>
      </c>
      <c r="D154" s="12" t="s">
        <v>14</v>
      </c>
      <c r="E154" s="14" t="s">
        <v>366</v>
      </c>
      <c r="F154" s="44">
        <f>(7356599-7134152)</f>
        <v>222447</v>
      </c>
      <c r="G154" s="44" t="s">
        <v>367</v>
      </c>
      <c r="H154" s="8" t="s">
        <v>368</v>
      </c>
      <c r="I154" s="12" t="s">
        <v>231</v>
      </c>
      <c r="J154" s="6" t="s">
        <v>14</v>
      </c>
      <c r="K154" s="12" t="s">
        <v>369</v>
      </c>
      <c r="L154" s="3"/>
    </row>
    <row r="155" spans="1:18" s="41" customFormat="1" x14ac:dyDescent="0.3">
      <c r="A155" s="6" t="s">
        <v>319</v>
      </c>
      <c r="B155" s="3" t="s">
        <v>14</v>
      </c>
      <c r="C155" s="6" t="s">
        <v>14</v>
      </c>
      <c r="D155" s="3" t="s">
        <v>14</v>
      </c>
      <c r="E155" s="2" t="s">
        <v>370</v>
      </c>
      <c r="F155" s="40">
        <v>363958</v>
      </c>
      <c r="G155" s="3" t="s">
        <v>21</v>
      </c>
      <c r="H155" s="3" t="s">
        <v>371</v>
      </c>
      <c r="I155" s="3" t="s">
        <v>231</v>
      </c>
      <c r="J155" s="3" t="s">
        <v>14</v>
      </c>
      <c r="K155" s="12" t="s">
        <v>369</v>
      </c>
      <c r="L155" s="45"/>
    </row>
    <row r="156" spans="1:18" s="6" customFormat="1" x14ac:dyDescent="0.3">
      <c r="A156" s="6" t="s">
        <v>319</v>
      </c>
      <c r="B156" s="6" t="s">
        <v>41</v>
      </c>
      <c r="C156" s="6">
        <v>2058</v>
      </c>
      <c r="D156" s="6" t="s">
        <v>34</v>
      </c>
      <c r="E156" s="5" t="s">
        <v>372</v>
      </c>
      <c r="F156" s="8" t="s">
        <v>373</v>
      </c>
      <c r="G156" s="3" t="str">
        <f>VLOOKUP(C156,'[1]CN SCZ'!$C:$J,7,FALSE)</f>
        <v>intronic</v>
      </c>
      <c r="H156" s="3" t="str">
        <f>VLOOKUP(C156:C156,'[1]CN SCZ'!$C:$J,8,FALSE)</f>
        <v>intron 2 (NM_018723)</v>
      </c>
      <c r="I156" s="6" t="s">
        <v>245</v>
      </c>
      <c r="J156" s="6" t="s">
        <v>374</v>
      </c>
      <c r="K156" s="6" t="s">
        <v>375</v>
      </c>
      <c r="L156" s="3"/>
    </row>
    <row r="157" spans="1:18" s="6" customFormat="1" x14ac:dyDescent="0.3">
      <c r="A157" s="6" t="s">
        <v>319</v>
      </c>
      <c r="B157" s="6" t="s">
        <v>14</v>
      </c>
      <c r="C157" s="6">
        <v>17615</v>
      </c>
      <c r="D157" s="6" t="s">
        <v>34</v>
      </c>
      <c r="E157" s="5" t="s">
        <v>376</v>
      </c>
      <c r="F157" s="8">
        <v>45311</v>
      </c>
      <c r="G157" s="3" t="str">
        <f>VLOOKUP(C157,'[1]CN SCZ'!$C:$J,7,FALSE)</f>
        <v>intronic</v>
      </c>
      <c r="H157" s="3" t="str">
        <f>VLOOKUP(C157:C157,'[1]CN SCZ'!$C:$J,8,FALSE)</f>
        <v>intron 2 (NM_018723)</v>
      </c>
      <c r="I157" s="6" t="s">
        <v>245</v>
      </c>
      <c r="J157" s="6" t="s">
        <v>377</v>
      </c>
      <c r="K157" s="6" t="s">
        <v>375</v>
      </c>
      <c r="L157" s="3"/>
    </row>
    <row r="158" spans="1:18" s="3" customFormat="1" x14ac:dyDescent="0.3">
      <c r="A158" s="6" t="s">
        <v>319</v>
      </c>
      <c r="B158" s="6" t="s">
        <v>12</v>
      </c>
      <c r="C158" s="6">
        <v>19800</v>
      </c>
      <c r="D158" s="6" t="s">
        <v>34</v>
      </c>
      <c r="E158" s="5" t="s">
        <v>376</v>
      </c>
      <c r="F158" s="8">
        <v>45311</v>
      </c>
      <c r="G158" s="3" t="str">
        <f>VLOOKUP(C158,'[1]CN SCZ'!$C:$J,7,FALSE)</f>
        <v>intronic</v>
      </c>
      <c r="H158" s="3" t="str">
        <f>VLOOKUP(C158:C158,'[1]CN SCZ'!$C:$J,8,FALSE)</f>
        <v>intron 2 (NM_018723)</v>
      </c>
      <c r="I158" s="6" t="s">
        <v>245</v>
      </c>
      <c r="J158" s="6" t="s">
        <v>322</v>
      </c>
      <c r="K158" s="6" t="s">
        <v>375</v>
      </c>
      <c r="L158" s="45"/>
      <c r="M158" s="45"/>
      <c r="N158" s="45"/>
      <c r="O158" s="45"/>
      <c r="P158" s="45"/>
      <c r="Q158" s="45"/>
      <c r="R158" s="45"/>
    </row>
    <row r="159" spans="1:18" s="3" customFormat="1" x14ac:dyDescent="0.3">
      <c r="A159" s="6" t="s">
        <v>319</v>
      </c>
      <c r="B159" s="6" t="s">
        <v>378</v>
      </c>
      <c r="C159" s="6">
        <v>20248</v>
      </c>
      <c r="D159" s="6" t="s">
        <v>34</v>
      </c>
      <c r="E159" s="5" t="s">
        <v>379</v>
      </c>
      <c r="F159" s="8">
        <v>62779</v>
      </c>
      <c r="G159" s="3" t="str">
        <f>VLOOKUP(C159,'[1]CN SCZ'!$C:$J,7,FALSE)</f>
        <v>intronic</v>
      </c>
      <c r="H159" s="3" t="str">
        <f>VLOOKUP(C159:C159,'[1]CN SCZ'!$C:$J,8,FALSE)</f>
        <v>intron 2 (NM_018723)</v>
      </c>
      <c r="I159" s="6" t="s">
        <v>245</v>
      </c>
      <c r="J159" s="6" t="s">
        <v>14</v>
      </c>
      <c r="K159" s="6" t="s">
        <v>375</v>
      </c>
    </row>
    <row r="160" spans="1:18" s="41" customFormat="1" x14ac:dyDescent="0.3">
      <c r="A160" s="6" t="s">
        <v>319</v>
      </c>
      <c r="B160" s="6" t="s">
        <v>61</v>
      </c>
      <c r="C160" s="6" t="s">
        <v>14</v>
      </c>
      <c r="D160" s="6" t="s">
        <v>34</v>
      </c>
      <c r="E160" s="5" t="s">
        <v>380</v>
      </c>
      <c r="F160" s="8">
        <v>30700</v>
      </c>
      <c r="G160" s="3" t="str">
        <f>VLOOKUP(C160,'[1]CN SCZ'!$C:$J,7,FALSE)</f>
        <v>intronic</v>
      </c>
      <c r="H160" s="3" t="str">
        <f>VLOOKUP(C160:C160,'[1]CN SCZ'!$C:$J,8,FALSE)</f>
        <v>intron 3 (NM_018723) / intron 1 (NM_01142334)</v>
      </c>
      <c r="I160" s="6" t="s">
        <v>381</v>
      </c>
      <c r="J160" s="6" t="s">
        <v>14</v>
      </c>
      <c r="K160" s="6" t="s">
        <v>382</v>
      </c>
      <c r="L160" s="3"/>
      <c r="M160" s="6"/>
      <c r="N160" s="6"/>
      <c r="O160" s="6"/>
      <c r="P160" s="6"/>
      <c r="Q160" s="6"/>
      <c r="R160" s="6"/>
    </row>
    <row r="161" spans="1:12" s="6" customFormat="1" ht="30.15" x14ac:dyDescent="0.3">
      <c r="A161" s="3" t="s">
        <v>319</v>
      </c>
      <c r="B161" s="3" t="s">
        <v>14</v>
      </c>
      <c r="C161" s="3" t="s">
        <v>383</v>
      </c>
      <c r="D161" s="12" t="s">
        <v>14</v>
      </c>
      <c r="E161" s="2" t="s">
        <v>384</v>
      </c>
      <c r="F161" s="3">
        <v>1672.636</v>
      </c>
      <c r="G161" s="3" t="str">
        <f>VLOOKUP(C161,'[1]CN Tourette'!$C:$J,7,FALSE)</f>
        <v>UTR, exonic, intronic</v>
      </c>
      <c r="H161" s="3" t="str">
        <f>VLOOKUP(C161:C161,'[1]CN Tourette'!$C:$J,8,FALSE)</f>
        <v>introns 1-4, exons 1-4, UTR (NM_018723) / introns 1-2, UTR, exons 1-2, UTR (NM_01142334)</v>
      </c>
      <c r="I161" s="3" t="s">
        <v>287</v>
      </c>
      <c r="J161" s="3" t="s">
        <v>14</v>
      </c>
      <c r="K161" s="3" t="s">
        <v>385</v>
      </c>
      <c r="L161" s="3"/>
    </row>
    <row r="162" spans="1:12" s="6" customFormat="1" x14ac:dyDescent="0.3">
      <c r="A162" s="3" t="s">
        <v>319</v>
      </c>
      <c r="B162" s="3" t="s">
        <v>14</v>
      </c>
      <c r="C162" s="3" t="s">
        <v>386</v>
      </c>
      <c r="D162" s="3" t="s">
        <v>34</v>
      </c>
      <c r="E162" s="2" t="s">
        <v>387</v>
      </c>
      <c r="F162" s="3">
        <v>56.820999999999998</v>
      </c>
      <c r="G162" s="3" t="str">
        <f>VLOOKUP(C162,'[1]CN Tourette'!$C:$J,7,FALSE)</f>
        <v>intronic</v>
      </c>
      <c r="H162" s="3" t="str">
        <f>VLOOKUP(C162:C162,'[1]CN Tourette'!$C:$J,8,FALSE)</f>
        <v>intron 2 (NM_018723)</v>
      </c>
      <c r="I162" s="3" t="s">
        <v>287</v>
      </c>
      <c r="J162" s="3" t="s">
        <v>14</v>
      </c>
      <c r="K162" s="3" t="s">
        <v>293</v>
      </c>
      <c r="L162" s="3"/>
    </row>
    <row r="163" spans="1:12" s="31" customFormat="1" ht="30.15" x14ac:dyDescent="0.3">
      <c r="A163" s="3" t="s">
        <v>319</v>
      </c>
      <c r="B163" s="3" t="s">
        <v>14</v>
      </c>
      <c r="C163" s="46" t="s">
        <v>388</v>
      </c>
      <c r="D163" s="31" t="s">
        <v>31</v>
      </c>
      <c r="E163" s="47" t="s">
        <v>389</v>
      </c>
      <c r="F163" s="31">
        <v>56045</v>
      </c>
      <c r="G163" s="31" t="s">
        <v>367</v>
      </c>
      <c r="H163" s="31" t="s">
        <v>390</v>
      </c>
      <c r="I163" s="31" t="s">
        <v>391</v>
      </c>
      <c r="J163" s="31" t="s">
        <v>14</v>
      </c>
      <c r="K163" s="31" t="s">
        <v>288</v>
      </c>
    </row>
    <row r="164" spans="1:12" s="6" customFormat="1" ht="30.15" x14ac:dyDescent="0.3">
      <c r="A164" s="3" t="s">
        <v>319</v>
      </c>
      <c r="B164" s="3" t="s">
        <v>61</v>
      </c>
      <c r="C164" s="2">
        <v>395669</v>
      </c>
      <c r="D164" s="3" t="s">
        <v>34</v>
      </c>
      <c r="E164" s="2" t="s">
        <v>147</v>
      </c>
      <c r="F164" s="40">
        <v>16730000</v>
      </c>
      <c r="G164" s="3" t="str">
        <f>VLOOKUP(C164,'[1]CN comorbidities'!$C:$J,7,FALSE)</f>
        <v>whole gene</v>
      </c>
      <c r="H164" s="3" t="str">
        <f>VLOOKUP(C164:C164,'[1]CN comorbidities'!$C:$J,8,FALSE)</f>
        <v>whole gene</v>
      </c>
      <c r="I164" s="3" t="s">
        <v>392</v>
      </c>
      <c r="J164" s="3" t="s">
        <v>14</v>
      </c>
      <c r="K164" s="3" t="s">
        <v>143</v>
      </c>
      <c r="L164" s="3"/>
    </row>
    <row r="165" spans="1:12" s="6" customFormat="1" x14ac:dyDescent="0.3">
      <c r="A165" s="22" t="s">
        <v>319</v>
      </c>
      <c r="B165" s="22" t="s">
        <v>41</v>
      </c>
      <c r="C165" s="22">
        <v>22415</v>
      </c>
      <c r="D165" s="22" t="s">
        <v>34</v>
      </c>
      <c r="E165" s="21" t="s">
        <v>393</v>
      </c>
      <c r="F165" s="48" t="s">
        <v>394</v>
      </c>
      <c r="G165" s="22" t="str">
        <f>VLOOKUP(C165,'[1]CN comorbidities'!$C:$J,7,FALSE)</f>
        <v>intronic</v>
      </c>
      <c r="H165" s="22" t="str">
        <f>VLOOKUP(C165:C165,'[1]CN comorbidities'!$C:$J,8,FALSE)</f>
        <v>intron 2 (NM_018723)</v>
      </c>
      <c r="I165" s="22" t="s">
        <v>395</v>
      </c>
      <c r="J165" s="22" t="s">
        <v>374</v>
      </c>
      <c r="K165" s="22" t="s">
        <v>375</v>
      </c>
      <c r="L165" s="3"/>
    </row>
    <row r="166" spans="1:12" x14ac:dyDescent="0.3">
      <c r="A166" s="49"/>
      <c r="B166" s="49"/>
      <c r="C166" s="49"/>
      <c r="D166" s="49"/>
      <c r="E166" s="20"/>
      <c r="F166" s="50"/>
      <c r="G166" s="49"/>
      <c r="H166" s="49"/>
      <c r="I166" s="49"/>
      <c r="J166" s="18"/>
      <c r="K166" s="50"/>
      <c r="L166" s="49"/>
    </row>
    <row r="167" spans="1:12" x14ac:dyDescent="0.3">
      <c r="A167" s="23" t="s">
        <v>396</v>
      </c>
      <c r="B167" s="49"/>
      <c r="C167" s="49"/>
      <c r="D167" s="49"/>
      <c r="E167" s="20"/>
      <c r="F167" s="50"/>
      <c r="G167" s="49"/>
      <c r="H167" s="49"/>
      <c r="I167" s="49"/>
      <c r="J167" s="18"/>
      <c r="K167" s="50"/>
      <c r="L167" s="49"/>
    </row>
    <row r="168" spans="1:12" x14ac:dyDescent="0.3">
      <c r="A168" s="49"/>
      <c r="B168" s="49"/>
      <c r="C168" s="49"/>
      <c r="D168" s="49"/>
      <c r="E168" s="20"/>
      <c r="F168" s="50"/>
      <c r="G168" s="49"/>
      <c r="H168" s="49"/>
      <c r="I168" s="49"/>
      <c r="J168" s="18"/>
      <c r="K168" s="50"/>
      <c r="L168" s="49"/>
    </row>
    <row r="169" spans="1:12" x14ac:dyDescent="0.3">
      <c r="A169" s="49"/>
      <c r="B169" s="49"/>
      <c r="C169" s="49"/>
      <c r="D169" s="49"/>
      <c r="E169" s="20"/>
      <c r="F169" s="50"/>
      <c r="G169" s="49"/>
      <c r="H169" s="49"/>
      <c r="I169" s="49"/>
      <c r="J169" s="18"/>
      <c r="K169" s="50"/>
      <c r="L169" s="49"/>
    </row>
    <row r="170" spans="1:12" x14ac:dyDescent="0.3">
      <c r="A170" s="49"/>
      <c r="B170" s="49"/>
      <c r="C170" s="49"/>
      <c r="D170" s="49"/>
      <c r="E170" s="20"/>
      <c r="F170" s="50"/>
      <c r="I170" s="49"/>
      <c r="J170" s="18"/>
      <c r="K170" s="50"/>
      <c r="L170" s="49"/>
    </row>
    <row r="171" spans="1:12" x14ac:dyDescent="0.3">
      <c r="A171" s="49"/>
      <c r="B171" s="49"/>
      <c r="C171" s="49"/>
      <c r="D171" s="49"/>
      <c r="E171" s="20"/>
      <c r="F171" s="50"/>
      <c r="G171" s="49"/>
      <c r="H171" s="49"/>
      <c r="I171" s="49"/>
      <c r="J171" s="18"/>
      <c r="K171" s="50"/>
      <c r="L171" s="49"/>
    </row>
    <row r="172" spans="1:12" x14ac:dyDescent="0.3">
      <c r="A172" s="49"/>
      <c r="B172" s="49"/>
      <c r="C172" s="49"/>
      <c r="D172" s="49"/>
      <c r="E172" s="20"/>
      <c r="F172" s="50"/>
      <c r="G172" s="49"/>
      <c r="H172" s="49"/>
      <c r="I172" s="49"/>
      <c r="J172" s="18"/>
      <c r="K172" s="50"/>
      <c r="L172" s="49"/>
    </row>
  </sheetData>
  <hyperlinks>
    <hyperlink ref="C18" r:id="rId1" display="https://www.ncbi.nlm.nih.gov/nuccore/AU077504" xr:uid="{00000000-0004-0000-0000-000000000000}"/>
    <hyperlink ref="E152" r:id="rId2" display="http://genome.ucsc.edu/cgi-bin/hgTracks?db=hg19&amp;hgt.customText=http://www.iscaconsortium.org/isca/ucsc/hg19/BEDFiles/BigBED/allCustomTracksBigBed.txt&amp;position=chr16:6660795-6685821&amp;spliceVariants=0" xr:uid="{00000000-0004-0000-0000-000001000000}"/>
    <hyperlink ref="E89" r:id="rId3" display="http://genome.ucsc.edu/cgi-bin/hgTracks?db=hg19&amp;hgt.customText=http://www.iscaconsortium.org/isca/ucsc/hg19/BEDFiles/BigBED/allCustomTracksBigBed.txt&amp;position=chr16:6295159-6377303&amp;spliceVariants=0" xr:uid="{00000000-0004-0000-0000-000002000000}"/>
    <hyperlink ref="E90" r:id="rId4" display="http://genome.ucsc.edu/cgi-bin/hgTracks?db=hg19&amp;hgt.customText=http://www.iscaconsortium.org/isca/ucsc/hg19/BEDFiles/BigBED/allCustomTracksBigBed.txt&amp;position=chr16:6377244-7245430&amp;spliceVariants=0" xr:uid="{00000000-0004-0000-0000-000003000000}"/>
    <hyperlink ref="E91" r:id="rId5" display="http://genome.ucsc.edu/cgi-bin/hgTracks?db=hg19&amp;hgt.customText=http://www.iscaconsortium.org/isca/ucsc/hg19/BEDFiles/BigBED/allCustomTracksBigBed.txt&amp;position=chr16:6149327-6434200&amp;spliceVariants=0" xr:uid="{00000000-0004-0000-0000-000004000000}"/>
    <hyperlink ref="E92" r:id="rId6" display="http://genome.ucsc.edu/cgi-bin/hgTracks?db=hg19&amp;hgt.customText=http://www.iscaconsortium.org/isca/ucsc/hg19/BEDFiles/BigBED/allCustomTracksBigBed.txt&amp;position=chr16:6972285-7004363&amp;spliceVariants=0" xr:uid="{00000000-0004-0000-0000-000005000000}"/>
    <hyperlink ref="E93" r:id="rId7" display="http://genome.ucsc.edu/cgi-bin/hgTracks?db=hg19&amp;hgt.customText=http://www.iscaconsortium.org/isca/ucsc/hg19/BEDFiles/BigBED/allCustomTracksBigBed.txt&amp;position=chr16:6920984-6951130&amp;spliceVariants=0" xr:uid="{00000000-0004-0000-0000-000006000000}"/>
    <hyperlink ref="E94" r:id="rId8" display="http://genome.ucsc.edu/cgi-bin/hgTracks?db=hg19&amp;hgt.customText=http://www.iscaconsortium.org/isca/ucsc/hg19/BEDFiles/BigBED/allCustomTracksBigBed.txt&amp;position=chr16:6972285-7026424&amp;spliceVariants=0" xr:uid="{00000000-0004-0000-0000-000007000000}"/>
    <hyperlink ref="E95" r:id="rId9" display="http://genome.ucsc.edu/cgi-bin/hgTracks?db=hg19&amp;hgt.customText=http://www.iscaconsortium.org/isca/ucsc/hg19/BEDFiles/BigBED/allCustomTracksBigBed.txt&amp;position=chr16:6889302-6964113&amp;spliceVariants=0" xr:uid="{00000000-0004-0000-0000-000008000000}"/>
    <hyperlink ref="E96" r:id="rId10" display="http://genome.ucsc.edu/cgi-bin/hgTracks?db=hg19&amp;hgt.customText=http://www.iscaconsortium.org/isca/ucsc/hg19/BEDFiles/BigBED/allCustomTracksBigBed.txt&amp;position=chr16:7338230-7405379&amp;spliceVariants=0" xr:uid="{00000000-0004-0000-0000-000009000000}"/>
    <hyperlink ref="K136" r:id="rId11" display="https://www.ncbi.nlm.nih.gov/nuccore/AU077504" xr:uid="{00000000-0004-0000-0000-00000A000000}"/>
  </hyperlinks>
  <pageMargins left="0.7" right="0.7" top="0.75" bottom="0.75" header="0.3" footer="0.3"/>
  <pageSetup paperSize="9" orientation="portrait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BF72-A8C0-4CD7-802D-011B58008EDC}">
  <dimension ref="A1:C83"/>
  <sheetViews>
    <sheetView tabSelected="1" workbookViewId="0"/>
  </sheetViews>
  <sheetFormatPr defaultRowHeight="15.05" x14ac:dyDescent="0.3"/>
  <cols>
    <col min="1" max="3" width="16.5546875" style="65" customWidth="1"/>
  </cols>
  <sheetData>
    <row r="1" spans="1:3" x14ac:dyDescent="0.3">
      <c r="A1" s="64" t="s">
        <v>646</v>
      </c>
    </row>
    <row r="2" spans="1:3" ht="14.4" x14ac:dyDescent="0.3">
      <c r="A2" s="68" t="s">
        <v>647</v>
      </c>
      <c r="B2" s="68" t="s">
        <v>648</v>
      </c>
      <c r="C2" s="68" t="s">
        <v>649</v>
      </c>
    </row>
    <row r="3" spans="1:3" s="54" customFormat="1" ht="14.4" x14ac:dyDescent="0.3">
      <c r="A3" s="66" t="s">
        <v>39</v>
      </c>
      <c r="B3" s="66">
        <v>0</v>
      </c>
      <c r="C3" s="66">
        <v>0</v>
      </c>
    </row>
    <row r="4" spans="1:3" s="54" customFormat="1" ht="14.4" x14ac:dyDescent="0.3">
      <c r="A4" s="66" t="s">
        <v>91</v>
      </c>
      <c r="B4" s="66">
        <v>1</v>
      </c>
      <c r="C4" s="66">
        <v>1</v>
      </c>
    </row>
    <row r="5" spans="1:3" s="54" customFormat="1" ht="14.4" x14ac:dyDescent="0.3">
      <c r="A5" s="66" t="s">
        <v>170</v>
      </c>
      <c r="B5" s="66">
        <v>25</v>
      </c>
      <c r="C5" s="66">
        <v>25</v>
      </c>
    </row>
    <row r="6" spans="1:3" s="54" customFormat="1" ht="14.4" x14ac:dyDescent="0.3">
      <c r="A6" s="66" t="s">
        <v>79</v>
      </c>
      <c r="B6" s="66">
        <v>1</v>
      </c>
      <c r="C6" s="66">
        <v>0</v>
      </c>
    </row>
    <row r="7" spans="1:3" s="54" customFormat="1" ht="14.4" x14ac:dyDescent="0.3">
      <c r="A7" s="66" t="s">
        <v>97</v>
      </c>
      <c r="B7" s="66">
        <v>2</v>
      </c>
      <c r="C7" s="66">
        <v>4</v>
      </c>
    </row>
    <row r="8" spans="1:3" s="54" customFormat="1" ht="14.4" x14ac:dyDescent="0.3">
      <c r="A8" s="66" t="s">
        <v>95</v>
      </c>
      <c r="B8" s="66">
        <v>10</v>
      </c>
      <c r="C8" s="66">
        <v>9</v>
      </c>
    </row>
    <row r="9" spans="1:3" s="54" customFormat="1" ht="26.35" x14ac:dyDescent="0.3">
      <c r="A9" s="66" t="s">
        <v>99</v>
      </c>
      <c r="B9" s="66">
        <v>14</v>
      </c>
      <c r="C9" s="66">
        <v>2</v>
      </c>
    </row>
    <row r="10" spans="1:3" s="54" customFormat="1" ht="14.4" x14ac:dyDescent="0.3">
      <c r="A10" s="66" t="s">
        <v>101</v>
      </c>
      <c r="B10" s="66">
        <v>0</v>
      </c>
      <c r="C10" s="66">
        <v>0</v>
      </c>
    </row>
    <row r="11" spans="1:3" s="54" customFormat="1" ht="14.4" x14ac:dyDescent="0.3">
      <c r="A11" s="66">
        <v>19764.3</v>
      </c>
      <c r="B11" s="66">
        <v>3</v>
      </c>
      <c r="C11" s="66">
        <v>5</v>
      </c>
    </row>
    <row r="12" spans="1:3" s="54" customFormat="1" ht="14.4" x14ac:dyDescent="0.3">
      <c r="A12" s="66" t="s">
        <v>139</v>
      </c>
      <c r="B12" s="66">
        <v>13</v>
      </c>
      <c r="C12" s="66">
        <v>34</v>
      </c>
    </row>
    <row r="13" spans="1:3" s="54" customFormat="1" ht="14.4" x14ac:dyDescent="0.3">
      <c r="A13" s="66" t="s">
        <v>103</v>
      </c>
      <c r="B13" s="66">
        <v>2</v>
      </c>
      <c r="C13" s="66">
        <v>0</v>
      </c>
    </row>
    <row r="14" spans="1:3" s="54" customFormat="1" ht="14.4" x14ac:dyDescent="0.3">
      <c r="A14" s="66">
        <v>210</v>
      </c>
      <c r="B14" s="66">
        <v>1</v>
      </c>
      <c r="C14" s="66">
        <v>0</v>
      </c>
    </row>
    <row r="15" spans="1:3" s="54" customFormat="1" ht="14.4" x14ac:dyDescent="0.3">
      <c r="A15" s="66">
        <v>250901</v>
      </c>
      <c r="B15" s="66">
        <v>25</v>
      </c>
      <c r="C15" s="66">
        <v>8</v>
      </c>
    </row>
    <row r="16" spans="1:3" s="54" customFormat="1" ht="14.4" x14ac:dyDescent="0.3">
      <c r="A16" s="66">
        <v>256704</v>
      </c>
      <c r="B16" s="66">
        <v>140</v>
      </c>
      <c r="C16" s="66">
        <v>141</v>
      </c>
    </row>
    <row r="17" spans="1:3" s="54" customFormat="1" ht="14.4" x14ac:dyDescent="0.3">
      <c r="A17" s="66">
        <v>257433</v>
      </c>
      <c r="B17" s="66">
        <v>22</v>
      </c>
      <c r="C17" s="66">
        <v>21</v>
      </c>
    </row>
    <row r="18" spans="1:3" s="54" customFormat="1" ht="14.4" x14ac:dyDescent="0.3">
      <c r="A18" s="66" t="s">
        <v>105</v>
      </c>
      <c r="B18" s="66">
        <v>4</v>
      </c>
      <c r="C18" s="66">
        <v>4</v>
      </c>
    </row>
    <row r="19" spans="1:3" s="54" customFormat="1" ht="14.4" x14ac:dyDescent="0.3">
      <c r="A19" s="66" t="s">
        <v>107</v>
      </c>
      <c r="B19" s="66">
        <v>9</v>
      </c>
      <c r="C19" s="66">
        <v>3</v>
      </c>
    </row>
    <row r="20" spans="1:3" s="54" customFormat="1" ht="14.4" x14ac:dyDescent="0.3">
      <c r="A20" s="66" t="s">
        <v>109</v>
      </c>
      <c r="B20" s="66">
        <v>22</v>
      </c>
      <c r="C20" s="66">
        <v>22</v>
      </c>
    </row>
    <row r="21" spans="1:3" s="54" customFormat="1" ht="14.4" x14ac:dyDescent="0.3">
      <c r="A21" s="66" t="s">
        <v>291</v>
      </c>
      <c r="B21" s="66">
        <v>0</v>
      </c>
      <c r="C21" s="66">
        <v>0</v>
      </c>
    </row>
    <row r="22" spans="1:3" s="54" customFormat="1" ht="14.4" x14ac:dyDescent="0.3">
      <c r="A22" s="66" t="s">
        <v>111</v>
      </c>
      <c r="B22" s="66">
        <v>3</v>
      </c>
      <c r="C22" s="66">
        <v>5</v>
      </c>
    </row>
    <row r="23" spans="1:3" s="54" customFormat="1" ht="14.4" x14ac:dyDescent="0.3">
      <c r="A23" s="66" t="s">
        <v>116</v>
      </c>
      <c r="B23" s="66">
        <v>0</v>
      </c>
      <c r="C23" s="66">
        <v>0</v>
      </c>
    </row>
    <row r="24" spans="1:3" s="54" customFormat="1" ht="14.4" x14ac:dyDescent="0.3">
      <c r="A24" s="66" t="s">
        <v>118</v>
      </c>
      <c r="B24" s="66">
        <v>16</v>
      </c>
      <c r="C24" s="66">
        <v>4</v>
      </c>
    </row>
    <row r="25" spans="1:3" s="54" customFormat="1" ht="14.4" x14ac:dyDescent="0.3">
      <c r="A25" s="66">
        <v>44307</v>
      </c>
      <c r="B25" s="66">
        <v>1</v>
      </c>
      <c r="C25" s="66">
        <v>1</v>
      </c>
    </row>
    <row r="26" spans="1:3" s="54" customFormat="1" ht="14.4" x14ac:dyDescent="0.3">
      <c r="A26" s="66" t="s">
        <v>120</v>
      </c>
      <c r="B26" s="66">
        <v>10</v>
      </c>
      <c r="C26" s="66">
        <v>10</v>
      </c>
    </row>
    <row r="27" spans="1:3" s="54" customFormat="1" ht="14.4" x14ac:dyDescent="0.3">
      <c r="A27" s="66" t="s">
        <v>122</v>
      </c>
      <c r="B27" s="66">
        <v>3</v>
      </c>
      <c r="C27" s="66">
        <v>4</v>
      </c>
    </row>
    <row r="28" spans="1:3" s="54" customFormat="1" ht="14.4" x14ac:dyDescent="0.3">
      <c r="A28" s="66" t="s">
        <v>124</v>
      </c>
      <c r="B28" s="66">
        <v>15</v>
      </c>
      <c r="C28" s="66">
        <v>11</v>
      </c>
    </row>
    <row r="29" spans="1:3" s="54" customFormat="1" ht="14.4" x14ac:dyDescent="0.3">
      <c r="A29" s="66" t="s">
        <v>126</v>
      </c>
      <c r="B29" s="66">
        <v>1</v>
      </c>
      <c r="C29" s="66">
        <v>1</v>
      </c>
    </row>
    <row r="30" spans="1:3" s="54" customFormat="1" ht="14.4" x14ac:dyDescent="0.3">
      <c r="A30" s="66" t="s">
        <v>130</v>
      </c>
      <c r="B30" s="66">
        <v>0</v>
      </c>
      <c r="C30" s="66">
        <v>1</v>
      </c>
    </row>
    <row r="31" spans="1:3" s="54" customFormat="1" ht="14.4" x14ac:dyDescent="0.3">
      <c r="A31" s="66" t="s">
        <v>132</v>
      </c>
      <c r="B31" s="66">
        <v>0</v>
      </c>
      <c r="C31" s="66">
        <v>0</v>
      </c>
    </row>
    <row r="32" spans="1:3" s="54" customFormat="1" x14ac:dyDescent="0.3">
      <c r="A32" s="66">
        <v>6046</v>
      </c>
      <c r="B32" s="66">
        <v>1</v>
      </c>
      <c r="C32" s="66">
        <v>0</v>
      </c>
    </row>
    <row r="33" spans="1:3" s="54" customFormat="1" x14ac:dyDescent="0.3">
      <c r="A33" s="66" t="s">
        <v>234</v>
      </c>
      <c r="B33" s="66">
        <v>3</v>
      </c>
      <c r="C33" s="66">
        <v>4</v>
      </c>
    </row>
    <row r="34" spans="1:3" s="54" customFormat="1" x14ac:dyDescent="0.3">
      <c r="A34" s="66" t="s">
        <v>47</v>
      </c>
      <c r="B34" s="66">
        <v>6</v>
      </c>
      <c r="C34" s="66">
        <v>3</v>
      </c>
    </row>
    <row r="35" spans="1:3" s="54" customFormat="1" x14ac:dyDescent="0.3">
      <c r="A35" s="66" t="s">
        <v>51</v>
      </c>
      <c r="B35" s="66">
        <v>3</v>
      </c>
      <c r="C35" s="66">
        <v>5</v>
      </c>
    </row>
    <row r="36" spans="1:3" s="54" customFormat="1" x14ac:dyDescent="0.3">
      <c r="A36" s="66" t="s">
        <v>133</v>
      </c>
      <c r="B36" s="66">
        <v>14</v>
      </c>
      <c r="C36" s="66">
        <v>8</v>
      </c>
    </row>
    <row r="37" spans="1:3" s="54" customFormat="1" x14ac:dyDescent="0.3">
      <c r="A37" s="66">
        <v>68257</v>
      </c>
      <c r="B37" s="66">
        <v>3</v>
      </c>
      <c r="C37" s="66">
        <v>5</v>
      </c>
    </row>
    <row r="38" spans="1:3" s="54" customFormat="1" x14ac:dyDescent="0.3">
      <c r="A38" s="66" t="s">
        <v>135</v>
      </c>
      <c r="B38" s="66">
        <v>5</v>
      </c>
      <c r="C38" s="66">
        <v>7</v>
      </c>
    </row>
    <row r="39" spans="1:3" s="54" customFormat="1" x14ac:dyDescent="0.3">
      <c r="A39" s="66" t="s">
        <v>137</v>
      </c>
      <c r="B39" s="66">
        <v>0</v>
      </c>
      <c r="C39" s="66">
        <v>1</v>
      </c>
    </row>
    <row r="40" spans="1:3" s="54" customFormat="1" x14ac:dyDescent="0.3">
      <c r="A40" s="66" t="s">
        <v>42</v>
      </c>
      <c r="B40" s="66">
        <v>5</v>
      </c>
      <c r="C40" s="66">
        <v>3</v>
      </c>
    </row>
    <row r="41" spans="1:3" s="54" customFormat="1" x14ac:dyDescent="0.3">
      <c r="A41" s="66" t="s">
        <v>73</v>
      </c>
      <c r="B41" s="66">
        <v>18</v>
      </c>
      <c r="C41" s="66">
        <v>4</v>
      </c>
    </row>
    <row r="42" spans="1:3" s="54" customFormat="1" x14ac:dyDescent="0.3">
      <c r="A42" s="66" t="s">
        <v>83</v>
      </c>
      <c r="B42" s="66">
        <v>1</v>
      </c>
      <c r="C42" s="66">
        <v>0</v>
      </c>
    </row>
    <row r="43" spans="1:3" s="54" customFormat="1" x14ac:dyDescent="0.3">
      <c r="A43" s="66" t="s">
        <v>650</v>
      </c>
      <c r="B43" s="66">
        <v>6</v>
      </c>
      <c r="C43" s="66">
        <v>2</v>
      </c>
    </row>
    <row r="44" spans="1:3" s="54" customFormat="1" x14ac:dyDescent="0.3">
      <c r="A44" s="66" t="s">
        <v>651</v>
      </c>
      <c r="B44" s="66">
        <v>5</v>
      </c>
      <c r="C44" s="66">
        <v>23</v>
      </c>
    </row>
    <row r="45" spans="1:3" s="54" customFormat="1" x14ac:dyDescent="0.3">
      <c r="A45" s="66" t="s">
        <v>652</v>
      </c>
      <c r="B45" s="66">
        <v>0</v>
      </c>
      <c r="C45" s="66">
        <v>0</v>
      </c>
    </row>
    <row r="46" spans="1:3" s="54" customFormat="1" x14ac:dyDescent="0.3">
      <c r="A46" s="66" t="s">
        <v>299</v>
      </c>
      <c r="B46" s="66">
        <v>11</v>
      </c>
      <c r="C46" s="66">
        <v>11</v>
      </c>
    </row>
    <row r="47" spans="1:3" s="54" customFormat="1" x14ac:dyDescent="0.3">
      <c r="A47" s="66" t="s">
        <v>294</v>
      </c>
      <c r="B47" s="66">
        <v>16</v>
      </c>
      <c r="C47" s="66">
        <v>5</v>
      </c>
    </row>
    <row r="48" spans="1:3" s="54" customFormat="1" x14ac:dyDescent="0.3">
      <c r="A48" s="66" t="s">
        <v>28</v>
      </c>
      <c r="B48" s="66">
        <v>14</v>
      </c>
      <c r="C48" s="66">
        <v>19</v>
      </c>
    </row>
    <row r="49" spans="1:3" s="54" customFormat="1" x14ac:dyDescent="0.3">
      <c r="A49" s="66" t="s">
        <v>24</v>
      </c>
      <c r="B49" s="66">
        <v>1</v>
      </c>
      <c r="C49" s="66">
        <v>0</v>
      </c>
    </row>
    <row r="50" spans="1:3" s="54" customFormat="1" x14ac:dyDescent="0.3">
      <c r="A50" s="66" t="s">
        <v>255</v>
      </c>
      <c r="B50" s="66">
        <v>12</v>
      </c>
      <c r="C50" s="66">
        <v>29</v>
      </c>
    </row>
    <row r="51" spans="1:3" s="54" customFormat="1" x14ac:dyDescent="0.3">
      <c r="A51" s="66" t="s">
        <v>249</v>
      </c>
      <c r="B51" s="66">
        <v>36</v>
      </c>
      <c r="C51" s="66">
        <v>32</v>
      </c>
    </row>
    <row r="52" spans="1:3" s="54" customFormat="1" x14ac:dyDescent="0.3">
      <c r="A52" s="66" t="s">
        <v>270</v>
      </c>
      <c r="B52" s="66">
        <v>2</v>
      </c>
      <c r="C52" s="66">
        <v>0</v>
      </c>
    </row>
    <row r="53" spans="1:3" s="54" customFormat="1" x14ac:dyDescent="0.3">
      <c r="A53" s="66" t="s">
        <v>272</v>
      </c>
      <c r="B53" s="66">
        <v>7</v>
      </c>
      <c r="C53" s="66">
        <v>3</v>
      </c>
    </row>
    <row r="54" spans="1:3" s="54" customFormat="1" x14ac:dyDescent="0.3">
      <c r="A54" s="66" t="s">
        <v>259</v>
      </c>
      <c r="B54" s="66">
        <v>10</v>
      </c>
      <c r="C54" s="66">
        <v>4</v>
      </c>
    </row>
    <row r="55" spans="1:3" s="54" customFormat="1" x14ac:dyDescent="0.3">
      <c r="A55" s="66" t="s">
        <v>264</v>
      </c>
      <c r="B55" s="66">
        <v>1</v>
      </c>
      <c r="C55" s="66">
        <v>1</v>
      </c>
    </row>
    <row r="56" spans="1:3" s="54" customFormat="1" x14ac:dyDescent="0.3">
      <c r="A56" s="66" t="s">
        <v>214</v>
      </c>
      <c r="B56" s="66">
        <v>3</v>
      </c>
      <c r="C56" s="66">
        <v>8</v>
      </c>
    </row>
    <row r="57" spans="1:3" s="54" customFormat="1" x14ac:dyDescent="0.3">
      <c r="A57" s="66" t="s">
        <v>217</v>
      </c>
      <c r="B57" s="66">
        <v>7</v>
      </c>
      <c r="C57" s="66">
        <v>5</v>
      </c>
    </row>
    <row r="58" spans="1:3" s="54" customFormat="1" x14ac:dyDescent="0.3">
      <c r="A58" s="66" t="s">
        <v>220</v>
      </c>
      <c r="B58" s="66">
        <v>9</v>
      </c>
      <c r="C58" s="66">
        <v>11</v>
      </c>
    </row>
    <row r="59" spans="1:3" s="54" customFormat="1" x14ac:dyDescent="0.3">
      <c r="A59" s="66" t="s">
        <v>223</v>
      </c>
      <c r="B59" s="66">
        <v>10</v>
      </c>
      <c r="C59" s="66">
        <v>9</v>
      </c>
    </row>
    <row r="60" spans="1:3" s="54" customFormat="1" x14ac:dyDescent="0.3">
      <c r="A60" s="66" t="s">
        <v>323</v>
      </c>
      <c r="B60" s="66">
        <v>2</v>
      </c>
      <c r="C60" s="66">
        <v>4</v>
      </c>
    </row>
    <row r="61" spans="1:3" s="54" customFormat="1" x14ac:dyDescent="0.3">
      <c r="A61" s="66" t="s">
        <v>337</v>
      </c>
      <c r="B61" s="66">
        <v>6</v>
      </c>
      <c r="C61" s="66">
        <v>3</v>
      </c>
    </row>
    <row r="62" spans="1:3" s="54" customFormat="1" x14ac:dyDescent="0.3">
      <c r="A62" s="66" t="s">
        <v>339</v>
      </c>
      <c r="B62" s="66">
        <v>6</v>
      </c>
      <c r="C62" s="66">
        <v>3</v>
      </c>
    </row>
    <row r="63" spans="1:3" s="54" customFormat="1" x14ac:dyDescent="0.3">
      <c r="A63" s="66">
        <v>17615</v>
      </c>
      <c r="B63" s="66">
        <v>7</v>
      </c>
      <c r="C63" s="66">
        <v>4</v>
      </c>
    </row>
    <row r="64" spans="1:3" s="54" customFormat="1" x14ac:dyDescent="0.3">
      <c r="A64" s="66" t="s">
        <v>340</v>
      </c>
      <c r="B64" s="66">
        <v>6</v>
      </c>
      <c r="C64" s="66">
        <v>3</v>
      </c>
    </row>
    <row r="65" spans="1:3" s="54" customFormat="1" x14ac:dyDescent="0.3">
      <c r="A65" s="66" t="s">
        <v>386</v>
      </c>
      <c r="B65" s="66">
        <v>10</v>
      </c>
      <c r="C65" s="66">
        <v>4</v>
      </c>
    </row>
    <row r="66" spans="1:3" s="54" customFormat="1" x14ac:dyDescent="0.3">
      <c r="A66" s="66">
        <v>19800</v>
      </c>
      <c r="B66" s="66">
        <v>7</v>
      </c>
      <c r="C66" s="66">
        <v>4</v>
      </c>
    </row>
    <row r="67" spans="1:3" s="54" customFormat="1" x14ac:dyDescent="0.3">
      <c r="A67" s="66">
        <v>20248</v>
      </c>
      <c r="B67" s="66">
        <v>7</v>
      </c>
      <c r="C67" s="66">
        <v>4</v>
      </c>
    </row>
    <row r="68" spans="1:3" s="54" customFormat="1" x14ac:dyDescent="0.3">
      <c r="A68" s="66">
        <v>2058</v>
      </c>
      <c r="B68" s="66">
        <v>7</v>
      </c>
      <c r="C68" s="66">
        <v>4</v>
      </c>
    </row>
    <row r="69" spans="1:3" s="54" customFormat="1" x14ac:dyDescent="0.3">
      <c r="A69" s="66">
        <v>22415</v>
      </c>
      <c r="B69" s="66">
        <v>7</v>
      </c>
      <c r="C69" s="66">
        <v>4</v>
      </c>
    </row>
    <row r="70" spans="1:3" s="54" customFormat="1" x14ac:dyDescent="0.3">
      <c r="A70" s="66" t="s">
        <v>338</v>
      </c>
      <c r="B70" s="66">
        <v>6</v>
      </c>
      <c r="C70" s="66">
        <v>3</v>
      </c>
    </row>
    <row r="71" spans="1:3" s="54" customFormat="1" x14ac:dyDescent="0.3">
      <c r="A71" s="66" t="s">
        <v>342</v>
      </c>
      <c r="B71" s="66">
        <v>6</v>
      </c>
      <c r="C71" s="66">
        <v>3</v>
      </c>
    </row>
    <row r="72" spans="1:3" s="54" customFormat="1" x14ac:dyDescent="0.3">
      <c r="A72" s="66" t="s">
        <v>335</v>
      </c>
      <c r="B72" s="66">
        <v>6</v>
      </c>
      <c r="C72" s="66">
        <v>3</v>
      </c>
    </row>
    <row r="73" spans="1:3" s="54" customFormat="1" x14ac:dyDescent="0.3">
      <c r="A73" s="66" t="s">
        <v>343</v>
      </c>
      <c r="B73" s="66">
        <v>6</v>
      </c>
      <c r="C73" s="66">
        <v>3</v>
      </c>
    </row>
    <row r="74" spans="1:3" s="54" customFormat="1" x14ac:dyDescent="0.3">
      <c r="A74" s="66" t="s">
        <v>333</v>
      </c>
      <c r="B74" s="66">
        <v>6</v>
      </c>
      <c r="C74" s="66">
        <v>3</v>
      </c>
    </row>
    <row r="75" spans="1:3" s="54" customFormat="1" x14ac:dyDescent="0.3">
      <c r="A75" s="66" t="s">
        <v>344</v>
      </c>
      <c r="B75" s="66">
        <v>6</v>
      </c>
      <c r="C75" s="66">
        <v>3</v>
      </c>
    </row>
    <row r="76" spans="1:3" s="54" customFormat="1" x14ac:dyDescent="0.3">
      <c r="A76" s="66" t="s">
        <v>345</v>
      </c>
      <c r="B76" s="66">
        <v>15</v>
      </c>
      <c r="C76" s="66">
        <v>4</v>
      </c>
    </row>
    <row r="77" spans="1:3" s="54" customFormat="1" x14ac:dyDescent="0.3">
      <c r="A77" s="66" t="s">
        <v>347</v>
      </c>
      <c r="B77" s="66">
        <v>0</v>
      </c>
      <c r="C77" s="66">
        <v>1</v>
      </c>
    </row>
    <row r="78" spans="1:3" s="54" customFormat="1" x14ac:dyDescent="0.3">
      <c r="A78" s="66" t="s">
        <v>358</v>
      </c>
      <c r="B78" s="66">
        <v>27</v>
      </c>
      <c r="C78" s="66">
        <v>16</v>
      </c>
    </row>
    <row r="79" spans="1:3" s="54" customFormat="1" x14ac:dyDescent="0.3">
      <c r="A79" s="66" t="s">
        <v>14</v>
      </c>
      <c r="B79" s="66">
        <v>5</v>
      </c>
      <c r="C79" s="66">
        <v>5</v>
      </c>
    </row>
    <row r="80" spans="1:3" s="54" customFormat="1" x14ac:dyDescent="0.3">
      <c r="A80" s="66" t="s">
        <v>653</v>
      </c>
      <c r="B80" s="66">
        <v>36</v>
      </c>
      <c r="C80" s="66">
        <v>15</v>
      </c>
    </row>
    <row r="81" spans="1:3" s="54" customFormat="1" x14ac:dyDescent="0.3">
      <c r="A81" s="66" t="s">
        <v>326</v>
      </c>
      <c r="B81" s="66">
        <v>6</v>
      </c>
      <c r="C81" s="66">
        <v>3</v>
      </c>
    </row>
    <row r="82" spans="1:3" s="54" customFormat="1" x14ac:dyDescent="0.3">
      <c r="A82" s="67" t="s">
        <v>362</v>
      </c>
      <c r="B82" s="67">
        <v>6</v>
      </c>
      <c r="C82" s="67">
        <v>3</v>
      </c>
    </row>
    <row r="83" spans="1:3" x14ac:dyDescent="0.3">
      <c r="A83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SupplTable2</vt:lpstr>
      <vt:lpstr>SupplTable4</vt:lpstr>
      <vt:lpstr>SupplTable6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Ester</dc:creator>
  <cp:keywords/>
  <dc:description/>
  <cp:lastModifiedBy>Aet O'Leary</cp:lastModifiedBy>
  <cp:revision/>
  <dcterms:created xsi:type="dcterms:W3CDTF">2020-05-12T15:53:55Z</dcterms:created>
  <dcterms:modified xsi:type="dcterms:W3CDTF">2022-01-27T17:08:46Z</dcterms:modified>
  <cp:category/>
  <cp:contentStatus/>
</cp:coreProperties>
</file>