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utu\Downloads\"/>
    </mc:Choice>
  </mc:AlternateContent>
  <bookViews>
    <workbookView xWindow="0" yWindow="0" windowWidth="20112" windowHeight="8088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4" i="1" l="1"/>
  <c r="I53" i="1"/>
  <c r="I52" i="1"/>
  <c r="I51" i="1"/>
  <c r="G54" i="1"/>
  <c r="G53" i="1"/>
  <c r="G52" i="1"/>
  <c r="G51" i="1"/>
  <c r="E54" i="1"/>
  <c r="E53" i="1"/>
  <c r="E52" i="1"/>
  <c r="E51" i="1"/>
  <c r="C54" i="1"/>
  <c r="C53" i="1"/>
  <c r="C52" i="1"/>
  <c r="D52" i="1"/>
  <c r="C51" i="1"/>
  <c r="D51" i="1" s="1"/>
  <c r="B53" i="1"/>
  <c r="B52" i="1"/>
  <c r="B51" i="1"/>
  <c r="C14" i="1"/>
  <c r="E14" i="1"/>
  <c r="G14" i="1"/>
  <c r="I14" i="1"/>
  <c r="K2" i="1"/>
  <c r="E64" i="1"/>
  <c r="F64" i="1" s="1"/>
  <c r="I92" i="1"/>
  <c r="G92" i="1"/>
  <c r="E92" i="1"/>
  <c r="C92" i="1"/>
  <c r="I86" i="1"/>
  <c r="G86" i="1"/>
  <c r="E86" i="1"/>
  <c r="F86" i="1" s="1"/>
  <c r="C86" i="1"/>
  <c r="D86" i="1" s="1"/>
  <c r="I78" i="1"/>
  <c r="G78" i="1"/>
  <c r="E78" i="1"/>
  <c r="C78" i="1"/>
  <c r="C64" i="1"/>
  <c r="C63" i="1"/>
  <c r="D63" i="1" s="1"/>
  <c r="I71" i="1"/>
  <c r="J71" i="1" s="1"/>
  <c r="I70" i="1"/>
  <c r="J70" i="1" s="1"/>
  <c r="G71" i="1"/>
  <c r="H71" i="1" s="1"/>
  <c r="G70" i="1"/>
  <c r="H70" i="1" s="1"/>
  <c r="E71" i="1"/>
  <c r="F71" i="1" s="1"/>
  <c r="E70" i="1"/>
  <c r="F70" i="1" s="1"/>
  <c r="C71" i="1"/>
  <c r="D71" i="1" s="1"/>
  <c r="C70" i="1"/>
  <c r="D70" i="1" s="1"/>
  <c r="D72" i="1"/>
  <c r="F72" i="1"/>
  <c r="H72" i="1"/>
  <c r="J72" i="1"/>
  <c r="I69" i="1"/>
  <c r="G69" i="1"/>
  <c r="C69" i="1"/>
  <c r="E69" i="1"/>
  <c r="I63" i="1"/>
  <c r="J63" i="1" s="1"/>
  <c r="G63" i="1"/>
  <c r="H63" i="1" s="1"/>
  <c r="E63" i="1"/>
  <c r="F63" i="1" s="1"/>
  <c r="D64" i="1"/>
  <c r="I62" i="1"/>
  <c r="I64" i="1" s="1"/>
  <c r="J64" i="1" s="1"/>
  <c r="G62" i="1"/>
  <c r="G64" i="1" s="1"/>
  <c r="H64" i="1" s="1"/>
  <c r="E62" i="1"/>
  <c r="C62" i="1"/>
  <c r="J31" i="1" l="1"/>
  <c r="H31" i="1"/>
  <c r="F31" i="1"/>
  <c r="D31" i="1"/>
  <c r="J30" i="1"/>
  <c r="H30" i="1"/>
  <c r="F30" i="1"/>
  <c r="D30" i="1"/>
  <c r="J29" i="1"/>
  <c r="H29" i="1"/>
  <c r="F29" i="1"/>
  <c r="D29" i="1"/>
  <c r="I24" i="1"/>
  <c r="I23" i="1"/>
  <c r="J23" i="1" s="1"/>
  <c r="G24" i="1"/>
  <c r="G23" i="1"/>
  <c r="H23" i="1" s="1"/>
  <c r="E23" i="1"/>
  <c r="E24" i="1"/>
  <c r="F24" i="1" s="1"/>
  <c r="C23" i="1"/>
  <c r="D23" i="1" s="1"/>
  <c r="C24" i="1"/>
  <c r="D24" i="1" s="1"/>
  <c r="E25" i="1" l="1"/>
  <c r="F25" i="1" s="1"/>
  <c r="G25" i="1"/>
  <c r="H25" i="1" s="1"/>
  <c r="I25" i="1"/>
  <c r="J25" i="1" s="1"/>
  <c r="C25" i="1"/>
  <c r="D25" i="1" s="1"/>
  <c r="J24" i="1"/>
  <c r="F23" i="1"/>
  <c r="H24" i="1"/>
  <c r="I43" i="1"/>
  <c r="J43" i="1" s="1"/>
  <c r="G43" i="1"/>
  <c r="H43" i="1" s="1"/>
  <c r="E43" i="1"/>
  <c r="F43" i="1" s="1"/>
  <c r="C43" i="1"/>
  <c r="D43" i="1" s="1"/>
  <c r="J42" i="1"/>
  <c r="H42" i="1"/>
  <c r="F42" i="1"/>
  <c r="D42" i="1"/>
  <c r="J41" i="1"/>
  <c r="H41" i="1"/>
  <c r="F41" i="1"/>
  <c r="D41" i="1"/>
  <c r="J40" i="1"/>
  <c r="H40" i="1"/>
  <c r="F40" i="1"/>
  <c r="D40" i="1"/>
  <c r="J39" i="1"/>
  <c r="H39" i="1"/>
  <c r="F39" i="1"/>
  <c r="D39" i="1"/>
  <c r="J38" i="1"/>
  <c r="H38" i="1"/>
  <c r="F38" i="1"/>
  <c r="D38" i="1"/>
  <c r="J37" i="1"/>
  <c r="H37" i="1"/>
  <c r="F37" i="1"/>
  <c r="D37" i="1"/>
  <c r="J36" i="1"/>
  <c r="H36" i="1"/>
  <c r="F36" i="1"/>
  <c r="D36" i="1"/>
  <c r="J35" i="1"/>
  <c r="H35" i="1"/>
  <c r="F35" i="1"/>
  <c r="D35" i="1"/>
  <c r="I50" i="1"/>
  <c r="J50" i="1" s="1"/>
  <c r="G50" i="1"/>
  <c r="H50" i="1" s="1"/>
  <c r="E50" i="1"/>
  <c r="F50" i="1" s="1"/>
  <c r="C50" i="1"/>
  <c r="D50" i="1" s="1"/>
  <c r="J49" i="1"/>
  <c r="J48" i="1"/>
  <c r="H49" i="1"/>
  <c r="H48" i="1"/>
  <c r="F49" i="1"/>
  <c r="F48" i="1"/>
  <c r="D49" i="1"/>
  <c r="D48" i="1"/>
  <c r="J47" i="1"/>
  <c r="H47" i="1"/>
  <c r="F47" i="1"/>
  <c r="D47" i="1"/>
  <c r="J46" i="1"/>
  <c r="H46" i="1"/>
  <c r="F46" i="1"/>
  <c r="D46" i="1"/>
  <c r="J45" i="1"/>
  <c r="H45" i="1"/>
  <c r="F45" i="1"/>
  <c r="D45" i="1"/>
  <c r="J44" i="1"/>
  <c r="H44" i="1"/>
  <c r="F44" i="1"/>
  <c r="D44" i="1"/>
  <c r="D92" i="1"/>
  <c r="D91" i="1"/>
  <c r="D90" i="1"/>
  <c r="D89" i="1"/>
  <c r="D88" i="1"/>
  <c r="D87" i="1"/>
  <c r="D85" i="1"/>
  <c r="D84" i="1"/>
  <c r="D83" i="1"/>
  <c r="D82" i="1"/>
  <c r="D81" i="1"/>
  <c r="D80" i="1"/>
  <c r="D79" i="1"/>
  <c r="D78" i="1"/>
  <c r="D77" i="1"/>
  <c r="D76" i="1"/>
  <c r="D75" i="1"/>
  <c r="D74" i="1"/>
  <c r="D73" i="1"/>
  <c r="D69" i="1"/>
  <c r="D68" i="1"/>
  <c r="D67" i="1"/>
  <c r="D66" i="1"/>
  <c r="D65" i="1"/>
  <c r="D62" i="1"/>
  <c r="D60" i="1"/>
  <c r="D59" i="1"/>
  <c r="D58" i="1"/>
  <c r="D57" i="1"/>
  <c r="D56" i="1"/>
  <c r="D55" i="1"/>
  <c r="D33" i="1"/>
  <c r="D32" i="1"/>
  <c r="D21" i="1"/>
  <c r="D20" i="1"/>
  <c r="D19" i="1"/>
  <c r="D18" i="1"/>
  <c r="D17" i="1"/>
  <c r="D16" i="1"/>
  <c r="D15" i="1"/>
  <c r="D14" i="1"/>
  <c r="D13" i="1"/>
  <c r="D12" i="1"/>
  <c r="D10" i="1"/>
  <c r="D9" i="1"/>
  <c r="D7" i="1"/>
  <c r="D6" i="1"/>
  <c r="D4" i="1"/>
  <c r="D3" i="1"/>
  <c r="C34" i="1"/>
  <c r="D34" i="1" s="1"/>
  <c r="C22" i="1"/>
  <c r="D22" i="1" s="1"/>
  <c r="C11" i="1"/>
  <c r="D11" i="1" s="1"/>
  <c r="C8" i="1"/>
  <c r="D8" i="1" s="1"/>
  <c r="C5" i="1"/>
  <c r="D5" i="1" s="1"/>
  <c r="J92" i="1" l="1"/>
  <c r="J91" i="1"/>
  <c r="J90" i="1"/>
  <c r="J89" i="1"/>
  <c r="J88" i="1"/>
  <c r="J87" i="1"/>
  <c r="H92" i="1"/>
  <c r="H91" i="1"/>
  <c r="H90" i="1"/>
  <c r="H89" i="1"/>
  <c r="H88" i="1"/>
  <c r="H87" i="1"/>
  <c r="F92" i="1"/>
  <c r="F91" i="1"/>
  <c r="F90" i="1"/>
  <c r="F89" i="1"/>
  <c r="F88" i="1"/>
  <c r="F87" i="1"/>
  <c r="J86" i="1"/>
  <c r="J85" i="1"/>
  <c r="J84" i="1"/>
  <c r="J83" i="1"/>
  <c r="J82" i="1"/>
  <c r="J81" i="1"/>
  <c r="J80" i="1"/>
  <c r="J79" i="1"/>
  <c r="H86" i="1"/>
  <c r="H85" i="1"/>
  <c r="H84" i="1"/>
  <c r="H83" i="1"/>
  <c r="H82" i="1"/>
  <c r="H81" i="1"/>
  <c r="H80" i="1"/>
  <c r="H79" i="1"/>
  <c r="F85" i="1"/>
  <c r="F84" i="1"/>
  <c r="F83" i="1"/>
  <c r="F82" i="1"/>
  <c r="F81" i="1"/>
  <c r="F80" i="1"/>
  <c r="F79" i="1"/>
  <c r="J73" i="1"/>
  <c r="J74" i="1"/>
  <c r="J75" i="1"/>
  <c r="J76" i="1"/>
  <c r="J77" i="1"/>
  <c r="J78" i="1"/>
  <c r="H78" i="1"/>
  <c r="H77" i="1"/>
  <c r="H76" i="1"/>
  <c r="H75" i="1"/>
  <c r="H74" i="1"/>
  <c r="H73" i="1"/>
  <c r="F78" i="1"/>
  <c r="F77" i="1"/>
  <c r="F76" i="1"/>
  <c r="F75" i="1"/>
  <c r="F74" i="1"/>
  <c r="F73" i="1"/>
  <c r="J69" i="1"/>
  <c r="J68" i="1"/>
  <c r="J67" i="1"/>
  <c r="J66" i="1"/>
  <c r="J65" i="1"/>
  <c r="H69" i="1"/>
  <c r="H68" i="1"/>
  <c r="H67" i="1"/>
  <c r="H66" i="1"/>
  <c r="H65" i="1"/>
  <c r="F69" i="1"/>
  <c r="F68" i="1"/>
  <c r="F67" i="1"/>
  <c r="F66" i="1"/>
  <c r="F65" i="1"/>
  <c r="J62" i="1"/>
  <c r="J60" i="1"/>
  <c r="J59" i="1"/>
  <c r="J58" i="1"/>
  <c r="J57" i="1"/>
  <c r="J56" i="1"/>
  <c r="J55" i="1"/>
  <c r="J33" i="1"/>
  <c r="J32" i="1"/>
  <c r="H62" i="1"/>
  <c r="H60" i="1"/>
  <c r="H59" i="1"/>
  <c r="H58" i="1"/>
  <c r="H57" i="1"/>
  <c r="H56" i="1"/>
  <c r="H55" i="1"/>
  <c r="H33" i="1"/>
  <c r="H32" i="1"/>
  <c r="F55" i="1"/>
  <c r="F56" i="1"/>
  <c r="F57" i="1"/>
  <c r="F58" i="1"/>
  <c r="F59" i="1"/>
  <c r="F60" i="1"/>
  <c r="F62" i="1"/>
  <c r="F33" i="1"/>
  <c r="F32" i="1"/>
  <c r="J4" i="1"/>
  <c r="J6" i="1"/>
  <c r="J7" i="1"/>
  <c r="J9" i="1"/>
  <c r="J10" i="1"/>
  <c r="J12" i="1"/>
  <c r="J13" i="1"/>
  <c r="J14" i="1"/>
  <c r="J15" i="1"/>
  <c r="J16" i="1"/>
  <c r="J17" i="1"/>
  <c r="J18" i="1"/>
  <c r="J19" i="1"/>
  <c r="J20" i="1"/>
  <c r="J21" i="1"/>
  <c r="H4" i="1"/>
  <c r="H6" i="1"/>
  <c r="H7" i="1"/>
  <c r="H9" i="1"/>
  <c r="H10" i="1"/>
  <c r="H12" i="1"/>
  <c r="H13" i="1"/>
  <c r="H14" i="1"/>
  <c r="H15" i="1"/>
  <c r="H16" i="1"/>
  <c r="H17" i="1"/>
  <c r="H18" i="1"/>
  <c r="H19" i="1"/>
  <c r="H20" i="1"/>
  <c r="H21" i="1"/>
  <c r="F4" i="1"/>
  <c r="F6" i="1"/>
  <c r="F7" i="1"/>
  <c r="F9" i="1"/>
  <c r="F10" i="1"/>
  <c r="F12" i="1"/>
  <c r="F13" i="1"/>
  <c r="F14" i="1"/>
  <c r="F15" i="1"/>
  <c r="F16" i="1"/>
  <c r="F17" i="1"/>
  <c r="F18" i="1"/>
  <c r="F19" i="1"/>
  <c r="F20" i="1"/>
  <c r="F21" i="1"/>
  <c r="J3" i="1"/>
  <c r="F3" i="1"/>
  <c r="H3" i="1"/>
  <c r="G22" i="1"/>
  <c r="H22" i="1" s="1"/>
  <c r="I22" i="1"/>
  <c r="J22" i="1" s="1"/>
  <c r="E22" i="1"/>
  <c r="F22" i="1" s="1"/>
  <c r="G11" i="1"/>
  <c r="H11" i="1" s="1"/>
  <c r="I11" i="1"/>
  <c r="J11" i="1" s="1"/>
  <c r="E11" i="1"/>
  <c r="F11" i="1" s="1"/>
  <c r="G8" i="1"/>
  <c r="H8" i="1" s="1"/>
  <c r="I8" i="1"/>
  <c r="J8" i="1" s="1"/>
  <c r="E8" i="1"/>
  <c r="F8" i="1" s="1"/>
  <c r="G5" i="1"/>
  <c r="H5" i="1" s="1"/>
  <c r="I5" i="1"/>
  <c r="J5" i="1" s="1"/>
  <c r="E5" i="1"/>
  <c r="F5" i="1" s="1"/>
  <c r="G34" i="1"/>
  <c r="H34" i="1" s="1"/>
  <c r="I34" i="1"/>
  <c r="J34" i="1" s="1"/>
  <c r="E34" i="1"/>
  <c r="F34" i="1" s="1"/>
</calcChain>
</file>

<file path=xl/sharedStrings.xml><?xml version="1.0" encoding="utf-8"?>
<sst xmlns="http://schemas.openxmlformats.org/spreadsheetml/2006/main" count="144" uniqueCount="76">
  <si>
    <t>Both_ON</t>
  </si>
  <si>
    <t>Both_OFF</t>
  </si>
  <si>
    <t>N</t>
  </si>
  <si>
    <t>Stage</t>
  </si>
  <si>
    <t>NA</t>
  </si>
  <si>
    <t>Chi2</t>
  </si>
  <si>
    <t>AOV</t>
  </si>
  <si>
    <t>ns</t>
  </si>
  <si>
    <t>Histological Type</t>
  </si>
  <si>
    <t>Infiltrating ductal carcinoma</t>
  </si>
  <si>
    <t>Medullary carcinoma</t>
  </si>
  <si>
    <t>Metaplastic carcinoma</t>
  </si>
  <si>
    <t>Mixed histology</t>
  </si>
  <si>
    <t>Infiltrating carcinoma NOS</t>
  </si>
  <si>
    <t>Infiltrating lobular carcinoma</t>
  </si>
  <si>
    <t>Other</t>
  </si>
  <si>
    <t>Age at diagnosis</t>
  </si>
  <si>
    <t>mean +-sd</t>
  </si>
  <si>
    <t>Initial weight</t>
  </si>
  <si>
    <t>Number of positive lymph nodes by he</t>
  </si>
  <si>
    <t>Metastasis at diagnosis</t>
  </si>
  <si>
    <t>NO</t>
  </si>
  <si>
    <t>YES</t>
  </si>
  <si>
    <t xml:space="preserve">ns </t>
  </si>
  <si>
    <t xml:space="preserve">ER </t>
  </si>
  <si>
    <t>PR</t>
  </si>
  <si>
    <t>C1</t>
  </si>
  <si>
    <t>C2</t>
  </si>
  <si>
    <t>C3</t>
  </si>
  <si>
    <t>C4</t>
  </si>
  <si>
    <t>C5</t>
  </si>
  <si>
    <t>C6</t>
  </si>
  <si>
    <t>mRNA Cluster</t>
  </si>
  <si>
    <t>DNAmethylation Cluster</t>
  </si>
  <si>
    <t>C7</t>
  </si>
  <si>
    <t>lncRNA Cluster</t>
  </si>
  <si>
    <t>miRNA Cluster</t>
  </si>
  <si>
    <t>CNV cluster</t>
  </si>
  <si>
    <t>Stage I-II</t>
  </si>
  <si>
    <t>HORMAD1_Only</t>
  </si>
  <si>
    <t>CT83_Only</t>
  </si>
  <si>
    <t>Stage III-IV</t>
  </si>
  <si>
    <t>Lehman subtype</t>
  </si>
  <si>
    <t>BL1</t>
  </si>
  <si>
    <t>BL2</t>
  </si>
  <si>
    <t>ER</t>
  </si>
  <si>
    <t>HER2</t>
  </si>
  <si>
    <t>IM</t>
  </si>
  <si>
    <t>LAR</t>
  </si>
  <si>
    <t>M</t>
  </si>
  <si>
    <t>MSL</t>
  </si>
  <si>
    <t>Lehman IV subtype</t>
  </si>
  <si>
    <t>Negative</t>
  </si>
  <si>
    <t>Positive</t>
  </si>
  <si>
    <t>Others</t>
  </si>
  <si>
    <t>Histological Type 2</t>
  </si>
  <si>
    <t>N0</t>
  </si>
  <si>
    <t>N1</t>
  </si>
  <si>
    <t>N&gt;1</t>
  </si>
  <si>
    <t>DNA met 2</t>
  </si>
  <si>
    <t>mRNA 2</t>
  </si>
  <si>
    <t>na</t>
  </si>
  <si>
    <r>
      <t xml:space="preserve">59.2 </t>
    </r>
    <r>
      <rPr>
        <sz val="8"/>
        <color theme="1"/>
        <rFont val="Calibri"/>
        <family val="2"/>
      </rPr>
      <t>± 10.8</t>
    </r>
  </si>
  <si>
    <r>
      <t xml:space="preserve">54.6 </t>
    </r>
    <r>
      <rPr>
        <sz val="8"/>
        <color theme="1"/>
        <rFont val="Calibri"/>
        <family val="2"/>
      </rPr>
      <t>± 11.4</t>
    </r>
  </si>
  <si>
    <r>
      <t xml:space="preserve">56.9 </t>
    </r>
    <r>
      <rPr>
        <sz val="8"/>
        <color theme="1"/>
        <rFont val="Calibri"/>
        <family val="2"/>
      </rPr>
      <t>± 12.1</t>
    </r>
  </si>
  <si>
    <r>
      <t xml:space="preserve">55.7 </t>
    </r>
    <r>
      <rPr>
        <sz val="8"/>
        <color theme="1"/>
        <rFont val="Calibri"/>
        <family val="2"/>
      </rPr>
      <t>± 12.7</t>
    </r>
  </si>
  <si>
    <r>
      <t xml:space="preserve">280 </t>
    </r>
    <r>
      <rPr>
        <sz val="8"/>
        <color theme="1"/>
        <rFont val="Calibri"/>
        <family val="2"/>
      </rPr>
      <t>± 248</t>
    </r>
  </si>
  <si>
    <r>
      <t xml:space="preserve">326 </t>
    </r>
    <r>
      <rPr>
        <sz val="8"/>
        <color theme="1"/>
        <rFont val="Calibri"/>
        <family val="2"/>
      </rPr>
      <t>± 259</t>
    </r>
  </si>
  <si>
    <r>
      <t xml:space="preserve">398 </t>
    </r>
    <r>
      <rPr>
        <sz val="8"/>
        <color theme="1"/>
        <rFont val="Calibri"/>
        <family val="2"/>
      </rPr>
      <t>± 309</t>
    </r>
  </si>
  <si>
    <r>
      <t xml:space="preserve">289 </t>
    </r>
    <r>
      <rPr>
        <sz val="8"/>
        <color theme="1"/>
        <rFont val="Calibri"/>
        <family val="2"/>
      </rPr>
      <t>± 225</t>
    </r>
  </si>
  <si>
    <r>
      <t xml:space="preserve">1.1 </t>
    </r>
    <r>
      <rPr>
        <sz val="8"/>
        <color theme="1"/>
        <rFont val="Calibri"/>
        <family val="2"/>
      </rPr>
      <t>± 1.8</t>
    </r>
  </si>
  <si>
    <r>
      <t xml:space="preserve">1.7 </t>
    </r>
    <r>
      <rPr>
        <sz val="8"/>
        <color theme="1"/>
        <rFont val="Calibri"/>
        <family val="2"/>
      </rPr>
      <t>± 3.6</t>
    </r>
  </si>
  <si>
    <r>
      <t xml:space="preserve">1.3 </t>
    </r>
    <r>
      <rPr>
        <sz val="8"/>
        <color theme="1"/>
        <rFont val="Calibri"/>
        <family val="2"/>
      </rPr>
      <t>± 2.3</t>
    </r>
  </si>
  <si>
    <r>
      <t xml:space="preserve">1.3 </t>
    </r>
    <r>
      <rPr>
        <sz val="8"/>
        <color theme="1"/>
        <rFont val="Calibri"/>
        <family val="2"/>
      </rPr>
      <t>± 2.9</t>
    </r>
  </si>
  <si>
    <t>0.0006852</t>
  </si>
  <si>
    <t>0.0001769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</si>
</sst>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color rgb="FFFF0000"/>
      <name val="Calibri"/>
      <family val="2"/>
      <scheme val="minor"/>
    </font>
    <font>
      <sz val="8"/>
      <color rgb="FFFF0000"/>
      <name val="Calibri"/>
      <family val="2"/>
      <scheme val="minor"/>
    </font>
    <font>
      <i/>
      <sz val="8"/>
      <color theme="1"/>
      <name val="Calibri"/>
      <family val="2"/>
      <scheme val="minor"/>
    </font>
    <font>
      <i/>
      <sz val="8"/>
      <color rgb="FFFF0000"/>
      <name val="Calibri"/>
      <family val="2"/>
      <scheme val="minor"/>
    </font>
    <font>
      <sz val="8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1" fillId="0" borderId="0" xfId="0" applyFont="1"/>
    <xf numFmtId="0" fontId="3" fillId="0" borderId="0" xfId="0" applyFont="1"/>
    <xf numFmtId="2" fontId="1" fillId="0" borderId="0" xfId="0" applyNumberFormat="1" applyFont="1"/>
    <xf numFmtId="0" fontId="4" fillId="0" borderId="0" xfId="0" applyFont="1"/>
    <xf numFmtId="0" fontId="1" fillId="0" borderId="1" xfId="0" applyFont="1" applyBorder="1"/>
    <xf numFmtId="2" fontId="1" fillId="0" borderId="1" xfId="0" applyNumberFormat="1" applyFont="1" applyBorder="1"/>
    <xf numFmtId="0" fontId="4" fillId="0" borderId="1" xfId="0" applyFont="1" applyBorder="1"/>
    <xf numFmtId="2" fontId="1" fillId="0" borderId="0" xfId="0" applyNumberFormat="1" applyFont="1" applyBorder="1"/>
    <xf numFmtId="0" fontId="1" fillId="0" borderId="0" xfId="0" applyFont="1" applyBorder="1"/>
    <xf numFmtId="0" fontId="5" fillId="0" borderId="0" xfId="0" applyFont="1"/>
    <xf numFmtId="0" fontId="6" fillId="0" borderId="0" xfId="0" applyFont="1"/>
    <xf numFmtId="0" fontId="1" fillId="0" borderId="0" xfId="0" applyFont="1" applyFill="1" applyBorder="1"/>
    <xf numFmtId="0" fontId="1" fillId="0" borderId="3" xfId="0" applyFont="1" applyBorder="1"/>
    <xf numFmtId="2" fontId="1" fillId="0" borderId="3" xfId="0" applyNumberFormat="1" applyFont="1" applyBorder="1"/>
    <xf numFmtId="0" fontId="4" fillId="0" borderId="3" xfId="0" applyFont="1" applyBorder="1"/>
    <xf numFmtId="0" fontId="1" fillId="0" borderId="0" xfId="0" applyFont="1" applyAlignment="1">
      <alignment horizontal="center" wrapText="1"/>
    </xf>
    <xf numFmtId="0" fontId="5" fillId="0" borderId="2" xfId="0" applyFont="1" applyBorder="1"/>
    <xf numFmtId="2" fontId="1" fillId="0" borderId="2" xfId="0" applyNumberFormat="1" applyFont="1" applyBorder="1"/>
    <xf numFmtId="0" fontId="1" fillId="0" borderId="1" xfId="0" applyFont="1" applyFill="1" applyBorder="1"/>
    <xf numFmtId="0" fontId="1" fillId="0" borderId="0" xfId="0" applyFont="1" applyAlignment="1">
      <alignment wrapText="1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2" fillId="0" borderId="0" xfId="0" applyFont="1" applyAlignment="1">
      <alignment wrapText="1"/>
    </xf>
    <xf numFmtId="0" fontId="1" fillId="0" borderId="1" xfId="0" applyFont="1" applyBorder="1" applyAlignment="1">
      <alignment wrapText="1"/>
    </xf>
    <xf numFmtId="0" fontId="5" fillId="0" borderId="0" xfId="0" applyFont="1" applyAlignment="1">
      <alignment wrapText="1"/>
    </xf>
    <xf numFmtId="0" fontId="1" fillId="0" borderId="3" xfId="0" applyFont="1" applyBorder="1" applyAlignment="1">
      <alignment wrapText="1"/>
    </xf>
    <xf numFmtId="0" fontId="1" fillId="0" borderId="0" xfId="0" applyFont="1" applyFill="1" applyBorder="1" applyAlignment="1">
      <alignment wrapText="1"/>
    </xf>
    <xf numFmtId="0" fontId="1" fillId="0" borderId="1" xfId="0" applyFont="1" applyFill="1" applyBorder="1" applyAlignment="1">
      <alignment wrapText="1"/>
    </xf>
    <xf numFmtId="0" fontId="1" fillId="0" borderId="4" xfId="0" applyFont="1" applyBorder="1"/>
    <xf numFmtId="0" fontId="1" fillId="0" borderId="5" xfId="0" applyFont="1" applyBorder="1"/>
    <xf numFmtId="0" fontId="5" fillId="0" borderId="4" xfId="0" applyFont="1" applyBorder="1"/>
    <xf numFmtId="0" fontId="1" fillId="0" borderId="4" xfId="0" applyFont="1" applyFill="1" applyBorder="1"/>
    <xf numFmtId="0" fontId="1" fillId="0" borderId="6" xfId="0" applyFont="1" applyBorder="1"/>
    <xf numFmtId="0" fontId="5" fillId="0" borderId="7" xfId="0" applyFont="1" applyBorder="1"/>
    <xf numFmtId="0" fontId="1" fillId="0" borderId="5" xfId="0" applyFont="1" applyFill="1" applyBorder="1"/>
    <xf numFmtId="2" fontId="1" fillId="0" borderId="9" xfId="0" applyNumberFormat="1" applyFont="1" applyBorder="1"/>
    <xf numFmtId="2" fontId="1" fillId="0" borderId="10" xfId="0" applyNumberFormat="1" applyFont="1" applyBorder="1"/>
    <xf numFmtId="2" fontId="1" fillId="0" borderId="11" xfId="0" applyNumberFormat="1" applyFont="1" applyBorder="1"/>
    <xf numFmtId="2" fontId="1" fillId="0" borderId="12" xfId="0" applyNumberFormat="1" applyFont="1" applyBorder="1"/>
    <xf numFmtId="0" fontId="3" fillId="0" borderId="8" xfId="0" applyFont="1" applyBorder="1"/>
    <xf numFmtId="0" fontId="4" fillId="0" borderId="8" xfId="0" applyFont="1" applyBorder="1"/>
    <xf numFmtId="0" fontId="4" fillId="0" borderId="13" xfId="0" applyFont="1" applyBorder="1"/>
    <xf numFmtId="0" fontId="6" fillId="0" borderId="8" xfId="0" applyFont="1" applyBorder="1"/>
    <xf numFmtId="0" fontId="4" fillId="0" borderId="14" xfId="0" applyFont="1" applyBorder="1"/>
    <xf numFmtId="0" fontId="6" fillId="0" borderId="15" xfId="0" applyFont="1" applyBorder="1"/>
    <xf numFmtId="0" fontId="1" fillId="0" borderId="0" xfId="0" applyFont="1" applyBorder="1" applyAlignment="1">
      <alignment wrapText="1"/>
    </xf>
    <xf numFmtId="0" fontId="4" fillId="0" borderId="0" xfId="0" applyFont="1" applyBorder="1"/>
    <xf numFmtId="0" fontId="1" fillId="0" borderId="2" xfId="0" applyFont="1" applyFill="1" applyBorder="1" applyAlignment="1">
      <alignment wrapText="1"/>
    </xf>
    <xf numFmtId="0" fontId="4" fillId="0" borderId="15" xfId="0" applyFont="1" applyBorder="1"/>
    <xf numFmtId="0" fontId="4" fillId="0" borderId="2" xfId="0" applyFont="1" applyBorder="1"/>
    <xf numFmtId="0" fontId="5" fillId="0" borderId="2" xfId="0" applyFont="1" applyBorder="1" applyAlignment="1">
      <alignment wrapText="1"/>
    </xf>
    <xf numFmtId="0" fontId="1" fillId="0" borderId="0" xfId="0" applyFont="1" applyBorder="1" applyAlignment="1">
      <alignment horizontal="center" vertical="center" wrapText="1"/>
    </xf>
    <xf numFmtId="0" fontId="1" fillId="0" borderId="7" xfId="0" applyFont="1" applyBorder="1"/>
    <xf numFmtId="0" fontId="1" fillId="0" borderId="2" xfId="0" applyFont="1" applyBorder="1"/>
    <xf numFmtId="0" fontId="5" fillId="0" borderId="0" xfId="0" applyFont="1" applyBorder="1"/>
    <xf numFmtId="0" fontId="2" fillId="0" borderId="0" xfId="0" applyFont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2" fillId="0" borderId="9" xfId="0" applyFont="1" applyBorder="1" applyAlignment="1">
      <alignment horizontal="center" wrapText="1"/>
    </xf>
    <xf numFmtId="0" fontId="1" fillId="0" borderId="0" xfId="0" applyFont="1" applyAlignment="1">
      <alignment horizontal="center" wrapText="1"/>
    </xf>
    <xf numFmtId="0" fontId="1" fillId="0" borderId="2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2"/>
  <sheetViews>
    <sheetView tabSelected="1" view="pageBreakPreview" topLeftCell="B1" zoomScale="145" zoomScaleNormal="100" zoomScaleSheetLayoutView="145" workbookViewId="0">
      <pane ySplit="1" topLeftCell="A2" activePane="bottomLeft" state="frozen"/>
      <selection pane="bottomLeft" activeCell="F15" sqref="F15"/>
    </sheetView>
  </sheetViews>
  <sheetFormatPr defaultColWidth="11.5546875" defaultRowHeight="10.199999999999999" x14ac:dyDescent="0.2"/>
  <cols>
    <col min="1" max="1" width="14.21875" style="20" customWidth="1"/>
    <col min="2" max="2" width="16.33203125" style="20" customWidth="1"/>
    <col min="3" max="3" width="4.6640625" style="1" customWidth="1"/>
    <col min="4" max="4" width="5.109375" style="3" customWidth="1"/>
    <col min="5" max="5" width="4.88671875" style="30" customWidth="1"/>
    <col min="6" max="6" width="7.6640625" style="37" customWidth="1"/>
    <col min="7" max="7" width="4.88671875" style="1" customWidth="1"/>
    <col min="8" max="8" width="6.21875" style="3" customWidth="1"/>
    <col min="9" max="9" width="4.88671875" style="30" customWidth="1"/>
    <col min="10" max="10" width="5.33203125" style="37" customWidth="1"/>
    <col min="11" max="11" width="5.6640625" style="42" customWidth="1"/>
    <col min="12" max="12" width="5.109375" style="4" customWidth="1"/>
    <col min="13" max="16384" width="11.5546875" style="1"/>
  </cols>
  <sheetData>
    <row r="1" spans="1:12" ht="20.399999999999999" customHeight="1" x14ac:dyDescent="0.2">
      <c r="B1" s="24"/>
      <c r="C1" s="63" t="s">
        <v>1</v>
      </c>
      <c r="D1" s="64"/>
      <c r="E1" s="58" t="s">
        <v>39</v>
      </c>
      <c r="F1" s="59"/>
      <c r="G1" s="57" t="s">
        <v>40</v>
      </c>
      <c r="H1" s="57"/>
      <c r="I1" s="58" t="s">
        <v>0</v>
      </c>
      <c r="J1" s="59"/>
      <c r="K1" s="41" t="s">
        <v>5</v>
      </c>
      <c r="L1" s="2" t="s">
        <v>6</v>
      </c>
    </row>
    <row r="2" spans="1:12" x14ac:dyDescent="0.2">
      <c r="A2" s="21" t="s">
        <v>2</v>
      </c>
      <c r="C2" s="1">
        <v>16</v>
      </c>
      <c r="E2" s="30">
        <v>39</v>
      </c>
      <c r="G2" s="1">
        <v>24</v>
      </c>
      <c r="I2" s="30">
        <v>111</v>
      </c>
      <c r="K2" s="42">
        <f>SUM(C2:J2)</f>
        <v>190</v>
      </c>
    </row>
    <row r="3" spans="1:12" x14ac:dyDescent="0.2">
      <c r="A3" s="60" t="s">
        <v>24</v>
      </c>
      <c r="B3" s="25" t="s">
        <v>52</v>
      </c>
      <c r="C3" s="5">
        <v>14</v>
      </c>
      <c r="D3" s="6">
        <f>C3/C$2*100</f>
        <v>87.5</v>
      </c>
      <c r="E3" s="31">
        <v>35</v>
      </c>
      <c r="F3" s="38">
        <f>E3/E$2*100</f>
        <v>89.743589743589752</v>
      </c>
      <c r="G3" s="5">
        <v>22</v>
      </c>
      <c r="H3" s="6">
        <f>G3/G$2*100</f>
        <v>91.666666666666657</v>
      </c>
      <c r="I3" s="31">
        <v>96</v>
      </c>
      <c r="J3" s="38">
        <f>I3/I$2*100</f>
        <v>86.486486486486484</v>
      </c>
      <c r="K3" s="43"/>
      <c r="L3" s="7"/>
    </row>
    <row r="4" spans="1:12" x14ac:dyDescent="0.2">
      <c r="A4" s="61"/>
      <c r="B4" s="20" t="s">
        <v>53</v>
      </c>
      <c r="C4" s="9">
        <v>2</v>
      </c>
      <c r="D4" s="8">
        <f t="shared" ref="D4:D22" si="0">C4/C$2*100</f>
        <v>12.5</v>
      </c>
      <c r="E4" s="30">
        <v>2</v>
      </c>
      <c r="F4" s="37">
        <f t="shared" ref="F4:F22" si="1">E4/E$2*100</f>
        <v>5.1282051282051277</v>
      </c>
      <c r="G4" s="9">
        <v>2</v>
      </c>
      <c r="H4" s="8">
        <f t="shared" ref="H4:H22" si="2">G4/G$2*100</f>
        <v>8.3333333333333321</v>
      </c>
      <c r="I4" s="30">
        <v>9</v>
      </c>
      <c r="J4" s="37">
        <f t="shared" ref="J4:J22" si="3">I4/I$2*100</f>
        <v>8.1081081081081088</v>
      </c>
    </row>
    <row r="5" spans="1:12" x14ac:dyDescent="0.2">
      <c r="A5" s="62"/>
      <c r="B5" s="52" t="s">
        <v>4</v>
      </c>
      <c r="C5" s="17">
        <f t="shared" ref="C5" si="4">C2-SUM(C3,C4)</f>
        <v>0</v>
      </c>
      <c r="D5" s="18">
        <f t="shared" si="0"/>
        <v>0</v>
      </c>
      <c r="E5" s="35">
        <f>E2-SUM(E3,E4)</f>
        <v>2</v>
      </c>
      <c r="F5" s="40">
        <f t="shared" si="1"/>
        <v>5.1282051282051277</v>
      </c>
      <c r="G5" s="17">
        <f t="shared" ref="G5:I5" si="5">G2-SUM(G3,G4)</f>
        <v>0</v>
      </c>
      <c r="H5" s="18">
        <f t="shared" si="2"/>
        <v>0</v>
      </c>
      <c r="I5" s="35">
        <f t="shared" si="5"/>
        <v>6</v>
      </c>
      <c r="J5" s="40">
        <f t="shared" si="3"/>
        <v>5.4054054054054053</v>
      </c>
      <c r="K5" s="46" t="s">
        <v>7</v>
      </c>
      <c r="L5" s="51"/>
    </row>
    <row r="6" spans="1:12" x14ac:dyDescent="0.2">
      <c r="A6" s="60" t="s">
        <v>25</v>
      </c>
      <c r="B6" s="25" t="s">
        <v>52</v>
      </c>
      <c r="C6" s="5">
        <v>12</v>
      </c>
      <c r="D6" s="6">
        <f t="shared" si="0"/>
        <v>75</v>
      </c>
      <c r="E6" s="31">
        <v>34</v>
      </c>
      <c r="F6" s="38">
        <f t="shared" si="1"/>
        <v>87.179487179487182</v>
      </c>
      <c r="G6" s="5">
        <v>24</v>
      </c>
      <c r="H6" s="6">
        <f t="shared" si="2"/>
        <v>100</v>
      </c>
      <c r="I6" s="31">
        <v>99</v>
      </c>
      <c r="J6" s="38">
        <f t="shared" si="3"/>
        <v>89.189189189189193</v>
      </c>
      <c r="K6" s="43"/>
      <c r="L6" s="7"/>
    </row>
    <row r="7" spans="1:12" x14ac:dyDescent="0.2">
      <c r="A7" s="61"/>
      <c r="B7" s="20" t="s">
        <v>53</v>
      </c>
      <c r="C7" s="9">
        <v>4</v>
      </c>
      <c r="D7" s="8">
        <f t="shared" si="0"/>
        <v>25</v>
      </c>
      <c r="E7" s="30">
        <v>4</v>
      </c>
      <c r="F7" s="37">
        <f t="shared" si="1"/>
        <v>10.256410256410255</v>
      </c>
      <c r="G7" s="9">
        <v>0</v>
      </c>
      <c r="H7" s="8">
        <f t="shared" si="2"/>
        <v>0</v>
      </c>
      <c r="I7" s="30">
        <v>7</v>
      </c>
      <c r="J7" s="37">
        <f t="shared" si="3"/>
        <v>6.3063063063063058</v>
      </c>
      <c r="L7" s="48"/>
    </row>
    <row r="8" spans="1:12" x14ac:dyDescent="0.2">
      <c r="A8" s="62"/>
      <c r="B8" s="52" t="s">
        <v>4</v>
      </c>
      <c r="C8" s="17">
        <f>C2-SUM(C6:C6,C7)</f>
        <v>0</v>
      </c>
      <c r="D8" s="18">
        <f t="shared" si="0"/>
        <v>0</v>
      </c>
      <c r="E8" s="35">
        <f>E2-SUM(E6:E6,E7)</f>
        <v>1</v>
      </c>
      <c r="F8" s="40">
        <f t="shared" si="1"/>
        <v>2.5641025641025639</v>
      </c>
      <c r="G8" s="17">
        <f>G2-SUM(G6:G6,G7)</f>
        <v>0</v>
      </c>
      <c r="H8" s="18">
        <f t="shared" si="2"/>
        <v>0</v>
      </c>
      <c r="I8" s="35">
        <f>I2-SUM(I6:I6,I7)</f>
        <v>5</v>
      </c>
      <c r="J8" s="40">
        <f t="shared" si="3"/>
        <v>4.5045045045045047</v>
      </c>
      <c r="K8" s="46" t="s">
        <v>7</v>
      </c>
      <c r="L8" s="51"/>
    </row>
    <row r="9" spans="1:12" x14ac:dyDescent="0.2">
      <c r="A9" s="61" t="s">
        <v>46</v>
      </c>
      <c r="B9" s="25" t="s">
        <v>52</v>
      </c>
      <c r="C9" s="12">
        <v>16</v>
      </c>
      <c r="D9" s="8">
        <f t="shared" si="0"/>
        <v>100</v>
      </c>
      <c r="E9" s="33">
        <v>37</v>
      </c>
      <c r="F9" s="37">
        <f t="shared" si="1"/>
        <v>94.871794871794862</v>
      </c>
      <c r="G9" s="12">
        <v>23</v>
      </c>
      <c r="H9" s="8">
        <f t="shared" si="2"/>
        <v>95.833333333333343</v>
      </c>
      <c r="I9" s="33">
        <v>102</v>
      </c>
      <c r="J9" s="37">
        <f t="shared" si="3"/>
        <v>91.891891891891902</v>
      </c>
    </row>
    <row r="10" spans="1:12" x14ac:dyDescent="0.2">
      <c r="A10" s="61"/>
      <c r="B10" s="20" t="s">
        <v>53</v>
      </c>
      <c r="C10" s="12">
        <v>0</v>
      </c>
      <c r="D10" s="8">
        <f t="shared" si="0"/>
        <v>0</v>
      </c>
      <c r="E10" s="33">
        <v>1</v>
      </c>
      <c r="F10" s="37">
        <f t="shared" si="1"/>
        <v>2.5641025641025639</v>
      </c>
      <c r="G10" s="12">
        <v>1</v>
      </c>
      <c r="H10" s="8">
        <f t="shared" si="2"/>
        <v>4.1666666666666661</v>
      </c>
      <c r="I10" s="33">
        <v>4</v>
      </c>
      <c r="J10" s="37">
        <f t="shared" si="3"/>
        <v>3.6036036036036037</v>
      </c>
    </row>
    <row r="11" spans="1:12" s="10" customFormat="1" x14ac:dyDescent="0.2">
      <c r="A11" s="62"/>
      <c r="B11" s="26" t="s">
        <v>4</v>
      </c>
      <c r="C11" s="10">
        <f>C2-SUM(C9:C10)</f>
        <v>0</v>
      </c>
      <c r="D11" s="8">
        <f t="shared" si="0"/>
        <v>0</v>
      </c>
      <c r="E11" s="32">
        <f>E2-SUM(E9:E10)</f>
        <v>1</v>
      </c>
      <c r="F11" s="37">
        <f t="shared" si="1"/>
        <v>2.5641025641025639</v>
      </c>
      <c r="G11" s="10">
        <f>G2-SUM(G9:G10)</f>
        <v>0</v>
      </c>
      <c r="H11" s="8">
        <f t="shared" si="2"/>
        <v>0</v>
      </c>
      <c r="I11" s="32">
        <f>I2-SUM(I9:I10)</f>
        <v>5</v>
      </c>
      <c r="J11" s="37">
        <f t="shared" si="3"/>
        <v>4.5045045045045047</v>
      </c>
      <c r="K11" s="44" t="s">
        <v>7</v>
      </c>
      <c r="L11" s="11"/>
    </row>
    <row r="12" spans="1:12" x14ac:dyDescent="0.2">
      <c r="A12" s="60" t="s">
        <v>3</v>
      </c>
      <c r="B12" s="25" t="s">
        <v>38</v>
      </c>
      <c r="C12" s="5">
        <v>10</v>
      </c>
      <c r="D12" s="6">
        <f t="shared" si="0"/>
        <v>62.5</v>
      </c>
      <c r="E12" s="31">
        <v>32</v>
      </c>
      <c r="F12" s="38">
        <f t="shared" si="1"/>
        <v>82.051282051282044</v>
      </c>
      <c r="G12" s="5">
        <v>19</v>
      </c>
      <c r="H12" s="6">
        <f t="shared" si="2"/>
        <v>79.166666666666657</v>
      </c>
      <c r="I12" s="31">
        <v>95</v>
      </c>
      <c r="J12" s="38">
        <f t="shared" si="3"/>
        <v>85.585585585585591</v>
      </c>
      <c r="K12" s="43"/>
      <c r="L12" s="7"/>
    </row>
    <row r="13" spans="1:12" x14ac:dyDescent="0.2">
      <c r="A13" s="61"/>
      <c r="B13" s="20" t="s">
        <v>41</v>
      </c>
      <c r="C13" s="9">
        <v>6</v>
      </c>
      <c r="D13" s="8">
        <f t="shared" si="0"/>
        <v>37.5</v>
      </c>
      <c r="E13" s="30">
        <v>7</v>
      </c>
      <c r="F13" s="37">
        <f t="shared" si="1"/>
        <v>17.948717948717949</v>
      </c>
      <c r="G13" s="9">
        <v>4</v>
      </c>
      <c r="H13" s="8">
        <f t="shared" si="2"/>
        <v>16.666666666666664</v>
      </c>
      <c r="I13" s="30">
        <v>13</v>
      </c>
      <c r="J13" s="37">
        <f t="shared" si="3"/>
        <v>11.711711711711711</v>
      </c>
    </row>
    <row r="14" spans="1:12" x14ac:dyDescent="0.2">
      <c r="A14" s="62"/>
      <c r="B14" s="26" t="s">
        <v>4</v>
      </c>
      <c r="C14" s="32">
        <f>C2-SUM(C12:C13)</f>
        <v>0</v>
      </c>
      <c r="D14" s="8">
        <f t="shared" si="0"/>
        <v>0</v>
      </c>
      <c r="E14" s="32">
        <f>E2-SUM(E12:E13)</f>
        <v>0</v>
      </c>
      <c r="F14" s="37">
        <f t="shared" si="1"/>
        <v>0</v>
      </c>
      <c r="G14" s="32">
        <f>G2-SUM(G12:G13)</f>
        <v>1</v>
      </c>
      <c r="H14" s="8">
        <f t="shared" si="2"/>
        <v>4.1666666666666661</v>
      </c>
      <c r="I14" s="32">
        <f>I2-SUM(I12:I13)</f>
        <v>3</v>
      </c>
      <c r="J14" s="37">
        <f t="shared" si="3"/>
        <v>2.7027027027027026</v>
      </c>
      <c r="K14" s="44" t="s">
        <v>7</v>
      </c>
      <c r="L14" s="11"/>
    </row>
    <row r="15" spans="1:12" ht="20.399999999999999" x14ac:dyDescent="0.2">
      <c r="A15" s="60" t="s">
        <v>8</v>
      </c>
      <c r="B15" s="25" t="s">
        <v>9</v>
      </c>
      <c r="C15" s="5">
        <v>10</v>
      </c>
      <c r="D15" s="6">
        <f t="shared" si="0"/>
        <v>62.5</v>
      </c>
      <c r="E15" s="31">
        <v>32</v>
      </c>
      <c r="F15" s="38">
        <f t="shared" si="1"/>
        <v>82.051282051282044</v>
      </c>
      <c r="G15" s="5">
        <v>17</v>
      </c>
      <c r="H15" s="6">
        <f t="shared" si="2"/>
        <v>70.833333333333343</v>
      </c>
      <c r="I15" s="31">
        <v>104</v>
      </c>
      <c r="J15" s="38">
        <f t="shared" si="3"/>
        <v>93.693693693693689</v>
      </c>
      <c r="K15" s="43"/>
      <c r="L15" s="7"/>
    </row>
    <row r="16" spans="1:12" ht="20.399999999999999" x14ac:dyDescent="0.2">
      <c r="A16" s="61"/>
      <c r="B16" s="20" t="s">
        <v>13</v>
      </c>
      <c r="C16" s="9">
        <v>0</v>
      </c>
      <c r="D16" s="8">
        <f t="shared" si="0"/>
        <v>0</v>
      </c>
      <c r="E16" s="30">
        <v>0</v>
      </c>
      <c r="F16" s="37">
        <f t="shared" si="1"/>
        <v>0</v>
      </c>
      <c r="G16" s="9">
        <v>1</v>
      </c>
      <c r="H16" s="8">
        <f t="shared" si="2"/>
        <v>4.1666666666666661</v>
      </c>
      <c r="I16" s="30">
        <v>0</v>
      </c>
      <c r="J16" s="37">
        <f t="shared" si="3"/>
        <v>0</v>
      </c>
    </row>
    <row r="17" spans="1:12" ht="20.399999999999999" x14ac:dyDescent="0.2">
      <c r="A17" s="61"/>
      <c r="B17" s="20" t="s">
        <v>14</v>
      </c>
      <c r="C17" s="9">
        <v>0</v>
      </c>
      <c r="D17" s="8">
        <f t="shared" si="0"/>
        <v>0</v>
      </c>
      <c r="E17" s="30">
        <v>0</v>
      </c>
      <c r="F17" s="37">
        <f t="shared" si="1"/>
        <v>0</v>
      </c>
      <c r="G17" s="9">
        <v>2</v>
      </c>
      <c r="H17" s="8">
        <f t="shared" si="2"/>
        <v>8.3333333333333321</v>
      </c>
      <c r="I17" s="30">
        <v>0</v>
      </c>
      <c r="J17" s="37">
        <f t="shared" si="3"/>
        <v>0</v>
      </c>
    </row>
    <row r="18" spans="1:12" x14ac:dyDescent="0.2">
      <c r="A18" s="61"/>
      <c r="B18" s="20" t="s">
        <v>10</v>
      </c>
      <c r="C18" s="9">
        <v>1</v>
      </c>
      <c r="D18" s="8">
        <f t="shared" si="0"/>
        <v>6.25</v>
      </c>
      <c r="E18" s="30">
        <v>1</v>
      </c>
      <c r="F18" s="37">
        <f t="shared" si="1"/>
        <v>2.5641025641025639</v>
      </c>
      <c r="G18" s="9">
        <v>2</v>
      </c>
      <c r="H18" s="8">
        <f t="shared" si="2"/>
        <v>8.3333333333333321</v>
      </c>
      <c r="I18" s="30">
        <v>1</v>
      </c>
      <c r="J18" s="37">
        <f t="shared" si="3"/>
        <v>0.90090090090090091</v>
      </c>
    </row>
    <row r="19" spans="1:12" x14ac:dyDescent="0.2">
      <c r="A19" s="61"/>
      <c r="B19" s="20" t="s">
        <v>11</v>
      </c>
      <c r="C19" s="9">
        <v>1</v>
      </c>
      <c r="D19" s="8">
        <f t="shared" si="0"/>
        <v>6.25</v>
      </c>
      <c r="E19" s="30">
        <v>3</v>
      </c>
      <c r="F19" s="37">
        <f t="shared" si="1"/>
        <v>7.6923076923076925</v>
      </c>
      <c r="G19" s="9">
        <v>0</v>
      </c>
      <c r="H19" s="8">
        <f t="shared" si="2"/>
        <v>0</v>
      </c>
      <c r="I19" s="30">
        <v>2</v>
      </c>
      <c r="J19" s="37">
        <f t="shared" si="3"/>
        <v>1.8018018018018018</v>
      </c>
    </row>
    <row r="20" spans="1:12" x14ac:dyDescent="0.2">
      <c r="A20" s="61"/>
      <c r="B20" s="20" t="s">
        <v>12</v>
      </c>
      <c r="C20" s="9">
        <v>1</v>
      </c>
      <c r="D20" s="8">
        <f t="shared" si="0"/>
        <v>6.25</v>
      </c>
      <c r="E20" s="30">
        <v>1</v>
      </c>
      <c r="F20" s="37">
        <f t="shared" si="1"/>
        <v>2.5641025641025639</v>
      </c>
      <c r="G20" s="9">
        <v>0</v>
      </c>
      <c r="H20" s="8">
        <f t="shared" si="2"/>
        <v>0</v>
      </c>
      <c r="I20" s="30">
        <v>1</v>
      </c>
      <c r="J20" s="37">
        <f t="shared" si="3"/>
        <v>0.90090090090090091</v>
      </c>
    </row>
    <row r="21" spans="1:12" x14ac:dyDescent="0.2">
      <c r="A21" s="61"/>
      <c r="B21" s="20" t="s">
        <v>15</v>
      </c>
      <c r="C21" s="9">
        <v>2</v>
      </c>
      <c r="D21" s="8">
        <f t="shared" si="0"/>
        <v>12.5</v>
      </c>
      <c r="E21" s="30">
        <v>2</v>
      </c>
      <c r="F21" s="37">
        <f t="shared" si="1"/>
        <v>5.1282051282051277</v>
      </c>
      <c r="G21" s="9">
        <v>2</v>
      </c>
      <c r="H21" s="8">
        <f t="shared" si="2"/>
        <v>8.3333333333333321</v>
      </c>
      <c r="I21" s="30">
        <v>2</v>
      </c>
      <c r="J21" s="37">
        <f t="shared" si="3"/>
        <v>1.8018018018018018</v>
      </c>
    </row>
    <row r="22" spans="1:12" x14ac:dyDescent="0.2">
      <c r="A22" s="62"/>
      <c r="B22" s="26" t="s">
        <v>4</v>
      </c>
      <c r="C22" s="10">
        <f>C2-SUM(C15:C21)</f>
        <v>1</v>
      </c>
      <c r="D22" s="8">
        <f t="shared" si="0"/>
        <v>6.25</v>
      </c>
      <c r="E22" s="32">
        <f>E2-SUM(E15:E21)</f>
        <v>0</v>
      </c>
      <c r="F22" s="37">
        <f t="shared" si="1"/>
        <v>0</v>
      </c>
      <c r="G22" s="10">
        <f>G2-SUM(G15:G21)</f>
        <v>0</v>
      </c>
      <c r="H22" s="8">
        <f t="shared" si="2"/>
        <v>0</v>
      </c>
      <c r="I22" s="32">
        <f>I2-SUM(I15:I21)</f>
        <v>1</v>
      </c>
      <c r="J22" s="37">
        <f t="shared" si="3"/>
        <v>0.90090090090090091</v>
      </c>
      <c r="K22" s="42" t="s">
        <v>4</v>
      </c>
    </row>
    <row r="23" spans="1:12" ht="20.399999999999999" x14ac:dyDescent="0.2">
      <c r="A23" s="60" t="s">
        <v>55</v>
      </c>
      <c r="B23" s="25" t="s">
        <v>9</v>
      </c>
      <c r="C23" s="5">
        <f>C15</f>
        <v>10</v>
      </c>
      <c r="D23" s="6">
        <f t="shared" ref="D23:D25" si="6">C23/C$2*100</f>
        <v>62.5</v>
      </c>
      <c r="E23" s="31">
        <f>E15</f>
        <v>32</v>
      </c>
      <c r="F23" s="38">
        <f t="shared" ref="F23:F25" si="7">E23/E$2*100</f>
        <v>82.051282051282044</v>
      </c>
      <c r="G23" s="31">
        <f>G15</f>
        <v>17</v>
      </c>
      <c r="H23" s="6">
        <f t="shared" ref="H23:H25" si="8">G23/G$2*100</f>
        <v>70.833333333333343</v>
      </c>
      <c r="I23" s="31">
        <f>I15</f>
        <v>104</v>
      </c>
      <c r="J23" s="38">
        <f t="shared" ref="J23:J25" si="9">I23/I$2*100</f>
        <v>93.693693693693689</v>
      </c>
      <c r="K23" s="43"/>
      <c r="L23" s="7"/>
    </row>
    <row r="24" spans="1:12" x14ac:dyDescent="0.2">
      <c r="A24" s="61"/>
      <c r="B24" s="20" t="s">
        <v>54</v>
      </c>
      <c r="C24" s="9">
        <f>SUM(C16:C21)</f>
        <v>5</v>
      </c>
      <c r="D24" s="8">
        <f t="shared" si="6"/>
        <v>31.25</v>
      </c>
      <c r="E24" s="30">
        <f>SUM(E16:E21)</f>
        <v>7</v>
      </c>
      <c r="F24" s="37">
        <f t="shared" si="7"/>
        <v>17.948717948717949</v>
      </c>
      <c r="G24" s="30">
        <f>SUM(G16:G21)</f>
        <v>7</v>
      </c>
      <c r="H24" s="8">
        <f t="shared" si="8"/>
        <v>29.166666666666668</v>
      </c>
      <c r="I24" s="30">
        <f>SUM(I16:I21)</f>
        <v>6</v>
      </c>
      <c r="J24" s="37">
        <f t="shared" si="9"/>
        <v>5.4054054054054053</v>
      </c>
    </row>
    <row r="25" spans="1:12" x14ac:dyDescent="0.2">
      <c r="A25" s="62"/>
      <c r="B25" s="20" t="s">
        <v>4</v>
      </c>
      <c r="C25" s="1">
        <f>C2-SUM(C23:C24)</f>
        <v>1</v>
      </c>
      <c r="D25" s="8">
        <f t="shared" si="6"/>
        <v>6.25</v>
      </c>
      <c r="E25" s="54">
        <f>E2-SUM(E23:E24)</f>
        <v>0</v>
      </c>
      <c r="F25" s="37">
        <f t="shared" si="7"/>
        <v>0</v>
      </c>
      <c r="G25" s="54">
        <f>G2-SUM(G23:G24)</f>
        <v>0</v>
      </c>
      <c r="H25" s="8">
        <f t="shared" si="8"/>
        <v>0</v>
      </c>
      <c r="I25" s="54">
        <f>I2-SUM(I23:I24)</f>
        <v>1</v>
      </c>
      <c r="J25" s="37">
        <f t="shared" si="9"/>
        <v>0.90090090090090091</v>
      </c>
      <c r="K25" s="42" t="s">
        <v>74</v>
      </c>
    </row>
    <row r="26" spans="1:12" x14ac:dyDescent="0.2">
      <c r="A26" s="22" t="s">
        <v>16</v>
      </c>
      <c r="B26" s="25" t="s">
        <v>17</v>
      </c>
      <c r="C26" s="5" t="s">
        <v>62</v>
      </c>
      <c r="D26" s="6"/>
      <c r="E26" s="31" t="s">
        <v>63</v>
      </c>
      <c r="F26" s="38"/>
      <c r="G26" s="5" t="s">
        <v>64</v>
      </c>
      <c r="H26" s="6"/>
      <c r="I26" s="31" t="s">
        <v>65</v>
      </c>
      <c r="J26" s="38"/>
      <c r="K26" s="43"/>
      <c r="L26" s="7" t="s">
        <v>7</v>
      </c>
    </row>
    <row r="27" spans="1:12" x14ac:dyDescent="0.2">
      <c r="A27" s="23" t="s">
        <v>18</v>
      </c>
      <c r="B27" s="27"/>
      <c r="C27" s="13" t="s">
        <v>66</v>
      </c>
      <c r="D27" s="14"/>
      <c r="E27" s="34" t="s">
        <v>67</v>
      </c>
      <c r="F27" s="39"/>
      <c r="G27" s="13" t="s">
        <v>68</v>
      </c>
      <c r="H27" s="14"/>
      <c r="I27" s="34" t="s">
        <v>69</v>
      </c>
      <c r="J27" s="39"/>
      <c r="K27" s="45"/>
      <c r="L27" s="15" t="s">
        <v>7</v>
      </c>
    </row>
    <row r="28" spans="1:12" ht="20.399999999999999" x14ac:dyDescent="0.2">
      <c r="A28" s="16" t="s">
        <v>19</v>
      </c>
      <c r="B28" s="20" t="s">
        <v>17</v>
      </c>
      <c r="C28" s="1" t="s">
        <v>70</v>
      </c>
      <c r="E28" s="30" t="s">
        <v>71</v>
      </c>
      <c r="G28" s="1" t="s">
        <v>72</v>
      </c>
      <c r="I28" s="30" t="s">
        <v>73</v>
      </c>
      <c r="L28" s="4" t="s">
        <v>7</v>
      </c>
    </row>
    <row r="29" spans="1:12" x14ac:dyDescent="0.2">
      <c r="A29" s="60" t="s">
        <v>19</v>
      </c>
      <c r="B29" s="25" t="s">
        <v>56</v>
      </c>
      <c r="C29" s="5">
        <v>9</v>
      </c>
      <c r="D29" s="6">
        <f t="shared" ref="D29:D31" si="10">C29/C$2*100</f>
        <v>56.25</v>
      </c>
      <c r="E29" s="31">
        <v>25</v>
      </c>
      <c r="F29" s="38">
        <f t="shared" ref="F29:F31" si="11">E29/E$2*100</f>
        <v>64.102564102564102</v>
      </c>
      <c r="G29" s="5">
        <v>13</v>
      </c>
      <c r="H29" s="6">
        <f t="shared" ref="H29:H31" si="12">G29/G$2*100</f>
        <v>54.166666666666664</v>
      </c>
      <c r="I29" s="31">
        <v>65</v>
      </c>
      <c r="J29" s="38">
        <f t="shared" ref="J29:J31" si="13">I29/I$2*100</f>
        <v>58.558558558558559</v>
      </c>
      <c r="K29" s="43"/>
      <c r="L29" s="7"/>
    </row>
    <row r="30" spans="1:12" x14ac:dyDescent="0.2">
      <c r="A30" s="61"/>
      <c r="B30" s="20" t="s">
        <v>57</v>
      </c>
      <c r="C30" s="1">
        <v>3</v>
      </c>
      <c r="D30" s="8">
        <f t="shared" si="10"/>
        <v>18.75</v>
      </c>
      <c r="E30" s="30">
        <v>6</v>
      </c>
      <c r="F30" s="37">
        <f t="shared" si="11"/>
        <v>15.384615384615385</v>
      </c>
      <c r="G30" s="1">
        <v>6</v>
      </c>
      <c r="H30" s="8">
        <f t="shared" si="12"/>
        <v>25</v>
      </c>
      <c r="I30" s="30">
        <v>28</v>
      </c>
      <c r="J30" s="37">
        <f t="shared" si="13"/>
        <v>25.225225225225223</v>
      </c>
    </row>
    <row r="31" spans="1:12" x14ac:dyDescent="0.2">
      <c r="A31" s="62"/>
      <c r="B31" s="20" t="s">
        <v>58</v>
      </c>
      <c r="C31" s="55">
        <v>2</v>
      </c>
      <c r="D31" s="18">
        <f t="shared" si="10"/>
        <v>12.5</v>
      </c>
      <c r="E31" s="54">
        <v>6</v>
      </c>
      <c r="F31" s="40">
        <f t="shared" si="11"/>
        <v>15.384615384615385</v>
      </c>
      <c r="G31" s="55">
        <v>3</v>
      </c>
      <c r="H31" s="18">
        <f t="shared" si="12"/>
        <v>12.5</v>
      </c>
      <c r="I31" s="54">
        <v>10</v>
      </c>
      <c r="J31" s="40">
        <f t="shared" si="13"/>
        <v>9.0090090090090094</v>
      </c>
      <c r="K31" s="50" t="s">
        <v>23</v>
      </c>
      <c r="L31" s="11"/>
    </row>
    <row r="32" spans="1:12" x14ac:dyDescent="0.2">
      <c r="A32" s="60" t="s">
        <v>20</v>
      </c>
      <c r="B32" s="25" t="s">
        <v>21</v>
      </c>
      <c r="C32" s="5">
        <v>7</v>
      </c>
      <c r="D32" s="6">
        <f t="shared" ref="D32:D92" si="14">C32/C$2*100</f>
        <v>43.75</v>
      </c>
      <c r="E32" s="31">
        <v>12</v>
      </c>
      <c r="F32" s="38">
        <f t="shared" ref="F32:H92" si="15">E32/E$2*100</f>
        <v>30.76923076923077</v>
      </c>
      <c r="G32" s="5">
        <v>8</v>
      </c>
      <c r="H32" s="6">
        <f t="shared" si="15"/>
        <v>33.333333333333329</v>
      </c>
      <c r="I32" s="31">
        <v>30</v>
      </c>
      <c r="J32" s="38">
        <f t="shared" ref="J32" si="16">I32/I$2*100</f>
        <v>27.027027027027028</v>
      </c>
      <c r="K32" s="43"/>
      <c r="L32" s="7"/>
    </row>
    <row r="33" spans="1:12" x14ac:dyDescent="0.2">
      <c r="A33" s="61"/>
      <c r="B33" s="20" t="s">
        <v>22</v>
      </c>
      <c r="C33" s="1">
        <v>0</v>
      </c>
      <c r="D33" s="8">
        <f t="shared" si="14"/>
        <v>0</v>
      </c>
      <c r="E33" s="30">
        <v>1</v>
      </c>
      <c r="F33" s="37">
        <f t="shared" si="15"/>
        <v>2.5641025641025639</v>
      </c>
      <c r="G33" s="1">
        <v>0</v>
      </c>
      <c r="H33" s="8">
        <f t="shared" si="15"/>
        <v>0</v>
      </c>
      <c r="I33" s="30">
        <v>2</v>
      </c>
      <c r="J33" s="37">
        <f t="shared" ref="J33" si="17">I33/I$2*100</f>
        <v>1.8018018018018018</v>
      </c>
    </row>
    <row r="34" spans="1:12" x14ac:dyDescent="0.2">
      <c r="A34" s="62"/>
      <c r="B34" s="26" t="s">
        <v>4</v>
      </c>
      <c r="C34" s="17">
        <f>C2-(C32+C33)</f>
        <v>9</v>
      </c>
      <c r="D34" s="18">
        <f t="shared" si="14"/>
        <v>56.25</v>
      </c>
      <c r="E34" s="35">
        <f>E2-(E32+E33)</f>
        <v>26</v>
      </c>
      <c r="F34" s="40">
        <f t="shared" si="15"/>
        <v>66.666666666666657</v>
      </c>
      <c r="G34" s="17">
        <f>G2-(G32+G33)</f>
        <v>16</v>
      </c>
      <c r="H34" s="18">
        <f t="shared" si="15"/>
        <v>66.666666666666657</v>
      </c>
      <c r="I34" s="35">
        <f>I2-(I32+I33)</f>
        <v>79</v>
      </c>
      <c r="J34" s="40">
        <f t="shared" ref="J34:J50" si="18">I34/I$2*100</f>
        <v>71.171171171171167</v>
      </c>
      <c r="K34" s="46" t="s">
        <v>23</v>
      </c>
      <c r="L34" s="11"/>
    </row>
    <row r="35" spans="1:12" x14ac:dyDescent="0.2">
      <c r="A35" s="60" t="s">
        <v>42</v>
      </c>
      <c r="B35" s="25" t="s">
        <v>43</v>
      </c>
      <c r="C35" s="9">
        <v>1</v>
      </c>
      <c r="D35" s="8">
        <f t="shared" si="14"/>
        <v>6.25</v>
      </c>
      <c r="E35" s="30">
        <v>9</v>
      </c>
      <c r="F35" s="37">
        <f t="shared" si="15"/>
        <v>23.076923076923077</v>
      </c>
      <c r="G35" s="9">
        <v>3</v>
      </c>
      <c r="H35" s="8">
        <f t="shared" si="15"/>
        <v>12.5</v>
      </c>
      <c r="I35" s="30">
        <v>21</v>
      </c>
      <c r="J35" s="37">
        <f t="shared" ref="J35:J43" si="19">I35/I$2*100</f>
        <v>18.918918918918919</v>
      </c>
      <c r="L35" s="7"/>
    </row>
    <row r="36" spans="1:12" x14ac:dyDescent="0.2">
      <c r="A36" s="61"/>
      <c r="B36" s="28" t="s">
        <v>44</v>
      </c>
      <c r="C36" s="12">
        <v>2</v>
      </c>
      <c r="D36" s="8">
        <f t="shared" si="14"/>
        <v>12.5</v>
      </c>
      <c r="E36" s="33">
        <v>3</v>
      </c>
      <c r="F36" s="37">
        <f t="shared" si="15"/>
        <v>7.6923076923076925</v>
      </c>
      <c r="G36" s="12">
        <v>3</v>
      </c>
      <c r="H36" s="8">
        <f t="shared" si="15"/>
        <v>12.5</v>
      </c>
      <c r="I36" s="33">
        <v>7</v>
      </c>
      <c r="J36" s="37">
        <f t="shared" si="19"/>
        <v>6.3063063063063058</v>
      </c>
    </row>
    <row r="37" spans="1:12" x14ac:dyDescent="0.2">
      <c r="A37" s="61"/>
      <c r="B37" s="28" t="s">
        <v>45</v>
      </c>
      <c r="C37" s="12">
        <v>2</v>
      </c>
      <c r="D37" s="8">
        <f t="shared" si="14"/>
        <v>12.5</v>
      </c>
      <c r="E37" s="33">
        <v>2</v>
      </c>
      <c r="F37" s="37">
        <f t="shared" si="15"/>
        <v>5.1282051282051277</v>
      </c>
      <c r="G37" s="12">
        <v>2</v>
      </c>
      <c r="H37" s="8">
        <f t="shared" si="15"/>
        <v>8.3333333333333321</v>
      </c>
      <c r="I37" s="33">
        <v>8</v>
      </c>
      <c r="J37" s="37">
        <f t="shared" si="19"/>
        <v>7.2072072072072073</v>
      </c>
    </row>
    <row r="38" spans="1:12" x14ac:dyDescent="0.2">
      <c r="A38" s="61"/>
      <c r="B38" s="28" t="s">
        <v>46</v>
      </c>
      <c r="C38" s="12">
        <v>3</v>
      </c>
      <c r="D38" s="8">
        <f t="shared" si="14"/>
        <v>18.75</v>
      </c>
      <c r="E38" s="33">
        <v>5</v>
      </c>
      <c r="F38" s="37">
        <f t="shared" si="15"/>
        <v>12.820512820512819</v>
      </c>
      <c r="G38" s="12">
        <v>1</v>
      </c>
      <c r="H38" s="8">
        <f t="shared" si="15"/>
        <v>4.1666666666666661</v>
      </c>
      <c r="I38" s="33">
        <v>13</v>
      </c>
      <c r="J38" s="37">
        <f t="shared" si="19"/>
        <v>11.711711711711711</v>
      </c>
    </row>
    <row r="39" spans="1:12" x14ac:dyDescent="0.2">
      <c r="A39" s="61"/>
      <c r="B39" s="28" t="s">
        <v>47</v>
      </c>
      <c r="C39" s="12">
        <v>2</v>
      </c>
      <c r="D39" s="8">
        <f t="shared" si="14"/>
        <v>12.5</v>
      </c>
      <c r="E39" s="33">
        <v>7</v>
      </c>
      <c r="F39" s="37">
        <f t="shared" si="15"/>
        <v>17.948717948717949</v>
      </c>
      <c r="G39" s="12">
        <v>2</v>
      </c>
      <c r="H39" s="8">
        <f t="shared" si="15"/>
        <v>8.3333333333333321</v>
      </c>
      <c r="I39" s="33">
        <v>17</v>
      </c>
      <c r="J39" s="37">
        <f t="shared" si="19"/>
        <v>15.315315315315313</v>
      </c>
    </row>
    <row r="40" spans="1:12" x14ac:dyDescent="0.2">
      <c r="A40" s="61"/>
      <c r="B40" s="28" t="s">
        <v>48</v>
      </c>
      <c r="C40" s="12">
        <v>1</v>
      </c>
      <c r="D40" s="8">
        <f t="shared" si="14"/>
        <v>6.25</v>
      </c>
      <c r="E40" s="33">
        <v>1</v>
      </c>
      <c r="F40" s="8">
        <f t="shared" si="15"/>
        <v>2.5641025641025639</v>
      </c>
      <c r="G40" s="12">
        <v>0</v>
      </c>
      <c r="H40" s="8">
        <f t="shared" si="15"/>
        <v>0</v>
      </c>
      <c r="I40" s="33">
        <v>1</v>
      </c>
      <c r="J40" s="8">
        <f t="shared" si="19"/>
        <v>0.90090090090090091</v>
      </c>
    </row>
    <row r="41" spans="1:12" x14ac:dyDescent="0.2">
      <c r="A41" s="61"/>
      <c r="B41" s="28" t="s">
        <v>49</v>
      </c>
      <c r="C41" s="12">
        <v>3</v>
      </c>
      <c r="D41" s="8">
        <f t="shared" si="14"/>
        <v>18.75</v>
      </c>
      <c r="E41" s="33">
        <v>6</v>
      </c>
      <c r="F41" s="8">
        <f t="shared" si="15"/>
        <v>15.384615384615385</v>
      </c>
      <c r="G41" s="12">
        <v>5</v>
      </c>
      <c r="H41" s="8">
        <f t="shared" si="15"/>
        <v>20.833333333333336</v>
      </c>
      <c r="I41" s="33">
        <v>27</v>
      </c>
      <c r="J41" s="8">
        <f t="shared" si="19"/>
        <v>24.324324324324326</v>
      </c>
    </row>
    <row r="42" spans="1:12" x14ac:dyDescent="0.2">
      <c r="A42" s="61"/>
      <c r="B42" s="28" t="s">
        <v>50</v>
      </c>
      <c r="C42" s="12">
        <v>1</v>
      </c>
      <c r="D42" s="8">
        <f t="shared" si="14"/>
        <v>6.25</v>
      </c>
      <c r="E42" s="33">
        <v>2</v>
      </c>
      <c r="F42" s="8">
        <f t="shared" si="15"/>
        <v>5.1282051282051277</v>
      </c>
      <c r="G42" s="12">
        <v>4</v>
      </c>
      <c r="H42" s="8">
        <f t="shared" si="15"/>
        <v>16.666666666666664</v>
      </c>
      <c r="I42" s="33">
        <v>8</v>
      </c>
      <c r="J42" s="8">
        <f t="shared" si="19"/>
        <v>7.2072072072072073</v>
      </c>
    </row>
    <row r="43" spans="1:12" x14ac:dyDescent="0.2">
      <c r="A43" s="61"/>
      <c r="B43" s="49" t="s">
        <v>4</v>
      </c>
      <c r="C43" s="17">
        <f>C$2-SUM(C35:C42)</f>
        <v>1</v>
      </c>
      <c r="D43" s="18">
        <f t="shared" si="14"/>
        <v>6.25</v>
      </c>
      <c r="E43" s="17">
        <f>E$2-SUM(E35:E42)</f>
        <v>4</v>
      </c>
      <c r="F43" s="40">
        <f t="shared" si="15"/>
        <v>10.256410256410255</v>
      </c>
      <c r="G43" s="17">
        <f>G$2-SUM(G35:G42)</f>
        <v>4</v>
      </c>
      <c r="H43" s="18">
        <f t="shared" si="15"/>
        <v>16.666666666666664</v>
      </c>
      <c r="I43" s="17">
        <f>I$2-SUM(I35:I42)</f>
        <v>9</v>
      </c>
      <c r="J43" s="40">
        <f t="shared" si="19"/>
        <v>8.1081081081081088</v>
      </c>
      <c r="K43" s="50" t="s">
        <v>7</v>
      </c>
      <c r="L43" s="51"/>
    </row>
    <row r="44" spans="1:12" x14ac:dyDescent="0.2">
      <c r="A44" s="60" t="s">
        <v>51</v>
      </c>
      <c r="B44" s="25" t="s">
        <v>43</v>
      </c>
      <c r="C44" s="9">
        <v>3</v>
      </c>
      <c r="D44" s="8">
        <f t="shared" ref="D44:J52" si="20">C44/C$2*100</f>
        <v>18.75</v>
      </c>
      <c r="E44" s="30">
        <v>14</v>
      </c>
      <c r="F44" s="37">
        <f t="shared" ref="F44:F50" si="21">E44/E$2*100</f>
        <v>35.897435897435898</v>
      </c>
      <c r="G44" s="9">
        <v>5</v>
      </c>
      <c r="H44" s="8">
        <f t="shared" ref="H44:H50" si="22">G44/G$2*100</f>
        <v>20.833333333333336</v>
      </c>
      <c r="I44" s="30">
        <v>37</v>
      </c>
      <c r="J44" s="37">
        <f t="shared" si="18"/>
        <v>33.333333333333329</v>
      </c>
      <c r="L44" s="7"/>
    </row>
    <row r="45" spans="1:12" x14ac:dyDescent="0.2">
      <c r="A45" s="61"/>
      <c r="B45" s="28" t="s">
        <v>44</v>
      </c>
      <c r="C45" s="12">
        <v>3</v>
      </c>
      <c r="D45" s="8">
        <f t="shared" si="20"/>
        <v>18.75</v>
      </c>
      <c r="E45" s="33">
        <v>8</v>
      </c>
      <c r="F45" s="37">
        <f t="shared" si="21"/>
        <v>20.512820512820511</v>
      </c>
      <c r="G45" s="12">
        <v>8</v>
      </c>
      <c r="H45" s="8">
        <f t="shared" si="22"/>
        <v>33.333333333333329</v>
      </c>
      <c r="I45" s="33">
        <v>11</v>
      </c>
      <c r="J45" s="37">
        <f t="shared" si="18"/>
        <v>9.9099099099099099</v>
      </c>
    </row>
    <row r="46" spans="1:12" x14ac:dyDescent="0.2">
      <c r="A46" s="61"/>
      <c r="B46" s="28" t="s">
        <v>45</v>
      </c>
      <c r="C46" s="12">
        <v>2</v>
      </c>
      <c r="D46" s="8">
        <f t="shared" si="20"/>
        <v>12.5</v>
      </c>
      <c r="E46" s="33">
        <v>2</v>
      </c>
      <c r="F46" s="37">
        <f t="shared" si="21"/>
        <v>5.1282051282051277</v>
      </c>
      <c r="G46" s="12">
        <v>2</v>
      </c>
      <c r="H46" s="8">
        <f t="shared" si="22"/>
        <v>8.3333333333333321</v>
      </c>
      <c r="I46" s="33">
        <v>8</v>
      </c>
      <c r="J46" s="37">
        <f t="shared" si="18"/>
        <v>7.2072072072072073</v>
      </c>
    </row>
    <row r="47" spans="1:12" x14ac:dyDescent="0.2">
      <c r="A47" s="61"/>
      <c r="B47" s="28" t="s">
        <v>46</v>
      </c>
      <c r="C47" s="12">
        <v>3</v>
      </c>
      <c r="D47" s="8">
        <f t="shared" si="20"/>
        <v>18.75</v>
      </c>
      <c r="E47" s="33">
        <v>5</v>
      </c>
      <c r="F47" s="37">
        <f t="shared" si="21"/>
        <v>12.820512820512819</v>
      </c>
      <c r="G47" s="12">
        <v>1</v>
      </c>
      <c r="H47" s="8">
        <f t="shared" si="22"/>
        <v>4.1666666666666661</v>
      </c>
      <c r="I47" s="33">
        <v>13</v>
      </c>
      <c r="J47" s="37">
        <f t="shared" si="18"/>
        <v>11.711711711711711</v>
      </c>
    </row>
    <row r="48" spans="1:12" x14ac:dyDescent="0.2">
      <c r="A48" s="61"/>
      <c r="B48" s="28" t="s">
        <v>48</v>
      </c>
      <c r="C48" s="12">
        <v>2</v>
      </c>
      <c r="D48" s="8">
        <f t="shared" si="20"/>
        <v>12.5</v>
      </c>
      <c r="E48" s="33">
        <v>2</v>
      </c>
      <c r="F48" s="8">
        <f t="shared" si="20"/>
        <v>5.1282051282051277</v>
      </c>
      <c r="G48" s="12">
        <v>3</v>
      </c>
      <c r="H48" s="8">
        <f t="shared" si="20"/>
        <v>12.5</v>
      </c>
      <c r="I48" s="33">
        <v>5</v>
      </c>
      <c r="J48" s="8">
        <f t="shared" si="20"/>
        <v>4.5045045045045047</v>
      </c>
    </row>
    <row r="49" spans="1:12" x14ac:dyDescent="0.2">
      <c r="A49" s="61"/>
      <c r="B49" s="28" t="s">
        <v>49</v>
      </c>
      <c r="C49" s="12">
        <v>3</v>
      </c>
      <c r="D49" s="8">
        <f t="shared" si="20"/>
        <v>18.75</v>
      </c>
      <c r="E49" s="33">
        <v>7</v>
      </c>
      <c r="F49" s="8">
        <f t="shared" si="20"/>
        <v>17.948717948717949</v>
      </c>
      <c r="G49" s="12">
        <v>5</v>
      </c>
      <c r="H49" s="8">
        <f t="shared" si="20"/>
        <v>20.833333333333336</v>
      </c>
      <c r="I49" s="33">
        <v>30</v>
      </c>
      <c r="J49" s="8">
        <f t="shared" si="20"/>
        <v>27.027027027027028</v>
      </c>
    </row>
    <row r="50" spans="1:12" x14ac:dyDescent="0.2">
      <c r="A50" s="61"/>
      <c r="B50" s="49" t="s">
        <v>4</v>
      </c>
      <c r="C50" s="17">
        <f>C$2-SUM(C44:C49)</f>
        <v>0</v>
      </c>
      <c r="D50" s="18">
        <f t="shared" si="20"/>
        <v>0</v>
      </c>
      <c r="E50" s="17">
        <f>E$2-SUM(E44:E49)</f>
        <v>1</v>
      </c>
      <c r="F50" s="40">
        <f t="shared" si="21"/>
        <v>2.5641025641025639</v>
      </c>
      <c r="G50" s="17">
        <f>G$2-SUM(G44:G49)</f>
        <v>0</v>
      </c>
      <c r="H50" s="18">
        <f t="shared" si="22"/>
        <v>0</v>
      </c>
      <c r="I50" s="17">
        <f>I$2-SUM(I44:I49)</f>
        <v>7</v>
      </c>
      <c r="J50" s="40">
        <f t="shared" si="18"/>
        <v>6.3063063063063058</v>
      </c>
      <c r="K50" s="50" t="s">
        <v>7</v>
      </c>
      <c r="L50" s="51"/>
    </row>
    <row r="51" spans="1:12" x14ac:dyDescent="0.2">
      <c r="A51" s="53"/>
      <c r="B51" s="28" t="str">
        <f>B44</f>
        <v>BL1</v>
      </c>
      <c r="C51" s="56">
        <f>C44</f>
        <v>3</v>
      </c>
      <c r="D51" s="8">
        <f t="shared" si="20"/>
        <v>18.75</v>
      </c>
      <c r="E51" s="56">
        <f>E44</f>
        <v>14</v>
      </c>
      <c r="G51" s="56">
        <f>G44</f>
        <v>5</v>
      </c>
      <c r="H51" s="8"/>
      <c r="I51" s="56">
        <f>I44</f>
        <v>37</v>
      </c>
      <c r="L51" s="48"/>
    </row>
    <row r="52" spans="1:12" x14ac:dyDescent="0.2">
      <c r="A52" s="53"/>
      <c r="B52" s="28" t="str">
        <f>B45</f>
        <v>BL2</v>
      </c>
      <c r="C52" s="56">
        <f>C45</f>
        <v>3</v>
      </c>
      <c r="D52" s="8">
        <f t="shared" si="20"/>
        <v>18.75</v>
      </c>
      <c r="E52" s="56">
        <f>E45</f>
        <v>8</v>
      </c>
      <c r="G52" s="56">
        <f>G45</f>
        <v>8</v>
      </c>
      <c r="H52" s="8"/>
      <c r="I52" s="56">
        <f>I45</f>
        <v>11</v>
      </c>
      <c r="L52" s="48"/>
    </row>
    <row r="53" spans="1:12" x14ac:dyDescent="0.2">
      <c r="A53" s="53"/>
      <c r="B53" s="28" t="str">
        <f>B49</f>
        <v>M</v>
      </c>
      <c r="C53" s="56">
        <f>C49</f>
        <v>3</v>
      </c>
      <c r="D53" s="8"/>
      <c r="E53" s="56">
        <f>E49</f>
        <v>7</v>
      </c>
      <c r="G53" s="56">
        <f>G49</f>
        <v>5</v>
      </c>
      <c r="H53" s="8"/>
      <c r="I53" s="56">
        <f>I49</f>
        <v>30</v>
      </c>
      <c r="L53" s="48"/>
    </row>
    <row r="54" spans="1:12" x14ac:dyDescent="0.2">
      <c r="A54" s="53"/>
      <c r="B54" s="28" t="s">
        <v>15</v>
      </c>
      <c r="C54" s="56">
        <f>C46+C47+C48</f>
        <v>7</v>
      </c>
      <c r="D54" s="8"/>
      <c r="E54" s="56">
        <f>E46+E47+E48</f>
        <v>9</v>
      </c>
      <c r="G54" s="56">
        <f>G46+G47+G48</f>
        <v>6</v>
      </c>
      <c r="H54" s="8"/>
      <c r="I54" s="56">
        <f>I46+I47+I48</f>
        <v>26</v>
      </c>
      <c r="L54" s="48"/>
    </row>
    <row r="55" spans="1:12" x14ac:dyDescent="0.2">
      <c r="A55" s="60" t="s">
        <v>33</v>
      </c>
      <c r="B55" s="47" t="s">
        <v>26</v>
      </c>
      <c r="C55" s="9">
        <v>1</v>
      </c>
      <c r="D55" s="8">
        <f t="shared" si="14"/>
        <v>6.25</v>
      </c>
      <c r="E55" s="30">
        <v>0</v>
      </c>
      <c r="F55" s="37">
        <f t="shared" si="15"/>
        <v>0</v>
      </c>
      <c r="G55" s="9">
        <v>0</v>
      </c>
      <c r="H55" s="8">
        <f t="shared" si="15"/>
        <v>0</v>
      </c>
      <c r="I55" s="30">
        <v>1</v>
      </c>
      <c r="J55" s="37">
        <f t="shared" ref="J55" si="23">I55/I$2*100</f>
        <v>0.90090090090090091</v>
      </c>
      <c r="L55" s="48"/>
    </row>
    <row r="56" spans="1:12" x14ac:dyDescent="0.2">
      <c r="A56" s="61"/>
      <c r="B56" s="28" t="s">
        <v>27</v>
      </c>
      <c r="C56" s="12">
        <v>5</v>
      </c>
      <c r="D56" s="8">
        <f t="shared" si="14"/>
        <v>31.25</v>
      </c>
      <c r="E56" s="33">
        <v>9</v>
      </c>
      <c r="F56" s="37">
        <f t="shared" si="15"/>
        <v>23.076923076923077</v>
      </c>
      <c r="G56" s="12">
        <v>6</v>
      </c>
      <c r="H56" s="8">
        <f t="shared" si="15"/>
        <v>25</v>
      </c>
      <c r="I56" s="33">
        <v>11</v>
      </c>
      <c r="J56" s="37">
        <f t="shared" ref="J56" si="24">I56/I$2*100</f>
        <v>9.9099099099099099</v>
      </c>
    </row>
    <row r="57" spans="1:12" x14ac:dyDescent="0.2">
      <c r="A57" s="61"/>
      <c r="B57" s="28" t="s">
        <v>28</v>
      </c>
      <c r="C57" s="12">
        <v>1</v>
      </c>
      <c r="D57" s="8">
        <f t="shared" si="14"/>
        <v>6.25</v>
      </c>
      <c r="E57" s="33">
        <v>0</v>
      </c>
      <c r="F57" s="37">
        <f t="shared" si="15"/>
        <v>0</v>
      </c>
      <c r="G57" s="12">
        <v>1</v>
      </c>
      <c r="H57" s="8">
        <f t="shared" si="15"/>
        <v>4.1666666666666661</v>
      </c>
      <c r="I57" s="33">
        <v>12</v>
      </c>
      <c r="J57" s="37">
        <f t="shared" ref="J57" si="25">I57/I$2*100</f>
        <v>10.810810810810811</v>
      </c>
    </row>
    <row r="58" spans="1:12" x14ac:dyDescent="0.2">
      <c r="A58" s="61"/>
      <c r="B58" s="28" t="s">
        <v>29</v>
      </c>
      <c r="C58" s="12">
        <v>8</v>
      </c>
      <c r="D58" s="8">
        <f t="shared" si="14"/>
        <v>50</v>
      </c>
      <c r="E58" s="33">
        <v>28</v>
      </c>
      <c r="F58" s="37">
        <f t="shared" si="15"/>
        <v>71.794871794871796</v>
      </c>
      <c r="G58" s="12">
        <v>15</v>
      </c>
      <c r="H58" s="8">
        <f t="shared" si="15"/>
        <v>62.5</v>
      </c>
      <c r="I58" s="33">
        <v>87</v>
      </c>
      <c r="J58" s="37">
        <f t="shared" ref="J58" si="26">I58/I$2*100</f>
        <v>78.378378378378372</v>
      </c>
    </row>
    <row r="59" spans="1:12" x14ac:dyDescent="0.2">
      <c r="A59" s="61"/>
      <c r="B59" s="28" t="s">
        <v>30</v>
      </c>
      <c r="C59" s="12">
        <v>1</v>
      </c>
      <c r="D59" s="8">
        <f t="shared" si="14"/>
        <v>6.25</v>
      </c>
      <c r="E59" s="33">
        <v>0</v>
      </c>
      <c r="F59" s="37">
        <f t="shared" si="15"/>
        <v>0</v>
      </c>
      <c r="G59" s="12">
        <v>1</v>
      </c>
      <c r="H59" s="8">
        <f t="shared" si="15"/>
        <v>4.1666666666666661</v>
      </c>
      <c r="I59" s="33">
        <v>0</v>
      </c>
      <c r="J59" s="37">
        <f t="shared" ref="J59" si="27">I59/I$2*100</f>
        <v>0</v>
      </c>
    </row>
    <row r="60" spans="1:12" x14ac:dyDescent="0.2">
      <c r="A60" s="61"/>
      <c r="B60" s="28" t="s">
        <v>31</v>
      </c>
      <c r="C60" s="12">
        <v>0</v>
      </c>
      <c r="D60" s="8">
        <f t="shared" si="14"/>
        <v>0</v>
      </c>
      <c r="E60" s="33">
        <v>0</v>
      </c>
      <c r="F60" s="37">
        <f t="shared" si="15"/>
        <v>0</v>
      </c>
      <c r="G60" s="12">
        <v>0</v>
      </c>
      <c r="H60" s="8">
        <f t="shared" si="15"/>
        <v>0</v>
      </c>
      <c r="I60" s="33">
        <v>0</v>
      </c>
      <c r="J60" s="37">
        <f t="shared" ref="J60" si="28">I60/I$2*100</f>
        <v>0</v>
      </c>
    </row>
    <row r="61" spans="1:12" x14ac:dyDescent="0.2">
      <c r="A61" s="61"/>
      <c r="B61" s="28"/>
      <c r="C61" s="12"/>
      <c r="D61" s="8"/>
      <c r="E61" s="33"/>
      <c r="G61" s="12"/>
      <c r="H61" s="8"/>
      <c r="I61" s="33"/>
    </row>
    <row r="62" spans="1:12" s="55" customFormat="1" x14ac:dyDescent="0.2">
      <c r="A62" s="62"/>
      <c r="B62" s="49" t="s">
        <v>4</v>
      </c>
      <c r="C62" s="17">
        <f>C$2-SUM(C55:C61)</f>
        <v>0</v>
      </c>
      <c r="D62" s="18">
        <f t="shared" si="14"/>
        <v>0</v>
      </c>
      <c r="E62" s="17">
        <f>E$2-SUM(E55:E61)</f>
        <v>2</v>
      </c>
      <c r="F62" s="40">
        <f t="shared" si="15"/>
        <v>5.1282051282051277</v>
      </c>
      <c r="G62" s="17">
        <f>G$2-SUM(G55:G61)</f>
        <v>1</v>
      </c>
      <c r="H62" s="18">
        <f t="shared" si="15"/>
        <v>4.1666666666666661</v>
      </c>
      <c r="I62" s="17">
        <f>I$2-SUM(I55:I61)</f>
        <v>0</v>
      </c>
      <c r="J62" s="40">
        <f t="shared" ref="J62:J92" si="29">I62/I$2*100</f>
        <v>0</v>
      </c>
      <c r="K62" s="50" t="s">
        <v>4</v>
      </c>
      <c r="L62" s="51"/>
    </row>
    <row r="63" spans="1:12" x14ac:dyDescent="0.2">
      <c r="A63" s="61" t="s">
        <v>59</v>
      </c>
      <c r="B63" s="28" t="s">
        <v>29</v>
      </c>
      <c r="C63" s="56">
        <f>C58</f>
        <v>8</v>
      </c>
      <c r="D63" s="8">
        <f t="shared" si="14"/>
        <v>50</v>
      </c>
      <c r="E63" s="56">
        <f>E58</f>
        <v>28</v>
      </c>
      <c r="F63" s="8">
        <f t="shared" si="15"/>
        <v>71.794871794871796</v>
      </c>
      <c r="G63" s="56">
        <f>G58</f>
        <v>15</v>
      </c>
      <c r="H63" s="8">
        <f t="shared" si="15"/>
        <v>62.5</v>
      </c>
      <c r="I63" s="56">
        <f>I58</f>
        <v>87</v>
      </c>
      <c r="J63" s="8">
        <f t="shared" si="29"/>
        <v>78.378378378378372</v>
      </c>
    </row>
    <row r="64" spans="1:12" x14ac:dyDescent="0.2">
      <c r="A64" s="61"/>
      <c r="B64" s="28" t="s">
        <v>15</v>
      </c>
      <c r="C64" s="56">
        <f>SUM(C55:C57,C59:C61)</f>
        <v>8</v>
      </c>
      <c r="D64" s="8">
        <f t="shared" si="14"/>
        <v>50</v>
      </c>
      <c r="E64" s="56">
        <f>SUM(E55:E57,E59:E62)</f>
        <v>11</v>
      </c>
      <c r="F64" s="8">
        <f>E64/E$2*100</f>
        <v>28.205128205128204</v>
      </c>
      <c r="G64" s="56">
        <f>SUM(G55:G57,G59:G62)</f>
        <v>9</v>
      </c>
      <c r="H64" s="8">
        <f t="shared" si="15"/>
        <v>37.5</v>
      </c>
      <c r="I64" s="56">
        <f>SUM(I55:I57,I59:I62)</f>
        <v>24</v>
      </c>
      <c r="J64" s="8">
        <f>I64/I$2*100</f>
        <v>21.621621621621621</v>
      </c>
      <c r="K64" s="42" t="s">
        <v>7</v>
      </c>
    </row>
    <row r="65" spans="1:12" x14ac:dyDescent="0.2">
      <c r="A65" s="60" t="s">
        <v>32</v>
      </c>
      <c r="B65" s="29" t="s">
        <v>27</v>
      </c>
      <c r="C65" s="19">
        <v>2</v>
      </c>
      <c r="D65" s="6">
        <f t="shared" si="14"/>
        <v>12.5</v>
      </c>
      <c r="E65" s="36">
        <v>2</v>
      </c>
      <c r="F65" s="38">
        <f t="shared" si="15"/>
        <v>5.1282051282051277</v>
      </c>
      <c r="G65" s="19">
        <v>2</v>
      </c>
      <c r="H65" s="6">
        <f t="shared" si="15"/>
        <v>8.3333333333333321</v>
      </c>
      <c r="I65" s="36">
        <v>4</v>
      </c>
      <c r="J65" s="38">
        <f t="shared" si="29"/>
        <v>3.6036036036036037</v>
      </c>
      <c r="K65" s="43"/>
      <c r="L65" s="7"/>
    </row>
    <row r="66" spans="1:12" x14ac:dyDescent="0.2">
      <c r="A66" s="61"/>
      <c r="B66" s="28" t="s">
        <v>28</v>
      </c>
      <c r="C66" s="12">
        <v>1</v>
      </c>
      <c r="D66" s="3">
        <f t="shared" si="14"/>
        <v>6.25</v>
      </c>
      <c r="E66" s="33">
        <v>1</v>
      </c>
      <c r="F66" s="37">
        <f t="shared" si="15"/>
        <v>2.5641025641025639</v>
      </c>
      <c r="G66" s="12">
        <v>1</v>
      </c>
      <c r="H66" s="3">
        <f t="shared" si="15"/>
        <v>4.1666666666666661</v>
      </c>
      <c r="I66" s="33">
        <v>0</v>
      </c>
      <c r="J66" s="37">
        <f t="shared" si="29"/>
        <v>0</v>
      </c>
    </row>
    <row r="67" spans="1:12" x14ac:dyDescent="0.2">
      <c r="A67" s="61"/>
      <c r="B67" s="28" t="s">
        <v>29</v>
      </c>
      <c r="C67" s="12">
        <v>10</v>
      </c>
      <c r="D67" s="3">
        <f t="shared" si="14"/>
        <v>62.5</v>
      </c>
      <c r="E67" s="33">
        <v>33</v>
      </c>
      <c r="F67" s="37">
        <f t="shared" si="15"/>
        <v>84.615384615384613</v>
      </c>
      <c r="G67" s="12">
        <v>21</v>
      </c>
      <c r="H67" s="3">
        <f t="shared" si="15"/>
        <v>87.5</v>
      </c>
      <c r="I67" s="33">
        <v>107</v>
      </c>
      <c r="J67" s="37">
        <f t="shared" si="29"/>
        <v>96.396396396396398</v>
      </c>
    </row>
    <row r="68" spans="1:12" x14ac:dyDescent="0.2">
      <c r="A68" s="61"/>
      <c r="B68" s="28" t="s">
        <v>34</v>
      </c>
      <c r="C68" s="12">
        <v>3</v>
      </c>
      <c r="D68" s="3">
        <f t="shared" si="14"/>
        <v>18.75</v>
      </c>
      <c r="E68" s="33">
        <v>3</v>
      </c>
      <c r="F68" s="37">
        <f t="shared" si="15"/>
        <v>7.6923076923076925</v>
      </c>
      <c r="G68" s="12">
        <v>0</v>
      </c>
      <c r="H68" s="3">
        <f t="shared" si="15"/>
        <v>0</v>
      </c>
      <c r="I68" s="33">
        <v>0</v>
      </c>
      <c r="J68" s="37">
        <f t="shared" si="29"/>
        <v>0</v>
      </c>
    </row>
    <row r="69" spans="1:12" x14ac:dyDescent="0.2">
      <c r="A69" s="61"/>
      <c r="B69" s="28" t="s">
        <v>4</v>
      </c>
      <c r="C69" s="17">
        <f>C$2-SUM(C65:C68)</f>
        <v>0</v>
      </c>
      <c r="D69" s="3">
        <f t="shared" si="14"/>
        <v>0</v>
      </c>
      <c r="E69" s="17">
        <f>E$2-SUM(E65:E68)</f>
        <v>0</v>
      </c>
      <c r="F69" s="37">
        <f t="shared" si="15"/>
        <v>0</v>
      </c>
      <c r="G69" s="17">
        <f>G$2-SUM(G65:G68)</f>
        <v>0</v>
      </c>
      <c r="H69" s="3">
        <f t="shared" si="15"/>
        <v>0</v>
      </c>
      <c r="I69" s="17">
        <f>I$2-SUM(I65:I68)</f>
        <v>0</v>
      </c>
      <c r="J69" s="37">
        <f t="shared" si="29"/>
        <v>0</v>
      </c>
      <c r="K69" s="42" t="s">
        <v>4</v>
      </c>
    </row>
    <row r="70" spans="1:12" x14ac:dyDescent="0.2">
      <c r="A70" s="65" t="s">
        <v>60</v>
      </c>
      <c r="B70" s="28" t="s">
        <v>29</v>
      </c>
      <c r="C70" s="56">
        <f>C67</f>
        <v>10</v>
      </c>
      <c r="D70" s="8">
        <f t="shared" ref="D70:D71" si="30">C70/C$2*100</f>
        <v>62.5</v>
      </c>
      <c r="E70" s="56">
        <f>E67</f>
        <v>33</v>
      </c>
      <c r="F70" s="8">
        <f t="shared" ref="F70:F71" si="31">E70/E$2*100</f>
        <v>84.615384615384613</v>
      </c>
      <c r="G70" s="56">
        <f>G67</f>
        <v>21</v>
      </c>
      <c r="H70" s="8">
        <f t="shared" ref="H70:H71" si="32">G70/G$2*100</f>
        <v>87.5</v>
      </c>
      <c r="I70" s="56">
        <f>I67</f>
        <v>107</v>
      </c>
      <c r="J70" s="8">
        <f t="shared" ref="J70:J71" si="33">I70/I$2*100</f>
        <v>96.396396396396398</v>
      </c>
      <c r="L70" s="7"/>
    </row>
    <row r="71" spans="1:12" x14ac:dyDescent="0.2">
      <c r="A71" s="66"/>
      <c r="B71" s="28" t="s">
        <v>15</v>
      </c>
      <c r="C71" s="56">
        <f>SUM(C65:C66,C68)</f>
        <v>6</v>
      </c>
      <c r="D71" s="8">
        <f t="shared" si="30"/>
        <v>37.5</v>
      </c>
      <c r="E71" s="56">
        <f>SUM(E65:E66,E68)</f>
        <v>6</v>
      </c>
      <c r="F71" s="8">
        <f t="shared" si="31"/>
        <v>15.384615384615385</v>
      </c>
      <c r="G71" s="56">
        <f>SUM(G65:G66,G68)</f>
        <v>3</v>
      </c>
      <c r="H71" s="8">
        <f t="shared" si="32"/>
        <v>12.5</v>
      </c>
      <c r="I71" s="56">
        <f>SUM(I65:I66,I68)</f>
        <v>4</v>
      </c>
      <c r="J71" s="8">
        <f t="shared" si="33"/>
        <v>3.6036036036036037</v>
      </c>
      <c r="K71" s="42" t="s">
        <v>75</v>
      </c>
    </row>
    <row r="72" spans="1:12" x14ac:dyDescent="0.2">
      <c r="A72" s="60" t="s">
        <v>35</v>
      </c>
      <c r="B72" s="29" t="s">
        <v>26</v>
      </c>
      <c r="C72" s="19">
        <v>1</v>
      </c>
      <c r="D72" s="6">
        <f t="shared" si="14"/>
        <v>6.25</v>
      </c>
      <c r="E72" s="36">
        <v>0</v>
      </c>
      <c r="F72" s="38">
        <f t="shared" si="15"/>
        <v>0</v>
      </c>
      <c r="G72" s="19">
        <v>2</v>
      </c>
      <c r="H72" s="6">
        <f t="shared" si="15"/>
        <v>8.3333333333333321</v>
      </c>
      <c r="I72" s="31">
        <v>1</v>
      </c>
      <c r="J72" s="38">
        <f t="shared" si="29"/>
        <v>0.90090090090090091</v>
      </c>
      <c r="K72" s="43"/>
    </row>
    <row r="73" spans="1:12" x14ac:dyDescent="0.2">
      <c r="A73" s="61"/>
      <c r="B73" s="28" t="s">
        <v>27</v>
      </c>
      <c r="C73" s="12">
        <v>3</v>
      </c>
      <c r="D73" s="3">
        <f t="shared" si="14"/>
        <v>18.75</v>
      </c>
      <c r="E73" s="33">
        <v>11</v>
      </c>
      <c r="F73" s="37">
        <f t="shared" si="15"/>
        <v>28.205128205128204</v>
      </c>
      <c r="G73" s="12">
        <v>5</v>
      </c>
      <c r="H73" s="3">
        <f t="shared" si="15"/>
        <v>20.833333333333336</v>
      </c>
      <c r="I73" s="30">
        <v>36</v>
      </c>
      <c r="J73" s="37">
        <f t="shared" si="29"/>
        <v>32.432432432432435</v>
      </c>
    </row>
    <row r="74" spans="1:12" x14ac:dyDescent="0.2">
      <c r="A74" s="61"/>
      <c r="B74" s="28" t="s">
        <v>28</v>
      </c>
      <c r="C74" s="12">
        <v>2</v>
      </c>
      <c r="D74" s="3">
        <f t="shared" si="14"/>
        <v>12.5</v>
      </c>
      <c r="E74" s="33">
        <v>7</v>
      </c>
      <c r="F74" s="37">
        <f t="shared" si="15"/>
        <v>17.948717948717949</v>
      </c>
      <c r="G74" s="12">
        <v>5</v>
      </c>
      <c r="H74" s="3">
        <f t="shared" si="15"/>
        <v>20.833333333333336</v>
      </c>
      <c r="I74" s="30">
        <v>17</v>
      </c>
      <c r="J74" s="37">
        <f t="shared" si="29"/>
        <v>15.315315315315313</v>
      </c>
    </row>
    <row r="75" spans="1:12" x14ac:dyDescent="0.2">
      <c r="A75" s="61"/>
      <c r="B75" s="28" t="s">
        <v>29</v>
      </c>
      <c r="C75" s="12">
        <v>1</v>
      </c>
      <c r="D75" s="3">
        <f t="shared" si="14"/>
        <v>6.25</v>
      </c>
      <c r="E75" s="33">
        <v>2</v>
      </c>
      <c r="F75" s="37">
        <f t="shared" si="15"/>
        <v>5.1282051282051277</v>
      </c>
      <c r="G75" s="12">
        <v>0</v>
      </c>
      <c r="H75" s="3">
        <f t="shared" si="15"/>
        <v>0</v>
      </c>
      <c r="I75" s="30">
        <v>2</v>
      </c>
      <c r="J75" s="37">
        <f t="shared" si="29"/>
        <v>1.8018018018018018</v>
      </c>
    </row>
    <row r="76" spans="1:12" x14ac:dyDescent="0.2">
      <c r="A76" s="61"/>
      <c r="B76" s="28" t="s">
        <v>30</v>
      </c>
      <c r="C76" s="12">
        <v>0</v>
      </c>
      <c r="D76" s="3">
        <f t="shared" si="14"/>
        <v>0</v>
      </c>
      <c r="E76" s="33">
        <v>0</v>
      </c>
      <c r="F76" s="37">
        <f t="shared" si="15"/>
        <v>0</v>
      </c>
      <c r="G76" s="12">
        <v>1</v>
      </c>
      <c r="H76" s="3">
        <f t="shared" si="15"/>
        <v>4.1666666666666661</v>
      </c>
      <c r="I76" s="30">
        <v>3</v>
      </c>
      <c r="J76" s="37">
        <f t="shared" si="29"/>
        <v>2.7027027027027026</v>
      </c>
    </row>
    <row r="77" spans="1:12" x14ac:dyDescent="0.2">
      <c r="A77" s="61"/>
      <c r="B77" s="28" t="s">
        <v>31</v>
      </c>
      <c r="C77" s="12">
        <v>1</v>
      </c>
      <c r="D77" s="3">
        <f t="shared" si="14"/>
        <v>6.25</v>
      </c>
      <c r="E77" s="33">
        <v>3</v>
      </c>
      <c r="F77" s="37">
        <f t="shared" si="15"/>
        <v>7.6923076923076925</v>
      </c>
      <c r="G77" s="12">
        <v>5</v>
      </c>
      <c r="H77" s="3">
        <f t="shared" si="15"/>
        <v>20.833333333333336</v>
      </c>
      <c r="I77" s="30">
        <v>11</v>
      </c>
      <c r="J77" s="37">
        <f t="shared" si="29"/>
        <v>9.9099099099099099</v>
      </c>
      <c r="L77" s="7"/>
    </row>
    <row r="78" spans="1:12" x14ac:dyDescent="0.2">
      <c r="A78" s="61"/>
      <c r="B78" s="28" t="s">
        <v>4</v>
      </c>
      <c r="C78" s="17">
        <f>C$2-SUM(C72:C77)</f>
        <v>8</v>
      </c>
      <c r="D78" s="3">
        <f t="shared" si="14"/>
        <v>50</v>
      </c>
      <c r="E78" s="17">
        <f>E$2-SUM(E72:E77)</f>
        <v>16</v>
      </c>
      <c r="F78" s="37">
        <f t="shared" si="15"/>
        <v>41.025641025641022</v>
      </c>
      <c r="G78" s="17">
        <f>G$2-SUM(G72:G77)</f>
        <v>6</v>
      </c>
      <c r="H78" s="3">
        <f t="shared" si="15"/>
        <v>25</v>
      </c>
      <c r="I78" s="17">
        <f>I$2-SUM(I72:I77)</f>
        <v>41</v>
      </c>
      <c r="J78" s="37">
        <f t="shared" si="29"/>
        <v>36.936936936936938</v>
      </c>
      <c r="K78" s="42" t="s">
        <v>61</v>
      </c>
    </row>
    <row r="79" spans="1:12" x14ac:dyDescent="0.2">
      <c r="A79" s="60" t="s">
        <v>36</v>
      </c>
      <c r="B79" s="29" t="s">
        <v>26</v>
      </c>
      <c r="C79" s="19">
        <v>0</v>
      </c>
      <c r="D79" s="6">
        <f t="shared" si="14"/>
        <v>0</v>
      </c>
      <c r="E79" s="36">
        <v>0</v>
      </c>
      <c r="F79" s="38">
        <f t="shared" si="15"/>
        <v>0</v>
      </c>
      <c r="G79" s="19">
        <v>0</v>
      </c>
      <c r="H79" s="6">
        <f t="shared" si="15"/>
        <v>0</v>
      </c>
      <c r="I79" s="31">
        <v>1</v>
      </c>
      <c r="J79" s="38">
        <f t="shared" si="29"/>
        <v>0.90090090090090091</v>
      </c>
      <c r="K79" s="43"/>
    </row>
    <row r="80" spans="1:12" x14ac:dyDescent="0.2">
      <c r="A80" s="61"/>
      <c r="B80" s="28" t="s">
        <v>27</v>
      </c>
      <c r="C80" s="12">
        <v>0</v>
      </c>
      <c r="D80" s="3">
        <f t="shared" si="14"/>
        <v>0</v>
      </c>
      <c r="E80" s="33">
        <v>1</v>
      </c>
      <c r="F80" s="37">
        <f t="shared" si="15"/>
        <v>2.5641025641025639</v>
      </c>
      <c r="G80" s="12">
        <v>1</v>
      </c>
      <c r="H80" s="3">
        <f t="shared" si="15"/>
        <v>4.1666666666666661</v>
      </c>
      <c r="I80" s="30">
        <v>2</v>
      </c>
      <c r="J80" s="37">
        <f t="shared" si="29"/>
        <v>1.8018018018018018</v>
      </c>
    </row>
    <row r="81" spans="1:12" x14ac:dyDescent="0.2">
      <c r="A81" s="61"/>
      <c r="B81" s="28" t="s">
        <v>28</v>
      </c>
      <c r="C81" s="12">
        <v>2</v>
      </c>
      <c r="D81" s="3">
        <f t="shared" si="14"/>
        <v>12.5</v>
      </c>
      <c r="E81" s="33">
        <v>2</v>
      </c>
      <c r="F81" s="37">
        <f t="shared" si="15"/>
        <v>5.1282051282051277</v>
      </c>
      <c r="G81" s="12">
        <v>2</v>
      </c>
      <c r="H81" s="3">
        <f t="shared" si="15"/>
        <v>8.3333333333333321</v>
      </c>
      <c r="I81" s="30">
        <v>3</v>
      </c>
      <c r="J81" s="37">
        <f t="shared" si="29"/>
        <v>2.7027027027027026</v>
      </c>
    </row>
    <row r="82" spans="1:12" x14ac:dyDescent="0.2">
      <c r="A82" s="61"/>
      <c r="B82" s="28" t="s">
        <v>29</v>
      </c>
      <c r="C82" s="12">
        <v>0</v>
      </c>
      <c r="D82" s="3">
        <f t="shared" si="14"/>
        <v>0</v>
      </c>
      <c r="E82" s="33">
        <v>0</v>
      </c>
      <c r="F82" s="37">
        <f t="shared" si="15"/>
        <v>0</v>
      </c>
      <c r="G82" s="12">
        <v>0</v>
      </c>
      <c r="H82" s="3">
        <f t="shared" si="15"/>
        <v>0</v>
      </c>
      <c r="I82" s="30">
        <v>1</v>
      </c>
      <c r="J82" s="37">
        <f t="shared" si="29"/>
        <v>0.90090090090090091</v>
      </c>
    </row>
    <row r="83" spans="1:12" x14ac:dyDescent="0.2">
      <c r="A83" s="61"/>
      <c r="B83" s="28" t="s">
        <v>30</v>
      </c>
      <c r="C83" s="12">
        <v>4</v>
      </c>
      <c r="D83" s="3">
        <f t="shared" si="14"/>
        <v>25</v>
      </c>
      <c r="E83" s="33">
        <v>4</v>
      </c>
      <c r="F83" s="37">
        <f t="shared" si="15"/>
        <v>10.256410256410255</v>
      </c>
      <c r="G83" s="12">
        <v>0</v>
      </c>
      <c r="H83" s="3">
        <f t="shared" si="15"/>
        <v>0</v>
      </c>
      <c r="I83" s="30">
        <v>2</v>
      </c>
      <c r="J83" s="37">
        <f t="shared" si="29"/>
        <v>1.8018018018018018</v>
      </c>
    </row>
    <row r="84" spans="1:12" x14ac:dyDescent="0.2">
      <c r="A84" s="61"/>
      <c r="B84" s="28" t="s">
        <v>31</v>
      </c>
      <c r="C84" s="12">
        <v>0</v>
      </c>
      <c r="D84" s="3">
        <f t="shared" si="14"/>
        <v>0</v>
      </c>
      <c r="E84" s="33">
        <v>0</v>
      </c>
      <c r="F84" s="37">
        <f t="shared" si="15"/>
        <v>0</v>
      </c>
      <c r="G84" s="12">
        <v>0</v>
      </c>
      <c r="H84" s="3">
        <f t="shared" si="15"/>
        <v>0</v>
      </c>
      <c r="I84" s="30">
        <v>2</v>
      </c>
      <c r="J84" s="37">
        <f t="shared" si="29"/>
        <v>1.8018018018018018</v>
      </c>
    </row>
    <row r="85" spans="1:12" x14ac:dyDescent="0.2">
      <c r="A85" s="61"/>
      <c r="B85" s="28" t="s">
        <v>34</v>
      </c>
      <c r="C85" s="12">
        <v>10</v>
      </c>
      <c r="D85" s="3">
        <f t="shared" si="14"/>
        <v>62.5</v>
      </c>
      <c r="E85" s="33">
        <v>29</v>
      </c>
      <c r="F85" s="37">
        <f t="shared" si="15"/>
        <v>74.358974358974365</v>
      </c>
      <c r="G85" s="12">
        <v>21</v>
      </c>
      <c r="H85" s="3">
        <f t="shared" si="15"/>
        <v>87.5</v>
      </c>
      <c r="I85" s="30">
        <v>95</v>
      </c>
      <c r="J85" s="37">
        <f t="shared" si="29"/>
        <v>85.585585585585591</v>
      </c>
      <c r="L85" s="7"/>
    </row>
    <row r="86" spans="1:12" x14ac:dyDescent="0.2">
      <c r="A86" s="61"/>
      <c r="B86" s="28" t="s">
        <v>4</v>
      </c>
      <c r="C86" s="17">
        <f>C$2-SUM(C79:C85)</f>
        <v>0</v>
      </c>
      <c r="D86" s="3">
        <f t="shared" si="14"/>
        <v>0</v>
      </c>
      <c r="E86" s="17">
        <f>E$2-SUM(E79:E85)</f>
        <v>3</v>
      </c>
      <c r="F86" s="37">
        <f t="shared" si="15"/>
        <v>7.6923076923076925</v>
      </c>
      <c r="G86" s="17">
        <f>G$2-SUM(G79:G85)</f>
        <v>0</v>
      </c>
      <c r="H86" s="3">
        <f t="shared" si="15"/>
        <v>0</v>
      </c>
      <c r="I86" s="17">
        <f>I$2-SUM(I79:I85)</f>
        <v>5</v>
      </c>
      <c r="J86" s="37">
        <f t="shared" si="29"/>
        <v>4.5045045045045047</v>
      </c>
      <c r="K86" s="42" t="s">
        <v>4</v>
      </c>
    </row>
    <row r="87" spans="1:12" x14ac:dyDescent="0.2">
      <c r="A87" s="60" t="s">
        <v>37</v>
      </c>
      <c r="B87" s="29" t="s">
        <v>26</v>
      </c>
      <c r="C87" s="19">
        <v>0</v>
      </c>
      <c r="D87" s="6">
        <f t="shared" si="14"/>
        <v>0</v>
      </c>
      <c r="E87" s="36">
        <v>0</v>
      </c>
      <c r="F87" s="38">
        <f t="shared" si="15"/>
        <v>0</v>
      </c>
      <c r="G87" s="19">
        <v>0</v>
      </c>
      <c r="H87" s="6">
        <f t="shared" si="15"/>
        <v>0</v>
      </c>
      <c r="I87" s="31">
        <v>1</v>
      </c>
      <c r="J87" s="38">
        <f t="shared" si="29"/>
        <v>0.90090090090090091</v>
      </c>
      <c r="K87" s="43"/>
    </row>
    <row r="88" spans="1:12" x14ac:dyDescent="0.2">
      <c r="A88" s="61"/>
      <c r="B88" s="28" t="s">
        <v>28</v>
      </c>
      <c r="C88" s="12">
        <v>1</v>
      </c>
      <c r="D88" s="3">
        <f t="shared" si="14"/>
        <v>6.25</v>
      </c>
      <c r="E88" s="33">
        <v>0</v>
      </c>
      <c r="F88" s="37">
        <f t="shared" si="15"/>
        <v>0</v>
      </c>
      <c r="G88" s="12">
        <v>0</v>
      </c>
      <c r="H88" s="3">
        <f t="shared" si="15"/>
        <v>0</v>
      </c>
      <c r="I88" s="30">
        <v>0</v>
      </c>
      <c r="J88" s="37">
        <f t="shared" si="29"/>
        <v>0</v>
      </c>
    </row>
    <row r="89" spans="1:12" x14ac:dyDescent="0.2">
      <c r="A89" s="61"/>
      <c r="B89" s="28" t="s">
        <v>29</v>
      </c>
      <c r="C89" s="12">
        <v>9</v>
      </c>
      <c r="D89" s="3">
        <f t="shared" si="14"/>
        <v>56.25</v>
      </c>
      <c r="E89" s="33">
        <v>27</v>
      </c>
      <c r="F89" s="37">
        <f t="shared" si="15"/>
        <v>69.230769230769226</v>
      </c>
      <c r="G89" s="12">
        <v>17</v>
      </c>
      <c r="H89" s="3">
        <f t="shared" si="15"/>
        <v>70.833333333333343</v>
      </c>
      <c r="I89" s="30">
        <v>78</v>
      </c>
      <c r="J89" s="37">
        <f t="shared" si="29"/>
        <v>70.270270270270274</v>
      </c>
    </row>
    <row r="90" spans="1:12" x14ac:dyDescent="0.2">
      <c r="A90" s="61"/>
      <c r="B90" s="28" t="s">
        <v>30</v>
      </c>
      <c r="C90" s="12">
        <v>1</v>
      </c>
      <c r="D90" s="3">
        <f t="shared" si="14"/>
        <v>6.25</v>
      </c>
      <c r="E90" s="33">
        <v>2</v>
      </c>
      <c r="F90" s="37">
        <f t="shared" si="15"/>
        <v>5.1282051282051277</v>
      </c>
      <c r="G90" s="12">
        <v>1</v>
      </c>
      <c r="H90" s="3">
        <f t="shared" si="15"/>
        <v>4.1666666666666661</v>
      </c>
      <c r="I90" s="30">
        <v>2</v>
      </c>
      <c r="J90" s="37">
        <f t="shared" si="29"/>
        <v>1.8018018018018018</v>
      </c>
    </row>
    <row r="91" spans="1:12" x14ac:dyDescent="0.2">
      <c r="A91" s="61"/>
      <c r="B91" s="28" t="s">
        <v>31</v>
      </c>
      <c r="C91" s="12">
        <v>5</v>
      </c>
      <c r="D91" s="3">
        <f t="shared" si="14"/>
        <v>31.25</v>
      </c>
      <c r="E91" s="33">
        <v>8</v>
      </c>
      <c r="F91" s="37">
        <f t="shared" si="15"/>
        <v>20.512820512820511</v>
      </c>
      <c r="G91" s="12">
        <v>5</v>
      </c>
      <c r="H91" s="3">
        <f t="shared" si="15"/>
        <v>20.833333333333336</v>
      </c>
      <c r="I91" s="30">
        <v>16</v>
      </c>
      <c r="J91" s="37">
        <f t="shared" si="29"/>
        <v>14.414414414414415</v>
      </c>
    </row>
    <row r="92" spans="1:12" x14ac:dyDescent="0.2">
      <c r="A92" s="61"/>
      <c r="B92" s="28" t="s">
        <v>4</v>
      </c>
      <c r="C92" s="17">
        <f>C$2-SUM(C87:C91)</f>
        <v>0</v>
      </c>
      <c r="D92" s="3">
        <f t="shared" si="14"/>
        <v>0</v>
      </c>
      <c r="E92" s="17">
        <f>E$2-SUM(E87:E91)</f>
        <v>2</v>
      </c>
      <c r="F92" s="37">
        <f t="shared" si="15"/>
        <v>5.1282051282051277</v>
      </c>
      <c r="G92" s="17">
        <f>G$2-SUM(G87:G91)</f>
        <v>1</v>
      </c>
      <c r="H92" s="3">
        <f t="shared" si="15"/>
        <v>4.1666666666666661</v>
      </c>
      <c r="I92" s="17">
        <f>I$2-SUM(I87:I91)</f>
        <v>14</v>
      </c>
      <c r="J92" s="37">
        <f t="shared" si="29"/>
        <v>12.612612612612612</v>
      </c>
      <c r="K92" s="42" t="s">
        <v>7</v>
      </c>
    </row>
  </sheetData>
  <mergeCells count="21">
    <mergeCell ref="A87:A92"/>
    <mergeCell ref="A9:A11"/>
    <mergeCell ref="A12:A14"/>
    <mergeCell ref="A15:A22"/>
    <mergeCell ref="A32:A34"/>
    <mergeCell ref="A55:A62"/>
    <mergeCell ref="A65:A69"/>
    <mergeCell ref="A23:A25"/>
    <mergeCell ref="A29:A31"/>
    <mergeCell ref="G1:H1"/>
    <mergeCell ref="I1:J1"/>
    <mergeCell ref="A3:A5"/>
    <mergeCell ref="A72:A78"/>
    <mergeCell ref="A79:A86"/>
    <mergeCell ref="A6:A8"/>
    <mergeCell ref="C1:D1"/>
    <mergeCell ref="A44:A50"/>
    <mergeCell ref="A35:A43"/>
    <mergeCell ref="E1:F1"/>
    <mergeCell ref="A63:A64"/>
    <mergeCell ref="A70:A71"/>
  </mergeCells>
  <conditionalFormatting sqref="D44:D54 F44:F54 J44:J54 H44:H54">
    <cfRule type="colorScale" priority="1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D23:D25 F23:F25 H23:H25 J23:J25">
    <cfRule type="colorScale" priority="1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D63:D64">
    <cfRule type="colorScale" priority="1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F63:F64">
    <cfRule type="colorScale" priority="1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H63:H64">
    <cfRule type="colorScale" priority="1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63:J64">
    <cfRule type="colorScale" priority="1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D70:D71">
    <cfRule type="colorScale" priority="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F70:F71">
    <cfRule type="colorScale" priority="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H70:H71">
    <cfRule type="colorScale" priority="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70:J71">
    <cfRule type="colorScale" priority="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D70:D71 F70:F71 H70:H71 J70:J71">
    <cfRule type="colorScale" priority="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D63:D64 F63:F64 H63:H64 J63:J64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Marthe Laisne</dc:creator>
  <cp:lastModifiedBy>Nikhil</cp:lastModifiedBy>
  <cp:lastPrinted>2019-09-16T15:58:22Z</cp:lastPrinted>
  <dcterms:created xsi:type="dcterms:W3CDTF">2019-09-16T14:50:45Z</dcterms:created>
  <dcterms:modified xsi:type="dcterms:W3CDTF">2024-02-21T12:07:58Z</dcterms:modified>
</cp:coreProperties>
</file>