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/>
  <mc:AlternateContent xmlns:mc="http://schemas.openxmlformats.org/markup-compatibility/2006">
    <mc:Choice Requires="x15">
      <x15ac:absPath xmlns:x15ac="http://schemas.microsoft.com/office/spreadsheetml/2010/11/ac" url="/Volumes/daviescc-01/Matthews Paper/DATA MG paper/FINAL FIGURES/"/>
    </mc:Choice>
  </mc:AlternateContent>
  <xr:revisionPtr revIDLastSave="0" documentId="13_ncr:1_{F1A82EFE-7917-4946-9C9E-C6A6C85FDC0F}" xr6:coauthVersionLast="47" xr6:coauthVersionMax="47" xr10:uidLastSave="{00000000-0000-0000-0000-000000000000}"/>
  <bookViews>
    <workbookView xWindow="23980" yWindow="2780" windowWidth="32040" windowHeight="18920" xr2:uid="{00000000-000D-0000-FFFF-FFFF00000000}"/>
  </bookViews>
  <sheets>
    <sheet name="MCF7_AR" sheetId="3" r:id="rId1"/>
    <sheet name="AU565_AR" sheetId="1" r:id="rId2"/>
    <sheet name="CD24loCD44+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3" l="1"/>
  <c r="E34" i="3"/>
  <c r="H13" i="1" l="1"/>
  <c r="F17" i="1"/>
  <c r="C18" i="1"/>
  <c r="H18" i="1" s="1"/>
  <c r="C17" i="1"/>
  <c r="I17" i="1" s="1"/>
  <c r="C15" i="1"/>
  <c r="N15" i="1" s="1"/>
  <c r="N23" i="1" s="1"/>
  <c r="C14" i="1"/>
  <c r="G14" i="1" s="1"/>
  <c r="C13" i="1"/>
  <c r="J13" i="1" s="1"/>
  <c r="J21" i="1" s="1"/>
  <c r="N34" i="3"/>
  <c r="M34" i="3"/>
  <c r="L34" i="3"/>
  <c r="K34" i="3"/>
  <c r="J34" i="3"/>
  <c r="I34" i="3"/>
  <c r="H34" i="3"/>
  <c r="G34" i="3"/>
  <c r="D34" i="3"/>
  <c r="N33" i="3"/>
  <c r="M33" i="3"/>
  <c r="L33" i="3"/>
  <c r="K33" i="3"/>
  <c r="J33" i="3"/>
  <c r="I33" i="3"/>
  <c r="H33" i="3"/>
  <c r="G33" i="3"/>
  <c r="F33" i="3"/>
  <c r="E33" i="3"/>
  <c r="D33" i="3"/>
  <c r="C18" i="3"/>
  <c r="C17" i="3"/>
  <c r="C16" i="3"/>
  <c r="N16" i="3" s="1"/>
  <c r="N15" i="3"/>
  <c r="N23" i="3" s="1"/>
  <c r="C15" i="3"/>
  <c r="F15" i="3" s="1"/>
  <c r="C14" i="3"/>
  <c r="C13" i="3"/>
  <c r="N34" i="2"/>
  <c r="M34" i="2"/>
  <c r="L34" i="2"/>
  <c r="K34" i="2"/>
  <c r="J34" i="2"/>
  <c r="I34" i="2"/>
  <c r="H34" i="2"/>
  <c r="G34" i="2"/>
  <c r="F34" i="2"/>
  <c r="E34" i="2"/>
  <c r="D34" i="2"/>
  <c r="N33" i="2"/>
  <c r="M33" i="2"/>
  <c r="L33" i="2"/>
  <c r="K33" i="2"/>
  <c r="J33" i="2"/>
  <c r="I33" i="2"/>
  <c r="H33" i="2"/>
  <c r="G33" i="2"/>
  <c r="F33" i="2"/>
  <c r="E33" i="2"/>
  <c r="D33" i="2"/>
  <c r="C18" i="2"/>
  <c r="C17" i="2"/>
  <c r="L16" i="2"/>
  <c r="J16" i="2"/>
  <c r="I16" i="2"/>
  <c r="F16" i="2"/>
  <c r="E16" i="2"/>
  <c r="E24" i="2" s="1"/>
  <c r="D16" i="2"/>
  <c r="C16" i="2"/>
  <c r="L15" i="2"/>
  <c r="L23" i="2" s="1"/>
  <c r="F15" i="2"/>
  <c r="C15" i="2"/>
  <c r="L14" i="2"/>
  <c r="J14" i="2"/>
  <c r="I14" i="2"/>
  <c r="F14" i="2"/>
  <c r="E14" i="2"/>
  <c r="D14" i="2"/>
  <c r="C14" i="2"/>
  <c r="L13" i="2"/>
  <c r="L21" i="2" s="1"/>
  <c r="J13" i="2"/>
  <c r="J21" i="2" s="1"/>
  <c r="F13" i="2"/>
  <c r="E13" i="2"/>
  <c r="C13" i="2"/>
  <c r="L18" i="1"/>
  <c r="M18" i="1"/>
  <c r="L17" i="1"/>
  <c r="L25" i="1" s="1"/>
  <c r="C16" i="1"/>
  <c r="L16" i="1" s="1"/>
  <c r="L13" i="1"/>
  <c r="L21" i="1" s="1"/>
  <c r="H17" i="1" l="1"/>
  <c r="N17" i="1"/>
  <c r="N25" i="1" s="1"/>
  <c r="E18" i="1"/>
  <c r="D13" i="1"/>
  <c r="D21" i="1" s="1"/>
  <c r="N16" i="1"/>
  <c r="F16" i="3"/>
  <c r="J18" i="1"/>
  <c r="N18" i="1"/>
  <c r="F13" i="1"/>
  <c r="G17" i="1"/>
  <c r="G25" i="1" s="1"/>
  <c r="I13" i="1"/>
  <c r="H21" i="1" s="1"/>
  <c r="K17" i="2"/>
  <c r="K25" i="2" s="1"/>
  <c r="N17" i="2"/>
  <c r="N25" i="2" s="1"/>
  <c r="H17" i="2"/>
  <c r="H25" i="2" s="1"/>
  <c r="L18" i="2"/>
  <c r="N18" i="2"/>
  <c r="N26" i="2" s="1"/>
  <c r="J18" i="2"/>
  <c r="E21" i="2"/>
  <c r="J22" i="2"/>
  <c r="K15" i="2"/>
  <c r="K23" i="2" s="1"/>
  <c r="N15" i="2"/>
  <c r="N23" i="2" s="1"/>
  <c r="H15" i="2"/>
  <c r="M15" i="2"/>
  <c r="M23" i="2" s="1"/>
  <c r="D17" i="2"/>
  <c r="D25" i="2" s="1"/>
  <c r="I17" i="2"/>
  <c r="E18" i="2"/>
  <c r="M18" i="2"/>
  <c r="K13" i="2"/>
  <c r="K21" i="2" s="1"/>
  <c r="N13" i="2"/>
  <c r="N21" i="2" s="1"/>
  <c r="H13" i="2"/>
  <c r="H21" i="2" s="1"/>
  <c r="M13" i="2"/>
  <c r="M21" i="2" s="1"/>
  <c r="E22" i="2"/>
  <c r="L22" i="2"/>
  <c r="D15" i="2"/>
  <c r="D23" i="2" s="1"/>
  <c r="I15" i="2"/>
  <c r="L24" i="2"/>
  <c r="E17" i="2"/>
  <c r="L17" i="2"/>
  <c r="L25" i="2" s="1"/>
  <c r="F18" i="2"/>
  <c r="D13" i="2"/>
  <c r="D21" i="2" s="1"/>
  <c r="I13" i="2"/>
  <c r="K14" i="2"/>
  <c r="K22" i="2" s="1"/>
  <c r="N14" i="2"/>
  <c r="H14" i="2"/>
  <c r="H22" i="2" s="1"/>
  <c r="M14" i="2"/>
  <c r="M22" i="2" s="1"/>
  <c r="E15" i="2"/>
  <c r="E23" i="2" s="1"/>
  <c r="J15" i="2"/>
  <c r="J23" i="2" s="1"/>
  <c r="K16" i="2"/>
  <c r="K24" i="2" s="1"/>
  <c r="N16" i="2"/>
  <c r="N24" i="2" s="1"/>
  <c r="H16" i="2"/>
  <c r="H24" i="2" s="1"/>
  <c r="M16" i="2"/>
  <c r="M24" i="2" s="1"/>
  <c r="F17" i="2"/>
  <c r="E25" i="2" s="1"/>
  <c r="M17" i="2"/>
  <c r="M25" i="2" s="1"/>
  <c r="I18" i="2"/>
  <c r="D18" i="1"/>
  <c r="F16" i="1"/>
  <c r="G16" i="1"/>
  <c r="I16" i="1"/>
  <c r="I18" i="3"/>
  <c r="J18" i="3"/>
  <c r="G18" i="3"/>
  <c r="K18" i="3"/>
  <c r="H18" i="3"/>
  <c r="L18" i="3"/>
  <c r="N18" i="3"/>
  <c r="M17" i="3"/>
  <c r="M25" i="3" s="1"/>
  <c r="J17" i="3"/>
  <c r="J25" i="3" s="1"/>
  <c r="G17" i="3"/>
  <c r="K17" i="3"/>
  <c r="H17" i="3"/>
  <c r="L17" i="3"/>
  <c r="N17" i="3"/>
  <c r="N25" i="3" s="1"/>
  <c r="I17" i="3"/>
  <c r="I13" i="3"/>
  <c r="G13" i="3"/>
  <c r="G21" i="3" s="1"/>
  <c r="J13" i="3"/>
  <c r="J21" i="3" s="1"/>
  <c r="K13" i="3"/>
  <c r="K21" i="3" s="1"/>
  <c r="H13" i="3"/>
  <c r="L13" i="3"/>
  <c r="I14" i="3"/>
  <c r="J14" i="3"/>
  <c r="G14" i="3"/>
  <c r="G22" i="3" s="1"/>
  <c r="H14" i="3"/>
  <c r="K14" i="3"/>
  <c r="K22" i="3" s="1"/>
  <c r="L14" i="3"/>
  <c r="M15" i="3"/>
  <c r="M23" i="3" s="1"/>
  <c r="H15" i="3"/>
  <c r="L15" i="3"/>
  <c r="I15" i="3"/>
  <c r="J15" i="3"/>
  <c r="J23" i="3" s="1"/>
  <c r="G15" i="3"/>
  <c r="G23" i="3" s="1"/>
  <c r="K15" i="3"/>
  <c r="K24" i="3" s="1"/>
  <c r="M16" i="3"/>
  <c r="G16" i="3"/>
  <c r="G24" i="3" s="1"/>
  <c r="K16" i="3"/>
  <c r="H16" i="3"/>
  <c r="L16" i="3"/>
  <c r="I16" i="3"/>
  <c r="H24" i="3" s="1"/>
  <c r="J16" i="3"/>
  <c r="F17" i="3"/>
  <c r="E24" i="1"/>
  <c r="E14" i="1"/>
  <c r="J14" i="1"/>
  <c r="J22" i="1" s="1"/>
  <c r="L26" i="1"/>
  <c r="N13" i="1"/>
  <c r="N21" i="1" s="1"/>
  <c r="D14" i="1"/>
  <c r="D22" i="1" s="1"/>
  <c r="L14" i="1"/>
  <c r="L22" i="1" s="1"/>
  <c r="H14" i="1"/>
  <c r="J15" i="1"/>
  <c r="J23" i="1" s="1"/>
  <c r="L15" i="1"/>
  <c r="L23" i="1" s="1"/>
  <c r="D16" i="1"/>
  <c r="D24" i="1" s="1"/>
  <c r="E16" i="1"/>
  <c r="F14" i="1"/>
  <c r="F18" i="1"/>
  <c r="E26" i="1" s="1"/>
  <c r="G13" i="1"/>
  <c r="G21" i="1" s="1"/>
  <c r="G15" i="1"/>
  <c r="G23" i="1" s="1"/>
  <c r="H15" i="1"/>
  <c r="I14" i="1"/>
  <c r="J17" i="1"/>
  <c r="J25" i="1" s="1"/>
  <c r="N14" i="1"/>
  <c r="N24" i="1"/>
  <c r="D15" i="1"/>
  <c r="D23" i="1" s="1"/>
  <c r="E15" i="1"/>
  <c r="D17" i="1"/>
  <c r="D25" i="1" s="1"/>
  <c r="E13" i="1"/>
  <c r="E21" i="1" s="1"/>
  <c r="E17" i="1"/>
  <c r="E25" i="1" s="1"/>
  <c r="F15" i="1"/>
  <c r="E23" i="1" s="1"/>
  <c r="G18" i="1"/>
  <c r="I15" i="1"/>
  <c r="M14" i="3"/>
  <c r="H22" i="3"/>
  <c r="E14" i="3"/>
  <c r="D14" i="3"/>
  <c r="F14" i="3"/>
  <c r="M13" i="3"/>
  <c r="M21" i="3" s="1"/>
  <c r="E13" i="3"/>
  <c r="L21" i="3"/>
  <c r="D13" i="3"/>
  <c r="D21" i="3" s="1"/>
  <c r="F13" i="3"/>
  <c r="E21" i="3" s="1"/>
  <c r="N13" i="3"/>
  <c r="N21" i="3" s="1"/>
  <c r="N14" i="3"/>
  <c r="N22" i="3" s="1"/>
  <c r="N24" i="3"/>
  <c r="J26" i="3"/>
  <c r="F18" i="3"/>
  <c r="M18" i="3"/>
  <c r="H26" i="3"/>
  <c r="E18" i="3"/>
  <c r="D18" i="3"/>
  <c r="K23" i="3"/>
  <c r="K25" i="3"/>
  <c r="D15" i="3"/>
  <c r="D23" i="3" s="1"/>
  <c r="L23" i="3"/>
  <c r="D16" i="3"/>
  <c r="L24" i="3"/>
  <c r="D17" i="3"/>
  <c r="D25" i="3" s="1"/>
  <c r="L25" i="3"/>
  <c r="E15" i="3"/>
  <c r="E23" i="3" s="1"/>
  <c r="E16" i="3"/>
  <c r="E24" i="3" s="1"/>
  <c r="E17" i="3"/>
  <c r="E25" i="3" s="1"/>
  <c r="J17" i="2"/>
  <c r="J25" i="2" s="1"/>
  <c r="G18" i="2"/>
  <c r="K18" i="2"/>
  <c r="K26" i="2" s="1"/>
  <c r="G13" i="2"/>
  <c r="G21" i="2" s="1"/>
  <c r="G14" i="2"/>
  <c r="G22" i="2" s="1"/>
  <c r="G15" i="2"/>
  <c r="G23" i="2" s="1"/>
  <c r="G16" i="2"/>
  <c r="G17" i="2"/>
  <c r="G25" i="2" s="1"/>
  <c r="D18" i="2"/>
  <c r="D26" i="2" s="1"/>
  <c r="H18" i="2"/>
  <c r="K13" i="1"/>
  <c r="K21" i="1" s="1"/>
  <c r="G22" i="1"/>
  <c r="K14" i="1"/>
  <c r="K15" i="1"/>
  <c r="K23" i="1" s="1"/>
  <c r="G24" i="1"/>
  <c r="K16" i="1"/>
  <c r="K17" i="1"/>
  <c r="K25" i="1" s="1"/>
  <c r="M13" i="1"/>
  <c r="M21" i="1" s="1"/>
  <c r="M14" i="1"/>
  <c r="M15" i="1"/>
  <c r="M23" i="1" s="1"/>
  <c r="M16" i="1"/>
  <c r="H25" i="1"/>
  <c r="M17" i="1"/>
  <c r="J16" i="1"/>
  <c r="G26" i="1"/>
  <c r="K18" i="1"/>
  <c r="H16" i="1"/>
  <c r="I18" i="1"/>
  <c r="H26" i="1" s="1"/>
  <c r="D24" i="2" l="1"/>
  <c r="H21" i="3"/>
  <c r="K26" i="1"/>
  <c r="D26" i="1"/>
  <c r="M24" i="3"/>
  <c r="J22" i="3"/>
  <c r="N26" i="3"/>
  <c r="D22" i="2"/>
  <c r="N26" i="1"/>
  <c r="J24" i="1"/>
  <c r="H26" i="2"/>
  <c r="G26" i="2"/>
  <c r="N22" i="2"/>
  <c r="E26" i="2"/>
  <c r="H23" i="2"/>
  <c r="M26" i="2"/>
  <c r="L26" i="2"/>
  <c r="J24" i="2"/>
  <c r="J24" i="3"/>
  <c r="M26" i="3"/>
  <c r="G26" i="3"/>
  <c r="G25" i="3"/>
  <c r="D26" i="3"/>
  <c r="E22" i="1"/>
  <c r="J26" i="1"/>
  <c r="M22" i="1"/>
  <c r="K24" i="1"/>
  <c r="K22" i="1"/>
  <c r="N22" i="1"/>
  <c r="L24" i="1"/>
  <c r="M25" i="1"/>
  <c r="M26" i="1"/>
  <c r="M24" i="1"/>
  <c r="E22" i="3"/>
  <c r="D22" i="3"/>
  <c r="D24" i="3"/>
  <c r="K26" i="3"/>
  <c r="M22" i="3"/>
  <c r="H25" i="3"/>
  <c r="H23" i="3"/>
  <c r="L26" i="3"/>
  <c r="E26" i="3"/>
  <c r="L22" i="3"/>
  <c r="J26" i="2"/>
  <c r="G24" i="2"/>
  <c r="H22" i="1"/>
  <c r="H23" i="1"/>
  <c r="H24" i="1"/>
</calcChain>
</file>

<file path=xl/sharedStrings.xml><?xml version="1.0" encoding="utf-8"?>
<sst xmlns="http://schemas.openxmlformats.org/spreadsheetml/2006/main" count="246" uniqueCount="33">
  <si>
    <t>AU565 AR</t>
  </si>
  <si>
    <t>Raw densitometry values</t>
  </si>
  <si>
    <t>Sample</t>
  </si>
  <si>
    <t>GAPDH</t>
  </si>
  <si>
    <t>ATM</t>
  </si>
  <si>
    <t>EXO1-Long</t>
  </si>
  <si>
    <t>EXO1-short</t>
  </si>
  <si>
    <t>PNKP</t>
  </si>
  <si>
    <t>CHD1L(ex11)-Long</t>
  </si>
  <si>
    <t>CHD1L(ex11)-short</t>
  </si>
  <si>
    <t>DDX11</t>
  </si>
  <si>
    <t>FAN1</t>
  </si>
  <si>
    <t>SLX4</t>
  </si>
  <si>
    <t>RAD51D(SE)</t>
  </si>
  <si>
    <t>RAD17 (SE)</t>
  </si>
  <si>
    <t>n=1</t>
  </si>
  <si>
    <t>DMSO</t>
  </si>
  <si>
    <t>GSK</t>
  </si>
  <si>
    <t>n=2</t>
  </si>
  <si>
    <t>n=3</t>
  </si>
  <si>
    <t>normalised to GAPDH</t>
  </si>
  <si>
    <t>Fold change from DMSO control</t>
  </si>
  <si>
    <t>DMSO CONTROL</t>
  </si>
  <si>
    <t>GSK591</t>
  </si>
  <si>
    <t>average</t>
  </si>
  <si>
    <t>stdev</t>
  </si>
  <si>
    <t>MCF7 CD24lo/CD44+</t>
  </si>
  <si>
    <t>MCF7 AR</t>
  </si>
  <si>
    <t>EXO1-Short/Long</t>
  </si>
  <si>
    <t>CHD1L(ex11)-Short/Long</t>
  </si>
  <si>
    <t>Raw RT-PCR quantification in AU565 AR cells</t>
  </si>
  <si>
    <t>Raw RT-PCR quantification in MCF7 AR cells</t>
  </si>
  <si>
    <t>Raw RT-PCR quantification in MCF7 CD24lo/CD44+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</si>
</sst>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1" fillId="2" borderId="0" xfId="0" applyFont="1" applyFill="1" applyAlignment="1">
      <alignment horizontal="right" wrapText="1"/>
    </xf>
    <xf numFmtId="0" fontId="0" fillId="0" borderId="0" xfId="0" applyAlignment="1">
      <alignment horizontal="right"/>
    </xf>
    <xf numFmtId="0" fontId="1" fillId="3" borderId="0" xfId="0" applyFont="1" applyFill="1" applyAlignment="1">
      <alignment horizontal="right" wrapText="1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right" wrapText="1"/>
    </xf>
    <xf numFmtId="0" fontId="1" fillId="3" borderId="0" xfId="0" applyFont="1" applyFill="1" applyAlignment="1">
      <alignment horizontal="right"/>
    </xf>
    <xf numFmtId="0" fontId="0" fillId="0" borderId="0" xfId="0" applyAlignment="1">
      <alignment horizontal="right" wrapText="1"/>
    </xf>
    <xf numFmtId="0" fontId="1" fillId="4" borderId="0" xfId="0" applyFont="1" applyFill="1" applyAlignment="1">
      <alignment horizontal="right" wrapText="1"/>
    </xf>
    <xf numFmtId="0" fontId="0" fillId="4" borderId="0" xfId="0" applyFill="1" applyAlignment="1">
      <alignment horizontal="right"/>
    </xf>
    <xf numFmtId="0" fontId="0" fillId="4" borderId="0" xfId="0" applyFill="1" applyAlignment="1">
      <alignment horizontal="right" wrapText="1"/>
    </xf>
    <xf numFmtId="0" fontId="1" fillId="4" borderId="0" xfId="0" applyFont="1" applyFill="1" applyAlignment="1">
      <alignment horizontal="right"/>
    </xf>
    <xf numFmtId="0" fontId="1" fillId="0" borderId="0" xfId="0" applyFont="1" applyAlignment="1">
      <alignment horizontal="right" wrapText="1"/>
    </xf>
    <xf numFmtId="0" fontId="1" fillId="5" borderId="0" xfId="0" applyFont="1" applyFill="1" applyAlignment="1">
      <alignment horizontal="right" wrapText="1"/>
    </xf>
    <xf numFmtId="0" fontId="0" fillId="5" borderId="0" xfId="0" applyFill="1" applyAlignment="1">
      <alignment horizontal="right"/>
    </xf>
    <xf numFmtId="0" fontId="1" fillId="5" borderId="0" xfId="0" applyFont="1" applyFill="1" applyAlignment="1">
      <alignment horizontal="right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2" fillId="0" borderId="0" xfId="0" applyFont="1" applyAlignment="1">
      <alignment horizontal="right"/>
    </xf>
    <xf numFmtId="0" fontId="2" fillId="3" borderId="0" xfId="0" applyFont="1" applyFill="1" applyAlignment="1">
      <alignment horizontal="right"/>
    </xf>
    <xf numFmtId="0" fontId="2" fillId="0" borderId="0" xfId="0" applyFont="1"/>
    <xf numFmtId="0" fontId="2" fillId="4" borderId="0" xfId="0" applyFont="1" applyFill="1" applyAlignment="1">
      <alignment horizontal="right"/>
    </xf>
    <xf numFmtId="0" fontId="2" fillId="5" borderId="0" xfId="0" applyFont="1" applyFill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0" fillId="0" borderId="6" xfId="0" applyBorder="1"/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N38"/>
  <sheetViews>
    <sheetView tabSelected="1" topLeftCell="C1" workbookViewId="0">
      <selection activeCell="E39" sqref="E39"/>
    </sheetView>
  </sheetViews>
  <sheetFormatPr baseColWidth="10" defaultColWidth="19.83203125" defaultRowHeight="15" x14ac:dyDescent="0.2"/>
  <cols>
    <col min="1" max="1" width="23.33203125" style="7" customWidth="1"/>
    <col min="2" max="16384" width="19.83203125" style="2"/>
  </cols>
  <sheetData>
    <row r="1" spans="1:14" ht="48" x14ac:dyDescent="0.2">
      <c r="A1" s="1" t="s">
        <v>27</v>
      </c>
      <c r="C1" s="36" t="s">
        <v>31</v>
      </c>
    </row>
    <row r="2" spans="1:14" ht="17" x14ac:dyDescent="0.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6" x14ac:dyDescent="0.2">
      <c r="A3" s="5"/>
      <c r="B3" s="4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</row>
    <row r="4" spans="1:14" ht="17" x14ac:dyDescent="0.2">
      <c r="A4" s="3" t="s">
        <v>15</v>
      </c>
      <c r="B4" s="4" t="s">
        <v>16</v>
      </c>
      <c r="C4">
        <v>18757.207999999999</v>
      </c>
      <c r="D4">
        <v>2599.2759999999998</v>
      </c>
      <c r="E4">
        <v>15648.986000000001</v>
      </c>
      <c r="F4">
        <v>5072.2879999999996</v>
      </c>
      <c r="G4">
        <v>7144.1670000000004</v>
      </c>
      <c r="H4">
        <v>12582.016</v>
      </c>
      <c r="I4">
        <v>491.74900000000002</v>
      </c>
      <c r="J4">
        <v>9169.5889999999999</v>
      </c>
      <c r="K4">
        <v>7400.3090000000002</v>
      </c>
      <c r="L4">
        <v>10884.823</v>
      </c>
      <c r="M4">
        <v>5364.9830000000002</v>
      </c>
      <c r="N4">
        <v>202.09200000000001</v>
      </c>
    </row>
    <row r="5" spans="1:14" ht="16" x14ac:dyDescent="0.2">
      <c r="A5" s="3"/>
      <c r="B5" s="4" t="s">
        <v>17</v>
      </c>
      <c r="C5">
        <v>15300.258</v>
      </c>
      <c r="D5">
        <v>7001.116</v>
      </c>
      <c r="E5">
        <v>2702.518</v>
      </c>
      <c r="F5">
        <v>16812.25</v>
      </c>
      <c r="G5">
        <v>13497.137000000001</v>
      </c>
      <c r="H5">
        <v>8687.7019999999993</v>
      </c>
      <c r="I5">
        <v>1372.548</v>
      </c>
      <c r="J5">
        <v>11449.094999999999</v>
      </c>
      <c r="K5">
        <v>8837.8060000000005</v>
      </c>
      <c r="L5">
        <v>11933.915000000001</v>
      </c>
      <c r="M5">
        <v>6302.125</v>
      </c>
      <c r="N5">
        <v>7232.2169999999996</v>
      </c>
    </row>
    <row r="6" spans="1:14" ht="17" x14ac:dyDescent="0.2">
      <c r="A6" s="3" t="s">
        <v>18</v>
      </c>
      <c r="B6" s="4" t="s">
        <v>16</v>
      </c>
      <c r="C6">
        <v>15805.894</v>
      </c>
      <c r="D6">
        <v>2171.79</v>
      </c>
      <c r="E6">
        <v>19057.814999999999</v>
      </c>
      <c r="F6">
        <v>5388.8230000000003</v>
      </c>
      <c r="G6">
        <v>2093.7399999999998</v>
      </c>
      <c r="H6">
        <v>9793.7019999999993</v>
      </c>
      <c r="I6">
        <v>106.364</v>
      </c>
      <c r="J6">
        <v>5589.2250000000004</v>
      </c>
      <c r="K6">
        <v>3038.652</v>
      </c>
      <c r="L6">
        <v>5895.2669999999998</v>
      </c>
      <c r="M6">
        <v>3651.154</v>
      </c>
      <c r="N6">
        <v>4137.8320000000003</v>
      </c>
    </row>
    <row r="7" spans="1:14" ht="16" x14ac:dyDescent="0.2">
      <c r="A7" s="3"/>
      <c r="B7" s="4" t="s">
        <v>17</v>
      </c>
      <c r="C7">
        <v>14810.308999999999</v>
      </c>
      <c r="D7">
        <v>17532.179</v>
      </c>
      <c r="E7">
        <v>5444.6310000000003</v>
      </c>
      <c r="F7">
        <v>15665.714</v>
      </c>
      <c r="G7">
        <v>7800.8230000000003</v>
      </c>
      <c r="H7">
        <v>7369.8739999999998</v>
      </c>
      <c r="I7">
        <v>1364.548</v>
      </c>
      <c r="J7">
        <v>9792.9030000000002</v>
      </c>
      <c r="K7">
        <v>10500.714</v>
      </c>
      <c r="L7">
        <v>15544.550999999999</v>
      </c>
      <c r="M7">
        <v>5929.7610000000004</v>
      </c>
      <c r="N7">
        <v>10348.701999999999</v>
      </c>
    </row>
    <row r="8" spans="1:14" ht="17" x14ac:dyDescent="0.2">
      <c r="A8" s="3" t="s">
        <v>19</v>
      </c>
      <c r="B8" s="4" t="s">
        <v>16</v>
      </c>
      <c r="C8">
        <v>14323.894</v>
      </c>
      <c r="D8">
        <v>3420.125</v>
      </c>
      <c r="E8">
        <v>13905.815000000001</v>
      </c>
      <c r="F8">
        <v>4327.7520000000004</v>
      </c>
      <c r="G8">
        <v>3684.61</v>
      </c>
      <c r="H8">
        <v>13833.016</v>
      </c>
      <c r="I8">
        <v>146.19200000000001</v>
      </c>
      <c r="J8">
        <v>4938.1040000000003</v>
      </c>
      <c r="K8">
        <v>4369.2380000000003</v>
      </c>
      <c r="L8">
        <v>8404.1669999999995</v>
      </c>
      <c r="M8">
        <v>5191.6899999999996</v>
      </c>
      <c r="N8">
        <v>8113.8739999999998</v>
      </c>
    </row>
    <row r="9" spans="1:14" x14ac:dyDescent="0.2">
      <c r="A9" s="5"/>
      <c r="B9" s="4" t="s">
        <v>17</v>
      </c>
      <c r="C9">
        <v>15328.894</v>
      </c>
      <c r="D9">
        <v>8701.1869999999999</v>
      </c>
      <c r="E9">
        <v>2994.3470000000002</v>
      </c>
      <c r="F9">
        <v>11264.279</v>
      </c>
      <c r="G9">
        <v>15276.329</v>
      </c>
      <c r="H9">
        <v>8451.5810000000001</v>
      </c>
      <c r="I9">
        <v>1069.0619999999999</v>
      </c>
      <c r="J9">
        <v>10422.196</v>
      </c>
      <c r="K9">
        <v>10978.019</v>
      </c>
      <c r="L9">
        <v>16774.672999999999</v>
      </c>
      <c r="M9">
        <v>6975.7110000000002</v>
      </c>
      <c r="N9">
        <v>21192.278999999999</v>
      </c>
    </row>
    <row r="11" spans="1:14" ht="17" x14ac:dyDescent="0.2">
      <c r="A11" s="8" t="s">
        <v>20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ht="16" x14ac:dyDescent="0.2">
      <c r="A12" s="10"/>
      <c r="B12" s="9" t="s">
        <v>2</v>
      </c>
      <c r="C12" s="11" t="s">
        <v>3</v>
      </c>
      <c r="D12" s="11" t="s">
        <v>4</v>
      </c>
      <c r="E12" s="11" t="s">
        <v>5</v>
      </c>
      <c r="F12" s="11" t="s">
        <v>6</v>
      </c>
      <c r="G12" s="11" t="s">
        <v>7</v>
      </c>
      <c r="H12" s="11" t="s">
        <v>8</v>
      </c>
      <c r="I12" s="11" t="s">
        <v>9</v>
      </c>
      <c r="J12" s="11" t="s">
        <v>10</v>
      </c>
      <c r="K12" s="11" t="s">
        <v>11</v>
      </c>
      <c r="L12" s="11" t="s">
        <v>12</v>
      </c>
      <c r="M12" s="11" t="s">
        <v>13</v>
      </c>
      <c r="N12" s="11" t="s">
        <v>14</v>
      </c>
    </row>
    <row r="13" spans="1:14" ht="17" x14ac:dyDescent="0.2">
      <c r="A13" s="8" t="s">
        <v>15</v>
      </c>
      <c r="B13" s="9" t="s">
        <v>16</v>
      </c>
      <c r="C13" s="9">
        <f>C4/C$4</f>
        <v>1</v>
      </c>
      <c r="D13" s="9">
        <f t="shared" ref="D13:N18" si="0">$C13*D4</f>
        <v>2599.2759999999998</v>
      </c>
      <c r="E13" s="9">
        <f t="shared" si="0"/>
        <v>15648.986000000001</v>
      </c>
      <c r="F13" s="9">
        <f t="shared" si="0"/>
        <v>5072.2879999999996</v>
      </c>
      <c r="G13" s="9">
        <f t="shared" si="0"/>
        <v>7144.1670000000004</v>
      </c>
      <c r="H13" s="9">
        <f t="shared" si="0"/>
        <v>12582.016</v>
      </c>
      <c r="I13" s="9">
        <f t="shared" si="0"/>
        <v>491.74900000000002</v>
      </c>
      <c r="J13" s="9">
        <f t="shared" si="0"/>
        <v>9169.5889999999999</v>
      </c>
      <c r="K13" s="9">
        <f t="shared" si="0"/>
        <v>7400.3090000000002</v>
      </c>
      <c r="L13" s="9">
        <f t="shared" si="0"/>
        <v>10884.823</v>
      </c>
      <c r="M13" s="9">
        <f t="shared" si="0"/>
        <v>5364.9830000000002</v>
      </c>
      <c r="N13" s="9">
        <f t="shared" si="0"/>
        <v>202.09200000000001</v>
      </c>
    </row>
    <row r="14" spans="1:14" ht="16" x14ac:dyDescent="0.2">
      <c r="A14" s="8"/>
      <c r="B14" s="9" t="s">
        <v>17</v>
      </c>
      <c r="C14" s="9">
        <f>C4/C$5</f>
        <v>1.225940634465118</v>
      </c>
      <c r="D14" s="9">
        <f t="shared" si="0"/>
        <v>8582.9525910038901</v>
      </c>
      <c r="E14" s="9">
        <f t="shared" si="0"/>
        <v>3313.1266315734019</v>
      </c>
      <c r="F14" s="9">
        <f t="shared" si="0"/>
        <v>20610.820431786182</v>
      </c>
      <c r="G14" s="9">
        <f t="shared" si="0"/>
        <v>16546.688697242622</v>
      </c>
      <c r="H14" s="9">
        <f t="shared" si="0"/>
        <v>10650.606901923875</v>
      </c>
      <c r="I14" s="9">
        <f t="shared" si="0"/>
        <v>1682.6623659538288</v>
      </c>
      <c r="J14" s="9">
        <f t="shared" si="0"/>
        <v>14035.91078835141</v>
      </c>
      <c r="K14" s="9">
        <f t="shared" si="0"/>
        <v>10834.625494919628</v>
      </c>
      <c r="L14" s="9">
        <f t="shared" si="0"/>
        <v>14630.271326752791</v>
      </c>
      <c r="M14" s="9">
        <f t="shared" si="0"/>
        <v>7726.0311209784822</v>
      </c>
      <c r="N14" s="9">
        <f t="shared" si="0"/>
        <v>8866.2686975694123</v>
      </c>
    </row>
    <row r="15" spans="1:14" ht="17" x14ac:dyDescent="0.2">
      <c r="A15" s="8" t="s">
        <v>18</v>
      </c>
      <c r="B15" s="9" t="s">
        <v>16</v>
      </c>
      <c r="C15" s="9">
        <f>C6/C$6</f>
        <v>1</v>
      </c>
      <c r="D15" s="9">
        <f t="shared" si="0"/>
        <v>2171.79</v>
      </c>
      <c r="E15" s="9">
        <f t="shared" si="0"/>
        <v>19057.814999999999</v>
      </c>
      <c r="F15" s="9">
        <f t="shared" si="0"/>
        <v>5388.8230000000003</v>
      </c>
      <c r="G15" s="9">
        <f t="shared" si="0"/>
        <v>2093.7399999999998</v>
      </c>
      <c r="H15" s="9">
        <f t="shared" si="0"/>
        <v>9793.7019999999993</v>
      </c>
      <c r="I15" s="9">
        <f t="shared" si="0"/>
        <v>106.364</v>
      </c>
      <c r="J15" s="9">
        <f t="shared" si="0"/>
        <v>5589.2250000000004</v>
      </c>
      <c r="K15" s="9">
        <f t="shared" si="0"/>
        <v>3038.652</v>
      </c>
      <c r="L15" s="9">
        <f t="shared" si="0"/>
        <v>5895.2669999999998</v>
      </c>
      <c r="M15" s="9">
        <f t="shared" si="0"/>
        <v>3651.154</v>
      </c>
      <c r="N15" s="9">
        <f t="shared" si="0"/>
        <v>4137.8320000000003</v>
      </c>
    </row>
    <row r="16" spans="1:14" ht="16" x14ac:dyDescent="0.2">
      <c r="A16" s="8"/>
      <c r="B16" s="9" t="s">
        <v>17</v>
      </c>
      <c r="C16" s="9">
        <f>C6/C$7</f>
        <v>1.0672224326987372</v>
      </c>
      <c r="D16" s="9">
        <f t="shared" si="0"/>
        <v>18710.734722889712</v>
      </c>
      <c r="E16" s="9">
        <f t="shared" si="0"/>
        <v>5810.6323409669585</v>
      </c>
      <c r="F16" s="9">
        <f t="shared" si="0"/>
        <v>16718.801405042665</v>
      </c>
      <c r="G16" s="9">
        <f t="shared" si="0"/>
        <v>8325.2132991122617</v>
      </c>
      <c r="H16" s="9">
        <f t="shared" si="0"/>
        <v>7865.2948589631724</v>
      </c>
      <c r="I16" s="9">
        <f t="shared" si="0"/>
        <v>1456.2762360941965</v>
      </c>
      <c r="J16" s="9">
        <f t="shared" si="0"/>
        <v>10451.205762842761</v>
      </c>
      <c r="K16" s="9">
        <f t="shared" si="0"/>
        <v>11206.597540153687</v>
      </c>
      <c r="L16" s="9">
        <f t="shared" si="0"/>
        <v>16589.493533429588</v>
      </c>
      <c r="M16" s="9">
        <f t="shared" si="0"/>
        <v>6328.3739597420972</v>
      </c>
      <c r="N16" s="9">
        <f t="shared" si="0"/>
        <v>11044.366923714286</v>
      </c>
    </row>
    <row r="17" spans="1:14" ht="17" x14ac:dyDescent="0.2">
      <c r="A17" s="8" t="s">
        <v>19</v>
      </c>
      <c r="B17" s="9" t="s">
        <v>16</v>
      </c>
      <c r="C17" s="9">
        <f>C8/C$8</f>
        <v>1</v>
      </c>
      <c r="D17" s="9">
        <f t="shared" si="0"/>
        <v>3420.125</v>
      </c>
      <c r="E17" s="9">
        <f t="shared" si="0"/>
        <v>13905.815000000001</v>
      </c>
      <c r="F17" s="9">
        <f t="shared" si="0"/>
        <v>4327.7520000000004</v>
      </c>
      <c r="G17" s="9">
        <f t="shared" si="0"/>
        <v>3684.61</v>
      </c>
      <c r="H17" s="9">
        <f t="shared" si="0"/>
        <v>13833.016</v>
      </c>
      <c r="I17" s="9">
        <f t="shared" si="0"/>
        <v>146.19200000000001</v>
      </c>
      <c r="J17" s="9">
        <f t="shared" si="0"/>
        <v>4938.1040000000003</v>
      </c>
      <c r="K17" s="9">
        <f t="shared" si="0"/>
        <v>4369.2380000000003</v>
      </c>
      <c r="L17" s="9">
        <f t="shared" si="0"/>
        <v>8404.1669999999995</v>
      </c>
      <c r="M17" s="9">
        <f t="shared" si="0"/>
        <v>5191.6899999999996</v>
      </c>
      <c r="N17" s="9">
        <f t="shared" ref="N17" si="1">$C17*N8</f>
        <v>8113.8739999999998</v>
      </c>
    </row>
    <row r="18" spans="1:14" ht="16" x14ac:dyDescent="0.2">
      <c r="A18" s="8"/>
      <c r="B18" s="9" t="s">
        <v>17</v>
      </c>
      <c r="C18" s="9">
        <f>C8/C$9</f>
        <v>0.93443753998168422</v>
      </c>
      <c r="D18" s="9">
        <f t="shared" si="0"/>
        <v>8130.7157752006106</v>
      </c>
      <c r="E18" s="9">
        <f t="shared" si="0"/>
        <v>2798.0302445315365</v>
      </c>
      <c r="F18" s="9">
        <f t="shared" si="0"/>
        <v>10525.765158427346</v>
      </c>
      <c r="G18" s="9">
        <f t="shared" si="0"/>
        <v>14274.775290710862</v>
      </c>
      <c r="H18" s="9">
        <f t="shared" si="0"/>
        <v>7897.4745585959427</v>
      </c>
      <c r="I18" s="9">
        <f t="shared" si="0"/>
        <v>998.97166536789916</v>
      </c>
      <c r="J18" s="9">
        <f t="shared" si="0"/>
        <v>9738.89119144695</v>
      </c>
      <c r="K18" s="9">
        <f t="shared" si="0"/>
        <v>10258.273068232189</v>
      </c>
      <c r="L18" s="9">
        <f t="shared" si="0"/>
        <v>15674.884172117178</v>
      </c>
      <c r="M18" s="9">
        <f t="shared" si="0"/>
        <v>6518.3662264631748</v>
      </c>
      <c r="N18" s="9">
        <f t="shared" ref="N18" si="2">$C18*N9</f>
        <v>19802.861055365505</v>
      </c>
    </row>
    <row r="19" spans="1:14" ht="16" x14ac:dyDescent="0.2">
      <c r="A19" s="12"/>
    </row>
    <row r="20" spans="1:14" ht="34" x14ac:dyDescent="0.2">
      <c r="A20" s="13" t="s">
        <v>21</v>
      </c>
      <c r="B20" s="14"/>
      <c r="C20" s="14"/>
      <c r="D20" s="15" t="s">
        <v>4</v>
      </c>
      <c r="E20" s="15" t="s">
        <v>28</v>
      </c>
      <c r="F20" s="15"/>
      <c r="G20" s="15" t="s">
        <v>7</v>
      </c>
      <c r="H20" s="15" t="s">
        <v>29</v>
      </c>
      <c r="I20" s="15"/>
      <c r="J20" s="15" t="s">
        <v>10</v>
      </c>
      <c r="K20" s="15" t="s">
        <v>11</v>
      </c>
      <c r="L20" s="15" t="s">
        <v>12</v>
      </c>
      <c r="M20" s="15" t="s">
        <v>13</v>
      </c>
      <c r="N20" s="15" t="s">
        <v>14</v>
      </c>
    </row>
    <row r="21" spans="1:14" ht="17" x14ac:dyDescent="0.2">
      <c r="A21" s="13" t="s">
        <v>15</v>
      </c>
      <c r="B21" s="14" t="s">
        <v>16</v>
      </c>
      <c r="C21" s="14"/>
      <c r="D21" s="14">
        <f>D13/D$13</f>
        <v>1</v>
      </c>
      <c r="E21" s="14">
        <f t="shared" ref="E21:E26" si="3">F13/E13</f>
        <v>0.32412886048974671</v>
      </c>
      <c r="F21" s="14"/>
      <c r="G21" s="14">
        <f>G13/G$13</f>
        <v>1</v>
      </c>
      <c r="H21" s="14">
        <f t="shared" ref="H21:H26" si="4">I13/H13</f>
        <v>3.9083482329063959E-2</v>
      </c>
      <c r="I21" s="14"/>
      <c r="J21" s="14">
        <f t="shared" ref="J21:N22" si="5">J13/J$13</f>
        <v>1</v>
      </c>
      <c r="K21" s="14">
        <f t="shared" si="5"/>
        <v>1</v>
      </c>
      <c r="L21" s="14">
        <f t="shared" si="5"/>
        <v>1</v>
      </c>
      <c r="M21" s="14">
        <f t="shared" si="5"/>
        <v>1</v>
      </c>
      <c r="N21" s="14">
        <f t="shared" si="5"/>
        <v>1</v>
      </c>
    </row>
    <row r="22" spans="1:14" ht="16" x14ac:dyDescent="0.2">
      <c r="A22" s="13"/>
      <c r="B22" s="14" t="s">
        <v>17</v>
      </c>
      <c r="C22" s="14"/>
      <c r="D22" s="14">
        <f>D14/D$13</f>
        <v>3.3020551072698283</v>
      </c>
      <c r="E22" s="14">
        <f t="shared" si="3"/>
        <v>6.2209576402451345</v>
      </c>
      <c r="F22" s="14"/>
      <c r="G22" s="14">
        <f>G14/G$13</f>
        <v>2.3161116890524287</v>
      </c>
      <c r="H22" s="14">
        <f t="shared" si="4"/>
        <v>0.15798746319797802</v>
      </c>
      <c r="I22" s="14"/>
      <c r="J22" s="14">
        <f t="shared" si="5"/>
        <v>1.530702279933311</v>
      </c>
      <c r="K22" s="14">
        <f t="shared" si="5"/>
        <v>1.4640774452687892</v>
      </c>
      <c r="L22" s="14">
        <f t="shared" si="5"/>
        <v>1.3440982298704158</v>
      </c>
      <c r="M22" s="14">
        <f t="shared" si="5"/>
        <v>1.440084921234323</v>
      </c>
      <c r="N22" s="14">
        <f>N14/N$13</f>
        <v>43.87243778857853</v>
      </c>
    </row>
    <row r="23" spans="1:14" ht="17" x14ac:dyDescent="0.2">
      <c r="A23" s="13" t="s">
        <v>18</v>
      </c>
      <c r="B23" s="14" t="s">
        <v>16</v>
      </c>
      <c r="C23" s="14"/>
      <c r="D23" s="14">
        <f>D15/D$15</f>
        <v>1</v>
      </c>
      <c r="E23" s="14">
        <f t="shared" si="3"/>
        <v>0.28276184861695847</v>
      </c>
      <c r="F23" s="14"/>
      <c r="G23" s="14">
        <f>G15/G$15</f>
        <v>1</v>
      </c>
      <c r="H23" s="14">
        <f t="shared" si="4"/>
        <v>1.0860448888479557E-2</v>
      </c>
      <c r="I23" s="14"/>
      <c r="J23" s="14">
        <f t="shared" ref="J23:N24" si="6">J15/J$15</f>
        <v>1</v>
      </c>
      <c r="K23" s="14">
        <f t="shared" si="6"/>
        <v>1</v>
      </c>
      <c r="L23" s="14">
        <f t="shared" si="6"/>
        <v>1</v>
      </c>
      <c r="M23" s="14">
        <f t="shared" si="6"/>
        <v>1</v>
      </c>
      <c r="N23" s="14">
        <f t="shared" si="6"/>
        <v>1</v>
      </c>
    </row>
    <row r="24" spans="1:14" ht="16" x14ac:dyDescent="0.2">
      <c r="A24" s="13"/>
      <c r="B24" s="14" t="s">
        <v>17</v>
      </c>
      <c r="C24" s="14"/>
      <c r="D24" s="14">
        <f>D16/D$15</f>
        <v>8.6153517250239258</v>
      </c>
      <c r="E24" s="14">
        <f t="shared" si="3"/>
        <v>2.8772774500237022</v>
      </c>
      <c r="F24" s="14"/>
      <c r="G24" s="14">
        <f>G16/G$15</f>
        <v>3.9762402681862423</v>
      </c>
      <c r="H24" s="14">
        <f t="shared" si="4"/>
        <v>0.18515214778434477</v>
      </c>
      <c r="I24" s="14"/>
      <c r="J24" s="14">
        <f t="shared" si="6"/>
        <v>1.8698846016831958</v>
      </c>
      <c r="K24" s="14">
        <f t="shared" si="6"/>
        <v>3.6880161137746894</v>
      </c>
      <c r="L24" s="14">
        <f t="shared" si="6"/>
        <v>2.8140359942017197</v>
      </c>
      <c r="M24" s="14">
        <f t="shared" si="6"/>
        <v>1.7332530919654709</v>
      </c>
      <c r="N24" s="14">
        <f t="shared" si="6"/>
        <v>2.6691192208176373</v>
      </c>
    </row>
    <row r="25" spans="1:14" ht="17" x14ac:dyDescent="0.2">
      <c r="A25" s="13" t="s">
        <v>19</v>
      </c>
      <c r="B25" s="14" t="s">
        <v>16</v>
      </c>
      <c r="C25" s="14"/>
      <c r="D25" s="14">
        <f>D17/D$17</f>
        <v>1</v>
      </c>
      <c r="E25" s="14">
        <f t="shared" si="3"/>
        <v>0.31121886779020147</v>
      </c>
      <c r="F25" s="14"/>
      <c r="G25" s="14">
        <f>G17/G$17</f>
        <v>1</v>
      </c>
      <c r="H25" s="14">
        <f t="shared" si="4"/>
        <v>1.0568338820688129E-2</v>
      </c>
      <c r="I25" s="14"/>
      <c r="J25" s="14">
        <f t="shared" ref="J25:N26" si="7">J17/J$17</f>
        <v>1</v>
      </c>
      <c r="K25" s="14">
        <f t="shared" si="7"/>
        <v>1</v>
      </c>
      <c r="L25" s="14">
        <f t="shared" si="7"/>
        <v>1</v>
      </c>
      <c r="M25" s="14">
        <f t="shared" si="7"/>
        <v>1</v>
      </c>
      <c r="N25" s="14">
        <f t="shared" si="7"/>
        <v>1</v>
      </c>
    </row>
    <row r="26" spans="1:14" ht="16" x14ac:dyDescent="0.2">
      <c r="A26" s="13"/>
      <c r="B26" s="14" t="s">
        <v>17</v>
      </c>
      <c r="C26" s="14"/>
      <c r="D26" s="14">
        <f>D18/D$17</f>
        <v>2.3773153832683338</v>
      </c>
      <c r="E26" s="14">
        <f t="shared" si="3"/>
        <v>3.7618482427053377</v>
      </c>
      <c r="F26" s="14"/>
      <c r="G26" s="14">
        <f>G18/G$17</f>
        <v>3.8741617947926272</v>
      </c>
      <c r="H26" s="14">
        <f t="shared" si="4"/>
        <v>0.12649254618751213</v>
      </c>
      <c r="I26" s="14"/>
      <c r="J26" s="14">
        <f t="shared" si="7"/>
        <v>1.9721924024781474</v>
      </c>
      <c r="K26" s="14">
        <f t="shared" si="7"/>
        <v>2.3478403026413734</v>
      </c>
      <c r="L26" s="14">
        <f t="shared" si="7"/>
        <v>1.8651324006432974</v>
      </c>
      <c r="M26" s="14">
        <f t="shared" si="7"/>
        <v>1.2555384135923322</v>
      </c>
      <c r="N26" s="14">
        <f t="shared" si="7"/>
        <v>2.4406172754673667</v>
      </c>
    </row>
    <row r="28" spans="1:14" x14ac:dyDescent="0.2">
      <c r="C28" s="16"/>
      <c r="D28" s="17" t="s">
        <v>4</v>
      </c>
      <c r="E28" s="17" t="s">
        <v>5</v>
      </c>
      <c r="F28" s="17" t="s">
        <v>6</v>
      </c>
      <c r="G28" s="17" t="s">
        <v>7</v>
      </c>
      <c r="H28" s="17" t="s">
        <v>8</v>
      </c>
      <c r="I28" s="17" t="s">
        <v>9</v>
      </c>
      <c r="J28" s="17" t="s">
        <v>10</v>
      </c>
      <c r="K28" s="17" t="s">
        <v>11</v>
      </c>
      <c r="L28" s="17" t="s">
        <v>12</v>
      </c>
      <c r="M28" s="17" t="s">
        <v>13</v>
      </c>
      <c r="N28" s="18" t="s">
        <v>14</v>
      </c>
    </row>
    <row r="29" spans="1:14" x14ac:dyDescent="0.2">
      <c r="C29" s="19" t="s">
        <v>22</v>
      </c>
      <c r="D29" s="38" t="s">
        <v>23</v>
      </c>
      <c r="E29" s="39"/>
      <c r="F29" s="39"/>
      <c r="G29" s="39"/>
      <c r="H29" s="39"/>
      <c r="I29" s="39"/>
      <c r="J29" s="39"/>
      <c r="K29" s="39"/>
      <c r="L29" s="39"/>
      <c r="M29" s="39"/>
      <c r="N29" s="40"/>
    </row>
    <row r="30" spans="1:14" x14ac:dyDescent="0.2">
      <c r="C30" s="19">
        <v>1</v>
      </c>
      <c r="D30" s="2">
        <v>3.3020551072698283</v>
      </c>
      <c r="E30" s="2">
        <v>0.32412886048974671</v>
      </c>
      <c r="F30" s="2">
        <v>6.2209576402451345</v>
      </c>
      <c r="G30" s="2">
        <v>2.3161116890524287</v>
      </c>
      <c r="H30" s="2">
        <v>3.9083482329063959E-2</v>
      </c>
      <c r="I30" s="2">
        <v>0.15798746319797802</v>
      </c>
      <c r="J30" s="2">
        <v>1.530702279933311</v>
      </c>
      <c r="K30" s="2">
        <v>1.4640774452687892</v>
      </c>
      <c r="L30" s="2">
        <v>1.3440982298704158</v>
      </c>
      <c r="M30" s="2">
        <v>1.440084921234323</v>
      </c>
      <c r="N30" s="2">
        <v>43.87243778857853</v>
      </c>
    </row>
    <row r="31" spans="1:14" x14ac:dyDescent="0.2">
      <c r="C31" s="19">
        <v>1</v>
      </c>
      <c r="D31" s="2">
        <v>8.6153517250239258</v>
      </c>
      <c r="E31" s="2">
        <v>0.28276184861695847</v>
      </c>
      <c r="F31" s="2">
        <v>2.8772774500237022</v>
      </c>
      <c r="G31" s="2">
        <v>3.9762402681862423</v>
      </c>
      <c r="H31" s="2">
        <v>1.0860448888479557E-2</v>
      </c>
      <c r="I31" s="2">
        <v>0.18515214778434477</v>
      </c>
      <c r="J31" s="2">
        <v>1.8698846016831958</v>
      </c>
      <c r="K31" s="2">
        <v>3.6880161137746894</v>
      </c>
      <c r="L31" s="2">
        <v>2.8140359942017197</v>
      </c>
      <c r="M31" s="2">
        <v>1.7332530919654709</v>
      </c>
      <c r="N31" s="2">
        <v>2.6691192208176373</v>
      </c>
    </row>
    <row r="32" spans="1:14" ht="16" thickBot="1" x14ac:dyDescent="0.25">
      <c r="C32" s="19">
        <v>1</v>
      </c>
      <c r="D32" s="2">
        <v>2.3773153832683338</v>
      </c>
      <c r="E32" s="2">
        <v>0.31121886779020147</v>
      </c>
      <c r="F32" s="2">
        <v>3.7618482427053377</v>
      </c>
      <c r="G32" s="2">
        <v>3.8741617947926272</v>
      </c>
      <c r="H32" s="2">
        <v>1.0568338820688129E-2</v>
      </c>
      <c r="I32" s="2">
        <v>0.12649254618751213</v>
      </c>
      <c r="J32" s="2">
        <v>1.9721924024781474</v>
      </c>
      <c r="K32" s="2">
        <v>2.3478403026413734</v>
      </c>
      <c r="L32" s="2">
        <v>1.8651324006432974</v>
      </c>
      <c r="M32" s="2">
        <v>1.2555384135923322</v>
      </c>
      <c r="N32" s="2">
        <v>2.4406172754673667</v>
      </c>
    </row>
    <row r="33" spans="3:14" x14ac:dyDescent="0.2">
      <c r="C33" s="21" t="s">
        <v>24</v>
      </c>
      <c r="D33" s="22">
        <f t="shared" ref="D33:N33" si="8">AVERAGE(D30:D32)</f>
        <v>4.7649074051873628</v>
      </c>
      <c r="E33" s="22">
        <f t="shared" si="8"/>
        <v>0.30603652563230221</v>
      </c>
      <c r="F33" s="22">
        <f t="shared" si="8"/>
        <v>4.2866944443247244</v>
      </c>
      <c r="G33" s="22">
        <f t="shared" si="8"/>
        <v>3.3888379173437659</v>
      </c>
      <c r="H33" s="22">
        <f t="shared" si="8"/>
        <v>2.017075667941055E-2</v>
      </c>
      <c r="I33" s="22">
        <f t="shared" si="8"/>
        <v>0.15654405238994498</v>
      </c>
      <c r="J33" s="22">
        <f t="shared" si="8"/>
        <v>1.7909264280315513</v>
      </c>
      <c r="K33" s="22">
        <f t="shared" si="8"/>
        <v>2.4999779538949505</v>
      </c>
      <c r="L33" s="22">
        <f t="shared" si="8"/>
        <v>2.0077555415718109</v>
      </c>
      <c r="M33" s="22">
        <f t="shared" si="8"/>
        <v>1.476292142264042</v>
      </c>
      <c r="N33" s="23">
        <f t="shared" si="8"/>
        <v>16.327391428287843</v>
      </c>
    </row>
    <row r="34" spans="3:14" ht="16" thickBot="1" x14ac:dyDescent="0.25">
      <c r="C34" s="24" t="s">
        <v>25</v>
      </c>
      <c r="D34" s="25">
        <f t="shared" ref="D34:N34" si="9">STDEV(D30:D32)</f>
        <v>3.3664858509145454</v>
      </c>
      <c r="E34" s="25">
        <f>STDEV(E30:E32)</f>
        <v>2.1164827438512362E-2</v>
      </c>
      <c r="F34" s="25">
        <f>STDEV(F30:F32)</f>
        <v>1.7325261773305296</v>
      </c>
      <c r="G34" s="25">
        <f t="shared" si="9"/>
        <v>0.93040914351198989</v>
      </c>
      <c r="H34" s="25">
        <f t="shared" si="9"/>
        <v>1.6379552060334854E-2</v>
      </c>
      <c r="I34" s="25">
        <f t="shared" si="9"/>
        <v>2.9356426740074028E-2</v>
      </c>
      <c r="J34" s="25">
        <f t="shared" si="9"/>
        <v>0.23109343773886329</v>
      </c>
      <c r="K34" s="25">
        <f t="shared" si="9"/>
        <v>1.1197478283147795</v>
      </c>
      <c r="L34" s="25">
        <f t="shared" si="9"/>
        <v>0.74527530349399329</v>
      </c>
      <c r="M34" s="25">
        <f t="shared" si="9"/>
        <v>0.24090672598395663</v>
      </c>
      <c r="N34" s="26">
        <f t="shared" si="9"/>
        <v>23.854983494600862</v>
      </c>
    </row>
    <row r="36" spans="3:14" x14ac:dyDescent="0.2">
      <c r="D36"/>
      <c r="E36"/>
      <c r="F36"/>
      <c r="G36"/>
      <c r="H36"/>
      <c r="I36"/>
      <c r="J36"/>
      <c r="K36"/>
      <c r="L36"/>
    </row>
    <row r="37" spans="3:14" x14ac:dyDescent="0.2">
      <c r="D37"/>
      <c r="E37"/>
      <c r="F37"/>
      <c r="G37"/>
      <c r="H37"/>
      <c r="I37"/>
      <c r="J37"/>
      <c r="K37"/>
      <c r="L37"/>
    </row>
    <row r="38" spans="3:14" x14ac:dyDescent="0.2">
      <c r="D38"/>
      <c r="E38"/>
      <c r="F38"/>
      <c r="G38"/>
      <c r="H38"/>
      <c r="I38"/>
      <c r="J38"/>
      <c r="K38"/>
      <c r="L38"/>
    </row>
  </sheetData>
  <mergeCells count="1">
    <mergeCell ref="D29:N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X42"/>
  <sheetViews>
    <sheetView topLeftCell="C1" workbookViewId="0">
      <selection activeCell="F40" sqref="F40"/>
    </sheetView>
  </sheetViews>
  <sheetFormatPr baseColWidth="10" defaultColWidth="19.83203125" defaultRowHeight="16" x14ac:dyDescent="0.2"/>
  <cols>
    <col min="1" max="1" width="23.33203125" style="7" customWidth="1"/>
    <col min="2" max="10" width="19.83203125" style="2"/>
    <col min="11" max="11" width="19.83203125" style="27"/>
    <col min="12" max="16384" width="19.83203125" style="2"/>
  </cols>
  <sheetData>
    <row r="1" spans="1:24" ht="48" x14ac:dyDescent="0.2">
      <c r="A1" s="1" t="s">
        <v>0</v>
      </c>
      <c r="C1" s="36" t="s">
        <v>30</v>
      </c>
    </row>
    <row r="2" spans="1:24" ht="17" x14ac:dyDescent="0.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28"/>
      <c r="L2" s="4"/>
      <c r="M2" s="4"/>
      <c r="N2" s="4"/>
    </row>
    <row r="3" spans="1:24" x14ac:dyDescent="0.2">
      <c r="A3" s="5"/>
      <c r="B3" s="4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P3"/>
      <c r="Q3"/>
      <c r="R3"/>
      <c r="S3"/>
      <c r="U3"/>
      <c r="V3"/>
      <c r="W3"/>
      <c r="X3"/>
    </row>
    <row r="4" spans="1:24" ht="17" x14ac:dyDescent="0.2">
      <c r="A4" s="3" t="s">
        <v>15</v>
      </c>
      <c r="B4" s="4" t="s">
        <v>16</v>
      </c>
      <c r="C4">
        <v>17323.065999999999</v>
      </c>
      <c r="D4">
        <v>4350.4799999999996</v>
      </c>
      <c r="E4">
        <v>7613.2169999999996</v>
      </c>
      <c r="F4">
        <v>3577.752</v>
      </c>
      <c r="G4">
        <v>5123.2669999999998</v>
      </c>
      <c r="H4">
        <v>23431.936000000002</v>
      </c>
      <c r="I4">
        <v>143.678</v>
      </c>
      <c r="J4">
        <v>6013.8029999999999</v>
      </c>
      <c r="K4" s="29">
        <v>4847.8029999999999</v>
      </c>
      <c r="L4">
        <v>9063.8739999999998</v>
      </c>
      <c r="M4">
        <v>2710.0540000000001</v>
      </c>
      <c r="N4">
        <v>12429.057000000001</v>
      </c>
      <c r="P4"/>
      <c r="R4"/>
      <c r="S4"/>
      <c r="U4"/>
      <c r="V4"/>
    </row>
    <row r="5" spans="1:24" x14ac:dyDescent="0.2">
      <c r="A5" s="3"/>
      <c r="B5" s="4" t="s">
        <v>17</v>
      </c>
      <c r="C5">
        <v>16682.773000000001</v>
      </c>
      <c r="D5">
        <v>13353.643</v>
      </c>
      <c r="E5">
        <v>6982.924</v>
      </c>
      <c r="F5">
        <v>8345.4009999999998</v>
      </c>
      <c r="G5">
        <v>12552.794</v>
      </c>
      <c r="H5">
        <v>20471.228999999999</v>
      </c>
      <c r="I5">
        <v>1072.548</v>
      </c>
      <c r="J5">
        <v>10066.137000000001</v>
      </c>
      <c r="K5" s="29">
        <v>7540.53</v>
      </c>
      <c r="L5">
        <v>11500.409</v>
      </c>
      <c r="M5">
        <v>5512.7309999999998</v>
      </c>
      <c r="N5">
        <v>12229.279</v>
      </c>
      <c r="P5"/>
      <c r="R5"/>
      <c r="S5"/>
      <c r="U5"/>
      <c r="V5"/>
    </row>
    <row r="6" spans="1:24" ht="17" x14ac:dyDescent="0.2">
      <c r="A6" s="3" t="s">
        <v>18</v>
      </c>
      <c r="B6" s="4" t="s">
        <v>16</v>
      </c>
      <c r="C6">
        <v>17299.651999999998</v>
      </c>
      <c r="D6">
        <v>5268.4089999999997</v>
      </c>
      <c r="E6">
        <v>10920.308999999999</v>
      </c>
      <c r="F6">
        <v>468.30500000000001</v>
      </c>
      <c r="G6">
        <v>7019.53</v>
      </c>
      <c r="H6">
        <v>24394.057000000001</v>
      </c>
      <c r="I6">
        <v>155.678</v>
      </c>
      <c r="J6">
        <v>4865.1959999999999</v>
      </c>
      <c r="K6" s="29">
        <v>7538.48</v>
      </c>
      <c r="L6">
        <v>9511.51</v>
      </c>
      <c r="M6">
        <v>3111.4679999999998</v>
      </c>
      <c r="N6">
        <v>9714.9150000000009</v>
      </c>
      <c r="P6"/>
      <c r="R6"/>
      <c r="S6"/>
      <c r="U6"/>
      <c r="V6"/>
    </row>
    <row r="7" spans="1:24" x14ac:dyDescent="0.2">
      <c r="A7" s="3"/>
      <c r="B7" s="4" t="s">
        <v>17</v>
      </c>
      <c r="C7">
        <v>17827.43</v>
      </c>
      <c r="D7">
        <v>11953.522000000001</v>
      </c>
      <c r="E7">
        <v>1007.163</v>
      </c>
      <c r="F7">
        <v>4798.1670000000004</v>
      </c>
      <c r="G7">
        <v>17352.865000000002</v>
      </c>
      <c r="H7">
        <v>22039.814999999999</v>
      </c>
      <c r="I7">
        <v>890.548</v>
      </c>
      <c r="J7">
        <v>13463.966</v>
      </c>
      <c r="K7" s="29">
        <v>12306.037</v>
      </c>
      <c r="L7">
        <v>14230.359</v>
      </c>
      <c r="M7">
        <v>8051.6310000000003</v>
      </c>
      <c r="N7">
        <v>10202.087</v>
      </c>
      <c r="P7"/>
      <c r="R7"/>
      <c r="S7"/>
      <c r="U7"/>
      <c r="V7"/>
    </row>
    <row r="8" spans="1:24" ht="17" x14ac:dyDescent="0.2">
      <c r="A8" s="3" t="s">
        <v>19</v>
      </c>
      <c r="B8" s="4" t="s">
        <v>16</v>
      </c>
      <c r="C8">
        <v>18648.43</v>
      </c>
      <c r="D8">
        <v>5606.8940000000002</v>
      </c>
      <c r="E8">
        <v>9182.5300000000007</v>
      </c>
      <c r="F8">
        <v>1051.4469999999999</v>
      </c>
      <c r="G8">
        <v>3872.7310000000002</v>
      </c>
      <c r="H8">
        <v>23756.057000000001</v>
      </c>
      <c r="I8">
        <v>119.849</v>
      </c>
      <c r="J8">
        <v>3652.9029999999998</v>
      </c>
      <c r="K8" s="29">
        <v>2703.953</v>
      </c>
      <c r="L8">
        <v>8459.2170000000006</v>
      </c>
      <c r="M8">
        <v>688.74900000000002</v>
      </c>
      <c r="N8">
        <v>269.33499999999998</v>
      </c>
      <c r="P8"/>
      <c r="R8"/>
      <c r="S8"/>
      <c r="U8"/>
      <c r="V8"/>
    </row>
    <row r="9" spans="1:24" x14ac:dyDescent="0.2">
      <c r="A9" s="5"/>
      <c r="B9" s="4" t="s">
        <v>17</v>
      </c>
      <c r="C9">
        <v>17440.065999999999</v>
      </c>
      <c r="D9">
        <v>6870.6019999999999</v>
      </c>
      <c r="E9">
        <v>5137.4390000000003</v>
      </c>
      <c r="F9">
        <v>9933.0570000000007</v>
      </c>
      <c r="G9">
        <v>9743.0869999999995</v>
      </c>
      <c r="H9">
        <v>21293.278999999999</v>
      </c>
      <c r="I9">
        <v>1798.8109999999999</v>
      </c>
      <c r="J9">
        <v>8139.48</v>
      </c>
      <c r="K9" s="29">
        <v>7711.2879999999996</v>
      </c>
      <c r="L9">
        <v>13991.48</v>
      </c>
      <c r="M9">
        <v>4860.9530000000004</v>
      </c>
      <c r="N9">
        <v>1206.0830000000001</v>
      </c>
      <c r="P9"/>
      <c r="R9"/>
      <c r="S9"/>
      <c r="U9"/>
      <c r="V9"/>
    </row>
    <row r="11" spans="1:24" ht="17" x14ac:dyDescent="0.2">
      <c r="A11" s="8" t="s">
        <v>20</v>
      </c>
      <c r="B11" s="9"/>
      <c r="C11" s="9"/>
      <c r="D11" s="9"/>
      <c r="E11" s="9"/>
      <c r="F11" s="9"/>
      <c r="G11" s="9"/>
      <c r="H11" s="9"/>
      <c r="I11" s="9"/>
      <c r="J11" s="9"/>
      <c r="K11" s="30"/>
      <c r="L11" s="9"/>
      <c r="M11" s="9"/>
      <c r="N11" s="9"/>
    </row>
    <row r="12" spans="1:24" x14ac:dyDescent="0.2">
      <c r="A12" s="10"/>
      <c r="B12" s="9" t="s">
        <v>2</v>
      </c>
      <c r="C12" s="11" t="s">
        <v>3</v>
      </c>
      <c r="D12" s="11" t="s">
        <v>4</v>
      </c>
      <c r="E12" s="11" t="s">
        <v>5</v>
      </c>
      <c r="F12" s="11" t="s">
        <v>6</v>
      </c>
      <c r="G12" s="11" t="s">
        <v>7</v>
      </c>
      <c r="H12" s="11" t="s">
        <v>8</v>
      </c>
      <c r="I12" s="11" t="s">
        <v>9</v>
      </c>
      <c r="J12" s="11" t="s">
        <v>10</v>
      </c>
      <c r="K12" s="11" t="s">
        <v>11</v>
      </c>
      <c r="L12" s="11" t="s">
        <v>12</v>
      </c>
      <c r="M12" s="11" t="s">
        <v>13</v>
      </c>
      <c r="N12" s="11" t="s">
        <v>14</v>
      </c>
    </row>
    <row r="13" spans="1:24" ht="17" x14ac:dyDescent="0.2">
      <c r="A13" s="8" t="s">
        <v>15</v>
      </c>
      <c r="B13" s="9" t="s">
        <v>16</v>
      </c>
      <c r="C13" s="9">
        <f>C4/C$4</f>
        <v>1</v>
      </c>
      <c r="D13" s="9">
        <f t="shared" ref="D13:J13" si="0">$C13*D4</f>
        <v>4350.4799999999996</v>
      </c>
      <c r="E13" s="9">
        <f t="shared" si="0"/>
        <v>7613.2169999999996</v>
      </c>
      <c r="F13" s="9">
        <f t="shared" si="0"/>
        <v>3577.752</v>
      </c>
      <c r="G13" s="9">
        <f t="shared" si="0"/>
        <v>5123.2669999999998</v>
      </c>
      <c r="H13" s="9">
        <f t="shared" si="0"/>
        <v>23431.936000000002</v>
      </c>
      <c r="I13" s="9">
        <f t="shared" si="0"/>
        <v>143.678</v>
      </c>
      <c r="J13" s="9">
        <f t="shared" si="0"/>
        <v>6013.8029999999999</v>
      </c>
      <c r="K13" s="30">
        <f t="shared" ref="H13:M18" si="1">$C13*K4</f>
        <v>4847.8029999999999</v>
      </c>
      <c r="L13" s="9">
        <f t="shared" si="1"/>
        <v>9063.8739999999998</v>
      </c>
      <c r="M13" s="9">
        <f t="shared" si="1"/>
        <v>2710.0540000000001</v>
      </c>
      <c r="N13" s="9">
        <f t="shared" ref="N13:N18" si="2">$C13*N4</f>
        <v>12429.057000000001</v>
      </c>
      <c r="P13"/>
    </row>
    <row r="14" spans="1:24" x14ac:dyDescent="0.2">
      <c r="A14" s="8"/>
      <c r="B14" s="9" t="s">
        <v>17</v>
      </c>
      <c r="C14" s="9">
        <f>C4/C$5</f>
        <v>1.0383804898622069</v>
      </c>
      <c r="D14" s="9">
        <f t="shared" ref="D14:F18" si="3">$C14*D5</f>
        <v>13866.16235978503</v>
      </c>
      <c r="E14" s="9">
        <f t="shared" si="3"/>
        <v>7250.9320437905608</v>
      </c>
      <c r="F14" s="9">
        <f t="shared" si="3"/>
        <v>8665.7015784765517</v>
      </c>
      <c r="G14" s="9">
        <f t="shared" ref="G14:G18" si="4">$C14*G5</f>
        <v>13034.576382859372</v>
      </c>
      <c r="H14" s="9">
        <f t="shared" ref="H14:J15" si="5">$C14*H5</f>
        <v>21256.924797101416</v>
      </c>
      <c r="I14" s="9">
        <f t="shared" si="5"/>
        <v>1113.7129176407302</v>
      </c>
      <c r="J14" s="9">
        <f t="shared" si="5"/>
        <v>10452.480269080086</v>
      </c>
      <c r="K14" s="30">
        <f t="shared" si="1"/>
        <v>7829.9392352206669</v>
      </c>
      <c r="L14" s="9">
        <f t="shared" si="1"/>
        <v>11941.800331035733</v>
      </c>
      <c r="M14" s="9">
        <f t="shared" si="1"/>
        <v>5724.3123162585734</v>
      </c>
      <c r="N14" s="9">
        <f t="shared" si="2"/>
        <v>12698.6447186816</v>
      </c>
      <c r="P14"/>
    </row>
    <row r="15" spans="1:24" ht="17" x14ac:dyDescent="0.2">
      <c r="A15" s="8" t="s">
        <v>18</v>
      </c>
      <c r="B15" s="9" t="s">
        <v>16</v>
      </c>
      <c r="C15" s="9">
        <f>C6/C$6</f>
        <v>1</v>
      </c>
      <c r="D15" s="9">
        <f t="shared" si="3"/>
        <v>5268.4089999999997</v>
      </c>
      <c r="E15" s="9">
        <f t="shared" si="3"/>
        <v>10920.308999999999</v>
      </c>
      <c r="F15" s="9">
        <f t="shared" si="3"/>
        <v>468.30500000000001</v>
      </c>
      <c r="G15" s="9">
        <f t="shared" si="4"/>
        <v>7019.53</v>
      </c>
      <c r="H15" s="9">
        <f t="shared" si="5"/>
        <v>24394.057000000001</v>
      </c>
      <c r="I15" s="9">
        <f t="shared" si="5"/>
        <v>155.678</v>
      </c>
      <c r="J15" s="9">
        <f t="shared" si="5"/>
        <v>4865.1959999999999</v>
      </c>
      <c r="K15" s="30">
        <f t="shared" si="1"/>
        <v>7538.48</v>
      </c>
      <c r="L15" s="9">
        <f t="shared" si="1"/>
        <v>9511.51</v>
      </c>
      <c r="M15" s="9">
        <f t="shared" si="1"/>
        <v>3111.4679999999998</v>
      </c>
      <c r="N15" s="9">
        <f t="shared" si="2"/>
        <v>9714.9150000000009</v>
      </c>
      <c r="P15"/>
    </row>
    <row r="16" spans="1:24" x14ac:dyDescent="0.2">
      <c r="A16" s="8"/>
      <c r="B16" s="9" t="s">
        <v>17</v>
      </c>
      <c r="C16" s="9">
        <f>C6/C$7</f>
        <v>0.9703951719344851</v>
      </c>
      <c r="D16" s="9">
        <f t="shared" si="3"/>
        <v>11599.640036412651</v>
      </c>
      <c r="E16" s="9">
        <f t="shared" si="3"/>
        <v>977.34611255105187</v>
      </c>
      <c r="F16" s="9">
        <f t="shared" si="3"/>
        <v>4656.1180909353725</v>
      </c>
      <c r="G16" s="9">
        <f t="shared" si="4"/>
        <v>16839.136415230911</v>
      </c>
      <c r="H16" s="9">
        <f t="shared" si="1"/>
        <v>21387.330066329243</v>
      </c>
      <c r="I16" s="9">
        <f>$C16*I7</f>
        <v>864.18347957591186</v>
      </c>
      <c r="J16" s="9">
        <f>$C16*J7</f>
        <v>13065.367601490061</v>
      </c>
      <c r="K16" s="30">
        <f t="shared" si="1"/>
        <v>11941.718890447135</v>
      </c>
      <c r="L16" s="9">
        <f t="shared" si="1"/>
        <v>13809.071668494447</v>
      </c>
      <c r="M16" s="9">
        <f t="shared" si="1"/>
        <v>7813.2638485980306</v>
      </c>
      <c r="N16" s="9">
        <f t="shared" si="2"/>
        <v>9900.0559684555756</v>
      </c>
      <c r="P16"/>
    </row>
    <row r="17" spans="1:16" ht="17" x14ac:dyDescent="0.2">
      <c r="A17" s="8" t="s">
        <v>19</v>
      </c>
      <c r="B17" s="9" t="s">
        <v>16</v>
      </c>
      <c r="C17" s="9">
        <f>C8/C$8</f>
        <v>1</v>
      </c>
      <c r="D17" s="9">
        <f t="shared" si="3"/>
        <v>5606.8940000000002</v>
      </c>
      <c r="E17" s="9">
        <f t="shared" si="3"/>
        <v>9182.5300000000007</v>
      </c>
      <c r="F17" s="9">
        <f t="shared" si="3"/>
        <v>1051.4469999999999</v>
      </c>
      <c r="G17" s="9">
        <f t="shared" si="4"/>
        <v>3872.7310000000002</v>
      </c>
      <c r="H17" s="9">
        <f>$C17*H8</f>
        <v>23756.057000000001</v>
      </c>
      <c r="I17" s="9">
        <f>$C17*I8</f>
        <v>119.849</v>
      </c>
      <c r="J17" s="9">
        <f>$C17*J8</f>
        <v>3652.9029999999998</v>
      </c>
      <c r="K17" s="30">
        <f t="shared" si="1"/>
        <v>2703.953</v>
      </c>
      <c r="L17" s="9">
        <f>$C17*L8</f>
        <v>8459.2170000000006</v>
      </c>
      <c r="M17" s="9">
        <f>$C17*M8</f>
        <v>688.74900000000002</v>
      </c>
      <c r="N17" s="9">
        <f t="shared" si="2"/>
        <v>269.33499999999998</v>
      </c>
      <c r="P17"/>
    </row>
    <row r="18" spans="1:16" x14ac:dyDescent="0.2">
      <c r="A18" s="8"/>
      <c r="B18" s="9" t="s">
        <v>17</v>
      </c>
      <c r="C18" s="9">
        <f>C8/C$9</f>
        <v>1.0692866643967978</v>
      </c>
      <c r="D18" s="9">
        <f t="shared" si="3"/>
        <v>7346.6430949779669</v>
      </c>
      <c r="E18" s="9">
        <f t="shared" si="3"/>
        <v>5493.3950118520206</v>
      </c>
      <c r="F18" s="9">
        <f t="shared" si="3"/>
        <v>10621.285386793263</v>
      </c>
      <c r="G18" s="9">
        <f t="shared" si="4"/>
        <v>10418.152999157803</v>
      </c>
      <c r="H18" s="9">
        <f>$C18*H9</f>
        <v>22768.619275980382</v>
      </c>
      <c r="I18" s="9">
        <f t="shared" si="1"/>
        <v>1923.444614070268</v>
      </c>
      <c r="J18" s="9">
        <f>$C18*J9</f>
        <v>8703.4374191244478</v>
      </c>
      <c r="K18" s="30">
        <f t="shared" si="1"/>
        <v>8245.5774237230526</v>
      </c>
      <c r="L18" s="9">
        <f>$C18*L9</f>
        <v>14960.902979174507</v>
      </c>
      <c r="M18" s="9">
        <f>$C18*M9</f>
        <v>5197.7522191596081</v>
      </c>
      <c r="N18" s="9">
        <f t="shared" si="2"/>
        <v>1289.6484680556832</v>
      </c>
      <c r="P18"/>
    </row>
    <row r="19" spans="1:16" x14ac:dyDescent="0.2">
      <c r="A19" s="12"/>
    </row>
    <row r="20" spans="1:16" ht="34" x14ac:dyDescent="0.2">
      <c r="A20" s="13" t="s">
        <v>21</v>
      </c>
      <c r="B20" s="14"/>
      <c r="C20" s="14"/>
      <c r="D20" s="15" t="s">
        <v>4</v>
      </c>
      <c r="E20" s="15" t="s">
        <v>28</v>
      </c>
      <c r="F20" s="15"/>
      <c r="G20" s="15" t="s">
        <v>7</v>
      </c>
      <c r="H20" s="15" t="s">
        <v>29</v>
      </c>
      <c r="I20" s="15"/>
      <c r="J20" s="15" t="s">
        <v>10</v>
      </c>
      <c r="K20" s="15" t="s">
        <v>11</v>
      </c>
      <c r="L20" s="15" t="s">
        <v>12</v>
      </c>
      <c r="M20" s="15" t="s">
        <v>13</v>
      </c>
      <c r="N20" s="15" t="s">
        <v>14</v>
      </c>
    </row>
    <row r="21" spans="1:16" ht="17" x14ac:dyDescent="0.2">
      <c r="A21" s="13" t="s">
        <v>15</v>
      </c>
      <c r="B21" s="14" t="s">
        <v>16</v>
      </c>
      <c r="C21" s="14"/>
      <c r="D21" s="14">
        <f>D13/D$13</f>
        <v>1</v>
      </c>
      <c r="E21" s="14">
        <f t="shared" ref="E21:E26" si="6">F13/E13</f>
        <v>0.46993958007501957</v>
      </c>
      <c r="F21" s="14"/>
      <c r="G21" s="14">
        <f>G13/G$13</f>
        <v>1</v>
      </c>
      <c r="H21" s="14">
        <f>I13/H13</f>
        <v>6.131716986594705E-3</v>
      </c>
      <c r="I21" s="14"/>
      <c r="J21" s="14">
        <f t="shared" ref="J21:N22" si="7">J13/J$13</f>
        <v>1</v>
      </c>
      <c r="K21" s="31">
        <f t="shared" si="7"/>
        <v>1</v>
      </c>
      <c r="L21" s="14">
        <f t="shared" si="7"/>
        <v>1</v>
      </c>
      <c r="M21" s="14">
        <f t="shared" si="7"/>
        <v>1</v>
      </c>
      <c r="N21" s="14">
        <f t="shared" si="7"/>
        <v>1</v>
      </c>
    </row>
    <row r="22" spans="1:16" x14ac:dyDescent="0.2">
      <c r="A22" s="13"/>
      <c r="B22" s="14" t="s">
        <v>17</v>
      </c>
      <c r="C22" s="14"/>
      <c r="D22" s="14">
        <f>D14/D$13</f>
        <v>3.1872718320242899</v>
      </c>
      <c r="E22" s="14">
        <f t="shared" si="6"/>
        <v>1.195115541856105</v>
      </c>
      <c r="F22" s="14"/>
      <c r="G22" s="14">
        <f>G14/G$13</f>
        <v>2.5441922864569371</v>
      </c>
      <c r="H22" s="14">
        <f t="shared" ref="H22:H26" si="8">I14/H14</f>
        <v>5.2392946217347282E-2</v>
      </c>
      <c r="I22" s="14"/>
      <c r="J22" s="14">
        <f t="shared" si="7"/>
        <v>1.7380815881531348</v>
      </c>
      <c r="K22" s="31">
        <f t="shared" si="7"/>
        <v>1.6151521081241682</v>
      </c>
      <c r="L22" s="14">
        <f t="shared" si="7"/>
        <v>1.3175161449768313</v>
      </c>
      <c r="M22" s="14">
        <f t="shared" si="7"/>
        <v>2.1122502785031489</v>
      </c>
      <c r="N22" s="14">
        <f t="shared" si="7"/>
        <v>1.021690118460443</v>
      </c>
    </row>
    <row r="23" spans="1:16" ht="17" x14ac:dyDescent="0.2">
      <c r="A23" s="13" t="s">
        <v>18</v>
      </c>
      <c r="B23" s="14" t="s">
        <v>16</v>
      </c>
      <c r="C23" s="14"/>
      <c r="D23" s="14">
        <f>D15/D$15</f>
        <v>1</v>
      </c>
      <c r="E23" s="14">
        <f t="shared" si="6"/>
        <v>4.288385978821662E-2</v>
      </c>
      <c r="F23" s="14"/>
      <c r="G23" s="14">
        <f>G15/G$15</f>
        <v>1</v>
      </c>
      <c r="H23" s="14">
        <f t="shared" si="8"/>
        <v>6.3818002884882983E-3</v>
      </c>
      <c r="I23" s="14"/>
      <c r="J23" s="14">
        <f t="shared" ref="J23:N24" si="9">J15/J$15</f>
        <v>1</v>
      </c>
      <c r="K23" s="31">
        <f t="shared" si="9"/>
        <v>1</v>
      </c>
      <c r="L23" s="14">
        <f t="shared" si="9"/>
        <v>1</v>
      </c>
      <c r="M23" s="14">
        <f t="shared" si="9"/>
        <v>1</v>
      </c>
      <c r="N23" s="14">
        <f t="shared" si="9"/>
        <v>1</v>
      </c>
    </row>
    <row r="24" spans="1:16" x14ac:dyDescent="0.2">
      <c r="A24" s="13"/>
      <c r="B24" s="14" t="s">
        <v>17</v>
      </c>
      <c r="C24" s="14"/>
      <c r="D24" s="14">
        <f>D16/D$15</f>
        <v>2.2017349139773796</v>
      </c>
      <c r="E24" s="14">
        <f t="shared" si="6"/>
        <v>4.7640421659651908</v>
      </c>
      <c r="F24" s="14"/>
      <c r="G24" s="14">
        <f>G16/G$15</f>
        <v>2.3988979910664834</v>
      </c>
      <c r="H24" s="14">
        <f t="shared" si="8"/>
        <v>4.0406328274534067E-2</v>
      </c>
      <c r="I24" s="14"/>
      <c r="J24" s="14">
        <f t="shared" si="9"/>
        <v>2.6854761044550028</v>
      </c>
      <c r="K24" s="31">
        <f t="shared" si="9"/>
        <v>1.5841016876674257</v>
      </c>
      <c r="L24" s="14">
        <f t="shared" si="9"/>
        <v>1.4518274878010375</v>
      </c>
      <c r="M24" s="14">
        <f t="shared" si="9"/>
        <v>2.5111181759214722</v>
      </c>
      <c r="N24" s="14">
        <f t="shared" si="9"/>
        <v>1.0190573945789103</v>
      </c>
    </row>
    <row r="25" spans="1:16" ht="17" x14ac:dyDescent="0.2">
      <c r="A25" s="13" t="s">
        <v>19</v>
      </c>
      <c r="B25" s="14" t="s">
        <v>16</v>
      </c>
      <c r="C25" s="14"/>
      <c r="D25" s="14">
        <f>D17/D$17</f>
        <v>1</v>
      </c>
      <c r="E25" s="14">
        <f t="shared" si="6"/>
        <v>0.11450515271934857</v>
      </c>
      <c r="F25" s="14"/>
      <c r="G25" s="14">
        <f>G17/G$17</f>
        <v>1</v>
      </c>
      <c r="H25" s="14">
        <f t="shared" si="8"/>
        <v>5.0449870531965807E-3</v>
      </c>
      <c r="I25" s="14"/>
      <c r="J25" s="14">
        <f>J17/J$17</f>
        <v>1</v>
      </c>
      <c r="K25" s="31">
        <f>K17/K$17</f>
        <v>1</v>
      </c>
      <c r="L25" s="14">
        <f t="shared" ref="L25:N26" si="10">L17/L$17</f>
        <v>1</v>
      </c>
      <c r="M25" s="14">
        <f>M17/M$17</f>
        <v>1</v>
      </c>
      <c r="N25" s="14">
        <f>N17/N$17</f>
        <v>1</v>
      </c>
    </row>
    <row r="26" spans="1:16" x14ac:dyDescent="0.2">
      <c r="A26" s="13"/>
      <c r="B26" s="14" t="s">
        <v>17</v>
      </c>
      <c r="C26" s="14"/>
      <c r="D26" s="14">
        <f>D18/D$17</f>
        <v>1.3102874951761112</v>
      </c>
      <c r="E26" s="14">
        <f t="shared" si="6"/>
        <v>1.9334647087780505</v>
      </c>
      <c r="F26" s="14"/>
      <c r="G26" s="14">
        <f>G18/G$17</f>
        <v>2.6901308144453622</v>
      </c>
      <c r="H26" s="14">
        <f t="shared" si="8"/>
        <v>8.4477876798589813E-2</v>
      </c>
      <c r="I26" s="14"/>
      <c r="J26" s="14">
        <f>J18/J$17</f>
        <v>2.3826084128498479</v>
      </c>
      <c r="K26" s="31">
        <f>K18/K$17</f>
        <v>3.0494529393532552</v>
      </c>
      <c r="L26" s="14">
        <f>L18/L$17</f>
        <v>1.768591936957582</v>
      </c>
      <c r="M26" s="14">
        <f>M18/M$17</f>
        <v>7.5466566472831289</v>
      </c>
      <c r="N26" s="14">
        <f t="shared" si="10"/>
        <v>4.7882691371551536</v>
      </c>
    </row>
    <row r="28" spans="1:16" x14ac:dyDescent="0.2">
      <c r="C28" s="16"/>
      <c r="D28" s="17" t="s">
        <v>4</v>
      </c>
      <c r="E28" s="17" t="s">
        <v>5</v>
      </c>
      <c r="F28" s="17" t="s">
        <v>6</v>
      </c>
      <c r="G28" s="17" t="s">
        <v>7</v>
      </c>
      <c r="H28" s="17" t="s">
        <v>8</v>
      </c>
      <c r="I28" s="17" t="s">
        <v>9</v>
      </c>
      <c r="J28" s="17" t="s">
        <v>10</v>
      </c>
      <c r="K28" s="32" t="s">
        <v>11</v>
      </c>
      <c r="L28" s="17" t="s">
        <v>12</v>
      </c>
      <c r="M28" s="17" t="s">
        <v>13</v>
      </c>
      <c r="N28" s="18" t="s">
        <v>14</v>
      </c>
    </row>
    <row r="29" spans="1:16" ht="15" x14ac:dyDescent="0.2">
      <c r="C29" s="19" t="s">
        <v>22</v>
      </c>
      <c r="D29" s="38" t="s">
        <v>23</v>
      </c>
      <c r="E29" s="39"/>
      <c r="F29" s="39"/>
      <c r="G29" s="39"/>
      <c r="H29" s="39"/>
      <c r="I29" s="39"/>
      <c r="J29" s="39"/>
      <c r="K29" s="39"/>
      <c r="L29" s="39"/>
      <c r="M29" s="39"/>
      <c r="N29" s="40"/>
    </row>
    <row r="30" spans="1:16" x14ac:dyDescent="0.2">
      <c r="C30" s="19">
        <v>1</v>
      </c>
      <c r="D30" s="2">
        <v>3.1872718320242899</v>
      </c>
      <c r="E30" s="2">
        <v>0.46993958007501957</v>
      </c>
      <c r="F30" s="2">
        <v>1.195115541856105</v>
      </c>
      <c r="G30" s="2">
        <v>2.5441922864569371</v>
      </c>
      <c r="H30" s="2">
        <v>6.131716986594705E-3</v>
      </c>
      <c r="I30" s="2">
        <v>5.2392946217347282E-2</v>
      </c>
      <c r="J30" s="2">
        <v>1.7380815881531348</v>
      </c>
      <c r="K30" s="27">
        <v>1.6151521081241682</v>
      </c>
      <c r="L30" s="2">
        <v>1.3175161449768313</v>
      </c>
      <c r="M30" s="2">
        <v>2.1122502785031489</v>
      </c>
      <c r="N30" s="2">
        <v>1.021690118460443</v>
      </c>
    </row>
    <row r="31" spans="1:16" x14ac:dyDescent="0.2">
      <c r="C31" s="19">
        <v>1</v>
      </c>
      <c r="D31" s="2">
        <v>2.2017349139773796</v>
      </c>
      <c r="E31" s="2">
        <v>4.288385978821662E-2</v>
      </c>
      <c r="F31" s="2">
        <v>4.7640421659651908</v>
      </c>
      <c r="G31" s="2">
        <v>2.3988979910664834</v>
      </c>
      <c r="H31" s="2">
        <v>6.3818002884882983E-3</v>
      </c>
      <c r="I31" s="2">
        <v>4.0406328274534067E-2</v>
      </c>
      <c r="J31" s="2">
        <v>2.6854761044550028</v>
      </c>
      <c r="K31" s="27">
        <v>1.5841016876674257</v>
      </c>
      <c r="L31" s="2">
        <v>1.4518274878010375</v>
      </c>
      <c r="M31" s="2">
        <v>2.5111181759214722</v>
      </c>
      <c r="N31" s="2">
        <v>1.0190573945789103</v>
      </c>
    </row>
    <row r="32" spans="1:16" ht="17" thickBot="1" x14ac:dyDescent="0.25">
      <c r="C32" s="19">
        <v>1</v>
      </c>
      <c r="D32" s="2">
        <v>1.3102874951761112</v>
      </c>
      <c r="E32" s="2">
        <v>0.11450515271934857</v>
      </c>
      <c r="F32" s="2">
        <v>1.9334647087780505</v>
      </c>
      <c r="G32" s="2">
        <v>2.6901308144453622</v>
      </c>
      <c r="H32" s="2">
        <v>5.0449870531965807E-3</v>
      </c>
      <c r="I32" s="2">
        <v>8.4477876798589813E-2</v>
      </c>
      <c r="J32" s="2">
        <v>2.3826084128498479</v>
      </c>
      <c r="K32" s="27">
        <v>3.0494529393532552</v>
      </c>
      <c r="L32" s="2">
        <v>1.768591936957582</v>
      </c>
      <c r="M32" s="2">
        <v>7.5466566472831289</v>
      </c>
      <c r="N32" s="2">
        <v>4.7882691371551536</v>
      </c>
    </row>
    <row r="33" spans="3:14" x14ac:dyDescent="0.2">
      <c r="C33" s="21" t="s">
        <v>24</v>
      </c>
      <c r="D33" s="22"/>
      <c r="E33" s="22"/>
      <c r="F33" s="22"/>
      <c r="G33" s="22"/>
      <c r="H33" s="22"/>
      <c r="I33" s="22"/>
      <c r="J33" s="22"/>
      <c r="K33" s="33"/>
      <c r="L33" s="22"/>
      <c r="M33" s="22"/>
      <c r="N33" s="23"/>
    </row>
    <row r="34" spans="3:14" ht="17" thickBot="1" x14ac:dyDescent="0.25">
      <c r="C34" s="24" t="s">
        <v>25</v>
      </c>
      <c r="D34" s="25"/>
      <c r="E34" s="25"/>
      <c r="F34" s="25"/>
      <c r="G34" s="25"/>
      <c r="H34" s="25"/>
      <c r="I34" s="25"/>
      <c r="J34" s="25"/>
      <c r="K34" s="34"/>
      <c r="L34" s="25"/>
      <c r="M34" s="25"/>
      <c r="N34" s="26"/>
    </row>
    <row r="39" spans="3:14" ht="15" x14ac:dyDescent="0.2">
      <c r="D39"/>
      <c r="E39"/>
      <c r="F39"/>
      <c r="G39"/>
      <c r="H39"/>
      <c r="I39"/>
      <c r="J39"/>
      <c r="K39"/>
      <c r="L39"/>
      <c r="M39"/>
      <c r="N39"/>
    </row>
    <row r="40" spans="3:14" ht="15" x14ac:dyDescent="0.2">
      <c r="D40"/>
      <c r="E40"/>
      <c r="F40"/>
      <c r="G40"/>
      <c r="H40"/>
      <c r="I40"/>
      <c r="J40"/>
      <c r="K40"/>
      <c r="L40"/>
      <c r="M40"/>
      <c r="N40"/>
    </row>
    <row r="41" spans="3:14" ht="15" x14ac:dyDescent="0.2">
      <c r="D41"/>
      <c r="E41"/>
      <c r="F41"/>
      <c r="G41"/>
      <c r="H41"/>
      <c r="I41"/>
      <c r="J41"/>
      <c r="K41"/>
      <c r="L41"/>
      <c r="M41"/>
      <c r="N41"/>
    </row>
    <row r="42" spans="3:14" ht="15" x14ac:dyDescent="0.2">
      <c r="D42"/>
      <c r="E42"/>
      <c r="F42"/>
      <c r="G42"/>
      <c r="H42"/>
      <c r="I42"/>
      <c r="J42"/>
      <c r="K42"/>
      <c r="L42"/>
      <c r="M42"/>
      <c r="N42"/>
    </row>
  </sheetData>
  <mergeCells count="1">
    <mergeCell ref="D29:N2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</sheetPr>
  <dimension ref="A1:N39"/>
  <sheetViews>
    <sheetView topLeftCell="B1" zoomScale="96" zoomScaleNormal="96" workbookViewId="0">
      <selection activeCell="D40" sqref="D40"/>
    </sheetView>
  </sheetViews>
  <sheetFormatPr baseColWidth="10" defaultColWidth="19.83203125" defaultRowHeight="15" x14ac:dyDescent="0.2"/>
  <cols>
    <col min="1" max="1" width="23.33203125" style="7" customWidth="1"/>
    <col min="2" max="16384" width="19.83203125" style="2"/>
  </cols>
  <sheetData>
    <row r="1" spans="1:14" ht="48" x14ac:dyDescent="0.2">
      <c r="A1" s="1" t="s">
        <v>26</v>
      </c>
      <c r="B1" s="37" t="s">
        <v>32</v>
      </c>
    </row>
    <row r="2" spans="1:14" ht="17" x14ac:dyDescent="0.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6" x14ac:dyDescent="0.2">
      <c r="A3" s="5"/>
      <c r="B3" s="4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</row>
    <row r="4" spans="1:14" ht="17" x14ac:dyDescent="0.2">
      <c r="A4" s="3" t="s">
        <v>15</v>
      </c>
      <c r="B4" s="4" t="s">
        <v>16</v>
      </c>
      <c r="C4" s="4">
        <v>22391.108</v>
      </c>
      <c r="D4" s="4">
        <v>8181.5510000000004</v>
      </c>
      <c r="E4" s="4">
        <v>6936.3090000000002</v>
      </c>
      <c r="F4" s="4">
        <v>7809.4009999999998</v>
      </c>
      <c r="G4" s="4">
        <v>3059.0749999999998</v>
      </c>
      <c r="H4" s="4">
        <v>13460.016</v>
      </c>
      <c r="I4" s="4">
        <v>775.99099999999999</v>
      </c>
      <c r="J4" s="4">
        <v>4658.1959999999999</v>
      </c>
      <c r="K4" s="4">
        <v>2206.0039999999999</v>
      </c>
      <c r="L4" s="4">
        <v>11186.43</v>
      </c>
      <c r="M4" s="4">
        <v>1056.2339999999999</v>
      </c>
      <c r="N4" s="4">
        <v>3251.3879999999999</v>
      </c>
    </row>
    <row r="5" spans="1:14" ht="16" x14ac:dyDescent="0.2">
      <c r="A5" s="3"/>
      <c r="B5" s="4" t="s">
        <v>17</v>
      </c>
      <c r="C5" s="4">
        <v>20256.572</v>
      </c>
      <c r="D5" s="4">
        <v>21637.714</v>
      </c>
      <c r="E5" s="4">
        <v>1120.3969999999999</v>
      </c>
      <c r="F5" s="4">
        <v>15195.007</v>
      </c>
      <c r="G5" s="4">
        <v>14593.258</v>
      </c>
      <c r="H5" s="4">
        <v>6658.8029999999999</v>
      </c>
      <c r="I5" s="4">
        <v>3994.5390000000002</v>
      </c>
      <c r="J5" s="4">
        <v>4708.51</v>
      </c>
      <c r="K5" s="4">
        <v>4627.8530000000001</v>
      </c>
      <c r="L5" s="4">
        <v>17047.621999999999</v>
      </c>
      <c r="M5" s="4">
        <v>1445.7190000000001</v>
      </c>
      <c r="N5" s="4">
        <v>3701.7020000000002</v>
      </c>
    </row>
    <row r="6" spans="1:14" ht="17" x14ac:dyDescent="0.2">
      <c r="A6" s="3" t="s">
        <v>18</v>
      </c>
      <c r="B6" s="4" t="s">
        <v>16</v>
      </c>
      <c r="C6" s="4">
        <v>15482.652</v>
      </c>
      <c r="D6" s="4">
        <v>8234.9150000000009</v>
      </c>
      <c r="E6" s="4">
        <v>2675.288</v>
      </c>
      <c r="F6" s="4">
        <v>14138.543</v>
      </c>
      <c r="G6" s="4">
        <v>5314.6809999999996</v>
      </c>
      <c r="H6" s="4">
        <v>13207.772999999999</v>
      </c>
      <c r="I6" s="4">
        <v>915.47699999999998</v>
      </c>
      <c r="J6" s="4">
        <v>5209.8819999999996</v>
      </c>
      <c r="K6" s="4">
        <v>4336.3680000000004</v>
      </c>
      <c r="L6" s="4">
        <v>18144.3</v>
      </c>
      <c r="M6" s="4">
        <v>2632.66</v>
      </c>
      <c r="N6" s="4">
        <v>10821.157999999999</v>
      </c>
    </row>
    <row r="7" spans="1:14" ht="16" x14ac:dyDescent="0.2">
      <c r="A7" s="3"/>
      <c r="B7" s="4" t="s">
        <v>17</v>
      </c>
      <c r="C7" s="4">
        <v>17310.48</v>
      </c>
      <c r="D7" s="4">
        <v>25156.856</v>
      </c>
      <c r="E7" s="4">
        <v>241.99100000000001</v>
      </c>
      <c r="F7" s="4">
        <v>17211.472000000002</v>
      </c>
      <c r="G7" s="4">
        <v>16703.894</v>
      </c>
      <c r="H7" s="4">
        <v>7556.8029999999999</v>
      </c>
      <c r="I7" s="4">
        <v>3351.8820000000001</v>
      </c>
      <c r="J7" s="4">
        <v>8166.4390000000003</v>
      </c>
      <c r="K7" s="4">
        <v>13090.116</v>
      </c>
      <c r="L7" s="4">
        <v>26683.856</v>
      </c>
      <c r="M7" s="4">
        <v>10404.037</v>
      </c>
      <c r="N7" s="4">
        <v>18684.312000000002</v>
      </c>
    </row>
    <row r="8" spans="1:14" ht="17" x14ac:dyDescent="0.2">
      <c r="A8" s="3" t="s">
        <v>19</v>
      </c>
      <c r="B8" s="4" t="s">
        <v>16</v>
      </c>
      <c r="C8" s="4">
        <v>15434.258</v>
      </c>
      <c r="D8" s="4">
        <v>16026.179</v>
      </c>
      <c r="E8" s="4">
        <v>3712.61</v>
      </c>
      <c r="F8" s="4">
        <v>3008.8739999999998</v>
      </c>
      <c r="G8" s="4">
        <v>4042.9740000000002</v>
      </c>
      <c r="H8" s="4">
        <v>7966.924</v>
      </c>
      <c r="I8" s="4">
        <v>713.16300000000001</v>
      </c>
      <c r="J8" s="4">
        <v>3479.761</v>
      </c>
      <c r="K8" s="4">
        <v>2665.4679999999998</v>
      </c>
      <c r="L8" s="4">
        <v>10208.48</v>
      </c>
      <c r="M8" s="4">
        <v>896.47699999999998</v>
      </c>
      <c r="N8" s="4">
        <v>5103.2079999999996</v>
      </c>
    </row>
    <row r="9" spans="1:14" x14ac:dyDescent="0.2">
      <c r="A9" s="5"/>
      <c r="B9" s="4" t="s">
        <v>17</v>
      </c>
      <c r="C9" s="4">
        <v>14409.38</v>
      </c>
      <c r="D9" s="4">
        <v>21982.007000000001</v>
      </c>
      <c r="E9" s="4">
        <v>1532.8610000000001</v>
      </c>
      <c r="F9" s="4">
        <v>5756.3090000000002</v>
      </c>
      <c r="G9" s="4">
        <v>10446.329</v>
      </c>
      <c r="H9" s="4">
        <v>7278.116</v>
      </c>
      <c r="I9" s="4">
        <v>1960.569</v>
      </c>
      <c r="J9" s="4">
        <v>2752.5889999999999</v>
      </c>
      <c r="K9" s="4">
        <v>4584.4089999999997</v>
      </c>
      <c r="L9" s="4">
        <v>12163.894</v>
      </c>
      <c r="M9" s="4">
        <v>3688.2170000000001</v>
      </c>
      <c r="N9" s="4">
        <v>5794.38</v>
      </c>
    </row>
    <row r="11" spans="1:14" ht="17" x14ac:dyDescent="0.2">
      <c r="A11" s="8" t="s">
        <v>20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ht="16" x14ac:dyDescent="0.2">
      <c r="A12" s="10"/>
      <c r="B12" s="9" t="s">
        <v>2</v>
      </c>
      <c r="C12" s="11" t="s">
        <v>3</v>
      </c>
      <c r="D12" s="11" t="s">
        <v>4</v>
      </c>
      <c r="E12" s="11" t="s">
        <v>5</v>
      </c>
      <c r="F12" s="11" t="s">
        <v>6</v>
      </c>
      <c r="G12" s="11" t="s">
        <v>7</v>
      </c>
      <c r="H12" s="11" t="s">
        <v>8</v>
      </c>
      <c r="I12" s="11" t="s">
        <v>9</v>
      </c>
      <c r="J12" s="11" t="s">
        <v>10</v>
      </c>
      <c r="K12" s="11" t="s">
        <v>11</v>
      </c>
      <c r="L12" s="11" t="s">
        <v>12</v>
      </c>
      <c r="M12" s="11" t="s">
        <v>13</v>
      </c>
      <c r="N12" s="11" t="s">
        <v>14</v>
      </c>
    </row>
    <row r="13" spans="1:14" ht="17" x14ac:dyDescent="0.2">
      <c r="A13" s="8" t="s">
        <v>15</v>
      </c>
      <c r="B13" s="9" t="s">
        <v>16</v>
      </c>
      <c r="C13" s="9">
        <f>C4/C$4</f>
        <v>1</v>
      </c>
      <c r="D13" s="9">
        <f t="shared" ref="D13:M18" si="0">$C13*D4</f>
        <v>8181.5510000000004</v>
      </c>
      <c r="E13" s="9">
        <f t="shared" si="0"/>
        <v>6936.3090000000002</v>
      </c>
      <c r="F13" s="9">
        <f t="shared" si="0"/>
        <v>7809.4009999999998</v>
      </c>
      <c r="G13" s="9">
        <f t="shared" si="0"/>
        <v>3059.0749999999998</v>
      </c>
      <c r="H13" s="9">
        <f t="shared" si="0"/>
        <v>13460.016</v>
      </c>
      <c r="I13" s="9">
        <f t="shared" si="0"/>
        <v>775.99099999999999</v>
      </c>
      <c r="J13" s="9">
        <f t="shared" si="0"/>
        <v>4658.1959999999999</v>
      </c>
      <c r="K13" s="9">
        <f t="shared" si="0"/>
        <v>2206.0039999999999</v>
      </c>
      <c r="L13" s="9">
        <f t="shared" si="0"/>
        <v>11186.43</v>
      </c>
      <c r="M13" s="9">
        <f t="shared" si="0"/>
        <v>1056.2339999999999</v>
      </c>
      <c r="N13" s="9">
        <f t="shared" ref="N13:N18" si="1">$C13*N4</f>
        <v>3251.3879999999999</v>
      </c>
    </row>
    <row r="14" spans="1:14" ht="16" x14ac:dyDescent="0.2">
      <c r="A14" s="8"/>
      <c r="B14" s="9" t="s">
        <v>17</v>
      </c>
      <c r="C14" s="9">
        <f>C4/C$5</f>
        <v>1.1053749864488425</v>
      </c>
      <c r="D14" s="9">
        <f t="shared" si="0"/>
        <v>23917.787819533929</v>
      </c>
      <c r="E14" s="9">
        <f t="shared" si="0"/>
        <v>1238.4588186923236</v>
      </c>
      <c r="F14" s="9">
        <f t="shared" si="0"/>
        <v>16796.180656715067</v>
      </c>
      <c r="G14" s="9">
        <f t="shared" si="0"/>
        <v>16131.022363994462</v>
      </c>
      <c r="H14" s="9">
        <f t="shared" si="0"/>
        <v>7360.4742758905113</v>
      </c>
      <c r="I14" s="9">
        <f t="shared" si="0"/>
        <v>4415.4634929943732</v>
      </c>
      <c r="J14" s="9">
        <f t="shared" si="0"/>
        <v>5204.6691774442397</v>
      </c>
      <c r="K14" s="9">
        <f t="shared" si="0"/>
        <v>5115.5129471622349</v>
      </c>
      <c r="L14" s="9">
        <f t="shared" si="0"/>
        <v>18844.014937234988</v>
      </c>
      <c r="M14" s="9">
        <f t="shared" si="0"/>
        <v>1598.0616200338341</v>
      </c>
      <c r="N14" s="9">
        <f t="shared" si="1"/>
        <v>4091.7687980876535</v>
      </c>
    </row>
    <row r="15" spans="1:14" ht="17" x14ac:dyDescent="0.2">
      <c r="A15" s="8" t="s">
        <v>18</v>
      </c>
      <c r="B15" s="9" t="s">
        <v>16</v>
      </c>
      <c r="C15" s="9">
        <f>C6/C$6</f>
        <v>1</v>
      </c>
      <c r="D15" s="9">
        <f t="shared" si="0"/>
        <v>8234.9150000000009</v>
      </c>
      <c r="E15" s="9">
        <f t="shared" si="0"/>
        <v>2675.288</v>
      </c>
      <c r="F15" s="9">
        <f t="shared" si="0"/>
        <v>14138.543</v>
      </c>
      <c r="G15" s="9">
        <f t="shared" si="0"/>
        <v>5314.6809999999996</v>
      </c>
      <c r="H15" s="9">
        <f t="shared" si="0"/>
        <v>13207.772999999999</v>
      </c>
      <c r="I15" s="9">
        <f t="shared" si="0"/>
        <v>915.47699999999998</v>
      </c>
      <c r="J15" s="9">
        <f t="shared" si="0"/>
        <v>5209.8819999999996</v>
      </c>
      <c r="K15" s="9">
        <f t="shared" si="0"/>
        <v>4336.3680000000004</v>
      </c>
      <c r="L15" s="9">
        <f t="shared" si="0"/>
        <v>18144.3</v>
      </c>
      <c r="M15" s="9">
        <f t="shared" si="0"/>
        <v>2632.66</v>
      </c>
      <c r="N15" s="9">
        <f t="shared" si="1"/>
        <v>10821.157999999999</v>
      </c>
    </row>
    <row r="16" spans="1:14" ht="16" x14ac:dyDescent="0.2">
      <c r="A16" s="8"/>
      <c r="B16" s="9" t="s">
        <v>17</v>
      </c>
      <c r="C16" s="9">
        <f>C6/C$7</f>
        <v>0.89440916716347552</v>
      </c>
      <c r="D16" s="9">
        <f t="shared" si="0"/>
        <v>22500.522623411482</v>
      </c>
      <c r="E16" s="9">
        <f t="shared" si="0"/>
        <v>216.43896877105661</v>
      </c>
      <c r="F16" s="9">
        <f t="shared" si="0"/>
        <v>15394.09833717748</v>
      </c>
      <c r="G16" s="9">
        <f t="shared" si="0"/>
        <v>14940.115920926975</v>
      </c>
      <c r="H16" s="9">
        <f t="shared" si="0"/>
        <v>6758.8738776484533</v>
      </c>
      <c r="I16" s="9">
        <f t="shared" si="0"/>
        <v>2997.9539880502448</v>
      </c>
      <c r="J16" s="9">
        <f t="shared" si="0"/>
        <v>7304.1379046813263</v>
      </c>
      <c r="K16" s="9">
        <f t="shared" si="0"/>
        <v>11707.919749633285</v>
      </c>
      <c r="L16" s="9">
        <f t="shared" si="0"/>
        <v>23866.285421670109</v>
      </c>
      <c r="M16" s="9">
        <f t="shared" si="0"/>
        <v>9305.4660683079837</v>
      </c>
      <c r="N16" s="9">
        <f t="shared" si="1"/>
        <v>16711.419934942533</v>
      </c>
    </row>
    <row r="17" spans="1:14" ht="17" x14ac:dyDescent="0.2">
      <c r="A17" s="8" t="s">
        <v>19</v>
      </c>
      <c r="B17" s="9" t="s">
        <v>16</v>
      </c>
      <c r="C17" s="9">
        <f>C8/C$8</f>
        <v>1</v>
      </c>
      <c r="D17" s="9">
        <f t="shared" si="0"/>
        <v>16026.179</v>
      </c>
      <c r="E17" s="9">
        <f t="shared" si="0"/>
        <v>3712.61</v>
      </c>
      <c r="F17" s="9">
        <f t="shared" si="0"/>
        <v>3008.8739999999998</v>
      </c>
      <c r="G17" s="9">
        <f t="shared" si="0"/>
        <v>4042.9740000000002</v>
      </c>
      <c r="H17" s="9">
        <f t="shared" si="0"/>
        <v>7966.924</v>
      </c>
      <c r="I17" s="9">
        <f t="shared" si="0"/>
        <v>713.16300000000001</v>
      </c>
      <c r="J17" s="9">
        <f t="shared" si="0"/>
        <v>3479.761</v>
      </c>
      <c r="K17" s="9">
        <f t="shared" si="0"/>
        <v>2665.4679999999998</v>
      </c>
      <c r="L17" s="9">
        <f t="shared" si="0"/>
        <v>10208.48</v>
      </c>
      <c r="M17" s="9">
        <f t="shared" si="0"/>
        <v>896.47699999999998</v>
      </c>
      <c r="N17" s="9">
        <f t="shared" si="1"/>
        <v>5103.2079999999996</v>
      </c>
    </row>
    <row r="18" spans="1:14" ht="16" x14ac:dyDescent="0.2">
      <c r="A18" s="8"/>
      <c r="B18" s="9" t="s">
        <v>17</v>
      </c>
      <c r="C18" s="9">
        <f>C8/C$9</f>
        <v>1.0711257528082403</v>
      </c>
      <c r="D18" s="9">
        <f t="shared" si="0"/>
        <v>23545.493796111008</v>
      </c>
      <c r="E18" s="9">
        <f t="shared" si="0"/>
        <v>1641.886892575392</v>
      </c>
      <c r="F18" s="9">
        <f t="shared" si="0"/>
        <v>6165.7308110218491</v>
      </c>
      <c r="G18" s="9">
        <f t="shared" si="0"/>
        <v>11189.332014207552</v>
      </c>
      <c r="H18" s="9">
        <f t="shared" si="0"/>
        <v>7795.7774795256983</v>
      </c>
      <c r="I18" s="9">
        <f t="shared" si="0"/>
        <v>2100.0159460574987</v>
      </c>
      <c r="J18" s="9">
        <f t="shared" si="0"/>
        <v>2948.3689647966812</v>
      </c>
      <c r="K18" s="9">
        <f t="shared" si="0"/>
        <v>4910.4785413058717</v>
      </c>
      <c r="L18" s="9">
        <f t="shared" si="0"/>
        <v>13029.060117829638</v>
      </c>
      <c r="M18" s="9">
        <f t="shared" si="0"/>
        <v>3950.5442106451496</v>
      </c>
      <c r="N18" s="9">
        <f t="shared" si="1"/>
        <v>6206.5096395570117</v>
      </c>
    </row>
    <row r="19" spans="1:14" ht="16" x14ac:dyDescent="0.2">
      <c r="A19" s="12"/>
    </row>
    <row r="20" spans="1:14" ht="34" x14ac:dyDescent="0.2">
      <c r="A20" s="13" t="s">
        <v>21</v>
      </c>
      <c r="B20" s="14"/>
      <c r="C20" s="14"/>
      <c r="D20" s="15" t="s">
        <v>4</v>
      </c>
      <c r="E20" s="15" t="s">
        <v>28</v>
      </c>
      <c r="F20" s="15"/>
      <c r="G20" s="15" t="s">
        <v>7</v>
      </c>
      <c r="H20" s="15" t="s">
        <v>29</v>
      </c>
      <c r="I20" s="15"/>
      <c r="J20" s="15" t="s">
        <v>10</v>
      </c>
      <c r="K20" s="15" t="s">
        <v>11</v>
      </c>
      <c r="L20" s="15" t="s">
        <v>12</v>
      </c>
      <c r="M20" s="15" t="s">
        <v>13</v>
      </c>
      <c r="N20" s="15" t="s">
        <v>14</v>
      </c>
    </row>
    <row r="21" spans="1:14" ht="17" x14ac:dyDescent="0.2">
      <c r="A21" s="13" t="s">
        <v>15</v>
      </c>
      <c r="B21" s="14" t="s">
        <v>16</v>
      </c>
      <c r="C21" s="14"/>
      <c r="D21" s="14">
        <f>D13/D$13</f>
        <v>1</v>
      </c>
      <c r="E21" s="14">
        <f t="shared" ref="E21:E26" si="2">F13/E13</f>
        <v>1.1258727083813596</v>
      </c>
      <c r="F21" s="14"/>
      <c r="G21" s="14">
        <f>G13/G$13</f>
        <v>1</v>
      </c>
      <c r="H21" s="14">
        <f t="shared" ref="H21:H26" si="3">I13/H13</f>
        <v>5.7651565941674955E-2</v>
      </c>
      <c r="I21" s="14"/>
      <c r="J21" s="14">
        <f t="shared" ref="J21:N22" si="4">J13/J$13</f>
        <v>1</v>
      </c>
      <c r="K21" s="14">
        <f t="shared" si="4"/>
        <v>1</v>
      </c>
      <c r="L21" s="14">
        <f t="shared" si="4"/>
        <v>1</v>
      </c>
      <c r="M21" s="14">
        <f t="shared" si="4"/>
        <v>1</v>
      </c>
      <c r="N21" s="14">
        <f t="shared" si="4"/>
        <v>1</v>
      </c>
    </row>
    <row r="22" spans="1:14" ht="16" x14ac:dyDescent="0.2">
      <c r="A22" s="13"/>
      <c r="B22" s="14" t="s">
        <v>17</v>
      </c>
      <c r="C22" s="14"/>
      <c r="D22" s="14">
        <f>D14/D$13</f>
        <v>2.923380642562019</v>
      </c>
      <c r="E22" s="14">
        <f t="shared" si="2"/>
        <v>13.562163233211088</v>
      </c>
      <c r="F22" s="14"/>
      <c r="G22" s="14">
        <f>G14/G$13</f>
        <v>5.2731699497378983</v>
      </c>
      <c r="H22" s="14">
        <f t="shared" si="3"/>
        <v>0.59988844841933309</v>
      </c>
      <c r="I22" s="14"/>
      <c r="J22" s="14">
        <f t="shared" si="4"/>
        <v>1.1173143374482826</v>
      </c>
      <c r="K22" s="14">
        <f t="shared" si="4"/>
        <v>2.3189046561847735</v>
      </c>
      <c r="L22" s="14">
        <f t="shared" si="4"/>
        <v>1.684542337209904</v>
      </c>
      <c r="M22" s="14">
        <f t="shared" si="4"/>
        <v>1.5129806653012818</v>
      </c>
      <c r="N22" s="14">
        <f t="shared" si="4"/>
        <v>1.2584683212485417</v>
      </c>
    </row>
    <row r="23" spans="1:14" ht="17" x14ac:dyDescent="0.2">
      <c r="A23" s="13" t="s">
        <v>18</v>
      </c>
      <c r="B23" s="14" t="s">
        <v>16</v>
      </c>
      <c r="C23" s="14"/>
      <c r="D23" s="14">
        <f>D15/D$15</f>
        <v>1</v>
      </c>
      <c r="E23" s="14">
        <f t="shared" si="2"/>
        <v>5.284867647894357</v>
      </c>
      <c r="F23" s="14"/>
      <c r="G23" s="14">
        <f>G15/G$15</f>
        <v>1</v>
      </c>
      <c r="H23" s="14">
        <f t="shared" si="3"/>
        <v>6.9313501980992565E-2</v>
      </c>
      <c r="I23" s="14"/>
      <c r="J23" s="14">
        <f t="shared" ref="J23:N24" si="5">J15/J$15</f>
        <v>1</v>
      </c>
      <c r="K23" s="14">
        <f t="shared" si="5"/>
        <v>1</v>
      </c>
      <c r="L23" s="14">
        <f t="shared" si="5"/>
        <v>1</v>
      </c>
      <c r="M23" s="14">
        <f t="shared" si="5"/>
        <v>1</v>
      </c>
      <c r="N23" s="14">
        <f t="shared" si="5"/>
        <v>1</v>
      </c>
    </row>
    <row r="24" spans="1:14" ht="16" x14ac:dyDescent="0.2">
      <c r="A24" s="13"/>
      <c r="B24" s="14" t="s">
        <v>17</v>
      </c>
      <c r="C24" s="14"/>
      <c r="D24" s="14">
        <f>D16/D$15</f>
        <v>2.7323321034171548</v>
      </c>
      <c r="E24" s="14">
        <f t="shared" si="2"/>
        <v>71.124430247405897</v>
      </c>
      <c r="F24" s="14"/>
      <c r="G24" s="14">
        <f>G16/G$15</f>
        <v>2.8111030409778079</v>
      </c>
      <c r="H24" s="14">
        <f t="shared" si="3"/>
        <v>0.44355820841167887</v>
      </c>
      <c r="I24" s="14"/>
      <c r="J24" s="14">
        <f t="shared" si="5"/>
        <v>1.401977608068921</v>
      </c>
      <c r="K24" s="14">
        <f t="shared" si="5"/>
        <v>2.6999368479873675</v>
      </c>
      <c r="L24" s="14">
        <f t="shared" si="5"/>
        <v>1.3153599434351344</v>
      </c>
      <c r="M24" s="14">
        <f t="shared" si="5"/>
        <v>3.5346250819733593</v>
      </c>
      <c r="N24" s="14">
        <f t="shared" si="5"/>
        <v>1.5443282442546846</v>
      </c>
    </row>
    <row r="25" spans="1:14" ht="17" x14ac:dyDescent="0.2">
      <c r="A25" s="13" t="s">
        <v>19</v>
      </c>
      <c r="B25" s="14" t="s">
        <v>16</v>
      </c>
      <c r="C25" s="14"/>
      <c r="D25" s="14">
        <f>D17/D$17</f>
        <v>1</v>
      </c>
      <c r="E25" s="14">
        <f t="shared" si="2"/>
        <v>0.8104470978637669</v>
      </c>
      <c r="F25" s="14"/>
      <c r="G25" s="14">
        <f>G17/G$17</f>
        <v>1</v>
      </c>
      <c r="H25" s="14">
        <f t="shared" si="3"/>
        <v>8.9515476738575642E-2</v>
      </c>
      <c r="I25" s="14"/>
      <c r="J25" s="14">
        <f t="shared" ref="J25:N26" si="6">J17/J$17</f>
        <v>1</v>
      </c>
      <c r="K25" s="14">
        <f t="shared" si="6"/>
        <v>1</v>
      </c>
      <c r="L25" s="14">
        <f t="shared" si="6"/>
        <v>1</v>
      </c>
      <c r="M25" s="14">
        <f t="shared" si="6"/>
        <v>1</v>
      </c>
      <c r="N25" s="14">
        <f t="shared" si="6"/>
        <v>1</v>
      </c>
    </row>
    <row r="26" spans="1:14" ht="16" x14ac:dyDescent="0.2">
      <c r="A26" s="13"/>
      <c r="B26" s="14" t="s">
        <v>17</v>
      </c>
      <c r="C26" s="14"/>
      <c r="D26" s="14">
        <f>D18/D$17</f>
        <v>1.4691894927737303</v>
      </c>
      <c r="E26" s="14">
        <f t="shared" si="2"/>
        <v>3.7552713520664955</v>
      </c>
      <c r="F26" s="14"/>
      <c r="G26" s="14">
        <f>G18/G$17</f>
        <v>2.7675993004673174</v>
      </c>
      <c r="H26" s="14">
        <f t="shared" si="3"/>
        <v>0.26937864139565787</v>
      </c>
      <c r="I26" s="14"/>
      <c r="J26" s="14">
        <f t="shared" si="6"/>
        <v>0.84729065151218175</v>
      </c>
      <c r="K26" s="14">
        <f t="shared" si="6"/>
        <v>1.842257547757419</v>
      </c>
      <c r="L26" s="14">
        <f t="shared" si="6"/>
        <v>1.2762977561624884</v>
      </c>
      <c r="M26" s="14">
        <f t="shared" si="6"/>
        <v>4.4067435200737437</v>
      </c>
      <c r="N26" s="14">
        <f>N18/N$17</f>
        <v>1.2161976622463777</v>
      </c>
    </row>
    <row r="28" spans="1:14" x14ac:dyDescent="0.2">
      <c r="C28" s="16"/>
      <c r="D28" s="17" t="s">
        <v>4</v>
      </c>
      <c r="E28" s="17" t="s">
        <v>5</v>
      </c>
      <c r="F28" s="17" t="s">
        <v>6</v>
      </c>
      <c r="G28" s="17" t="s">
        <v>7</v>
      </c>
      <c r="H28" s="17" t="s">
        <v>8</v>
      </c>
      <c r="I28" s="17" t="s">
        <v>9</v>
      </c>
      <c r="J28" s="17" t="s">
        <v>10</v>
      </c>
      <c r="K28" s="17" t="s">
        <v>11</v>
      </c>
      <c r="L28" s="17" t="s">
        <v>12</v>
      </c>
      <c r="M28" s="17" t="s">
        <v>13</v>
      </c>
      <c r="N28" s="18" t="s">
        <v>14</v>
      </c>
    </row>
    <row r="29" spans="1:14" x14ac:dyDescent="0.2">
      <c r="C29" s="19" t="s">
        <v>22</v>
      </c>
      <c r="D29" s="38" t="s">
        <v>23</v>
      </c>
      <c r="E29" s="39"/>
      <c r="F29" s="39"/>
      <c r="G29" s="39"/>
      <c r="H29" s="39"/>
      <c r="I29" s="39"/>
      <c r="J29" s="39"/>
      <c r="K29" s="39"/>
      <c r="L29" s="39"/>
      <c r="M29" s="39"/>
      <c r="N29" s="40"/>
    </row>
    <row r="30" spans="1:14" x14ac:dyDescent="0.2">
      <c r="C30" s="19">
        <v>1</v>
      </c>
      <c r="D30" s="2">
        <v>2.923380642562019</v>
      </c>
      <c r="E30" s="2">
        <v>1.1258727083813596</v>
      </c>
      <c r="F30" s="2">
        <v>13.562163233211088</v>
      </c>
      <c r="G30" s="2">
        <v>5.2731699497378983</v>
      </c>
      <c r="H30" s="2">
        <v>5.7651565941674955E-2</v>
      </c>
      <c r="I30" s="2">
        <v>0.59988844841933309</v>
      </c>
      <c r="J30" s="2">
        <v>1.1173143374482826</v>
      </c>
      <c r="K30" s="2">
        <v>2.3189046561847735</v>
      </c>
      <c r="L30" s="2">
        <v>1.684542337209904</v>
      </c>
      <c r="M30" s="2">
        <v>1.5129806653012818</v>
      </c>
      <c r="N30" s="20">
        <v>1.2584683212485417</v>
      </c>
    </row>
    <row r="31" spans="1:14" x14ac:dyDescent="0.2">
      <c r="C31" s="19">
        <v>1</v>
      </c>
      <c r="D31" s="2">
        <v>2.7323321034171548</v>
      </c>
      <c r="E31" s="2">
        <v>5.284867647894357</v>
      </c>
      <c r="F31" s="2">
        <v>71.124430247405897</v>
      </c>
      <c r="G31" s="2">
        <v>2.6183661390268065</v>
      </c>
      <c r="H31" s="2">
        <v>6.9313501980992565E-2</v>
      </c>
      <c r="I31" s="2">
        <v>0.44355820841167887</v>
      </c>
      <c r="J31" s="2">
        <v>1.401977608068921</v>
      </c>
      <c r="K31" s="2">
        <v>2.6999368479873675</v>
      </c>
      <c r="L31" s="2">
        <v>1.3153599434351344</v>
      </c>
      <c r="M31" s="2">
        <v>3.5346250819733593</v>
      </c>
      <c r="N31" s="20">
        <v>1.5443282442546846</v>
      </c>
    </row>
    <row r="32" spans="1:14" ht="16" thickBot="1" x14ac:dyDescent="0.25">
      <c r="C32" s="19">
        <v>1</v>
      </c>
      <c r="D32" s="2">
        <v>1.4691894927737303</v>
      </c>
      <c r="E32" s="2">
        <v>0.8104470978637669</v>
      </c>
      <c r="F32" s="2">
        <v>3.7552713520664955</v>
      </c>
      <c r="G32" s="2">
        <v>2.7675993004673201</v>
      </c>
      <c r="H32" s="2">
        <v>8.9515476738575642E-2</v>
      </c>
      <c r="I32" s="2">
        <v>0.26937864139565787</v>
      </c>
      <c r="J32" s="2">
        <v>0.84729065151218175</v>
      </c>
      <c r="K32" s="2">
        <v>1.842257547757419</v>
      </c>
      <c r="L32" s="2">
        <v>1.2762977561624884</v>
      </c>
      <c r="M32" s="2">
        <v>4.4067435200737437</v>
      </c>
      <c r="N32" s="20">
        <v>1.2161976622463777</v>
      </c>
    </row>
    <row r="33" spans="3:14" x14ac:dyDescent="0.2">
      <c r="C33" s="21" t="s">
        <v>24</v>
      </c>
      <c r="D33" s="22">
        <f t="shared" ref="D33:N33" si="7">AVERAGE(D30:D32)</f>
        <v>2.3749674129176346</v>
      </c>
      <c r="E33" s="22">
        <f t="shared" si="7"/>
        <v>2.4070624847131614</v>
      </c>
      <c r="F33" s="22">
        <f t="shared" si="7"/>
        <v>29.480621610894492</v>
      </c>
      <c r="G33" s="22">
        <f t="shared" si="7"/>
        <v>3.553045129744008</v>
      </c>
      <c r="H33" s="22">
        <f t="shared" si="7"/>
        <v>7.2160181553747718E-2</v>
      </c>
      <c r="I33" s="22">
        <f t="shared" si="7"/>
        <v>0.43760843274222322</v>
      </c>
      <c r="J33" s="22">
        <f t="shared" si="7"/>
        <v>1.122194199009795</v>
      </c>
      <c r="K33" s="22">
        <f t="shared" si="7"/>
        <v>2.2870330173098532</v>
      </c>
      <c r="L33" s="22">
        <f t="shared" si="7"/>
        <v>1.4254000122691757</v>
      </c>
      <c r="M33" s="22">
        <f t="shared" si="7"/>
        <v>3.1514497557827945</v>
      </c>
      <c r="N33" s="23">
        <f t="shared" si="7"/>
        <v>1.3396647425832013</v>
      </c>
    </row>
    <row r="34" spans="3:14" ht="16" thickBot="1" x14ac:dyDescent="0.25">
      <c r="C34" s="24" t="s">
        <v>25</v>
      </c>
      <c r="D34" s="25">
        <f t="shared" ref="D34:N34" si="8">STDEV(D30:D32)</f>
        <v>0.79022156167907021</v>
      </c>
      <c r="E34" s="25">
        <f t="shared" si="8"/>
        <v>2.4972375231176667</v>
      </c>
      <c r="F34" s="25">
        <f t="shared" si="8"/>
        <v>36.39641301567918</v>
      </c>
      <c r="G34" s="25">
        <f t="shared" si="8"/>
        <v>1.4915393663553251</v>
      </c>
      <c r="H34" s="25">
        <f t="shared" si="8"/>
        <v>1.612156603003154E-2</v>
      </c>
      <c r="I34" s="25">
        <f t="shared" si="8"/>
        <v>0.16533521405796892</v>
      </c>
      <c r="J34" s="25">
        <f t="shared" si="8"/>
        <v>0.27737567436635385</v>
      </c>
      <c r="K34" s="25">
        <f t="shared" si="8"/>
        <v>0.42972700233306749</v>
      </c>
      <c r="L34" s="25">
        <f t="shared" si="8"/>
        <v>0.22527210668521577</v>
      </c>
      <c r="M34" s="25">
        <f t="shared" si="8"/>
        <v>1.4844471573168758</v>
      </c>
      <c r="N34" s="26">
        <f t="shared" si="8"/>
        <v>0.17849947854389905</v>
      </c>
    </row>
    <row r="37" spans="3:14" x14ac:dyDescent="0.2">
      <c r="D37"/>
      <c r="E37"/>
      <c r="F37"/>
      <c r="G37"/>
      <c r="H37"/>
      <c r="I37"/>
      <c r="J37"/>
      <c r="K37"/>
      <c r="L37"/>
      <c r="M37"/>
      <c r="N37" s="35"/>
    </row>
    <row r="38" spans="3:14" x14ac:dyDescent="0.2">
      <c r="D38"/>
      <c r="E38"/>
      <c r="F38"/>
      <c r="G38"/>
      <c r="H38"/>
      <c r="I38"/>
      <c r="J38"/>
      <c r="K38"/>
      <c r="L38"/>
      <c r="M38"/>
      <c r="N38" s="35"/>
    </row>
    <row r="39" spans="3:14" x14ac:dyDescent="0.2">
      <c r="D39"/>
      <c r="E39"/>
      <c r="F39"/>
      <c r="G39"/>
      <c r="H39"/>
      <c r="I39"/>
      <c r="J39"/>
      <c r="K39"/>
      <c r="L39"/>
      <c r="M39"/>
      <c r="N39" s="35"/>
    </row>
  </sheetData>
  <mergeCells count="1">
    <mergeCell ref="D29:N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MCF7_AR</vt:lpstr>
      <vt:lpstr>AU565_AR</vt:lpstr>
      <vt:lpstr>CD24loCD44+</vt:lpstr>
    </vt:vector>
  </TitlesOfParts>
  <Company>UoB IT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Chiang</dc:creator>
  <cp:lastModifiedBy>Clare Davies (School of Cancer Sciences)</cp:lastModifiedBy>
  <dcterms:created xsi:type="dcterms:W3CDTF">2024-02-05T12:20:23Z</dcterms:created>
  <dcterms:modified xsi:type="dcterms:W3CDTF">2024-02-29T13:17:29Z</dcterms:modified>
</cp:coreProperties>
</file>